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en_skoroszyt" defaultThemeVersion="166925"/>
  <mc:AlternateContent xmlns:mc="http://schemas.openxmlformats.org/markup-compatibility/2006">
    <mc:Choice Requires="x15">
      <x15ac:absPath xmlns:x15ac="http://schemas.microsoft.com/office/spreadsheetml/2010/11/ac" url="C:\Users\pawpa\Documents\Business Concepts\Aplikacje\Program dla deweloperów\"/>
    </mc:Choice>
  </mc:AlternateContent>
  <xr:revisionPtr revIDLastSave="0" documentId="13_ncr:1_{E1D47CEE-2302-4FF9-99F7-9023CF8A36FA}" xr6:coauthVersionLast="47" xr6:coauthVersionMax="47" xr10:uidLastSave="{00000000-0000-0000-0000-000000000000}"/>
  <workbookProtection workbookAlgorithmName="SHA-512" workbookHashValue="nXRtZeuYC10TMGJ08xzETWa2DO4y7yZhKAGzsKvBUU6MynCLnsnyTlOrLd0CuYYPwVwMtbfR1/nUpi7NGGk3ng==" workbookSaltValue="DnzxaxywR/nfBbFrk9FUlA==" workbookSpinCount="100000" lockStructure="1"/>
  <bookViews>
    <workbookView xWindow="-108" yWindow="-108" windowWidth="23256" windowHeight="13176" tabRatio="556" xr2:uid="{00000000-000D-0000-FFFF-FFFF00000000}"/>
  </bookViews>
  <sheets>
    <sheet name="Opis" sheetId="48" r:id="rId1"/>
    <sheet name="Licencja" sheetId="49" r:id="rId2"/>
    <sheet name="Naklady" sheetId="2" r:id="rId3"/>
    <sheet name="Finansowanie" sheetId="3" r:id="rId4"/>
    <sheet name="Parametry sprzedazy" sheetId="22" r:id="rId5"/>
    <sheet name="Sprzedaz | Wplywy" sheetId="5" r:id="rId6"/>
    <sheet name="Koszty" sheetId="25" r:id="rId7"/>
    <sheet name="Majatek" sheetId="4" r:id="rId8"/>
    <sheet name="RZS" sheetId="8" r:id="rId9"/>
    <sheet name="Bilans" sheetId="7" r:id="rId10"/>
    <sheet name="Cash-flow" sheetId="9" r:id="rId11"/>
    <sheet name="Ocena Inwestycji" sheetId="27" r:id="rId12"/>
  </sheets>
  <definedNames>
    <definedName name="kurs_euro">'Sprzedaz | Wplywy'!#REF!</definedName>
    <definedName name="_xlnm.Print_Area" localSheetId="9">Bilans!$A$1:$O$66</definedName>
    <definedName name="_xlnm.Print_Area" localSheetId="10">'Cash-flow'!$A$1:$O$27</definedName>
    <definedName name="_xlnm.Print_Area" localSheetId="2">Naklady!$A$1:$O$44</definedName>
    <definedName name="_xlnm.Print_Area" localSheetId="8">RZS!$A$1:$O$44</definedName>
    <definedName name="procent_rezerwy">Naklady!#REF!</definedName>
    <definedName name="stawka_amort_budynki">Majatek!#REF!</definedName>
    <definedName name="stawka_amort_grunt">Majatek!$A$10</definedName>
    <definedName name="stawka_amort_wyposazenie">Majatek!#REF!</definedName>
    <definedName name="Z_ABB93477_E8DB_4DA9_9B95_2372D7A51DD5_.wvu.Cols" localSheetId="9">Bilans!$I:$I</definedName>
    <definedName name="Z_ABB93477_E8DB_4DA9_9B95_2372D7A51DD5_.wvu.Cols" localSheetId="10">'Cash-flow'!$I:$I</definedName>
    <definedName name="Z_ABB93477_E8DB_4DA9_9B95_2372D7A51DD5_.wvu.Cols" localSheetId="3">Finansowanie!$D:$D</definedName>
    <definedName name="Z_ABB93477_E8DB_4DA9_9B95_2372D7A51DD5_.wvu.Cols" localSheetId="7">Majatek!$L:$L</definedName>
    <definedName name="Z_ABB93477_E8DB_4DA9_9B95_2372D7A51DD5_.wvu.Cols" localSheetId="2">"capex!#REF!"</definedName>
    <definedName name="Z_ABB93477_E8DB_4DA9_9B95_2372D7A51DD5_.wvu.Cols" localSheetId="8">RZS!$I:$I</definedName>
    <definedName name="Z_ABB93477_E8DB_4DA9_9B95_2372D7A51DD5_.wvu.Cols" localSheetId="5">'Sprzedaz | Wplywy'!$J:$K</definedName>
    <definedName name="Z_ABB93477_E8DB_4DA9_9B95_2372D7A51DD5_.wvu.Rows" localSheetId="8">"[$RZS.$A$3:.$AMJ$3];[$RZS.$A$5:.$AMJ$6];[$RZS.$A$14:.$AMJ$14];[$RZS.$A$20:.$AMJ$22];[$RZS.$A$24:.$AMJ$26];[$RZS.$A$29:.$AMJ$30];[$RZS.$A$32:.$AMJ$35];[$RZS.$A$42:.$AMJ$44];[$RZS.$A$47:.$AMJ$48];[$RZS.$A$51:.$AMJ$51]"</definedName>
    <definedName name="Z_ABB93477_E8DB_4DA9_9B95_2372D7A51DD5_.wvu.Rows" localSheetId="5">"sprzedaz!#REF!"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7" i="22" l="1"/>
  <c r="C18" i="22"/>
  <c r="C19" i="22"/>
  <c r="C20" i="22"/>
  <c r="C21" i="22"/>
  <c r="C22" i="22"/>
  <c r="C23" i="22"/>
  <c r="C24" i="22"/>
  <c r="C25" i="22"/>
  <c r="C16" i="22"/>
  <c r="D34" i="27" l="1"/>
  <c r="E8" i="27" l="1"/>
  <c r="F8" i="27"/>
  <c r="G8" i="27"/>
  <c r="H8" i="27"/>
  <c r="I8" i="27"/>
  <c r="J8" i="27"/>
  <c r="K8" i="27"/>
  <c r="L8" i="27"/>
  <c r="M8" i="27"/>
  <c r="N8" i="27"/>
  <c r="O8" i="27"/>
  <c r="D8" i="27"/>
  <c r="D24" i="27"/>
  <c r="E7" i="27"/>
  <c r="F7" i="27"/>
  <c r="G7" i="27"/>
  <c r="H7" i="27"/>
  <c r="I7" i="27"/>
  <c r="J7" i="27"/>
  <c r="K7" i="27"/>
  <c r="L7" i="27"/>
  <c r="M7" i="27"/>
  <c r="N7" i="27"/>
  <c r="O7" i="27"/>
  <c r="D7" i="27"/>
  <c r="I20" i="27" l="1"/>
  <c r="O14" i="27"/>
  <c r="K14" i="27"/>
  <c r="G14" i="27"/>
  <c r="L14" i="27"/>
  <c r="M14" i="27"/>
  <c r="H14" i="27"/>
  <c r="J14" i="27"/>
  <c r="N14" i="27"/>
  <c r="D20" i="27"/>
  <c r="E20" i="27"/>
  <c r="O20" i="27"/>
  <c r="G20" i="27"/>
  <c r="N20" i="27"/>
  <c r="F20" i="27"/>
  <c r="M20" i="27"/>
  <c r="H20" i="27"/>
  <c r="L20" i="27"/>
  <c r="K20" i="27"/>
  <c r="J20" i="27"/>
  <c r="F14" i="27"/>
  <c r="I14" i="27"/>
  <c r="A137" i="22"/>
  <c r="A136" i="22"/>
  <c r="A135" i="22"/>
  <c r="A134" i="22"/>
  <c r="A133" i="22"/>
  <c r="A132" i="22"/>
  <c r="A131" i="22"/>
  <c r="A125" i="22"/>
  <c r="A124" i="22"/>
  <c r="A123" i="22"/>
  <c r="A122" i="22"/>
  <c r="A121" i="22"/>
  <c r="A120" i="22"/>
  <c r="A119" i="22"/>
  <c r="A113" i="22"/>
  <c r="A112" i="22"/>
  <c r="A111" i="22"/>
  <c r="A110" i="22"/>
  <c r="A109" i="22"/>
  <c r="A108" i="22"/>
  <c r="A107" i="22"/>
  <c r="A101" i="22"/>
  <c r="A100" i="22"/>
  <c r="A99" i="22"/>
  <c r="A98" i="22"/>
  <c r="A97" i="22"/>
  <c r="A96" i="22"/>
  <c r="A95" i="22"/>
  <c r="C29" i="22"/>
  <c r="C41" i="22" s="1"/>
  <c r="C53" i="22" s="1"/>
  <c r="C30" i="22"/>
  <c r="C31" i="22"/>
  <c r="C32" i="22"/>
  <c r="C44" i="22" s="1"/>
  <c r="B44" i="22" s="1"/>
  <c r="C33" i="22"/>
  <c r="C45" i="22" s="1"/>
  <c r="C57" i="22" s="1"/>
  <c r="C69" i="22" s="1"/>
  <c r="C81" i="22" s="1"/>
  <c r="C34" i="22"/>
  <c r="C46" i="22" s="1"/>
  <c r="C35" i="22"/>
  <c r="C36" i="22"/>
  <c r="C37" i="22"/>
  <c r="C28" i="22"/>
  <c r="I2" i="7"/>
  <c r="J2" i="7"/>
  <c r="K2" i="7"/>
  <c r="L2" i="7"/>
  <c r="M2" i="7"/>
  <c r="N2" i="7"/>
  <c r="D2" i="7"/>
  <c r="E2" i="7"/>
  <c r="F2" i="7"/>
  <c r="G2" i="7"/>
  <c r="B17" i="22"/>
  <c r="B29" i="22" s="1"/>
  <c r="B18" i="22"/>
  <c r="B30" i="22" s="1"/>
  <c r="B19" i="22"/>
  <c r="B31" i="22" s="1"/>
  <c r="B20" i="22"/>
  <c r="B32" i="22" s="1"/>
  <c r="B21" i="22"/>
  <c r="B33" i="22" s="1"/>
  <c r="B22" i="22"/>
  <c r="B34" i="22" s="1"/>
  <c r="B23" i="22"/>
  <c r="B35" i="22" s="1"/>
  <c r="B24" i="22"/>
  <c r="B36" i="22" s="1"/>
  <c r="B25" i="22"/>
  <c r="B37" i="22" s="1"/>
  <c r="B16" i="22"/>
  <c r="B28" i="22" s="1"/>
  <c r="E26" i="8"/>
  <c r="F26" i="8"/>
  <c r="G26" i="8"/>
  <c r="H26" i="8"/>
  <c r="I26" i="8"/>
  <c r="J26" i="8"/>
  <c r="K26" i="8"/>
  <c r="L26" i="8"/>
  <c r="M26" i="8"/>
  <c r="N26" i="8"/>
  <c r="O26" i="8"/>
  <c r="D26" i="8"/>
  <c r="E22" i="9"/>
  <c r="F22" i="9"/>
  <c r="G22" i="9"/>
  <c r="H22" i="9"/>
  <c r="I22" i="9"/>
  <c r="I51" i="9" s="1"/>
  <c r="J22" i="9"/>
  <c r="K22" i="9"/>
  <c r="L22" i="9"/>
  <c r="M22" i="9"/>
  <c r="N22" i="9"/>
  <c r="O22" i="9"/>
  <c r="D22" i="9"/>
  <c r="E15" i="9"/>
  <c r="F15" i="9"/>
  <c r="G15" i="9"/>
  <c r="H15" i="9"/>
  <c r="I15" i="9"/>
  <c r="I44" i="9" s="1"/>
  <c r="J15" i="9"/>
  <c r="K15" i="9"/>
  <c r="L15" i="9"/>
  <c r="M15" i="9"/>
  <c r="N15" i="9"/>
  <c r="O15" i="9"/>
  <c r="E16" i="9"/>
  <c r="F16" i="9"/>
  <c r="G16" i="9"/>
  <c r="H16" i="9"/>
  <c r="I16" i="9"/>
  <c r="I45" i="9" s="1"/>
  <c r="J16" i="9"/>
  <c r="K16" i="9"/>
  <c r="L16" i="9"/>
  <c r="M16" i="9"/>
  <c r="N16" i="9"/>
  <c r="O16" i="9"/>
  <c r="D15" i="9"/>
  <c r="D44" i="9" s="1"/>
  <c r="D16" i="9"/>
  <c r="D45" i="9" s="1"/>
  <c r="E5" i="7"/>
  <c r="F5" i="7"/>
  <c r="G5" i="7"/>
  <c r="H5" i="7"/>
  <c r="I5" i="7"/>
  <c r="J5" i="7"/>
  <c r="K5" i="7"/>
  <c r="L5" i="7"/>
  <c r="L14" i="9" s="1"/>
  <c r="M5" i="7"/>
  <c r="N5" i="7"/>
  <c r="O5" i="7"/>
  <c r="O14" i="9" s="1"/>
  <c r="D5" i="7"/>
  <c r="D14" i="9" s="1"/>
  <c r="D43" i="9" s="1"/>
  <c r="H2" i="7"/>
  <c r="D88" i="8"/>
  <c r="D86" i="8"/>
  <c r="E86" i="8" s="1"/>
  <c r="F86" i="8" s="1"/>
  <c r="G86" i="8" s="1"/>
  <c r="H86" i="8" s="1"/>
  <c r="I86" i="8" s="1"/>
  <c r="J86" i="8" s="1"/>
  <c r="K86" i="8" s="1"/>
  <c r="L86" i="8" s="1"/>
  <c r="M86" i="8" s="1"/>
  <c r="N86" i="8" s="1"/>
  <c r="D85" i="8"/>
  <c r="D84" i="8"/>
  <c r="E84" i="8" s="1"/>
  <c r="F84" i="8" s="1"/>
  <c r="G84" i="8" s="1"/>
  <c r="H84" i="8" s="1"/>
  <c r="I84" i="8" s="1"/>
  <c r="J84" i="8" s="1"/>
  <c r="K84" i="8" s="1"/>
  <c r="L84" i="8" s="1"/>
  <c r="M84" i="8" s="1"/>
  <c r="N84" i="8" s="1"/>
  <c r="O84" i="8" s="1"/>
  <c r="D76" i="8"/>
  <c r="E76" i="8" s="1"/>
  <c r="F76" i="8" s="1"/>
  <c r="G76" i="8" s="1"/>
  <c r="H76" i="8" s="1"/>
  <c r="I76" i="8" s="1"/>
  <c r="J76" i="8" s="1"/>
  <c r="K76" i="8" s="1"/>
  <c r="L76" i="8" s="1"/>
  <c r="M76" i="8" s="1"/>
  <c r="N76" i="8" s="1"/>
  <c r="O76" i="8" s="1"/>
  <c r="D75" i="8"/>
  <c r="E75" i="8" s="1"/>
  <c r="F75" i="8" s="1"/>
  <c r="G75" i="8" s="1"/>
  <c r="H75" i="8" s="1"/>
  <c r="I75" i="8" s="1"/>
  <c r="J75" i="8" s="1"/>
  <c r="K75" i="8" s="1"/>
  <c r="L75" i="8" s="1"/>
  <c r="M75" i="8" s="1"/>
  <c r="N75" i="8" s="1"/>
  <c r="O75" i="8" s="1"/>
  <c r="D74" i="8"/>
  <c r="D73" i="8"/>
  <c r="D72" i="8"/>
  <c r="E72" i="8" s="1"/>
  <c r="F72" i="8" s="1"/>
  <c r="G72" i="8" s="1"/>
  <c r="H72" i="8" s="1"/>
  <c r="I72" i="8" s="1"/>
  <c r="J72" i="8" s="1"/>
  <c r="K72" i="8" s="1"/>
  <c r="L72" i="8" s="1"/>
  <c r="M72" i="8" s="1"/>
  <c r="N72" i="8" s="1"/>
  <c r="O72" i="8" s="1"/>
  <c r="D69" i="8"/>
  <c r="E69" i="8" s="1"/>
  <c r="F69" i="8" s="1"/>
  <c r="G69" i="8" s="1"/>
  <c r="H69" i="8" s="1"/>
  <c r="I69" i="8" s="1"/>
  <c r="J69" i="8" s="1"/>
  <c r="K69" i="8" s="1"/>
  <c r="L69" i="8" s="1"/>
  <c r="M69" i="8" s="1"/>
  <c r="N69" i="8" s="1"/>
  <c r="O69" i="8" s="1"/>
  <c r="D68" i="8"/>
  <c r="E68" i="8" s="1"/>
  <c r="F68" i="8" s="1"/>
  <c r="D67" i="8"/>
  <c r="E67" i="8" s="1"/>
  <c r="F67" i="8" s="1"/>
  <c r="G67" i="8" s="1"/>
  <c r="D65" i="8"/>
  <c r="E65" i="8" s="1"/>
  <c r="F65" i="8" s="1"/>
  <c r="G65" i="8" s="1"/>
  <c r="H65" i="8" s="1"/>
  <c r="I65" i="8" s="1"/>
  <c r="J65" i="8" s="1"/>
  <c r="K65" i="8" s="1"/>
  <c r="L65" i="8" s="1"/>
  <c r="M65" i="8" s="1"/>
  <c r="N65" i="8" s="1"/>
  <c r="O65" i="8" s="1"/>
  <c r="D64" i="8"/>
  <c r="E64" i="8" s="1"/>
  <c r="F64" i="8" s="1"/>
  <c r="G64" i="8" s="1"/>
  <c r="H64" i="8" s="1"/>
  <c r="I64" i="8" s="1"/>
  <c r="J64" i="8" s="1"/>
  <c r="K64" i="8" s="1"/>
  <c r="L64" i="8" s="1"/>
  <c r="M64" i="8" s="1"/>
  <c r="N64" i="8" s="1"/>
  <c r="O64" i="8" s="1"/>
  <c r="D63" i="8"/>
  <c r="D53" i="8"/>
  <c r="E53" i="8" s="1"/>
  <c r="F53" i="8" s="1"/>
  <c r="G53" i="8" s="1"/>
  <c r="H53" i="8" s="1"/>
  <c r="I53" i="8" s="1"/>
  <c r="E85" i="8"/>
  <c r="F85" i="8" s="1"/>
  <c r="G85" i="8" s="1"/>
  <c r="H85" i="8" s="1"/>
  <c r="I85" i="8" s="1"/>
  <c r="J85" i="8" s="1"/>
  <c r="K85" i="8" s="1"/>
  <c r="L85" i="8" s="1"/>
  <c r="M85" i="8" s="1"/>
  <c r="N85" i="8" s="1"/>
  <c r="O85" i="8" s="1"/>
  <c r="E74" i="8"/>
  <c r="F74" i="8" s="1"/>
  <c r="G74" i="8" s="1"/>
  <c r="H74" i="8" s="1"/>
  <c r="I74" i="8" s="1"/>
  <c r="J74" i="8" s="1"/>
  <c r="K74" i="8" s="1"/>
  <c r="L74" i="8" s="1"/>
  <c r="M74" i="8" s="1"/>
  <c r="N74" i="8" s="1"/>
  <c r="O74" i="8" s="1"/>
  <c r="E63" i="8"/>
  <c r="F63" i="8" s="1"/>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84" i="8"/>
  <c r="B85" i="8"/>
  <c r="B86" i="8"/>
  <c r="B87" i="8"/>
  <c r="B88" i="8"/>
  <c r="B89" i="8"/>
  <c r="B48" i="8"/>
  <c r="D59" i="9"/>
  <c r="D70" i="7"/>
  <c r="D17" i="4"/>
  <c r="B34" i="8"/>
  <c r="B79" i="8" s="1"/>
  <c r="A85" i="22"/>
  <c r="A84" i="22"/>
  <c r="A83" i="22"/>
  <c r="A82" i="22"/>
  <c r="A81" i="22"/>
  <c r="A80" i="22"/>
  <c r="A79" i="22"/>
  <c r="A73" i="22"/>
  <c r="A72" i="22"/>
  <c r="A71" i="22"/>
  <c r="A70" i="22"/>
  <c r="A69" i="22"/>
  <c r="A68" i="22"/>
  <c r="A67" i="22"/>
  <c r="A61" i="22"/>
  <c r="A60" i="22"/>
  <c r="A59" i="22"/>
  <c r="A58" i="22"/>
  <c r="A57" i="22"/>
  <c r="A56" i="22"/>
  <c r="A55" i="22"/>
  <c r="A49" i="22"/>
  <c r="A48" i="22"/>
  <c r="A47" i="22"/>
  <c r="A46" i="22"/>
  <c r="A45" i="22"/>
  <c r="A44" i="22"/>
  <c r="A43" i="22"/>
  <c r="K29" i="22"/>
  <c r="K30" i="22"/>
  <c r="K31" i="22"/>
  <c r="K32" i="22"/>
  <c r="K33" i="22"/>
  <c r="K34" i="22"/>
  <c r="K35" i="22"/>
  <c r="K36" i="22"/>
  <c r="L36" i="22" s="1"/>
  <c r="M36" i="22" s="1"/>
  <c r="K37" i="22"/>
  <c r="K28" i="22"/>
  <c r="A37" i="22"/>
  <c r="A34" i="22"/>
  <c r="A33" i="22"/>
  <c r="W25" i="22"/>
  <c r="W24" i="22"/>
  <c r="W23" i="22"/>
  <c r="W22" i="22"/>
  <c r="W21" i="22"/>
  <c r="W20" i="22"/>
  <c r="W19" i="22"/>
  <c r="W18" i="22"/>
  <c r="W17" i="22"/>
  <c r="W16" i="22"/>
  <c r="W4" i="22"/>
  <c r="X4" i="22" s="1"/>
  <c r="A4" i="22" s="1"/>
  <c r="W5" i="22"/>
  <c r="X5" i="22" s="1"/>
  <c r="A5" i="22" s="1"/>
  <c r="W6" i="22"/>
  <c r="X6" i="22" s="1"/>
  <c r="A6" i="22" s="1"/>
  <c r="W7" i="22"/>
  <c r="X7" i="22" s="1"/>
  <c r="A7" i="22" s="1"/>
  <c r="W8" i="22"/>
  <c r="X8" i="22" s="1"/>
  <c r="A8" i="22" s="1"/>
  <c r="W9" i="22"/>
  <c r="X9" i="22" s="1"/>
  <c r="A9" i="22" s="1"/>
  <c r="W10" i="22"/>
  <c r="X10" i="22" s="1"/>
  <c r="A10" i="22" s="1"/>
  <c r="W11" i="22"/>
  <c r="X11" i="22" s="1"/>
  <c r="A11" i="22" s="1"/>
  <c r="W12" i="22"/>
  <c r="X12" i="22" s="1"/>
  <c r="A12" i="22" s="1"/>
  <c r="W3" i="22"/>
  <c r="X3" i="22" s="1"/>
  <c r="A3" i="22" s="1"/>
  <c r="I4" i="22"/>
  <c r="I5" i="22"/>
  <c r="I6" i="22"/>
  <c r="I7" i="22"/>
  <c r="I8" i="22"/>
  <c r="I9" i="22"/>
  <c r="I10" i="22"/>
  <c r="I11" i="22"/>
  <c r="I12" i="22"/>
  <c r="I3" i="22"/>
  <c r="O21" i="9"/>
  <c r="M21" i="9"/>
  <c r="L21" i="9"/>
  <c r="K21" i="9"/>
  <c r="J21" i="9"/>
  <c r="H21" i="9"/>
  <c r="G21" i="9"/>
  <c r="F21" i="9"/>
  <c r="E21" i="9"/>
  <c r="D21" i="9"/>
  <c r="O20" i="9"/>
  <c r="N20" i="9"/>
  <c r="M20" i="9"/>
  <c r="L20" i="9"/>
  <c r="J20" i="9"/>
  <c r="I20" i="9"/>
  <c r="I49" i="9" s="1"/>
  <c r="H20" i="9"/>
  <c r="G20" i="9"/>
  <c r="F20" i="9"/>
  <c r="E20" i="9"/>
  <c r="J13" i="27" l="1"/>
  <c r="D11" i="4"/>
  <c r="D15" i="8"/>
  <c r="D5" i="8"/>
  <c r="D50" i="8" s="1"/>
  <c r="D2" i="27"/>
  <c r="E14" i="27"/>
  <c r="C98" i="22"/>
  <c r="N98" i="22" s="1"/>
  <c r="C97" i="22"/>
  <c r="K97" i="22" s="1"/>
  <c r="I14" i="22"/>
  <c r="B2" i="5" s="1"/>
  <c r="B45" i="22"/>
  <c r="B57" i="22" s="1"/>
  <c r="B69" i="22" s="1"/>
  <c r="B81" i="22" s="1"/>
  <c r="B98" i="22"/>
  <c r="B110" i="22" s="1"/>
  <c r="B122" i="22" s="1"/>
  <c r="B134" i="22" s="1"/>
  <c r="V98" i="22"/>
  <c r="C93" i="22"/>
  <c r="R98" i="22"/>
  <c r="B46" i="22"/>
  <c r="B58" i="22" s="1"/>
  <c r="B70" i="22" s="1"/>
  <c r="B82" i="22" s="1"/>
  <c r="C42" i="22"/>
  <c r="C94" i="22"/>
  <c r="C106" i="22" s="1"/>
  <c r="C40" i="22"/>
  <c r="C52" i="22" s="1"/>
  <c r="C92" i="22"/>
  <c r="B41" i="22"/>
  <c r="B53" i="22" s="1"/>
  <c r="B65" i="22" s="1"/>
  <c r="B77" i="22" s="1"/>
  <c r="C65" i="22"/>
  <c r="C77" i="22" s="1"/>
  <c r="K77" i="22" s="1"/>
  <c r="L53" i="22"/>
  <c r="C49" i="22"/>
  <c r="B49" i="22" s="1"/>
  <c r="B61" i="22" s="1"/>
  <c r="B73" i="22" s="1"/>
  <c r="B85" i="22" s="1"/>
  <c r="C101" i="22"/>
  <c r="C48" i="22"/>
  <c r="L48" i="22" s="1"/>
  <c r="C100" i="22"/>
  <c r="C47" i="22"/>
  <c r="K47" i="22" s="1"/>
  <c r="C99" i="22"/>
  <c r="C43" i="22"/>
  <c r="K43" i="22" s="1"/>
  <c r="C95" i="22"/>
  <c r="B56" i="22"/>
  <c r="B68" i="22" s="1"/>
  <c r="B80" i="22" s="1"/>
  <c r="K46" i="22"/>
  <c r="C96" i="22"/>
  <c r="F14" i="9"/>
  <c r="F17" i="9" s="1"/>
  <c r="J14" i="9"/>
  <c r="J17" i="9" s="1"/>
  <c r="I14" i="9"/>
  <c r="I43" i="9" s="1"/>
  <c r="I46" i="9" s="1"/>
  <c r="F12" i="27"/>
  <c r="F13" i="27"/>
  <c r="E13" i="27"/>
  <c r="L13" i="27"/>
  <c r="M13" i="27"/>
  <c r="K13" i="27"/>
  <c r="D13" i="27"/>
  <c r="H12" i="27"/>
  <c r="G12" i="27"/>
  <c r="O13" i="27"/>
  <c r="D20" i="9"/>
  <c r="D14" i="27"/>
  <c r="I12" i="27"/>
  <c r="M14" i="9"/>
  <c r="M17" i="9" s="1"/>
  <c r="K14" i="9"/>
  <c r="K17" i="9" s="1"/>
  <c r="E14" i="9"/>
  <c r="E17" i="9" s="1"/>
  <c r="N14" i="9"/>
  <c r="N17" i="9" s="1"/>
  <c r="D10" i="4"/>
  <c r="C111" i="22"/>
  <c r="T53" i="22"/>
  <c r="R53" i="22"/>
  <c r="P53" i="22"/>
  <c r="Q53" i="22"/>
  <c r="O53" i="22"/>
  <c r="N53" i="22"/>
  <c r="K41" i="22"/>
  <c r="M53" i="22"/>
  <c r="K57" i="22"/>
  <c r="K45" i="22"/>
  <c r="T57" i="22"/>
  <c r="Q57" i="22"/>
  <c r="P57" i="22"/>
  <c r="N57" i="22"/>
  <c r="L57" i="22"/>
  <c r="K81" i="22"/>
  <c r="C56" i="22"/>
  <c r="K44" i="22"/>
  <c r="V57" i="22"/>
  <c r="U57" i="22"/>
  <c r="S57" i="22"/>
  <c r="J4" i="22"/>
  <c r="S53" i="22"/>
  <c r="C58" i="22"/>
  <c r="R57" i="22"/>
  <c r="K53" i="22"/>
  <c r="O57" i="22"/>
  <c r="M57" i="22"/>
  <c r="V53" i="22"/>
  <c r="U53" i="22"/>
  <c r="J10" i="22"/>
  <c r="E35" i="7"/>
  <c r="O35" i="7"/>
  <c r="N35" i="7"/>
  <c r="D35" i="7"/>
  <c r="M35" i="7"/>
  <c r="L35" i="7"/>
  <c r="K35" i="7"/>
  <c r="J35" i="7"/>
  <c r="I35" i="7"/>
  <c r="H35" i="7"/>
  <c r="F35" i="7"/>
  <c r="G35" i="7"/>
  <c r="D71" i="8"/>
  <c r="J51" i="9"/>
  <c r="K51" i="9" s="1"/>
  <c r="L51" i="9" s="1"/>
  <c r="M51" i="9" s="1"/>
  <c r="N51" i="9" s="1"/>
  <c r="O51" i="9" s="1"/>
  <c r="G14" i="9"/>
  <c r="G17" i="9" s="1"/>
  <c r="H14" i="9"/>
  <c r="H17" i="9" s="1"/>
  <c r="L33" i="22"/>
  <c r="L45" i="22" s="1"/>
  <c r="J9" i="22"/>
  <c r="X20" i="22"/>
  <c r="A20" i="22" s="1"/>
  <c r="X25" i="22"/>
  <c r="A25" i="22" s="1"/>
  <c r="J5" i="22"/>
  <c r="J6" i="22"/>
  <c r="N36" i="22"/>
  <c r="L35" i="22"/>
  <c r="J11" i="22"/>
  <c r="L37" i="22"/>
  <c r="J12" i="22"/>
  <c r="J3" i="22"/>
  <c r="J8" i="22"/>
  <c r="J7" i="22"/>
  <c r="A36" i="22"/>
  <c r="A35" i="22"/>
  <c r="X23" i="22"/>
  <c r="A23" i="22" s="1"/>
  <c r="O17" i="9"/>
  <c r="D46" i="9"/>
  <c r="E44" i="9"/>
  <c r="F44" i="9" s="1"/>
  <c r="G44" i="9" s="1"/>
  <c r="H44" i="9" s="1"/>
  <c r="E45" i="9"/>
  <c r="F45" i="9" s="1"/>
  <c r="G45" i="9" s="1"/>
  <c r="H45" i="9" s="1"/>
  <c r="J44" i="9"/>
  <c r="K44" i="9" s="1"/>
  <c r="L44" i="9" s="1"/>
  <c r="M44" i="9" s="1"/>
  <c r="N44" i="9" s="1"/>
  <c r="O44" i="9" s="1"/>
  <c r="L17" i="9"/>
  <c r="D17" i="9"/>
  <c r="J45" i="9"/>
  <c r="K45" i="9" s="1"/>
  <c r="L45" i="9" s="1"/>
  <c r="M45" i="9" s="1"/>
  <c r="N45" i="9" s="1"/>
  <c r="O45" i="9" s="1"/>
  <c r="J49" i="9"/>
  <c r="B38" i="8"/>
  <c r="B83" i="8" s="1"/>
  <c r="B37" i="8"/>
  <c r="B82" i="8" s="1"/>
  <c r="G63" i="8"/>
  <c r="H63" i="8" s="1"/>
  <c r="J53" i="8"/>
  <c r="G68" i="8"/>
  <c r="H68" i="8" s="1"/>
  <c r="I68" i="8" s="1"/>
  <c r="J68" i="8" s="1"/>
  <c r="K68" i="8" s="1"/>
  <c r="L68" i="8" s="1"/>
  <c r="M68" i="8" s="1"/>
  <c r="N68" i="8" s="1"/>
  <c r="O68" i="8" s="1"/>
  <c r="H67" i="8"/>
  <c r="B35" i="8"/>
  <c r="B80" i="8" s="1"/>
  <c r="B36" i="8"/>
  <c r="B81" i="8" s="1"/>
  <c r="A32" i="22"/>
  <c r="A31" i="22"/>
  <c r="X16" i="22"/>
  <c r="A16" i="22" s="1"/>
  <c r="X17" i="22"/>
  <c r="A17" i="22" s="1"/>
  <c r="L34" i="22"/>
  <c r="L46" i="22" s="1"/>
  <c r="X18" i="22"/>
  <c r="A18" i="22" s="1"/>
  <c r="X19" i="22"/>
  <c r="A19" i="22" s="1"/>
  <c r="L31" i="22"/>
  <c r="L32" i="22"/>
  <c r="L30" i="22"/>
  <c r="L28" i="22"/>
  <c r="L29" i="22"/>
  <c r="X24" i="22"/>
  <c r="A24" i="22" s="1"/>
  <c r="X22" i="22"/>
  <c r="A22" i="22" s="1"/>
  <c r="X21" i="22"/>
  <c r="A21" i="22" s="1"/>
  <c r="I13" i="22"/>
  <c r="D36" i="8" l="1"/>
  <c r="D81" i="8" s="1"/>
  <c r="O98" i="22"/>
  <c r="M48" i="22"/>
  <c r="R97" i="22"/>
  <c r="B97" i="22"/>
  <c r="C61" i="22"/>
  <c r="L49" i="22"/>
  <c r="S97" i="22"/>
  <c r="E43" i="9"/>
  <c r="S98" i="22"/>
  <c r="Q97" i="22"/>
  <c r="O97" i="22"/>
  <c r="M97" i="22"/>
  <c r="C109" i="22"/>
  <c r="C121" i="22" s="1"/>
  <c r="S121" i="22" s="1"/>
  <c r="L97" i="22"/>
  <c r="N97" i="22"/>
  <c r="U97" i="22"/>
  <c r="V97" i="22"/>
  <c r="U98" i="22"/>
  <c r="Q98" i="22"/>
  <c r="L98" i="22"/>
  <c r="K98" i="22"/>
  <c r="P97" i="22"/>
  <c r="T97" i="22"/>
  <c r="C110" i="22"/>
  <c r="O110" i="22" s="1"/>
  <c r="T98" i="22"/>
  <c r="M98" i="22"/>
  <c r="P98" i="22"/>
  <c r="E2" i="27"/>
  <c r="D49" i="5" a="1"/>
  <c r="D49" i="5" s="1"/>
  <c r="E49" i="5" a="1"/>
  <c r="E49" i="5" s="1"/>
  <c r="M49" i="5" a="1"/>
  <c r="M49" i="5" s="1"/>
  <c r="F49" i="5" a="1"/>
  <c r="F49" i="5" s="1"/>
  <c r="N49" i="5" a="1"/>
  <c r="N49" i="5" s="1"/>
  <c r="K49" i="5" a="1"/>
  <c r="K49" i="5" s="1"/>
  <c r="G49" i="5" a="1"/>
  <c r="G49" i="5" s="1"/>
  <c r="O49" i="5" a="1"/>
  <c r="O49" i="5" s="1"/>
  <c r="I49" i="5" a="1"/>
  <c r="I49" i="5" s="1"/>
  <c r="J49" i="5" a="1"/>
  <c r="J49" i="5" s="1"/>
  <c r="L49" i="5" a="1"/>
  <c r="L49" i="5" s="1"/>
  <c r="H49" i="5" a="1"/>
  <c r="H49" i="5" s="1"/>
  <c r="E12" i="27"/>
  <c r="K93" i="22"/>
  <c r="K49" i="22"/>
  <c r="T69" i="22"/>
  <c r="M69" i="22"/>
  <c r="N69" i="22"/>
  <c r="S69" i="22"/>
  <c r="B54" i="5"/>
  <c r="P65" i="22"/>
  <c r="Q69" i="22"/>
  <c r="L69" i="22"/>
  <c r="R69" i="22"/>
  <c r="U69" i="22"/>
  <c r="O69" i="22"/>
  <c r="P69" i="22"/>
  <c r="K69" i="22"/>
  <c r="S65" i="22"/>
  <c r="V69" i="22"/>
  <c r="O65" i="22"/>
  <c r="L110" i="22"/>
  <c r="R65" i="22"/>
  <c r="U65" i="22"/>
  <c r="L77" i="22"/>
  <c r="B93" i="22"/>
  <c r="B105" i="22" s="1"/>
  <c r="B117" i="22" s="1"/>
  <c r="B129" i="22" s="1"/>
  <c r="Q65" i="22"/>
  <c r="M65" i="22"/>
  <c r="K65" i="22"/>
  <c r="L65" i="22"/>
  <c r="T110" i="22"/>
  <c r="V110" i="22"/>
  <c r="K42" i="22"/>
  <c r="L93" i="22"/>
  <c r="S110" i="22"/>
  <c r="T65" i="22"/>
  <c r="N65" i="22"/>
  <c r="K110" i="22"/>
  <c r="B109" i="22"/>
  <c r="B121" i="22" s="1"/>
  <c r="B133" i="22" s="1"/>
  <c r="L42" i="22"/>
  <c r="C105" i="22"/>
  <c r="T105" i="22" s="1"/>
  <c r="M110" i="22"/>
  <c r="V65" i="22"/>
  <c r="L92" i="22"/>
  <c r="R92" i="22"/>
  <c r="K92" i="22"/>
  <c r="O92" i="22"/>
  <c r="N92" i="22"/>
  <c r="P92" i="22"/>
  <c r="Q92" i="22"/>
  <c r="C104" i="22"/>
  <c r="S92" i="22"/>
  <c r="M92" i="22"/>
  <c r="U92" i="22"/>
  <c r="V92" i="22"/>
  <c r="T92" i="22"/>
  <c r="B92" i="22"/>
  <c r="B104" i="22" s="1"/>
  <c r="B116" i="22" s="1"/>
  <c r="B128" i="22" s="1"/>
  <c r="B40" i="22"/>
  <c r="B52" i="22" s="1"/>
  <c r="B64" i="22" s="1"/>
  <c r="B76" i="22" s="1"/>
  <c r="K40" i="22"/>
  <c r="Q100" i="22"/>
  <c r="K100" i="22"/>
  <c r="R100" i="22"/>
  <c r="S100" i="22"/>
  <c r="L100" i="22"/>
  <c r="M100" i="22"/>
  <c r="V100" i="22"/>
  <c r="B100" i="22"/>
  <c r="B112" i="22" s="1"/>
  <c r="B124" i="22" s="1"/>
  <c r="B136" i="22" s="1"/>
  <c r="T100" i="22"/>
  <c r="U100" i="22"/>
  <c r="O100" i="22"/>
  <c r="P100" i="22"/>
  <c r="N100" i="22"/>
  <c r="K101" i="22"/>
  <c r="L101" i="22"/>
  <c r="C113" i="22"/>
  <c r="S101" i="22"/>
  <c r="N101" i="22"/>
  <c r="O101" i="22"/>
  <c r="P101" i="22"/>
  <c r="Q101" i="22"/>
  <c r="B101" i="22"/>
  <c r="B113" i="22" s="1"/>
  <c r="B125" i="22" s="1"/>
  <c r="B137" i="22" s="1"/>
  <c r="M101" i="22"/>
  <c r="R101" i="22"/>
  <c r="V101" i="22"/>
  <c r="U101" i="22"/>
  <c r="T101" i="22"/>
  <c r="B48" i="22"/>
  <c r="B60" i="22" s="1"/>
  <c r="B72" i="22" s="1"/>
  <c r="B84" i="22" s="1"/>
  <c r="K48" i="22"/>
  <c r="C112" i="22"/>
  <c r="M96" i="22"/>
  <c r="N96" i="22"/>
  <c r="P96" i="22"/>
  <c r="V96" i="22"/>
  <c r="T96" i="22"/>
  <c r="L96" i="22"/>
  <c r="O96" i="22"/>
  <c r="Q96" i="22"/>
  <c r="R96" i="22"/>
  <c r="B96" i="22"/>
  <c r="B108" i="22" s="1"/>
  <c r="B120" i="22" s="1"/>
  <c r="B132" i="22" s="1"/>
  <c r="K96" i="22"/>
  <c r="U96" i="22"/>
  <c r="S96" i="22"/>
  <c r="C55" i="22"/>
  <c r="B43" i="22"/>
  <c r="B55" i="22" s="1"/>
  <c r="B67" i="22" s="1"/>
  <c r="B79" i="22" s="1"/>
  <c r="C60" i="22"/>
  <c r="C72" i="22" s="1"/>
  <c r="N48" i="22"/>
  <c r="Q111" i="22"/>
  <c r="M111" i="22"/>
  <c r="N111" i="22"/>
  <c r="O111" i="22"/>
  <c r="R111" i="22"/>
  <c r="U111" i="22"/>
  <c r="S111" i="22"/>
  <c r="T111" i="22"/>
  <c r="V111" i="22"/>
  <c r="K111" i="22"/>
  <c r="L111" i="22"/>
  <c r="P111" i="22"/>
  <c r="T95" i="22"/>
  <c r="U95" i="22"/>
  <c r="V95" i="22"/>
  <c r="M95" i="22"/>
  <c r="N95" i="22"/>
  <c r="R95" i="22"/>
  <c r="S95" i="22"/>
  <c r="B95" i="22"/>
  <c r="B107" i="22" s="1"/>
  <c r="B119" i="22" s="1"/>
  <c r="B131" i="22" s="1"/>
  <c r="O95" i="22"/>
  <c r="P95" i="22"/>
  <c r="Q95" i="22"/>
  <c r="K95" i="22"/>
  <c r="L95" i="22"/>
  <c r="C107" i="22"/>
  <c r="C108" i="22"/>
  <c r="C120" i="22" s="1"/>
  <c r="Q99" i="22"/>
  <c r="B99" i="22"/>
  <c r="B111" i="22" s="1"/>
  <c r="B123" i="22" s="1"/>
  <c r="B135" i="22" s="1"/>
  <c r="K99" i="22"/>
  <c r="R99" i="22"/>
  <c r="S99" i="22"/>
  <c r="L99" i="22"/>
  <c r="V99" i="22"/>
  <c r="U99" i="22"/>
  <c r="M99" i="22"/>
  <c r="N99" i="22"/>
  <c r="O99" i="22"/>
  <c r="P99" i="22"/>
  <c r="T99" i="22"/>
  <c r="L94" i="22"/>
  <c r="K94" i="22"/>
  <c r="B94" i="22"/>
  <c r="B106" i="22" s="1"/>
  <c r="B118" i="22" s="1"/>
  <c r="B130" i="22" s="1"/>
  <c r="C59" i="22"/>
  <c r="B47" i="22"/>
  <c r="B59" i="22" s="1"/>
  <c r="B71" i="22" s="1"/>
  <c r="B83" i="22" s="1"/>
  <c r="L106" i="22"/>
  <c r="M106" i="22"/>
  <c r="N106" i="22"/>
  <c r="T106" i="22"/>
  <c r="U106" i="22"/>
  <c r="V106" i="22"/>
  <c r="K106" i="22"/>
  <c r="O106" i="22"/>
  <c r="P106" i="22"/>
  <c r="Q106" i="22"/>
  <c r="R106" i="22"/>
  <c r="S106" i="22"/>
  <c r="C54" i="22"/>
  <c r="B42" i="22"/>
  <c r="B54" i="22" s="1"/>
  <c r="B66" i="22" s="1"/>
  <c r="B78" i="22" s="1"/>
  <c r="J43" i="9"/>
  <c r="K43" i="9" s="1"/>
  <c r="I17" i="9"/>
  <c r="G13" i="27"/>
  <c r="M12" i="27"/>
  <c r="O12" i="27"/>
  <c r="J12" i="27"/>
  <c r="D12" i="27"/>
  <c r="L12" i="27"/>
  <c r="H13" i="27"/>
  <c r="N12" i="27"/>
  <c r="D60" i="8"/>
  <c r="C123" i="22"/>
  <c r="C118" i="22"/>
  <c r="J14" i="22"/>
  <c r="L81" i="22"/>
  <c r="L41" i="22"/>
  <c r="C73" i="22"/>
  <c r="M61" i="22"/>
  <c r="N61" i="22"/>
  <c r="O61" i="22"/>
  <c r="Q61" i="22"/>
  <c r="S61" i="22"/>
  <c r="K61" i="22"/>
  <c r="P61" i="22"/>
  <c r="V61" i="22"/>
  <c r="R61" i="22"/>
  <c r="T61" i="22"/>
  <c r="U61" i="22"/>
  <c r="L61" i="22"/>
  <c r="C64" i="22"/>
  <c r="L52" i="22"/>
  <c r="M52" i="22"/>
  <c r="N52" i="22"/>
  <c r="P52" i="22"/>
  <c r="R52" i="22"/>
  <c r="T52" i="22"/>
  <c r="O52" i="22"/>
  <c r="Q52" i="22"/>
  <c r="V52" i="22"/>
  <c r="S52" i="22"/>
  <c r="U52" i="22"/>
  <c r="K52" i="22"/>
  <c r="C70" i="22"/>
  <c r="R58" i="22"/>
  <c r="S58" i="22"/>
  <c r="T58" i="22"/>
  <c r="V58" i="22"/>
  <c r="P58" i="22"/>
  <c r="L58" i="22"/>
  <c r="N58" i="22"/>
  <c r="M58" i="22"/>
  <c r="O58" i="22"/>
  <c r="K58" i="22"/>
  <c r="Q58" i="22"/>
  <c r="U58" i="22"/>
  <c r="C68" i="22"/>
  <c r="P56" i="22"/>
  <c r="Q56" i="22"/>
  <c r="R56" i="22"/>
  <c r="T56" i="22"/>
  <c r="V56" i="22"/>
  <c r="N56" i="22"/>
  <c r="L56" i="22"/>
  <c r="M56" i="22"/>
  <c r="O56" i="22"/>
  <c r="S56" i="22"/>
  <c r="K56" i="22"/>
  <c r="U56" i="22"/>
  <c r="L43" i="22"/>
  <c r="L44" i="22"/>
  <c r="L40" i="22"/>
  <c r="L47" i="22"/>
  <c r="M33" i="22"/>
  <c r="M81" i="22" s="1"/>
  <c r="J13" i="22"/>
  <c r="M35" i="22"/>
  <c r="W57" i="22"/>
  <c r="M34" i="22"/>
  <c r="M46" i="22" s="1"/>
  <c r="W53" i="22"/>
  <c r="O36" i="22"/>
  <c r="M37" i="22"/>
  <c r="M49" i="22" s="1"/>
  <c r="E46" i="9"/>
  <c r="F43" i="9"/>
  <c r="F46" i="9" s="1"/>
  <c r="K53" i="8"/>
  <c r="I63" i="8"/>
  <c r="I67" i="8"/>
  <c r="M32" i="22"/>
  <c r="M29" i="22"/>
  <c r="M77" i="22" s="1"/>
  <c r="M28" i="22"/>
  <c r="M30" i="22"/>
  <c r="M94" i="22" s="1"/>
  <c r="M31" i="22"/>
  <c r="U110" i="22" l="1"/>
  <c r="M93" i="22"/>
  <c r="C122" i="22"/>
  <c r="K109" i="22"/>
  <c r="P110" i="22"/>
  <c r="N110" i="22"/>
  <c r="Q110" i="22"/>
  <c r="M42" i="22"/>
  <c r="O109" i="22"/>
  <c r="Q109" i="22"/>
  <c r="M109" i="22"/>
  <c r="U121" i="22"/>
  <c r="C133" i="22"/>
  <c r="L121" i="22"/>
  <c r="R110" i="22"/>
  <c r="W110" i="22" s="1"/>
  <c r="V109" i="22"/>
  <c r="R109" i="22"/>
  <c r="M121" i="22"/>
  <c r="P121" i="22"/>
  <c r="U109" i="22"/>
  <c r="P109" i="22"/>
  <c r="N109" i="22"/>
  <c r="K121" i="22"/>
  <c r="R121" i="22"/>
  <c r="O121" i="22"/>
  <c r="T109" i="22"/>
  <c r="V121" i="22"/>
  <c r="Q121" i="22"/>
  <c r="N121" i="22"/>
  <c r="T121" i="22"/>
  <c r="L109" i="22"/>
  <c r="S109" i="22"/>
  <c r="F2" i="27"/>
  <c r="V122" i="22"/>
  <c r="C134" i="22"/>
  <c r="N134" i="22" s="1"/>
  <c r="F81" i="5"/>
  <c r="J81" i="5"/>
  <c r="L82" i="5"/>
  <c r="E81" i="5"/>
  <c r="E83" i="5"/>
  <c r="E80" i="5"/>
  <c r="J80" i="5"/>
  <c r="D74" i="5"/>
  <c r="D87" i="5" s="1"/>
  <c r="G79" i="5"/>
  <c r="M83" i="5"/>
  <c r="F78" i="5"/>
  <c r="G77" i="5"/>
  <c r="E82" i="5"/>
  <c r="H81" i="5"/>
  <c r="G82" i="5"/>
  <c r="I83" i="5"/>
  <c r="J84" i="5"/>
  <c r="E84" i="5"/>
  <c r="J82" i="5"/>
  <c r="F80" i="5"/>
  <c r="F77" i="5"/>
  <c r="D83" i="5"/>
  <c r="D96" i="5" s="1"/>
  <c r="F76" i="5"/>
  <c r="H82" i="5"/>
  <c r="E76" i="5"/>
  <c r="L84" i="5"/>
  <c r="E79" i="5"/>
  <c r="D78" i="5"/>
  <c r="D91" i="5" s="1"/>
  <c r="I81" i="5"/>
  <c r="D80" i="5"/>
  <c r="D93" i="5" s="1"/>
  <c r="E78" i="5"/>
  <c r="D76" i="5"/>
  <c r="D89" i="5" s="1"/>
  <c r="F84" i="5"/>
  <c r="D79" i="5"/>
  <c r="D92" i="5" s="1"/>
  <c r="K81" i="5"/>
  <c r="G78" i="5"/>
  <c r="J83" i="5"/>
  <c r="G81" i="5"/>
  <c r="H78" i="5"/>
  <c r="G80" i="5"/>
  <c r="I80" i="5"/>
  <c r="D75" i="5"/>
  <c r="D88" i="5" s="1"/>
  <c r="D84" i="5"/>
  <c r="D97" i="5" s="1"/>
  <c r="G83" i="5"/>
  <c r="I84" i="5"/>
  <c r="H84" i="5"/>
  <c r="F79" i="5"/>
  <c r="E77" i="5"/>
  <c r="N84" i="5"/>
  <c r="D81" i="5"/>
  <c r="D94" i="5" s="1"/>
  <c r="E75" i="5"/>
  <c r="G84" i="5"/>
  <c r="F83" i="5"/>
  <c r="H79" i="5"/>
  <c r="D77" i="5"/>
  <c r="D90" i="5" s="1"/>
  <c r="M84" i="5"/>
  <c r="H83" i="5"/>
  <c r="H80" i="5"/>
  <c r="I82" i="5"/>
  <c r="I79" i="5"/>
  <c r="D82" i="5"/>
  <c r="D95" i="5" s="1"/>
  <c r="K82" i="5"/>
  <c r="K83" i="5"/>
  <c r="F82" i="5"/>
  <c r="K84" i="5"/>
  <c r="L83" i="5"/>
  <c r="M105" i="22"/>
  <c r="N105" i="22"/>
  <c r="P105" i="22"/>
  <c r="O60" i="22"/>
  <c r="O72" i="22" s="1"/>
  <c r="K60" i="22"/>
  <c r="K72" i="22" s="1"/>
  <c r="L105" i="22"/>
  <c r="Q105" i="22"/>
  <c r="S105" i="22"/>
  <c r="K105" i="22"/>
  <c r="P60" i="22"/>
  <c r="P72" i="22" s="1"/>
  <c r="R105" i="22"/>
  <c r="O105" i="22"/>
  <c r="V60" i="22"/>
  <c r="S122" i="22"/>
  <c r="K122" i="22"/>
  <c r="V105" i="22"/>
  <c r="L60" i="22"/>
  <c r="L72" i="22" s="1"/>
  <c r="N122" i="22"/>
  <c r="U122" i="22"/>
  <c r="R122" i="22"/>
  <c r="U105" i="22"/>
  <c r="T122" i="22"/>
  <c r="N60" i="22"/>
  <c r="N72" i="22" s="1"/>
  <c r="Q60" i="22"/>
  <c r="R60" i="22"/>
  <c r="C117" i="22"/>
  <c r="O122" i="22"/>
  <c r="S60" i="22"/>
  <c r="K134" i="22"/>
  <c r="V118" i="22"/>
  <c r="K118" i="22"/>
  <c r="Q118" i="22"/>
  <c r="T118" i="22"/>
  <c r="R118" i="22"/>
  <c r="L118" i="22"/>
  <c r="S118" i="22"/>
  <c r="P118" i="22"/>
  <c r="U118" i="22"/>
  <c r="O118" i="22"/>
  <c r="N118" i="22"/>
  <c r="M118" i="22"/>
  <c r="C66" i="22"/>
  <c r="O54" i="22"/>
  <c r="Q54" i="22"/>
  <c r="M54" i="22"/>
  <c r="T54" i="22"/>
  <c r="V54" i="22"/>
  <c r="S54" i="22"/>
  <c r="N54" i="22"/>
  <c r="P54" i="22"/>
  <c r="R54" i="22"/>
  <c r="K54" i="22"/>
  <c r="L54" i="22"/>
  <c r="U54" i="22"/>
  <c r="M60" i="22"/>
  <c r="U60" i="22"/>
  <c r="U72" i="22" s="1"/>
  <c r="C67" i="22"/>
  <c r="O55" i="22"/>
  <c r="T55" i="22"/>
  <c r="U55" i="22"/>
  <c r="V55" i="22"/>
  <c r="N55" i="22"/>
  <c r="L55" i="22"/>
  <c r="R55" i="22"/>
  <c r="Q55" i="22"/>
  <c r="P55" i="22"/>
  <c r="M55" i="22"/>
  <c r="M67" i="22" s="1"/>
  <c r="K55" i="22"/>
  <c r="S55" i="22"/>
  <c r="S67" i="22" s="1"/>
  <c r="U133" i="22"/>
  <c r="K113" i="22"/>
  <c r="L113" i="22"/>
  <c r="M113" i="22"/>
  <c r="S113" i="22"/>
  <c r="Q113" i="22"/>
  <c r="R113" i="22"/>
  <c r="T113" i="22"/>
  <c r="O113" i="22"/>
  <c r="N113" i="22"/>
  <c r="U113" i="22"/>
  <c r="V113" i="22"/>
  <c r="P113" i="22"/>
  <c r="C125" i="22"/>
  <c r="T107" i="22"/>
  <c r="U107" i="22"/>
  <c r="V107" i="22"/>
  <c r="M107" i="22"/>
  <c r="K107" i="22"/>
  <c r="Q107" i="22"/>
  <c r="P107" i="22"/>
  <c r="R107" i="22"/>
  <c r="S107" i="22"/>
  <c r="O107" i="22"/>
  <c r="L107" i="22"/>
  <c r="N107" i="22"/>
  <c r="C119" i="22"/>
  <c r="P123" i="22"/>
  <c r="O123" i="22"/>
  <c r="Q123" i="22"/>
  <c r="R123" i="22"/>
  <c r="L123" i="22"/>
  <c r="M123" i="22"/>
  <c r="T123" i="22"/>
  <c r="N123" i="22"/>
  <c r="S123" i="22"/>
  <c r="U123" i="22"/>
  <c r="V123" i="22"/>
  <c r="K123" i="22"/>
  <c r="Q112" i="22"/>
  <c r="K112" i="22"/>
  <c r="R112" i="22"/>
  <c r="S112" i="22"/>
  <c r="T112" i="22"/>
  <c r="U112" i="22"/>
  <c r="V112" i="22"/>
  <c r="L112" i="22"/>
  <c r="M112" i="22"/>
  <c r="P112" i="22"/>
  <c r="O112" i="22"/>
  <c r="N112" i="22"/>
  <c r="C124" i="22"/>
  <c r="C71" i="22"/>
  <c r="N59" i="22"/>
  <c r="K59" i="22"/>
  <c r="U59" i="22"/>
  <c r="L59" i="22"/>
  <c r="M59" i="22"/>
  <c r="P59" i="22"/>
  <c r="R59" i="22"/>
  <c r="V59" i="22"/>
  <c r="Q59" i="22"/>
  <c r="S59" i="22"/>
  <c r="T59" i="22"/>
  <c r="O59" i="22"/>
  <c r="T60" i="22"/>
  <c r="T72" i="22" s="1"/>
  <c r="L120" i="22"/>
  <c r="M120" i="22"/>
  <c r="N120" i="22"/>
  <c r="O120" i="22"/>
  <c r="U120" i="22"/>
  <c r="Q120" i="22"/>
  <c r="K120" i="22"/>
  <c r="R120" i="22"/>
  <c r="S120" i="22"/>
  <c r="P120" i="22"/>
  <c r="V120" i="22"/>
  <c r="T120" i="22"/>
  <c r="M108" i="22"/>
  <c r="N108" i="22"/>
  <c r="O108" i="22"/>
  <c r="P108" i="22"/>
  <c r="V108" i="22"/>
  <c r="L108" i="22"/>
  <c r="Q108" i="22"/>
  <c r="R108" i="22"/>
  <c r="S108" i="22"/>
  <c r="T108" i="22"/>
  <c r="K108" i="22"/>
  <c r="U108" i="22"/>
  <c r="K104" i="22"/>
  <c r="L104" i="22"/>
  <c r="R104" i="22"/>
  <c r="S104" i="22"/>
  <c r="M104" i="22"/>
  <c r="N104" i="22"/>
  <c r="P104" i="22"/>
  <c r="Q104" i="22"/>
  <c r="O104" i="22"/>
  <c r="T104" i="22"/>
  <c r="U104" i="22"/>
  <c r="V104" i="22"/>
  <c r="C116" i="22"/>
  <c r="J46" i="9"/>
  <c r="W111" i="22"/>
  <c r="C135" i="22"/>
  <c r="W106" i="22"/>
  <c r="C130" i="22"/>
  <c r="C132" i="22"/>
  <c r="M47" i="22"/>
  <c r="M72" i="22"/>
  <c r="R72" i="22"/>
  <c r="S72" i="22"/>
  <c r="V72" i="22"/>
  <c r="Q72" i="22"/>
  <c r="W61" i="22"/>
  <c r="O68" i="22"/>
  <c r="K68" i="22"/>
  <c r="N68" i="22"/>
  <c r="T68" i="22"/>
  <c r="U68" i="22"/>
  <c r="R68" i="22"/>
  <c r="L68" i="22"/>
  <c r="Q68" i="22"/>
  <c r="S68" i="22"/>
  <c r="M68" i="22"/>
  <c r="V68" i="22"/>
  <c r="P68" i="22"/>
  <c r="W58" i="22"/>
  <c r="P64" i="22"/>
  <c r="T64" i="22"/>
  <c r="L64" i="22"/>
  <c r="M64" i="22"/>
  <c r="V64" i="22"/>
  <c r="N64" i="22"/>
  <c r="K64" i="22"/>
  <c r="S64" i="22"/>
  <c r="Q64" i="22"/>
  <c r="R64" i="22"/>
  <c r="U64" i="22"/>
  <c r="O64" i="22"/>
  <c r="W56" i="22"/>
  <c r="L70" i="22"/>
  <c r="M70" i="22"/>
  <c r="R70" i="22"/>
  <c r="N70" i="22"/>
  <c r="S70" i="22"/>
  <c r="U70" i="22"/>
  <c r="Q70" i="22"/>
  <c r="V70" i="22"/>
  <c r="K70" i="22"/>
  <c r="O70" i="22"/>
  <c r="T70" i="22"/>
  <c r="P70" i="22"/>
  <c r="T73" i="22"/>
  <c r="N73" i="22"/>
  <c r="R73" i="22"/>
  <c r="V73" i="22"/>
  <c r="O73" i="22"/>
  <c r="S73" i="22"/>
  <c r="L73" i="22"/>
  <c r="P73" i="22"/>
  <c r="Q73" i="22"/>
  <c r="K73" i="22"/>
  <c r="U73" i="22"/>
  <c r="M73" i="22"/>
  <c r="W52" i="22"/>
  <c r="M45" i="22"/>
  <c r="O48" i="22"/>
  <c r="M41" i="22"/>
  <c r="C82" i="22"/>
  <c r="C80" i="22"/>
  <c r="C85" i="22"/>
  <c r="M44" i="22"/>
  <c r="C76" i="22"/>
  <c r="M40" i="22"/>
  <c r="C84" i="22"/>
  <c r="M43" i="22"/>
  <c r="D38" i="8"/>
  <c r="D83" i="8" s="1"/>
  <c r="N33" i="22"/>
  <c r="P36" i="22"/>
  <c r="N35" i="22"/>
  <c r="N37" i="22"/>
  <c r="N49" i="22" s="1"/>
  <c r="W69" i="22"/>
  <c r="N34" i="22"/>
  <c r="N46" i="22" s="1"/>
  <c r="W65" i="22"/>
  <c r="G43" i="9"/>
  <c r="H43" i="9" s="1"/>
  <c r="H46" i="9" s="1"/>
  <c r="L43" i="9"/>
  <c r="K46" i="9"/>
  <c r="J67" i="8"/>
  <c r="J63" i="8"/>
  <c r="L53" i="8"/>
  <c r="N28" i="22"/>
  <c r="N29" i="22"/>
  <c r="N31" i="22"/>
  <c r="N30" i="22"/>
  <c r="N32" i="22"/>
  <c r="P134" i="22" l="1"/>
  <c r="W109" i="22"/>
  <c r="P122" i="22"/>
  <c r="Q122" i="22"/>
  <c r="L122" i="22"/>
  <c r="W122" i="22" s="1"/>
  <c r="M122" i="22"/>
  <c r="W121" i="22"/>
  <c r="R133" i="22"/>
  <c r="K133" i="22"/>
  <c r="T67" i="22"/>
  <c r="R117" i="22"/>
  <c r="O133" i="22"/>
  <c r="M134" i="22"/>
  <c r="T133" i="22"/>
  <c r="T134" i="22"/>
  <c r="O134" i="22"/>
  <c r="V133" i="22"/>
  <c r="K117" i="22"/>
  <c r="P133" i="22"/>
  <c r="N133" i="22"/>
  <c r="L133" i="22"/>
  <c r="S133" i="22"/>
  <c r="U134" i="22"/>
  <c r="L134" i="22"/>
  <c r="Q133" i="22"/>
  <c r="M133" i="22"/>
  <c r="R134" i="22"/>
  <c r="N94" i="22"/>
  <c r="N42" i="22"/>
  <c r="G2" i="27"/>
  <c r="N77" i="22"/>
  <c r="N93" i="22"/>
  <c r="V117" i="22"/>
  <c r="L117" i="22"/>
  <c r="F95" i="5"/>
  <c r="U117" i="22"/>
  <c r="C129" i="22"/>
  <c r="S134" i="22"/>
  <c r="V134" i="22"/>
  <c r="T117" i="22"/>
  <c r="Q134" i="22"/>
  <c r="M117" i="22"/>
  <c r="F92" i="5"/>
  <c r="H95" i="5"/>
  <c r="I92" i="5"/>
  <c r="K94" i="5"/>
  <c r="J93" i="5"/>
  <c r="F93" i="5"/>
  <c r="J94" i="5"/>
  <c r="F94" i="5"/>
  <c r="H92" i="5"/>
  <c r="F96" i="5"/>
  <c r="H94" i="5"/>
  <c r="G93" i="5"/>
  <c r="J96" i="5"/>
  <c r="E96" i="5"/>
  <c r="E92" i="5"/>
  <c r="G91" i="5"/>
  <c r="H91" i="5"/>
  <c r="F89" i="5"/>
  <c r="G90" i="5"/>
  <c r="G94" i="5"/>
  <c r="G96" i="5"/>
  <c r="J95" i="5"/>
  <c r="I96" i="5"/>
  <c r="E91" i="5"/>
  <c r="K95" i="5"/>
  <c r="I93" i="5"/>
  <c r="E95" i="5"/>
  <c r="K97" i="5"/>
  <c r="K96" i="5"/>
  <c r="E90" i="5"/>
  <c r="G92" i="5"/>
  <c r="J97" i="5"/>
  <c r="F97" i="5"/>
  <c r="M97" i="5"/>
  <c r="I97" i="5"/>
  <c r="G97" i="5"/>
  <c r="H97" i="5"/>
  <c r="I94" i="5"/>
  <c r="F90" i="5"/>
  <c r="H96" i="5"/>
  <c r="F91" i="5"/>
  <c r="N97" i="5"/>
  <c r="E94" i="5"/>
  <c r="E88" i="5"/>
  <c r="E93" i="5"/>
  <c r="E97" i="5"/>
  <c r="L96" i="5"/>
  <c r="I95" i="5"/>
  <c r="H93" i="5"/>
  <c r="E89" i="5"/>
  <c r="L95" i="5"/>
  <c r="G95" i="5"/>
  <c r="M96" i="5"/>
  <c r="L97" i="5"/>
  <c r="O117" i="22"/>
  <c r="W105" i="22"/>
  <c r="N117" i="22"/>
  <c r="W108" i="22"/>
  <c r="Q117" i="22"/>
  <c r="W60" i="22"/>
  <c r="P117" i="22"/>
  <c r="S117" i="22"/>
  <c r="W107" i="22"/>
  <c r="U67" i="22"/>
  <c r="V71" i="22"/>
  <c r="K132" i="22"/>
  <c r="Q132" i="22"/>
  <c r="L132" i="22"/>
  <c r="M132" i="22"/>
  <c r="T132" i="22"/>
  <c r="R132" i="22"/>
  <c r="N132" i="22"/>
  <c r="O132" i="22"/>
  <c r="P132" i="22"/>
  <c r="U132" i="22"/>
  <c r="S132" i="22"/>
  <c r="V132" i="22"/>
  <c r="K130" i="22"/>
  <c r="L130" i="22"/>
  <c r="M130" i="22"/>
  <c r="N130" i="22"/>
  <c r="M71" i="22"/>
  <c r="W112" i="22"/>
  <c r="K125" i="22"/>
  <c r="L125" i="22"/>
  <c r="R125" i="22"/>
  <c r="T125" i="22"/>
  <c r="O125" i="22"/>
  <c r="P125" i="22"/>
  <c r="S125" i="22"/>
  <c r="U125" i="22"/>
  <c r="V125" i="22"/>
  <c r="N125" i="22"/>
  <c r="Q125" i="22"/>
  <c r="M125" i="22"/>
  <c r="C137" i="22"/>
  <c r="W54" i="22"/>
  <c r="C78" i="22"/>
  <c r="V66" i="22"/>
  <c r="N66" i="22"/>
  <c r="U66" i="22"/>
  <c r="P66" i="22"/>
  <c r="R66" i="22"/>
  <c r="L66" i="22"/>
  <c r="O66" i="22"/>
  <c r="M66" i="22"/>
  <c r="Q66" i="22"/>
  <c r="T66" i="22"/>
  <c r="S66" i="22"/>
  <c r="K66" i="22"/>
  <c r="S135" i="22"/>
  <c r="T135" i="22"/>
  <c r="U135" i="22"/>
  <c r="V135" i="22"/>
  <c r="L135" i="22"/>
  <c r="R135" i="22"/>
  <c r="K135" i="22"/>
  <c r="N135" i="22"/>
  <c r="O135" i="22"/>
  <c r="M135" i="22"/>
  <c r="P135" i="22"/>
  <c r="Q135" i="22"/>
  <c r="Q116" i="22"/>
  <c r="R116" i="22"/>
  <c r="S116" i="22"/>
  <c r="K116" i="22"/>
  <c r="T116" i="22"/>
  <c r="O116" i="22"/>
  <c r="P116" i="22"/>
  <c r="U116" i="22"/>
  <c r="M116" i="22"/>
  <c r="N116" i="22"/>
  <c r="L116" i="22"/>
  <c r="V116" i="22"/>
  <c r="C128" i="22"/>
  <c r="W59" i="22"/>
  <c r="L71" i="22"/>
  <c r="K76" i="22"/>
  <c r="M76" i="22"/>
  <c r="C83" i="22"/>
  <c r="R71" i="22"/>
  <c r="U71" i="22"/>
  <c r="N71" i="22"/>
  <c r="O71" i="22"/>
  <c r="S71" i="22"/>
  <c r="K71" i="22"/>
  <c r="P71" i="22"/>
  <c r="P124" i="22"/>
  <c r="K124" i="22"/>
  <c r="Q124" i="22"/>
  <c r="R124" i="22"/>
  <c r="S124" i="22"/>
  <c r="L124" i="22"/>
  <c r="U124" i="22"/>
  <c r="V124" i="22"/>
  <c r="N124" i="22"/>
  <c r="M124" i="22"/>
  <c r="O124" i="22"/>
  <c r="T124" i="22"/>
  <c r="C136" i="22"/>
  <c r="S119" i="22"/>
  <c r="T119" i="22"/>
  <c r="U119" i="22"/>
  <c r="V119" i="22"/>
  <c r="L119" i="22"/>
  <c r="N119" i="22"/>
  <c r="O119" i="22"/>
  <c r="Q119" i="22"/>
  <c r="P119" i="22"/>
  <c r="R119" i="22"/>
  <c r="K119" i="22"/>
  <c r="M119" i="22"/>
  <c r="T71" i="22"/>
  <c r="W104" i="22"/>
  <c r="K67" i="22"/>
  <c r="W55" i="22"/>
  <c r="C131" i="22"/>
  <c r="Q71" i="22"/>
  <c r="C79" i="22"/>
  <c r="N67" i="22"/>
  <c r="R67" i="22"/>
  <c r="L67" i="22"/>
  <c r="Q67" i="22"/>
  <c r="O67" i="22"/>
  <c r="V67" i="22"/>
  <c r="P67" i="22"/>
  <c r="W118" i="22"/>
  <c r="W123" i="22"/>
  <c r="W120" i="22"/>
  <c r="N47" i="22"/>
  <c r="N45" i="22"/>
  <c r="N81" i="22"/>
  <c r="W68" i="22"/>
  <c r="W72" i="22"/>
  <c r="W64" i="22"/>
  <c r="W70" i="22"/>
  <c r="W73" i="22"/>
  <c r="L84" i="22"/>
  <c r="N84" i="22"/>
  <c r="M84" i="22"/>
  <c r="O84" i="22"/>
  <c r="P84" i="22"/>
  <c r="K84" i="22"/>
  <c r="L80" i="22"/>
  <c r="K80" i="22"/>
  <c r="N80" i="22"/>
  <c r="M80" i="22"/>
  <c r="L85" i="22"/>
  <c r="M85" i="22"/>
  <c r="N85" i="22"/>
  <c r="K85" i="22"/>
  <c r="L76" i="22"/>
  <c r="N76" i="22"/>
  <c r="L82" i="22"/>
  <c r="M82" i="22"/>
  <c r="K82" i="22"/>
  <c r="N82" i="22"/>
  <c r="N41" i="22"/>
  <c r="P48" i="22"/>
  <c r="N40" i="22"/>
  <c r="N44" i="22"/>
  <c r="N43" i="22"/>
  <c r="O33" i="22"/>
  <c r="Q36" i="22"/>
  <c r="Q84" i="22" s="1"/>
  <c r="O35" i="22"/>
  <c r="O37" i="22"/>
  <c r="O49" i="22" s="1"/>
  <c r="O34" i="22"/>
  <c r="O46" i="22" s="1"/>
  <c r="G46" i="9"/>
  <c r="M43" i="9"/>
  <c r="L46" i="9"/>
  <c r="M53" i="8"/>
  <c r="K63" i="8"/>
  <c r="K67" i="8"/>
  <c r="O32" i="22"/>
  <c r="O80" i="22" s="1"/>
  <c r="O30" i="22"/>
  <c r="O31" i="22"/>
  <c r="O29" i="22"/>
  <c r="O28" i="22"/>
  <c r="O76" i="22" s="1"/>
  <c r="O94" i="22" l="1"/>
  <c r="O42" i="22"/>
  <c r="H2" i="27"/>
  <c r="O77" i="22"/>
  <c r="O93" i="22"/>
  <c r="V126" i="22"/>
  <c r="B71" i="5" s="1"/>
  <c r="L129" i="22"/>
  <c r="K129" i="22"/>
  <c r="U126" i="22"/>
  <c r="B70" i="5" s="1"/>
  <c r="N129" i="22"/>
  <c r="M129" i="22"/>
  <c r="P129" i="22"/>
  <c r="K126" i="22"/>
  <c r="B60" i="5" s="1"/>
  <c r="W117" i="22"/>
  <c r="O126" i="22"/>
  <c r="B64" i="5" s="1"/>
  <c r="O129" i="22"/>
  <c r="P74" i="22"/>
  <c r="B13" i="5" s="1"/>
  <c r="U74" i="22"/>
  <c r="B18" i="5" s="1"/>
  <c r="O74" i="22"/>
  <c r="B12" i="5" s="1"/>
  <c r="R126" i="22"/>
  <c r="B67" i="5" s="1"/>
  <c r="M126" i="22"/>
  <c r="B62" i="5" s="1"/>
  <c r="N74" i="22"/>
  <c r="B11" i="5" s="1"/>
  <c r="T74" i="22"/>
  <c r="B17" i="5" s="1"/>
  <c r="R74" i="22"/>
  <c r="B15" i="5" s="1"/>
  <c r="M74" i="22"/>
  <c r="B10" i="5" s="1"/>
  <c r="L74" i="22"/>
  <c r="B9" i="5" s="1"/>
  <c r="S74" i="22"/>
  <c r="B16" i="5" s="1"/>
  <c r="T126" i="22"/>
  <c r="B69" i="5" s="1"/>
  <c r="V74" i="22"/>
  <c r="B19" i="5" s="1"/>
  <c r="Q126" i="22"/>
  <c r="B66" i="5" s="1"/>
  <c r="N126" i="22"/>
  <c r="B63" i="5" s="1"/>
  <c r="P126" i="22"/>
  <c r="B65" i="5" s="1"/>
  <c r="K74" i="22"/>
  <c r="B8" i="5" s="1"/>
  <c r="L126" i="22"/>
  <c r="B61" i="5" s="1"/>
  <c r="S126" i="22"/>
  <c r="B68" i="5" s="1"/>
  <c r="O130" i="22"/>
  <c r="W62" i="22"/>
  <c r="O82" i="22"/>
  <c r="Q74" i="22"/>
  <c r="B14" i="5" s="1"/>
  <c r="L79" i="22"/>
  <c r="K79" i="22"/>
  <c r="M79" i="22"/>
  <c r="K83" i="22"/>
  <c r="L83" i="22"/>
  <c r="M83" i="22"/>
  <c r="N83" i="22"/>
  <c r="O79" i="22"/>
  <c r="W119" i="22"/>
  <c r="M78" i="22"/>
  <c r="K78" i="22"/>
  <c r="O78" i="22"/>
  <c r="N78" i="22"/>
  <c r="L78" i="22"/>
  <c r="W71" i="22"/>
  <c r="N79" i="22"/>
  <c r="W116" i="22"/>
  <c r="W124" i="22"/>
  <c r="U137" i="22"/>
  <c r="V137" i="22"/>
  <c r="N137" i="22"/>
  <c r="T137" i="22"/>
  <c r="L137" i="22"/>
  <c r="P137" i="22"/>
  <c r="Q137" i="22"/>
  <c r="R137" i="22"/>
  <c r="S137" i="22"/>
  <c r="K137" i="22"/>
  <c r="M137" i="22"/>
  <c r="O137" i="22"/>
  <c r="T128" i="22"/>
  <c r="U128" i="22"/>
  <c r="V128" i="22"/>
  <c r="M128" i="22"/>
  <c r="N128" i="22"/>
  <c r="O128" i="22"/>
  <c r="P128" i="22"/>
  <c r="K128" i="22"/>
  <c r="Q128" i="22"/>
  <c r="R128" i="22"/>
  <c r="S128" i="22"/>
  <c r="L128" i="22"/>
  <c r="O131" i="22"/>
  <c r="P131" i="22"/>
  <c r="K131" i="22"/>
  <c r="Q131" i="22"/>
  <c r="R131" i="22"/>
  <c r="L131" i="22"/>
  <c r="M131" i="22"/>
  <c r="N131" i="22"/>
  <c r="T131" i="22"/>
  <c r="S131" i="22"/>
  <c r="U131" i="22"/>
  <c r="V131" i="22"/>
  <c r="W67" i="22"/>
  <c r="L136" i="22"/>
  <c r="M136" i="22"/>
  <c r="N136" i="22"/>
  <c r="O136" i="22"/>
  <c r="U136" i="22"/>
  <c r="P136" i="22"/>
  <c r="Q136" i="22"/>
  <c r="S136" i="22"/>
  <c r="R136" i="22"/>
  <c r="K136" i="22"/>
  <c r="T136" i="22"/>
  <c r="V136" i="22"/>
  <c r="W66" i="22"/>
  <c r="O85" i="22"/>
  <c r="W113" i="22"/>
  <c r="W114" i="22" s="1"/>
  <c r="W125" i="22"/>
  <c r="O45" i="22"/>
  <c r="O81" i="22"/>
  <c r="O47" i="22"/>
  <c r="O83" i="22"/>
  <c r="O41" i="22"/>
  <c r="O43" i="22"/>
  <c r="Q48" i="22"/>
  <c r="O40" i="22"/>
  <c r="O44" i="22"/>
  <c r="P33" i="22"/>
  <c r="R36" i="22"/>
  <c r="R84" i="22" s="1"/>
  <c r="P35" i="22"/>
  <c r="P34" i="22"/>
  <c r="P37" i="22"/>
  <c r="M46" i="9"/>
  <c r="N43" i="9"/>
  <c r="L63" i="8"/>
  <c r="N53" i="8"/>
  <c r="L67" i="8"/>
  <c r="O2" i="22"/>
  <c r="P28" i="22"/>
  <c r="P76" i="22" s="1"/>
  <c r="P30" i="22"/>
  <c r="P42" i="22" s="1"/>
  <c r="P31" i="22"/>
  <c r="P79" i="22" s="1"/>
  <c r="P32" i="22"/>
  <c r="P80" i="22" s="1"/>
  <c r="P29" i="22"/>
  <c r="K86" i="22" l="1"/>
  <c r="P78" i="22"/>
  <c r="I2" i="27"/>
  <c r="P77" i="22"/>
  <c r="P93" i="22"/>
  <c r="L86" i="22"/>
  <c r="L88" i="22" s="1"/>
  <c r="M86" i="22"/>
  <c r="M88" i="22" s="1"/>
  <c r="F5" i="5" s="1"/>
  <c r="K138" i="22"/>
  <c r="K140" i="22" s="1"/>
  <c r="D57" i="5" s="1"/>
  <c r="D60" i="5" s="1"/>
  <c r="D73" i="5" s="1"/>
  <c r="N86" i="22"/>
  <c r="N88" i="22" s="1"/>
  <c r="W126" i="22"/>
  <c r="W74" i="22"/>
  <c r="P94" i="22"/>
  <c r="P130" i="22"/>
  <c r="K88" i="22"/>
  <c r="D5" i="5" s="1"/>
  <c r="P49" i="22"/>
  <c r="P85" i="22"/>
  <c r="P46" i="22"/>
  <c r="P82" i="22"/>
  <c r="P47" i="22"/>
  <c r="P83" i="22"/>
  <c r="P45" i="22"/>
  <c r="P81" i="22"/>
  <c r="P41" i="22"/>
  <c r="P44" i="22"/>
  <c r="P43" i="22"/>
  <c r="P40" i="22"/>
  <c r="R48" i="22"/>
  <c r="S36" i="22"/>
  <c r="S84" i="22" s="1"/>
  <c r="Q33" i="22"/>
  <c r="O86" i="22"/>
  <c r="O88" i="22" s="1"/>
  <c r="H5" i="5" s="1"/>
  <c r="Q35" i="22"/>
  <c r="Q34" i="22"/>
  <c r="Q37" i="22"/>
  <c r="O43" i="9"/>
  <c r="N46" i="9"/>
  <c r="M67" i="8"/>
  <c r="O53" i="8"/>
  <c r="M63" i="8"/>
  <c r="H2" i="4"/>
  <c r="P2" i="22"/>
  <c r="Q30" i="22"/>
  <c r="Q31" i="22"/>
  <c r="Q79" i="22" s="1"/>
  <c r="Q29" i="22"/>
  <c r="Q28" i="22"/>
  <c r="Q76" i="22" s="1"/>
  <c r="Q32" i="22"/>
  <c r="Q80" i="22" s="1"/>
  <c r="Q42" i="22" l="1"/>
  <c r="Q78" i="22"/>
  <c r="J2" i="27"/>
  <c r="G5" i="5"/>
  <c r="G10" i="5" s="1"/>
  <c r="E5" i="5"/>
  <c r="E9" i="5" s="1"/>
  <c r="Q77" i="22"/>
  <c r="Q93" i="22"/>
  <c r="Q129" i="22"/>
  <c r="L87" i="22"/>
  <c r="E4" i="5" s="1"/>
  <c r="N87" i="22"/>
  <c r="G4" i="5" s="1"/>
  <c r="Q94" i="22"/>
  <c r="Q130" i="22"/>
  <c r="F8" i="5"/>
  <c r="M87" i="22"/>
  <c r="F4" i="5" s="1"/>
  <c r="K87" i="22"/>
  <c r="D4" i="5" s="1"/>
  <c r="D8" i="5"/>
  <c r="L138" i="22"/>
  <c r="L140" i="22" s="1"/>
  <c r="E57" i="5" s="1"/>
  <c r="N138" i="22"/>
  <c r="N140" i="22" s="1"/>
  <c r="G57" i="5" s="1"/>
  <c r="K139" i="22"/>
  <c r="D56" i="5" s="1"/>
  <c r="M138" i="22"/>
  <c r="M140" i="22" s="1"/>
  <c r="F57" i="5" s="1"/>
  <c r="Q47" i="22"/>
  <c r="Q83" i="22"/>
  <c r="Q46" i="22"/>
  <c r="Q82" i="22"/>
  <c r="Q45" i="22"/>
  <c r="Q81" i="22"/>
  <c r="Q49" i="22"/>
  <c r="Q85" i="22"/>
  <c r="Q44" i="22"/>
  <c r="Q40" i="22"/>
  <c r="Q41" i="22"/>
  <c r="S48" i="22"/>
  <c r="Q43" i="22"/>
  <c r="T36" i="22"/>
  <c r="T84" i="22" s="1"/>
  <c r="H8" i="5"/>
  <c r="O87" i="22"/>
  <c r="H4" i="5" s="1"/>
  <c r="R33" i="22"/>
  <c r="P86" i="22"/>
  <c r="P88" i="22" s="1"/>
  <c r="I5" i="5" s="1"/>
  <c r="R35" i="22"/>
  <c r="R37" i="22"/>
  <c r="R34" i="22"/>
  <c r="O46" i="9"/>
  <c r="N63" i="8"/>
  <c r="N67" i="8"/>
  <c r="I2" i="4"/>
  <c r="Q2" i="22"/>
  <c r="R28" i="22"/>
  <c r="R76" i="22" s="1"/>
  <c r="R30" i="22"/>
  <c r="R31" i="22"/>
  <c r="R79" i="22" s="1"/>
  <c r="R32" i="22"/>
  <c r="R80" i="22" s="1"/>
  <c r="R29" i="22"/>
  <c r="R42" i="22" l="1"/>
  <c r="R78" i="22"/>
  <c r="K2" i="27"/>
  <c r="E8" i="5"/>
  <c r="G8" i="5"/>
  <c r="G9" i="5"/>
  <c r="G11" i="5"/>
  <c r="R77" i="22"/>
  <c r="R93" i="22"/>
  <c r="R129" i="22"/>
  <c r="F10" i="5"/>
  <c r="F9" i="5"/>
  <c r="H11" i="5"/>
  <c r="H9" i="5"/>
  <c r="H12" i="5"/>
  <c r="H10" i="5"/>
  <c r="R94" i="22"/>
  <c r="R130" i="22"/>
  <c r="G61" i="5"/>
  <c r="G74" i="5" s="1"/>
  <c r="G62" i="5"/>
  <c r="G75" i="5" s="1"/>
  <c r="G63" i="5"/>
  <c r="G76" i="5" s="1"/>
  <c r="G89" i="5" s="1"/>
  <c r="G60" i="5"/>
  <c r="G73" i="5" s="1"/>
  <c r="F62" i="5"/>
  <c r="F75" i="5" s="1"/>
  <c r="F88" i="5" s="1"/>
  <c r="F60" i="5"/>
  <c r="F73" i="5" s="1"/>
  <c r="F61" i="5"/>
  <c r="F74" i="5" s="1"/>
  <c r="E60" i="5"/>
  <c r="E73" i="5" s="1"/>
  <c r="E61" i="5"/>
  <c r="E74" i="5" s="1"/>
  <c r="E87" i="5" s="1"/>
  <c r="D86" i="5"/>
  <c r="D98" i="5" s="1"/>
  <c r="M139" i="22"/>
  <c r="F56" i="5" s="1"/>
  <c r="L139" i="22"/>
  <c r="E56" i="5" s="1"/>
  <c r="N139" i="22"/>
  <c r="G56" i="5" s="1"/>
  <c r="O138" i="22"/>
  <c r="R46" i="22"/>
  <c r="R82" i="22"/>
  <c r="R47" i="22"/>
  <c r="R83" i="22"/>
  <c r="R49" i="22"/>
  <c r="R85" i="22"/>
  <c r="R45" i="22"/>
  <c r="R81" i="22"/>
  <c r="T48" i="22"/>
  <c r="R41" i="22"/>
  <c r="R40" i="22"/>
  <c r="R44" i="22"/>
  <c r="R43" i="22"/>
  <c r="U36" i="22"/>
  <c r="U84" i="22" s="1"/>
  <c r="I8" i="5"/>
  <c r="P87" i="22"/>
  <c r="I4" i="5" s="1"/>
  <c r="S33" i="22"/>
  <c r="Q86" i="22"/>
  <c r="Q88" i="22" s="1"/>
  <c r="J5" i="5" s="1"/>
  <c r="S35" i="22"/>
  <c r="S37" i="22"/>
  <c r="S34" i="22"/>
  <c r="O67" i="8"/>
  <c r="O63" i="8"/>
  <c r="R2" i="22"/>
  <c r="J2" i="4"/>
  <c r="S30" i="22"/>
  <c r="S29" i="22"/>
  <c r="S32" i="22"/>
  <c r="S80" i="22" s="1"/>
  <c r="S28" i="22"/>
  <c r="S76" i="22" s="1"/>
  <c r="S31" i="22"/>
  <c r="S79" i="22" s="1"/>
  <c r="S42" i="22" l="1"/>
  <c r="S78" i="22"/>
  <c r="L2" i="27"/>
  <c r="S77" i="22"/>
  <c r="S93" i="22"/>
  <c r="S129" i="22"/>
  <c r="I12" i="5"/>
  <c r="I10" i="5"/>
  <c r="I9" i="5"/>
  <c r="I11" i="5"/>
  <c r="I13" i="5"/>
  <c r="G87" i="5"/>
  <c r="F87" i="5"/>
  <c r="F86" i="5"/>
  <c r="G88" i="5"/>
  <c r="G86" i="5"/>
  <c r="S94" i="22"/>
  <c r="S130" i="22"/>
  <c r="O140" i="22"/>
  <c r="H57" i="5" s="1"/>
  <c r="D99" i="5"/>
  <c r="D101" i="5" s="1"/>
  <c r="E86" i="5"/>
  <c r="E98" i="5" s="1"/>
  <c r="P138" i="22"/>
  <c r="S49" i="22"/>
  <c r="S85" i="22"/>
  <c r="S45" i="22"/>
  <c r="S81" i="22"/>
  <c r="S47" i="22"/>
  <c r="S83" i="22"/>
  <c r="S46" i="22"/>
  <c r="S82" i="22"/>
  <c r="S43" i="22"/>
  <c r="U48" i="22"/>
  <c r="S40" i="22"/>
  <c r="S44" i="22"/>
  <c r="S41" i="22"/>
  <c r="V36" i="22"/>
  <c r="V84" i="22" s="1"/>
  <c r="J8" i="5"/>
  <c r="Q87" i="22"/>
  <c r="J4" i="5" s="1"/>
  <c r="T33" i="22"/>
  <c r="R86" i="22"/>
  <c r="R88" i="22" s="1"/>
  <c r="K5" i="5" s="1"/>
  <c r="T35" i="22"/>
  <c r="T34" i="22"/>
  <c r="T37" i="22"/>
  <c r="K2" i="4"/>
  <c r="S2" i="22"/>
  <c r="T32" i="22"/>
  <c r="T80" i="22" s="1"/>
  <c r="T29" i="22"/>
  <c r="T30" i="22"/>
  <c r="T31" i="22"/>
  <c r="T79" i="22" s="1"/>
  <c r="T28" i="22"/>
  <c r="T76" i="22" s="1"/>
  <c r="D103" i="5"/>
  <c r="D100" i="5" s="1"/>
  <c r="T42" i="22" l="1"/>
  <c r="T78" i="22"/>
  <c r="M2" i="27"/>
  <c r="T77" i="22"/>
  <c r="T93" i="22"/>
  <c r="T129" i="22"/>
  <c r="J12" i="5"/>
  <c r="J11" i="5"/>
  <c r="J9" i="5"/>
  <c r="J14" i="5"/>
  <c r="J10" i="5"/>
  <c r="J13" i="5"/>
  <c r="F98" i="5"/>
  <c r="G98" i="5"/>
  <c r="H64" i="5"/>
  <c r="H77" i="5" s="1"/>
  <c r="H90" i="5" s="1"/>
  <c r="H60" i="5"/>
  <c r="H73" i="5" s="1"/>
  <c r="H86" i="5" s="1"/>
  <c r="H63" i="5"/>
  <c r="H76" i="5" s="1"/>
  <c r="H89" i="5" s="1"/>
  <c r="H61" i="5"/>
  <c r="H74" i="5" s="1"/>
  <c r="H87" i="5" s="1"/>
  <c r="H62" i="5"/>
  <c r="H75" i="5" s="1"/>
  <c r="H88" i="5" s="1"/>
  <c r="O139" i="22"/>
  <c r="H56" i="5" s="1"/>
  <c r="T94" i="22"/>
  <c r="T130" i="22"/>
  <c r="P140" i="22"/>
  <c r="I57" i="5" s="1"/>
  <c r="E99" i="5"/>
  <c r="E101" i="5" s="1"/>
  <c r="Q138" i="22"/>
  <c r="T49" i="22"/>
  <c r="T85" i="22"/>
  <c r="T45" i="22"/>
  <c r="T81" i="22"/>
  <c r="T47" i="22"/>
  <c r="T83" i="22"/>
  <c r="T46" i="22"/>
  <c r="T82" i="22"/>
  <c r="T41" i="22"/>
  <c r="V48" i="22"/>
  <c r="T40" i="22"/>
  <c r="T43" i="22"/>
  <c r="T44" i="22"/>
  <c r="K8" i="5"/>
  <c r="R87" i="22"/>
  <c r="K4" i="5" s="1"/>
  <c r="U33" i="22"/>
  <c r="S86" i="22"/>
  <c r="S88" i="22" s="1"/>
  <c r="L5" i="5" s="1"/>
  <c r="U35" i="22"/>
  <c r="U37" i="22"/>
  <c r="U34" i="22"/>
  <c r="T2" i="22"/>
  <c r="L2" i="4"/>
  <c r="U29" i="22"/>
  <c r="U28" i="22"/>
  <c r="U76" i="22" s="1"/>
  <c r="U32" i="22"/>
  <c r="U80" i="22" s="1"/>
  <c r="U31" i="22"/>
  <c r="U79" i="22" s="1"/>
  <c r="U30" i="22"/>
  <c r="H30" i="5"/>
  <c r="F26" i="5"/>
  <c r="G30" i="5"/>
  <c r="E26" i="5"/>
  <c r="F30" i="5"/>
  <c r="D26" i="5"/>
  <c r="D39" i="5" s="1"/>
  <c r="E30" i="5"/>
  <c r="I30" i="5"/>
  <c r="E24" i="5"/>
  <c r="F28" i="5"/>
  <c r="E28" i="5"/>
  <c r="I27" i="5"/>
  <c r="D28" i="5"/>
  <c r="D41" i="5" s="1"/>
  <c r="N32" i="5"/>
  <c r="M32" i="5"/>
  <c r="H27" i="5"/>
  <c r="E32" i="5"/>
  <c r="G26" i="5"/>
  <c r="L32" i="5"/>
  <c r="D31" i="5"/>
  <c r="D44" i="5" s="1"/>
  <c r="L30" i="5"/>
  <c r="J30" i="5"/>
  <c r="H29" i="5"/>
  <c r="D29" i="5"/>
  <c r="D42" i="5" s="1"/>
  <c r="G27" i="5"/>
  <c r="K30" i="5"/>
  <c r="H28" i="5"/>
  <c r="G28" i="5"/>
  <c r="F23" i="5"/>
  <c r="D24" i="5"/>
  <c r="D37" i="5" s="1"/>
  <c r="D21" i="5"/>
  <c r="D34" i="5" s="1"/>
  <c r="F24" i="5"/>
  <c r="F21" i="5"/>
  <c r="I23" i="5"/>
  <c r="H25" i="5"/>
  <c r="G24" i="5"/>
  <c r="H24" i="5"/>
  <c r="E21" i="5"/>
  <c r="E22" i="5"/>
  <c r="H23" i="5"/>
  <c r="H21" i="5"/>
  <c r="H22" i="5"/>
  <c r="G21" i="5"/>
  <c r="G22" i="5"/>
  <c r="I26" i="5"/>
  <c r="I21" i="5"/>
  <c r="I32" i="5"/>
  <c r="H32" i="5"/>
  <c r="M31" i="5"/>
  <c r="G29" i="5"/>
  <c r="G32" i="5"/>
  <c r="L31" i="5"/>
  <c r="F29" i="5"/>
  <c r="F32" i="5"/>
  <c r="K31" i="5"/>
  <c r="E29" i="5"/>
  <c r="J28" i="5"/>
  <c r="D32" i="5"/>
  <c r="D45" i="5" s="1"/>
  <c r="J31" i="5"/>
  <c r="G25" i="5"/>
  <c r="I31" i="5"/>
  <c r="F25" i="5"/>
  <c r="H31" i="5"/>
  <c r="I28" i="5"/>
  <c r="E25" i="5"/>
  <c r="D22" i="5"/>
  <c r="D35" i="5" s="1"/>
  <c r="G31" i="5"/>
  <c r="K29" i="5"/>
  <c r="D27" i="5"/>
  <c r="D40" i="5" s="1"/>
  <c r="F31" i="5"/>
  <c r="J29" i="5"/>
  <c r="E31" i="5"/>
  <c r="I29" i="5"/>
  <c r="H26" i="5"/>
  <c r="D23" i="5"/>
  <c r="D36" i="5" s="1"/>
  <c r="E27" i="5"/>
  <c r="J32" i="5"/>
  <c r="G23" i="5"/>
  <c r="E23" i="5"/>
  <c r="D25" i="5"/>
  <c r="D38" i="5" s="1"/>
  <c r="F27" i="5"/>
  <c r="D30" i="5"/>
  <c r="D43" i="5" s="1"/>
  <c r="K32" i="5"/>
  <c r="F22" i="5"/>
  <c r="U42" i="22" l="1"/>
  <c r="U78" i="22"/>
  <c r="N2" i="27"/>
  <c r="U77" i="22"/>
  <c r="U93" i="22"/>
  <c r="U129" i="22"/>
  <c r="E42" i="5"/>
  <c r="J42" i="5"/>
  <c r="F39" i="5"/>
  <c r="H43" i="5"/>
  <c r="H36" i="5"/>
  <c r="I42" i="5"/>
  <c r="H35" i="5"/>
  <c r="F42" i="5"/>
  <c r="F41" i="5"/>
  <c r="F35" i="5"/>
  <c r="H41" i="5"/>
  <c r="K43" i="5"/>
  <c r="H40" i="5"/>
  <c r="G37" i="5"/>
  <c r="J41" i="5"/>
  <c r="H45" i="5"/>
  <c r="I43" i="5"/>
  <c r="E34" i="5"/>
  <c r="E35" i="5"/>
  <c r="G42" i="5"/>
  <c r="F44" i="5"/>
  <c r="M44" i="5"/>
  <c r="E39" i="5"/>
  <c r="H34" i="5"/>
  <c r="E43" i="5"/>
  <c r="E40" i="5"/>
  <c r="G39" i="5"/>
  <c r="E45" i="5"/>
  <c r="H37" i="5"/>
  <c r="H44" i="5"/>
  <c r="H39" i="5"/>
  <c r="E37" i="5"/>
  <c r="H38" i="5"/>
  <c r="G45" i="5"/>
  <c r="E41" i="5"/>
  <c r="N45" i="5"/>
  <c r="G38" i="5"/>
  <c r="G36" i="5"/>
  <c r="E44" i="5"/>
  <c r="H42" i="5"/>
  <c r="G44" i="5"/>
  <c r="L44" i="5"/>
  <c r="I36" i="5"/>
  <c r="E38" i="5"/>
  <c r="F34" i="5"/>
  <c r="L43" i="5"/>
  <c r="E36" i="5"/>
  <c r="I41" i="5"/>
  <c r="F45" i="5"/>
  <c r="F40" i="5"/>
  <c r="I34" i="5"/>
  <c r="F37" i="5"/>
  <c r="G41" i="5"/>
  <c r="G40" i="5"/>
  <c r="G43" i="5"/>
  <c r="J44" i="5"/>
  <c r="K45" i="5"/>
  <c r="G35" i="5"/>
  <c r="G34" i="5"/>
  <c r="F43" i="5"/>
  <c r="F38" i="5"/>
  <c r="F36" i="5"/>
  <c r="K44" i="5"/>
  <c r="I45" i="5"/>
  <c r="L45" i="5"/>
  <c r="M45" i="5"/>
  <c r="I39" i="5"/>
  <c r="I44" i="5"/>
  <c r="K42" i="5"/>
  <c r="J43" i="5"/>
  <c r="I40" i="5"/>
  <c r="J45" i="5"/>
  <c r="I24" i="5"/>
  <c r="I37" i="5" s="1"/>
  <c r="I25" i="5"/>
  <c r="I38" i="5" s="1"/>
  <c r="K10" i="5"/>
  <c r="K11" i="5"/>
  <c r="K14" i="5"/>
  <c r="K12" i="5"/>
  <c r="K9" i="5"/>
  <c r="K15" i="5"/>
  <c r="K13" i="5"/>
  <c r="I22" i="5"/>
  <c r="I35" i="5" s="1"/>
  <c r="J21" i="5"/>
  <c r="J34" i="5" s="1"/>
  <c r="J23" i="5"/>
  <c r="J36" i="5" s="1"/>
  <c r="J27" i="5"/>
  <c r="J40" i="5" s="1"/>
  <c r="J25" i="5"/>
  <c r="J22" i="5"/>
  <c r="P139" i="22"/>
  <c r="I56" i="5" s="1"/>
  <c r="I65" i="5"/>
  <c r="I78" i="5" s="1"/>
  <c r="I91" i="5" s="1"/>
  <c r="I60" i="5"/>
  <c r="I73" i="5" s="1"/>
  <c r="I86" i="5" s="1"/>
  <c r="I64" i="5"/>
  <c r="I77" i="5" s="1"/>
  <c r="I90" i="5" s="1"/>
  <c r="I63" i="5"/>
  <c r="I76" i="5" s="1"/>
  <c r="I89" i="5" s="1"/>
  <c r="I61" i="5"/>
  <c r="I74" i="5" s="1"/>
  <c r="I87" i="5" s="1"/>
  <c r="I62" i="5"/>
  <c r="I75" i="5" s="1"/>
  <c r="I88" i="5" s="1"/>
  <c r="U94" i="22"/>
  <c r="U130" i="22"/>
  <c r="H98" i="5"/>
  <c r="Q140" i="22"/>
  <c r="J57" i="5" s="1"/>
  <c r="K20" i="9"/>
  <c r="K49" i="9" s="1"/>
  <c r="L49" i="9" s="1"/>
  <c r="M49" i="9" s="1"/>
  <c r="N49" i="9" s="1"/>
  <c r="O49" i="9" s="1"/>
  <c r="F99" i="5"/>
  <c r="F101" i="5" s="1"/>
  <c r="R138" i="22"/>
  <c r="U47" i="22"/>
  <c r="U83" i="22"/>
  <c r="U46" i="22"/>
  <c r="U82" i="22"/>
  <c r="U49" i="22"/>
  <c r="U85" i="22"/>
  <c r="U45" i="22"/>
  <c r="U81" i="22"/>
  <c r="U40" i="22"/>
  <c r="U43" i="22"/>
  <c r="U41" i="22"/>
  <c r="U44" i="22"/>
  <c r="L8" i="5"/>
  <c r="S87" i="22"/>
  <c r="L4" i="5" s="1"/>
  <c r="V33" i="22"/>
  <c r="T86" i="22"/>
  <c r="T88" i="22" s="1"/>
  <c r="M5" i="5" s="1"/>
  <c r="V35" i="22"/>
  <c r="V34" i="22"/>
  <c r="V37" i="22"/>
  <c r="D46" i="5"/>
  <c r="U2" i="22"/>
  <c r="M2" i="4"/>
  <c r="V31" i="22"/>
  <c r="V79" i="22" s="1"/>
  <c r="V28" i="22"/>
  <c r="V76" i="22" s="1"/>
  <c r="V29" i="22"/>
  <c r="V30" i="22"/>
  <c r="V32" i="22"/>
  <c r="V80" i="22" s="1"/>
  <c r="V42" i="22" l="1"/>
  <c r="V78" i="22"/>
  <c r="O2" i="27"/>
  <c r="V77" i="22"/>
  <c r="V93" i="22"/>
  <c r="V129" i="22"/>
  <c r="J35" i="5"/>
  <c r="J38" i="5"/>
  <c r="L15" i="5"/>
  <c r="L14" i="5"/>
  <c r="L12" i="5"/>
  <c r="L16" i="5"/>
  <c r="L9" i="5"/>
  <c r="L11" i="5"/>
  <c r="L10" i="5"/>
  <c r="L13" i="5"/>
  <c r="J24" i="5"/>
  <c r="J37" i="5" s="1"/>
  <c r="J26" i="5"/>
  <c r="J39" i="5" s="1"/>
  <c r="K27" i="5"/>
  <c r="K40" i="5" s="1"/>
  <c r="K23" i="5"/>
  <c r="K36" i="5" s="1"/>
  <c r="K22" i="5"/>
  <c r="K35" i="5" s="1"/>
  <c r="K24" i="5"/>
  <c r="R140" i="22"/>
  <c r="K57" i="5" s="1"/>
  <c r="J63" i="5"/>
  <c r="J76" i="5" s="1"/>
  <c r="J89" i="5" s="1"/>
  <c r="J60" i="5"/>
  <c r="J73" i="5" s="1"/>
  <c r="J86" i="5" s="1"/>
  <c r="J65" i="5"/>
  <c r="J78" i="5" s="1"/>
  <c r="J91" i="5" s="1"/>
  <c r="J61" i="5"/>
  <c r="J74" i="5" s="1"/>
  <c r="J87" i="5" s="1"/>
  <c r="J66" i="5"/>
  <c r="J79" i="5" s="1"/>
  <c r="J92" i="5" s="1"/>
  <c r="J64" i="5"/>
  <c r="J77" i="5" s="1"/>
  <c r="J90" i="5" s="1"/>
  <c r="J62" i="5"/>
  <c r="J75" i="5" s="1"/>
  <c r="J88" i="5" s="1"/>
  <c r="Q139" i="22"/>
  <c r="J56" i="5" s="1"/>
  <c r="V94" i="22"/>
  <c r="V130" i="22"/>
  <c r="I98" i="5"/>
  <c r="D33" i="27"/>
  <c r="D32" i="27"/>
  <c r="K12" i="27"/>
  <c r="D109" i="5"/>
  <c r="D52" i="5"/>
  <c r="G99" i="5"/>
  <c r="G101" i="5" s="1"/>
  <c r="S138" i="22"/>
  <c r="V49" i="22"/>
  <c r="V85" i="22"/>
  <c r="V47" i="22"/>
  <c r="V83" i="22"/>
  <c r="V45" i="22"/>
  <c r="V81" i="22"/>
  <c r="V46" i="22"/>
  <c r="V82" i="22"/>
  <c r="V40" i="22"/>
  <c r="V44" i="22"/>
  <c r="V43" i="22"/>
  <c r="V41" i="22"/>
  <c r="M8" i="5"/>
  <c r="T87" i="22"/>
  <c r="M4" i="5" s="1"/>
  <c r="D47" i="5"/>
  <c r="D48" i="5"/>
  <c r="U86" i="22"/>
  <c r="U88" i="22" s="1"/>
  <c r="N5" i="5" s="1"/>
  <c r="F46" i="5"/>
  <c r="H46" i="5"/>
  <c r="E46" i="5"/>
  <c r="I46" i="5"/>
  <c r="G46" i="5"/>
  <c r="V2" i="22"/>
  <c r="N2" i="4"/>
  <c r="D19" i="7" l="1"/>
  <c r="G109" i="5"/>
  <c r="F109" i="5"/>
  <c r="H109" i="5"/>
  <c r="D36" i="27"/>
  <c r="D37" i="27" s="1"/>
  <c r="K37" i="5"/>
  <c r="J46" i="5"/>
  <c r="M10" i="5"/>
  <c r="M12" i="5"/>
  <c r="M9" i="5"/>
  <c r="M15" i="5"/>
  <c r="M11" i="5"/>
  <c r="M13" i="5"/>
  <c r="M17" i="5"/>
  <c r="M16" i="5"/>
  <c r="M14" i="5"/>
  <c r="K25" i="5"/>
  <c r="K38" i="5" s="1"/>
  <c r="K26" i="5"/>
  <c r="K39" i="5" s="1"/>
  <c r="K21" i="5"/>
  <c r="K34" i="5" s="1"/>
  <c r="L21" i="5"/>
  <c r="L24" i="5"/>
  <c r="L37" i="5" s="1"/>
  <c r="L29" i="5"/>
  <c r="L42" i="5" s="1"/>
  <c r="L28" i="5"/>
  <c r="L26" i="5"/>
  <c r="L23" i="5"/>
  <c r="L36" i="5" s="1"/>
  <c r="K28" i="5"/>
  <c r="K41" i="5" s="1"/>
  <c r="J98" i="5"/>
  <c r="S140" i="22"/>
  <c r="L57" i="5" s="1"/>
  <c r="K62" i="5"/>
  <c r="K75" i="5" s="1"/>
  <c r="K88" i="5" s="1"/>
  <c r="K67" i="5"/>
  <c r="K80" i="5" s="1"/>
  <c r="K93" i="5" s="1"/>
  <c r="K63" i="5"/>
  <c r="K76" i="5" s="1"/>
  <c r="K89" i="5" s="1"/>
  <c r="K65" i="5"/>
  <c r="K78" i="5" s="1"/>
  <c r="K91" i="5" s="1"/>
  <c r="K60" i="5"/>
  <c r="K73" i="5" s="1"/>
  <c r="K86" i="5" s="1"/>
  <c r="K64" i="5"/>
  <c r="K77" i="5" s="1"/>
  <c r="K90" i="5" s="1"/>
  <c r="K66" i="5"/>
  <c r="K79" i="5" s="1"/>
  <c r="K92" i="5" s="1"/>
  <c r="K61" i="5"/>
  <c r="K74" i="5" s="1"/>
  <c r="K87" i="5" s="1"/>
  <c r="R139" i="22"/>
  <c r="K56" i="5" s="1"/>
  <c r="D110" i="5"/>
  <c r="D112" i="5" s="1"/>
  <c r="D3" i="27"/>
  <c r="D24" i="7"/>
  <c r="D28" i="9"/>
  <c r="E52" i="5"/>
  <c r="E109" i="5"/>
  <c r="D111" i="5"/>
  <c r="I109" i="5"/>
  <c r="H99" i="5"/>
  <c r="H101" i="5" s="1"/>
  <c r="T138" i="22"/>
  <c r="T140" i="22" s="1"/>
  <c r="M57" i="5" s="1"/>
  <c r="N8" i="5"/>
  <c r="U87" i="22"/>
  <c r="N4" i="5" s="1"/>
  <c r="E47" i="5"/>
  <c r="F47" i="5" s="1"/>
  <c r="G47" i="5" s="1"/>
  <c r="H47" i="5" s="1"/>
  <c r="I47" i="5" s="1"/>
  <c r="V86" i="22"/>
  <c r="V88" i="22" s="1"/>
  <c r="O5" i="5" s="1"/>
  <c r="O2" i="4"/>
  <c r="D54" i="8" l="1"/>
  <c r="G3" i="27"/>
  <c r="H19" i="7"/>
  <c r="F19" i="7"/>
  <c r="G19" i="7"/>
  <c r="I19" i="7"/>
  <c r="E19" i="7"/>
  <c r="D29" i="27"/>
  <c r="H3" i="27"/>
  <c r="F3" i="27"/>
  <c r="L29" i="27"/>
  <c r="M29" i="27"/>
  <c r="H29" i="27"/>
  <c r="F29" i="27"/>
  <c r="J29" i="27"/>
  <c r="G29" i="27"/>
  <c r="K29" i="27"/>
  <c r="O29" i="27"/>
  <c r="N29" i="27"/>
  <c r="I29" i="27"/>
  <c r="E29" i="27"/>
  <c r="D57" i="9"/>
  <c r="I3" i="27"/>
  <c r="D64" i="7"/>
  <c r="L34" i="5"/>
  <c r="J47" i="5"/>
  <c r="J109" i="5"/>
  <c r="L41" i="5"/>
  <c r="L39" i="5"/>
  <c r="K46" i="5"/>
  <c r="N17" i="5"/>
  <c r="N9" i="5"/>
  <c r="N13" i="5"/>
  <c r="N16" i="5"/>
  <c r="N14" i="5"/>
  <c r="N12" i="5"/>
  <c r="N15" i="5"/>
  <c r="N18" i="5"/>
  <c r="N10" i="5"/>
  <c r="N11" i="5"/>
  <c r="L22" i="5"/>
  <c r="L35" i="5" s="1"/>
  <c r="L27" i="5"/>
  <c r="L40" i="5" s="1"/>
  <c r="M28" i="5"/>
  <c r="M41" i="5" s="1"/>
  <c r="M29" i="5"/>
  <c r="M42" i="5" s="1"/>
  <c r="M26" i="5"/>
  <c r="M39" i="5" s="1"/>
  <c r="M25" i="5"/>
  <c r="M23" i="5"/>
  <c r="M36" i="5" s="1"/>
  <c r="M22" i="5"/>
  <c r="L25" i="5"/>
  <c r="L38" i="5" s="1"/>
  <c r="K98" i="5"/>
  <c r="M63" i="5"/>
  <c r="M76" i="5" s="1"/>
  <c r="M62" i="5"/>
  <c r="M75" i="5" s="1"/>
  <c r="M67" i="5"/>
  <c r="M80" i="5" s="1"/>
  <c r="M61" i="5"/>
  <c r="M74" i="5" s="1"/>
  <c r="M66" i="5"/>
  <c r="M79" i="5" s="1"/>
  <c r="M68" i="5"/>
  <c r="M81" i="5" s="1"/>
  <c r="M64" i="5"/>
  <c r="M77" i="5" s="1"/>
  <c r="M60" i="5"/>
  <c r="M73" i="5" s="1"/>
  <c r="M65" i="5"/>
  <c r="M78" i="5" s="1"/>
  <c r="M69" i="5"/>
  <c r="M82" i="5" s="1"/>
  <c r="M95" i="5" s="1"/>
  <c r="S139" i="22"/>
  <c r="L56" i="5" s="1"/>
  <c r="L65" i="5"/>
  <c r="L78" i="5" s="1"/>
  <c r="L91" i="5" s="1"/>
  <c r="L66" i="5"/>
  <c r="L79" i="5" s="1"/>
  <c r="L92" i="5" s="1"/>
  <c r="L63" i="5"/>
  <c r="L76" i="5" s="1"/>
  <c r="L89" i="5" s="1"/>
  <c r="L68" i="5"/>
  <c r="L81" i="5" s="1"/>
  <c r="L94" i="5" s="1"/>
  <c r="L67" i="5"/>
  <c r="L80" i="5" s="1"/>
  <c r="L93" i="5" s="1"/>
  <c r="L61" i="5"/>
  <c r="L74" i="5" s="1"/>
  <c r="L87" i="5" s="1"/>
  <c r="L60" i="5"/>
  <c r="L73" i="5" s="1"/>
  <c r="L86" i="5" s="1"/>
  <c r="L64" i="5"/>
  <c r="L77" i="5" s="1"/>
  <c r="L90" i="5" s="1"/>
  <c r="L62" i="5"/>
  <c r="L75" i="5" s="1"/>
  <c r="L88" i="5" s="1"/>
  <c r="E110" i="5"/>
  <c r="E112" i="5" s="1"/>
  <c r="E3" i="27"/>
  <c r="E24" i="7"/>
  <c r="E28" i="9"/>
  <c r="F52" i="5"/>
  <c r="I99" i="5"/>
  <c r="I101" i="5" s="1"/>
  <c r="U138" i="22"/>
  <c r="T139" i="22"/>
  <c r="M56" i="5" s="1"/>
  <c r="O8" i="5"/>
  <c r="V87" i="22"/>
  <c r="O4" i="5" s="1"/>
  <c r="D4" i="27" l="1"/>
  <c r="D7" i="4"/>
  <c r="J19" i="7"/>
  <c r="E57" i="9"/>
  <c r="D56" i="8"/>
  <c r="D58" i="8"/>
  <c r="D59" i="8"/>
  <c r="D55" i="8"/>
  <c r="D57" i="8"/>
  <c r="J3" i="27"/>
  <c r="K47" i="5"/>
  <c r="K109" i="5"/>
  <c r="M35" i="5"/>
  <c r="M38" i="5"/>
  <c r="O10" i="5"/>
  <c r="O19" i="5"/>
  <c r="O11" i="5"/>
  <c r="O12" i="5"/>
  <c r="O17" i="5"/>
  <c r="O15" i="5"/>
  <c r="O16" i="5"/>
  <c r="O9" i="5"/>
  <c r="O18" i="5"/>
  <c r="O14" i="5"/>
  <c r="O13" i="5"/>
  <c r="M27" i="5"/>
  <c r="M40" i="5" s="1"/>
  <c r="M21" i="5"/>
  <c r="M34" i="5" s="1"/>
  <c r="L46" i="5"/>
  <c r="N21" i="5"/>
  <c r="N24" i="5"/>
  <c r="N30" i="5"/>
  <c r="N25" i="5"/>
  <c r="N38" i="5" s="1"/>
  <c r="N29" i="5"/>
  <c r="N42" i="5" s="1"/>
  <c r="M24" i="5"/>
  <c r="M37" i="5" s="1"/>
  <c r="M30" i="5"/>
  <c r="M43" i="5" s="1"/>
  <c r="M86" i="5"/>
  <c r="M90" i="5"/>
  <c r="M87" i="5"/>
  <c r="M93" i="5"/>
  <c r="M91" i="5"/>
  <c r="M94" i="5"/>
  <c r="M92" i="5"/>
  <c r="L98" i="5"/>
  <c r="M88" i="5"/>
  <c r="M89" i="5"/>
  <c r="U140" i="22"/>
  <c r="N57" i="5" s="1"/>
  <c r="F110" i="5"/>
  <c r="F112" i="5" s="1"/>
  <c r="F24" i="7"/>
  <c r="F28" i="9"/>
  <c r="G52" i="5"/>
  <c r="J99" i="5"/>
  <c r="J101" i="5" s="1"/>
  <c r="V138" i="22"/>
  <c r="D63" i="7"/>
  <c r="D11" i="9" s="1"/>
  <c r="K19" i="7" l="1"/>
  <c r="F57" i="9"/>
  <c r="K3" i="27"/>
  <c r="L47" i="5"/>
  <c r="N43" i="5"/>
  <c r="N37" i="5"/>
  <c r="N34" i="5"/>
  <c r="N22" i="5"/>
  <c r="N35" i="5" s="1"/>
  <c r="N28" i="5"/>
  <c r="N41" i="5" s="1"/>
  <c r="L109" i="5"/>
  <c r="O30" i="5"/>
  <c r="O43" i="5" s="1"/>
  <c r="O25" i="5"/>
  <c r="O38" i="5" s="1"/>
  <c r="O32" i="5"/>
  <c r="O45" i="5" s="1"/>
  <c r="O31" i="5"/>
  <c r="O29" i="5"/>
  <c r="O42" i="5" s="1"/>
  <c r="O23" i="5"/>
  <c r="O28" i="5"/>
  <c r="O27" i="5"/>
  <c r="M46" i="5"/>
  <c r="N23" i="5"/>
  <c r="N36" i="5" s="1"/>
  <c r="N26" i="5"/>
  <c r="N39" i="5" s="1"/>
  <c r="N27" i="5"/>
  <c r="N40" i="5" s="1"/>
  <c r="N31" i="5"/>
  <c r="N44" i="5" s="1"/>
  <c r="M98" i="5"/>
  <c r="N67" i="5"/>
  <c r="N80" i="5" s="1"/>
  <c r="N93" i="5" s="1"/>
  <c r="N62" i="5"/>
  <c r="N75" i="5" s="1"/>
  <c r="N88" i="5" s="1"/>
  <c r="N65" i="5"/>
  <c r="N78" i="5" s="1"/>
  <c r="N91" i="5" s="1"/>
  <c r="N60" i="5"/>
  <c r="N73" i="5" s="1"/>
  <c r="N86" i="5" s="1"/>
  <c r="N68" i="5"/>
  <c r="N81" i="5" s="1"/>
  <c r="N94" i="5" s="1"/>
  <c r="N70" i="5"/>
  <c r="N83" i="5" s="1"/>
  <c r="N96" i="5" s="1"/>
  <c r="N66" i="5"/>
  <c r="N79" i="5" s="1"/>
  <c r="N92" i="5" s="1"/>
  <c r="N63" i="5"/>
  <c r="N76" i="5" s="1"/>
  <c r="N89" i="5" s="1"/>
  <c r="N61" i="5"/>
  <c r="N74" i="5" s="1"/>
  <c r="N87" i="5" s="1"/>
  <c r="N64" i="5"/>
  <c r="N77" i="5" s="1"/>
  <c r="N90" i="5" s="1"/>
  <c r="N69" i="5"/>
  <c r="N82" i="5" s="1"/>
  <c r="N95" i="5" s="1"/>
  <c r="U139" i="22"/>
  <c r="N56" i="5" s="1"/>
  <c r="V140" i="22"/>
  <c r="O57" i="5" s="1"/>
  <c r="G110" i="5"/>
  <c r="G24" i="7"/>
  <c r="G28" i="9"/>
  <c r="H52" i="5"/>
  <c r="I51" i="5" s="1"/>
  <c r="K99" i="5"/>
  <c r="L19" i="7" l="1"/>
  <c r="H110" i="5"/>
  <c r="H112" i="5" s="1"/>
  <c r="G112" i="5"/>
  <c r="L99" i="5"/>
  <c r="L101" i="5" s="1"/>
  <c r="K101" i="5"/>
  <c r="G57" i="9"/>
  <c r="L3" i="27"/>
  <c r="M47" i="5"/>
  <c r="O41" i="5"/>
  <c r="O40" i="5"/>
  <c r="O36" i="5"/>
  <c r="O44" i="5"/>
  <c r="N46" i="5"/>
  <c r="O21" i="5"/>
  <c r="O34" i="5" s="1"/>
  <c r="O26" i="5"/>
  <c r="O39" i="5" s="1"/>
  <c r="O22" i="5"/>
  <c r="O35" i="5" s="1"/>
  <c r="M109" i="5"/>
  <c r="O24" i="5"/>
  <c r="O37" i="5" s="1"/>
  <c r="N98" i="5"/>
  <c r="O68" i="5"/>
  <c r="O81" i="5" s="1"/>
  <c r="O94" i="5" s="1"/>
  <c r="O60" i="5"/>
  <c r="O73" i="5" s="1"/>
  <c r="O86" i="5" s="1"/>
  <c r="O61" i="5"/>
  <c r="O74" i="5" s="1"/>
  <c r="O87" i="5" s="1"/>
  <c r="O70" i="5"/>
  <c r="O83" i="5" s="1"/>
  <c r="O96" i="5" s="1"/>
  <c r="O66" i="5"/>
  <c r="O79" i="5" s="1"/>
  <c r="O92" i="5" s="1"/>
  <c r="O64" i="5"/>
  <c r="O77" i="5" s="1"/>
  <c r="O90" i="5" s="1"/>
  <c r="O69" i="5"/>
  <c r="O82" i="5" s="1"/>
  <c r="O95" i="5" s="1"/>
  <c r="O65" i="5"/>
  <c r="O78" i="5" s="1"/>
  <c r="O91" i="5" s="1"/>
  <c r="O71" i="5"/>
  <c r="O84" i="5" s="1"/>
  <c r="O97" i="5" s="1"/>
  <c r="O67" i="5"/>
  <c r="O80" i="5" s="1"/>
  <c r="O93" i="5" s="1"/>
  <c r="O62" i="5"/>
  <c r="O75" i="5" s="1"/>
  <c r="O88" i="5" s="1"/>
  <c r="O63" i="5"/>
  <c r="O76" i="5" s="1"/>
  <c r="O89" i="5" s="1"/>
  <c r="V139" i="22"/>
  <c r="O56" i="5" s="1"/>
  <c r="H24" i="7"/>
  <c r="H28" i="9"/>
  <c r="I52" i="5"/>
  <c r="J51" i="5" s="1"/>
  <c r="M19" i="7" l="1"/>
  <c r="M99" i="5"/>
  <c r="M101" i="5" s="1"/>
  <c r="I110" i="5"/>
  <c r="I112" i="5" s="1"/>
  <c r="H57" i="9"/>
  <c r="M3" i="27"/>
  <c r="N47" i="5"/>
  <c r="N109" i="5"/>
  <c r="O46" i="5"/>
  <c r="O98" i="5"/>
  <c r="I24" i="7"/>
  <c r="I28" i="9"/>
  <c r="J52" i="5"/>
  <c r="K51" i="5" s="1"/>
  <c r="N99" i="5" l="1"/>
  <c r="N101" i="5" s="1"/>
  <c r="N19" i="7"/>
  <c r="J110" i="5"/>
  <c r="J112" i="5" s="1"/>
  <c r="I57" i="9"/>
  <c r="N3" i="27"/>
  <c r="O109" i="5"/>
  <c r="O47" i="5"/>
  <c r="J24" i="7"/>
  <c r="J28" i="9"/>
  <c r="K52" i="5"/>
  <c r="L51" i="5" s="1"/>
  <c r="O99" i="5" l="1"/>
  <c r="O101" i="5" s="1"/>
  <c r="O19" i="7"/>
  <c r="K110" i="5"/>
  <c r="K112" i="5" s="1"/>
  <c r="J57" i="9"/>
  <c r="O3" i="27"/>
  <c r="K24" i="7"/>
  <c r="K28" i="9"/>
  <c r="L52" i="5"/>
  <c r="M51" i="5" s="1"/>
  <c r="L110" i="5" l="1"/>
  <c r="L112" i="5" s="1"/>
  <c r="K57" i="9"/>
  <c r="L24" i="7"/>
  <c r="L28" i="9"/>
  <c r="M52" i="5"/>
  <c r="N51" i="5" s="1"/>
  <c r="M110" i="5" l="1"/>
  <c r="M112" i="5" s="1"/>
  <c r="L57" i="9"/>
  <c r="M24" i="7"/>
  <c r="M28" i="9"/>
  <c r="N52" i="5"/>
  <c r="O51" i="5" s="1"/>
  <c r="N110" i="5" l="1"/>
  <c r="N112" i="5" s="1"/>
  <c r="M57" i="9"/>
  <c r="N24" i="7"/>
  <c r="N28" i="9"/>
  <c r="O52" i="5"/>
  <c r="O110" i="5" l="1"/>
  <c r="O112" i="5" s="1"/>
  <c r="N57" i="9"/>
  <c r="O24" i="7"/>
  <c r="O28" i="9"/>
  <c r="O57" i="9" l="1"/>
  <c r="O5" i="9" l="1"/>
  <c r="N5" i="9"/>
  <c r="M5" i="9"/>
  <c r="L5" i="9"/>
  <c r="K5" i="9"/>
  <c r="J5" i="9"/>
  <c r="I5" i="9"/>
  <c r="I34" i="9" s="1"/>
  <c r="H5" i="9"/>
  <c r="G5" i="9"/>
  <c r="F5" i="9"/>
  <c r="E5" i="9"/>
  <c r="D5" i="9"/>
  <c r="D34" i="9" s="1"/>
  <c r="D51" i="9"/>
  <c r="E51" i="9" s="1"/>
  <c r="F51" i="9" s="1"/>
  <c r="G51" i="9" s="1"/>
  <c r="H51" i="9" s="1"/>
  <c r="H4" i="4"/>
  <c r="I4" i="4"/>
  <c r="L4" i="4"/>
  <c r="E73" i="8"/>
  <c r="E71" i="8" s="1"/>
  <c r="O4" i="4"/>
  <c r="N4" i="4"/>
  <c r="M4" i="4"/>
  <c r="K4" i="4"/>
  <c r="J4" i="4"/>
  <c r="D20" i="7" l="1"/>
  <c r="I20" i="7"/>
  <c r="L20" i="7"/>
  <c r="G20" i="7"/>
  <c r="K20" i="7"/>
  <c r="J20" i="7"/>
  <c r="H20" i="7"/>
  <c r="E4" i="4"/>
  <c r="F4" i="4"/>
  <c r="J34" i="9"/>
  <c r="K34" i="9" s="1"/>
  <c r="L34" i="9" s="1"/>
  <c r="M34" i="9" s="1"/>
  <c r="N34" i="9" s="1"/>
  <c r="O34" i="9" s="1"/>
  <c r="E34" i="9"/>
  <c r="F34" i="9" s="1"/>
  <c r="G34" i="9" s="1"/>
  <c r="H34" i="9" s="1"/>
  <c r="F73" i="8"/>
  <c r="D45" i="7"/>
  <c r="N2" i="22"/>
  <c r="M2" i="22"/>
  <c r="L2" i="22"/>
  <c r="K2" i="22"/>
  <c r="O1" i="5"/>
  <c r="H1" i="5"/>
  <c r="I1" i="5"/>
  <c r="J1" i="5"/>
  <c r="K1" i="5"/>
  <c r="L1" i="5"/>
  <c r="D1" i="5"/>
  <c r="M1" i="5"/>
  <c r="G1" i="5"/>
  <c r="N1" i="5"/>
  <c r="F1" i="5"/>
  <c r="E1" i="5"/>
  <c r="J1" i="4"/>
  <c r="K3" i="7"/>
  <c r="J3" i="7"/>
  <c r="M3" i="7"/>
  <c r="N3" i="7"/>
  <c r="O3" i="7"/>
  <c r="E3" i="7"/>
  <c r="G3" i="7"/>
  <c r="H3" i="7"/>
  <c r="I3" i="7"/>
  <c r="D3" i="7"/>
  <c r="F3" i="7"/>
  <c r="L3" i="7"/>
  <c r="N1" i="4"/>
  <c r="J1" i="9"/>
  <c r="D1" i="9"/>
  <c r="N1" i="9"/>
  <c r="N1" i="8"/>
  <c r="J1" i="8"/>
  <c r="E1" i="8"/>
  <c r="E1" i="9"/>
  <c r="E1" i="4"/>
  <c r="H1" i="8"/>
  <c r="K1" i="8"/>
  <c r="O1" i="9"/>
  <c r="K1" i="9"/>
  <c r="H1" i="7"/>
  <c r="H32" i="7" s="1"/>
  <c r="D50" i="9"/>
  <c r="E50" i="9" s="1"/>
  <c r="F50" i="9" s="1"/>
  <c r="G4" i="4"/>
  <c r="F1" i="9"/>
  <c r="I1" i="4"/>
  <c r="O1" i="4"/>
  <c r="D1" i="7"/>
  <c r="G1" i="4"/>
  <c r="K1" i="4"/>
  <c r="E1" i="7"/>
  <c r="E32" i="7" s="1"/>
  <c r="I1" i="8"/>
  <c r="H1" i="9"/>
  <c r="L1" i="9"/>
  <c r="K1" i="7"/>
  <c r="H1" i="4"/>
  <c r="D1" i="8"/>
  <c r="M1" i="7"/>
  <c r="M1" i="9"/>
  <c r="F1" i="7"/>
  <c r="F32" i="7" s="1"/>
  <c r="F1" i="8"/>
  <c r="M1" i="4"/>
  <c r="M1" i="8"/>
  <c r="F1" i="4"/>
  <c r="L1" i="4"/>
  <c r="L1" i="8"/>
  <c r="I1" i="7"/>
  <c r="I1" i="9"/>
  <c r="D1" i="4"/>
  <c r="G1" i="7"/>
  <c r="G1" i="8"/>
  <c r="O1" i="8"/>
  <c r="O1" i="7"/>
  <c r="J1" i="7"/>
  <c r="L1" i="7"/>
  <c r="N1" i="7"/>
  <c r="G1" i="9"/>
  <c r="O20" i="7" l="1"/>
  <c r="F20" i="7"/>
  <c r="G73" i="8"/>
  <c r="F71" i="8"/>
  <c r="H62" i="8"/>
  <c r="H66" i="8"/>
  <c r="D17" i="8"/>
  <c r="D5" i="27" s="1"/>
  <c r="L66" i="8"/>
  <c r="L62" i="8"/>
  <c r="M62" i="8"/>
  <c r="M66" i="8"/>
  <c r="J21" i="8"/>
  <c r="J62" i="8"/>
  <c r="J66" i="8"/>
  <c r="I47" i="8"/>
  <c r="I66" i="8"/>
  <c r="I62" i="8"/>
  <c r="K62" i="8"/>
  <c r="K66" i="8"/>
  <c r="O62" i="8"/>
  <c r="O66" i="8"/>
  <c r="N17" i="8"/>
  <c r="N5" i="27" s="1"/>
  <c r="N66" i="8"/>
  <c r="N62" i="8"/>
  <c r="E17" i="8"/>
  <c r="E5" i="27" s="1"/>
  <c r="G62" i="8"/>
  <c r="G66" i="8"/>
  <c r="F21" i="8"/>
  <c r="F62" i="8"/>
  <c r="F66" i="8"/>
  <c r="G50" i="9"/>
  <c r="D2" i="4"/>
  <c r="G2" i="4"/>
  <c r="E2" i="4"/>
  <c r="F2" i="4"/>
  <c r="J7" i="9"/>
  <c r="D7" i="9"/>
  <c r="D36" i="9" s="1"/>
  <c r="A14" i="5"/>
  <c r="A9" i="5"/>
  <c r="A8" i="5"/>
  <c r="A15" i="5"/>
  <c r="A13" i="5"/>
  <c r="A19" i="5"/>
  <c r="A18" i="5"/>
  <c r="A16" i="5"/>
  <c r="A12" i="5"/>
  <c r="A11" i="5"/>
  <c r="A10" i="5"/>
  <c r="A17" i="5"/>
  <c r="N7" i="9"/>
  <c r="K17" i="8"/>
  <c r="K5" i="27" s="1"/>
  <c r="H21" i="8"/>
  <c r="O86" i="8"/>
  <c r="K21" i="8"/>
  <c r="E62" i="8"/>
  <c r="O7" i="9"/>
  <c r="E7" i="9"/>
  <c r="L7" i="9"/>
  <c r="H7" i="9"/>
  <c r="M7" i="9"/>
  <c r="K7" i="9"/>
  <c r="N21" i="8"/>
  <c r="J17" i="8"/>
  <c r="J5" i="27" s="1"/>
  <c r="E21" i="8"/>
  <c r="E66" i="8"/>
  <c r="I21" i="8"/>
  <c r="L21" i="8"/>
  <c r="D66" i="8"/>
  <c r="H17" i="8"/>
  <c r="H5" i="27" s="1"/>
  <c r="G7" i="9"/>
  <c r="I7" i="9"/>
  <c r="I36" i="9" s="1"/>
  <c r="F7" i="9"/>
  <c r="I17" i="8"/>
  <c r="I5" i="27" s="1"/>
  <c r="D21" i="8"/>
  <c r="D47" i="8"/>
  <c r="D62" i="8"/>
  <c r="F17" i="8"/>
  <c r="F5" i="27" s="1"/>
  <c r="D52" i="8"/>
  <c r="D7" i="8"/>
  <c r="L17" i="8"/>
  <c r="L5" i="27" s="1"/>
  <c r="D32" i="7"/>
  <c r="K32" i="7"/>
  <c r="M17" i="8"/>
  <c r="M5" i="27" s="1"/>
  <c r="I32" i="7"/>
  <c r="M32" i="7"/>
  <c r="M21" i="8"/>
  <c r="G17" i="8"/>
  <c r="G5" i="27" s="1"/>
  <c r="G21" i="8"/>
  <c r="N32" i="7"/>
  <c r="J32" i="7"/>
  <c r="O32" i="7"/>
  <c r="O17" i="8"/>
  <c r="O5" i="27" s="1"/>
  <c r="O21" i="8"/>
  <c r="G32" i="7"/>
  <c r="L32" i="7"/>
  <c r="H5" i="4" l="1"/>
  <c r="H3" i="4" s="1"/>
  <c r="J5" i="4"/>
  <c r="J3" i="4" s="1"/>
  <c r="L5" i="4"/>
  <c r="L3" i="4" s="1"/>
  <c r="K5" i="4"/>
  <c r="K3" i="4" s="1"/>
  <c r="G5" i="4"/>
  <c r="G3" i="4" s="1"/>
  <c r="I5" i="4"/>
  <c r="I3" i="4" s="1"/>
  <c r="A28" i="5"/>
  <c r="A41" i="5" s="1"/>
  <c r="A67" i="5"/>
  <c r="A80" i="5" s="1"/>
  <c r="A93" i="5" s="1"/>
  <c r="A21" i="5"/>
  <c r="A34" i="5" s="1"/>
  <c r="A60" i="5"/>
  <c r="A73" i="5" s="1"/>
  <c r="A86" i="5" s="1"/>
  <c r="A23" i="5"/>
  <c r="A36" i="5" s="1"/>
  <c r="A62" i="5"/>
  <c r="A75" i="5" s="1"/>
  <c r="A88" i="5" s="1"/>
  <c r="A24" i="5"/>
  <c r="A37" i="5" s="1"/>
  <c r="A63" i="5"/>
  <c r="A76" i="5" s="1"/>
  <c r="A89" i="5" s="1"/>
  <c r="A25" i="5"/>
  <c r="A38" i="5" s="1"/>
  <c r="A64" i="5"/>
  <c r="A77" i="5" s="1"/>
  <c r="A90" i="5" s="1"/>
  <c r="A22" i="5"/>
  <c r="A35" i="5" s="1"/>
  <c r="A61" i="5"/>
  <c r="A74" i="5" s="1"/>
  <c r="A87" i="5" s="1"/>
  <c r="A27" i="5"/>
  <c r="A40" i="5" s="1"/>
  <c r="A66" i="5"/>
  <c r="A79" i="5" s="1"/>
  <c r="A92" i="5" s="1"/>
  <c r="A29" i="5"/>
  <c r="A42" i="5" s="1"/>
  <c r="A68" i="5"/>
  <c r="A81" i="5" s="1"/>
  <c r="A94" i="5" s="1"/>
  <c r="A30" i="5"/>
  <c r="A43" i="5" s="1"/>
  <c r="A69" i="5"/>
  <c r="A82" i="5" s="1"/>
  <c r="A95" i="5" s="1"/>
  <c r="A31" i="5"/>
  <c r="A44" i="5" s="1"/>
  <c r="A70" i="5"/>
  <c r="A83" i="5" s="1"/>
  <c r="A96" i="5" s="1"/>
  <c r="A32" i="5"/>
  <c r="A45" i="5" s="1"/>
  <c r="A71" i="5"/>
  <c r="A84" i="5" s="1"/>
  <c r="A97" i="5" s="1"/>
  <c r="A26" i="5"/>
  <c r="A39" i="5" s="1"/>
  <c r="A65" i="5"/>
  <c r="A78" i="5" s="1"/>
  <c r="A91" i="5" s="1"/>
  <c r="H73" i="8"/>
  <c r="G71" i="8"/>
  <c r="I30" i="9"/>
  <c r="D46" i="8"/>
  <c r="E46" i="8" s="1"/>
  <c r="D30" i="9"/>
  <c r="H50" i="9"/>
  <c r="E36" i="9"/>
  <c r="F36" i="9" s="1"/>
  <c r="G36" i="9" s="1"/>
  <c r="J36" i="9"/>
  <c r="E59" i="9"/>
  <c r="E70" i="7"/>
  <c r="E17" i="4"/>
  <c r="E38" i="8"/>
  <c r="E83" i="8" s="1"/>
  <c r="E36" i="8"/>
  <c r="E81" i="8" s="1"/>
  <c r="O5" i="4" l="1"/>
  <c r="O3" i="4" s="1"/>
  <c r="F5" i="4"/>
  <c r="F3" i="4" s="1"/>
  <c r="E5" i="8"/>
  <c r="E15" i="8"/>
  <c r="D16" i="27"/>
  <c r="E11" i="4"/>
  <c r="E10" i="4"/>
  <c r="I73" i="8"/>
  <c r="H71" i="8"/>
  <c r="E7" i="4"/>
  <c r="E47" i="8"/>
  <c r="F46" i="8"/>
  <c r="K36" i="9"/>
  <c r="H36" i="9"/>
  <c r="F59" i="9"/>
  <c r="F70" i="7"/>
  <c r="E103" i="5"/>
  <c r="F17" i="4"/>
  <c r="F36" i="8"/>
  <c r="F81" i="8" s="1"/>
  <c r="F38" i="8"/>
  <c r="F83" i="8" s="1"/>
  <c r="E4" i="27" l="1"/>
  <c r="N20" i="7"/>
  <c r="F7" i="4"/>
  <c r="D15" i="27"/>
  <c r="E50" i="8"/>
  <c r="E59" i="8"/>
  <c r="E55" i="8"/>
  <c r="E54" i="8"/>
  <c r="E56" i="8"/>
  <c r="E58" i="8"/>
  <c r="F15" i="8"/>
  <c r="F5" i="8"/>
  <c r="D37" i="8"/>
  <c r="D82" i="8" s="1"/>
  <c r="E37" i="8"/>
  <c r="E82" i="8" s="1"/>
  <c r="E60" i="8"/>
  <c r="F10" i="4"/>
  <c r="F11" i="4"/>
  <c r="E48" i="5"/>
  <c r="E100" i="5"/>
  <c r="E111" i="5"/>
  <c r="D35" i="8"/>
  <c r="D80" i="8" s="1"/>
  <c r="J73" i="8"/>
  <c r="I71" i="8"/>
  <c r="E57" i="8"/>
  <c r="G46" i="8"/>
  <c r="F47" i="8"/>
  <c r="E30" i="9"/>
  <c r="L36" i="9"/>
  <c r="G59" i="9"/>
  <c r="G70" i="7"/>
  <c r="F103" i="5"/>
  <c r="G17" i="4"/>
  <c r="G36" i="8"/>
  <c r="G81" i="8" s="1"/>
  <c r="G38" i="8"/>
  <c r="G83" i="8" s="1"/>
  <c r="N5" i="4" l="1"/>
  <c r="N3" i="4" s="1"/>
  <c r="F4" i="27"/>
  <c r="F50" i="8"/>
  <c r="F54" i="8"/>
  <c r="F55" i="8"/>
  <c r="F58" i="8"/>
  <c r="F56" i="8"/>
  <c r="F11" i="27"/>
  <c r="E64" i="7"/>
  <c r="G15" i="8"/>
  <c r="G5" i="8"/>
  <c r="E35" i="8"/>
  <c r="E80" i="8" s="1"/>
  <c r="D6" i="4"/>
  <c r="F37" i="8"/>
  <c r="F82" i="8" s="1"/>
  <c r="D34" i="8"/>
  <c r="D79" i="8" s="1"/>
  <c r="D78" i="8" s="1"/>
  <c r="G11" i="4"/>
  <c r="F60" i="8"/>
  <c r="G10" i="4"/>
  <c r="F48" i="5"/>
  <c r="F100" i="5"/>
  <c r="F111" i="5"/>
  <c r="K73" i="8"/>
  <c r="J71" i="8"/>
  <c r="F57" i="8"/>
  <c r="G7" i="4"/>
  <c r="F30" i="9"/>
  <c r="G47" i="8"/>
  <c r="H46" i="8"/>
  <c r="M36" i="9"/>
  <c r="H59" i="9"/>
  <c r="H70" i="7"/>
  <c r="G103" i="5"/>
  <c r="H17" i="4"/>
  <c r="H38" i="8"/>
  <c r="H83" i="8" s="1"/>
  <c r="H36" i="8"/>
  <c r="H81" i="8" s="1"/>
  <c r="F53" i="7"/>
  <c r="G4" i="27" l="1"/>
  <c r="H7" i="4"/>
  <c r="F59" i="8"/>
  <c r="F52" i="8" s="1"/>
  <c r="G50" i="8"/>
  <c r="G54" i="8"/>
  <c r="G56" i="8"/>
  <c r="G55" i="8"/>
  <c r="G58" i="8"/>
  <c r="F64" i="7"/>
  <c r="G11" i="27"/>
  <c r="H15" i="8"/>
  <c r="H5" i="8"/>
  <c r="F35" i="8"/>
  <c r="F80" i="8" s="1"/>
  <c r="D33" i="8"/>
  <c r="G60" i="8"/>
  <c r="H11" i="4"/>
  <c r="H10" i="4"/>
  <c r="G100" i="5"/>
  <c r="G111" i="5"/>
  <c r="G48" i="5"/>
  <c r="G57" i="8"/>
  <c r="L73" i="8"/>
  <c r="K71" i="8"/>
  <c r="I46" i="8"/>
  <c r="J46" i="8" s="1"/>
  <c r="H47" i="8"/>
  <c r="G30" i="9"/>
  <c r="N36" i="9"/>
  <c r="I59" i="9"/>
  <c r="I70" i="7"/>
  <c r="H103" i="5"/>
  <c r="I17" i="4"/>
  <c r="I36" i="8"/>
  <c r="I81" i="8" s="1"/>
  <c r="I38" i="8"/>
  <c r="I83" i="8" s="1"/>
  <c r="D77" i="8"/>
  <c r="I7" i="4" l="1"/>
  <c r="I11" i="27" s="1"/>
  <c r="G59" i="8"/>
  <c r="H59" i="8" s="1"/>
  <c r="H4" i="27"/>
  <c r="J7" i="4"/>
  <c r="D32" i="8"/>
  <c r="D6" i="27" s="1"/>
  <c r="H50" i="8"/>
  <c r="H56" i="8"/>
  <c r="H54" i="8"/>
  <c r="H55" i="8"/>
  <c r="G64" i="7"/>
  <c r="H11" i="27"/>
  <c r="I15" i="8"/>
  <c r="I5" i="8"/>
  <c r="G35" i="8"/>
  <c r="G80" i="8" s="1"/>
  <c r="D6" i="9"/>
  <c r="H60" i="8"/>
  <c r="G37" i="8"/>
  <c r="G82" i="8" s="1"/>
  <c r="I11" i="4"/>
  <c r="H48" i="5"/>
  <c r="H100" i="5"/>
  <c r="H111" i="5"/>
  <c r="I10" i="4"/>
  <c r="H57" i="8"/>
  <c r="M73" i="8"/>
  <c r="L71" i="8"/>
  <c r="I103" i="5"/>
  <c r="H30" i="9"/>
  <c r="K46" i="8"/>
  <c r="J47" i="8"/>
  <c r="O36" i="9"/>
  <c r="J59" i="9"/>
  <c r="J70" i="7"/>
  <c r="J17" i="4"/>
  <c r="J38" i="8"/>
  <c r="J83" i="8" s="1"/>
  <c r="J36" i="8"/>
  <c r="J81" i="8" s="1"/>
  <c r="G52" i="8" l="1"/>
  <c r="H58" i="8"/>
  <c r="H52" i="8" s="1"/>
  <c r="I4" i="27"/>
  <c r="D23" i="9"/>
  <c r="I50" i="8"/>
  <c r="H64" i="7"/>
  <c r="I55" i="8"/>
  <c r="I57" i="8"/>
  <c r="I58" i="8"/>
  <c r="I59" i="8"/>
  <c r="I54" i="8"/>
  <c r="J11" i="27"/>
  <c r="D35" i="9"/>
  <c r="J15" i="8"/>
  <c r="H35" i="8"/>
  <c r="H80" i="8" s="1"/>
  <c r="H37" i="8"/>
  <c r="H82" i="8" s="1"/>
  <c r="J11" i="4"/>
  <c r="I60" i="8"/>
  <c r="I100" i="5"/>
  <c r="I111" i="5"/>
  <c r="I48" i="5"/>
  <c r="J103" i="5"/>
  <c r="N73" i="8"/>
  <c r="M71" i="8"/>
  <c r="J30" i="9"/>
  <c r="L46" i="8"/>
  <c r="K47" i="8"/>
  <c r="K59" i="9"/>
  <c r="K70" i="7"/>
  <c r="K17" i="4"/>
  <c r="K38" i="8"/>
  <c r="K83" i="8" s="1"/>
  <c r="K36" i="8"/>
  <c r="K81" i="8" s="1"/>
  <c r="D18" i="7"/>
  <c r="D9" i="27" s="1"/>
  <c r="J4" i="27" l="1"/>
  <c r="K7" i="4"/>
  <c r="K11" i="27" s="1"/>
  <c r="I56" i="8"/>
  <c r="I52" i="8" s="1"/>
  <c r="D52" i="9"/>
  <c r="I64" i="7"/>
  <c r="J58" i="8"/>
  <c r="J59" i="8"/>
  <c r="J55" i="8"/>
  <c r="J57" i="8"/>
  <c r="J54" i="8"/>
  <c r="K15" i="8"/>
  <c r="I35" i="8"/>
  <c r="I80" i="8" s="1"/>
  <c r="J60" i="8"/>
  <c r="I37" i="8"/>
  <c r="I82" i="8" s="1"/>
  <c r="K11" i="4"/>
  <c r="J100" i="5"/>
  <c r="J111" i="5"/>
  <c r="J48" i="5"/>
  <c r="D9" i="9"/>
  <c r="O73" i="8"/>
  <c r="N71" i="8"/>
  <c r="K30" i="9"/>
  <c r="L47" i="8"/>
  <c r="M46" i="8"/>
  <c r="L70" i="7"/>
  <c r="L59" i="9"/>
  <c r="K103" i="5"/>
  <c r="L36" i="8"/>
  <c r="L81" i="8" s="1"/>
  <c r="L38" i="8"/>
  <c r="L83" i="8" s="1"/>
  <c r="L17" i="4"/>
  <c r="H7" i="8"/>
  <c r="G7" i="8"/>
  <c r="M20" i="7"/>
  <c r="L7" i="4" l="1"/>
  <c r="L11" i="27" s="1"/>
  <c r="J56" i="8"/>
  <c r="K56" i="8" s="1"/>
  <c r="K4" i="27"/>
  <c r="J64" i="7"/>
  <c r="K58" i="8"/>
  <c r="K57" i="8"/>
  <c r="K59" i="8"/>
  <c r="K54" i="8"/>
  <c r="K55" i="8"/>
  <c r="K60" i="8"/>
  <c r="J35" i="8"/>
  <c r="J80" i="8" s="1"/>
  <c r="J37" i="8"/>
  <c r="J82" i="8" s="1"/>
  <c r="K37" i="8"/>
  <c r="L11" i="4"/>
  <c r="L15" i="8" s="1"/>
  <c r="K48" i="5"/>
  <c r="K100" i="5"/>
  <c r="K111" i="5"/>
  <c r="O71" i="8"/>
  <c r="L103" i="5"/>
  <c r="M47" i="8"/>
  <c r="N46" i="8"/>
  <c r="L30" i="9"/>
  <c r="M70" i="7"/>
  <c r="M59" i="9"/>
  <c r="M36" i="8"/>
  <c r="M81" i="8" s="1"/>
  <c r="M38" i="8"/>
  <c r="M83" i="8" s="1"/>
  <c r="M17" i="4"/>
  <c r="D38" i="9"/>
  <c r="J7" i="8"/>
  <c r="I7" i="8"/>
  <c r="F7" i="8"/>
  <c r="M5" i="4" l="1"/>
  <c r="M3" i="4" s="1"/>
  <c r="M7" i="4"/>
  <c r="M11" i="27" s="1"/>
  <c r="J52" i="8"/>
  <c r="L59" i="8"/>
  <c r="L4" i="27"/>
  <c r="K64" i="7"/>
  <c r="K52" i="8"/>
  <c r="L56" i="8"/>
  <c r="L57" i="8"/>
  <c r="L55" i="8"/>
  <c r="L58" i="8"/>
  <c r="L54" i="8"/>
  <c r="M15" i="8"/>
  <c r="K82" i="8"/>
  <c r="K35" i="8"/>
  <c r="K80" i="8" s="1"/>
  <c r="L37" i="8"/>
  <c r="L60" i="8"/>
  <c r="M11" i="4"/>
  <c r="L48" i="5"/>
  <c r="L100" i="5"/>
  <c r="L111" i="5"/>
  <c r="M103" i="5"/>
  <c r="N47" i="8"/>
  <c r="O46" i="8"/>
  <c r="M30" i="9"/>
  <c r="N70" i="7"/>
  <c r="N59" i="9"/>
  <c r="N17" i="4"/>
  <c r="N36" i="8"/>
  <c r="N81" i="8" s="1"/>
  <c r="N38" i="8"/>
  <c r="N83" i="8" s="1"/>
  <c r="K7" i="8"/>
  <c r="L82" i="8" l="1"/>
  <c r="M4" i="27"/>
  <c r="N7" i="4"/>
  <c r="N11" i="27" s="1"/>
  <c r="L64" i="7"/>
  <c r="O7" i="4"/>
  <c r="M58" i="8"/>
  <c r="M55" i="8"/>
  <c r="M54" i="8"/>
  <c r="M57" i="8"/>
  <c r="M59" i="8"/>
  <c r="L35" i="8"/>
  <c r="L80" i="8" s="1"/>
  <c r="M60" i="8"/>
  <c r="M37" i="8"/>
  <c r="M82" i="8" s="1"/>
  <c r="L52" i="8"/>
  <c r="M100" i="5"/>
  <c r="M111" i="5"/>
  <c r="M48" i="5"/>
  <c r="O47" i="8"/>
  <c r="N30" i="9"/>
  <c r="O59" i="9"/>
  <c r="O70" i="7"/>
  <c r="O17" i="4"/>
  <c r="O36" i="8"/>
  <c r="O81" i="8" s="1"/>
  <c r="O38" i="8"/>
  <c r="O83" i="8" s="1"/>
  <c r="N103" i="5"/>
  <c r="E63" i="7"/>
  <c r="E11" i="9" s="1"/>
  <c r="M56" i="8" l="1"/>
  <c r="N56" i="8" s="1"/>
  <c r="N4" i="27"/>
  <c r="M64" i="7"/>
  <c r="N55" i="8"/>
  <c r="N57" i="8"/>
  <c r="N59" i="8"/>
  <c r="N54" i="8"/>
  <c r="O11" i="27"/>
  <c r="N37" i="8"/>
  <c r="N82" i="8" s="1"/>
  <c r="N100" i="5"/>
  <c r="N111" i="5"/>
  <c r="N48" i="5"/>
  <c r="O30" i="9"/>
  <c r="O103" i="5"/>
  <c r="M7" i="8"/>
  <c r="F63" i="7"/>
  <c r="O4" i="27" l="1"/>
  <c r="O59" i="8"/>
  <c r="M52" i="8"/>
  <c r="N58" i="8"/>
  <c r="N64" i="7"/>
  <c r="O55" i="8"/>
  <c r="O54" i="8"/>
  <c r="O56" i="8"/>
  <c r="O57" i="8"/>
  <c r="O37" i="8"/>
  <c r="O82" i="8" s="1"/>
  <c r="O100" i="5"/>
  <c r="O111" i="5"/>
  <c r="O64" i="7" s="1"/>
  <c r="O48" i="5"/>
  <c r="F11" i="9"/>
  <c r="L7" i="8"/>
  <c r="G63" i="7"/>
  <c r="O58" i="8" l="1"/>
  <c r="G11" i="9"/>
  <c r="H63" i="7"/>
  <c r="H11" i="9" l="1"/>
  <c r="I63" i="7"/>
  <c r="I11" i="9" s="1"/>
  <c r="M35" i="8" l="1"/>
  <c r="M80" i="8" s="1"/>
  <c r="I40" i="9"/>
  <c r="J63" i="7"/>
  <c r="J11" i="9" s="1"/>
  <c r="N35" i="8" l="1"/>
  <c r="N80" i="8" s="1"/>
  <c r="J40" i="9"/>
  <c r="K63" i="7"/>
  <c r="K11" i="9" s="1"/>
  <c r="O35" i="8" l="1"/>
  <c r="O80" i="8" s="1"/>
  <c r="K40" i="9"/>
  <c r="L63" i="7" l="1"/>
  <c r="L11" i="9" s="1"/>
  <c r="L40" i="9" l="1"/>
  <c r="M63" i="7"/>
  <c r="M11" i="9" s="1"/>
  <c r="M40" i="9" l="1"/>
  <c r="N63" i="7"/>
  <c r="N11" i="9" s="1"/>
  <c r="N40" i="9" l="1"/>
  <c r="O63" i="7"/>
  <c r="O11" i="9" s="1"/>
  <c r="O40" i="9" l="1"/>
  <c r="E20" i="7" l="1"/>
  <c r="E18" i="7" s="1"/>
  <c r="E9" i="9" l="1"/>
  <c r="E9" i="27"/>
  <c r="E53" i="7"/>
  <c r="F10" i="9" l="1"/>
  <c r="F10" i="27"/>
  <c r="E5" i="4"/>
  <c r="E3" i="4" s="1"/>
  <c r="E11" i="27"/>
  <c r="E7" i="8"/>
  <c r="E52" i="8" l="1"/>
  <c r="E38" i="9" l="1"/>
  <c r="D4" i="4" l="1"/>
  <c r="D9" i="4" l="1"/>
  <c r="D53" i="7"/>
  <c r="D10" i="27" l="1"/>
  <c r="D19" i="27" s="1"/>
  <c r="D10" i="9"/>
  <c r="D39" i="9" s="1"/>
  <c r="E10" i="9"/>
  <c r="E39" i="9" s="1"/>
  <c r="F39" i="9" s="1"/>
  <c r="E10" i="27"/>
  <c r="D5" i="4"/>
  <c r="D3" i="4" s="1"/>
  <c r="D8" i="4" s="1"/>
  <c r="D11" i="27"/>
  <c r="E9" i="4"/>
  <c r="D13" i="4"/>
  <c r="D14" i="4" s="1"/>
  <c r="D16" i="7" s="1"/>
  <c r="D28" i="27" l="1"/>
  <c r="F9" i="4"/>
  <c r="E13" i="4"/>
  <c r="E14" i="4" s="1"/>
  <c r="E16" i="7" s="1"/>
  <c r="D12" i="4"/>
  <c r="G9" i="4" l="1"/>
  <c r="F13" i="4"/>
  <c r="F14" i="4" s="1"/>
  <c r="F16" i="7" s="1"/>
  <c r="D15" i="4"/>
  <c r="F18" i="7"/>
  <c r="D16" i="4" l="1"/>
  <c r="D14" i="7"/>
  <c r="F9" i="27"/>
  <c r="H9" i="4"/>
  <c r="G13" i="4"/>
  <c r="G14" i="4" s="1"/>
  <c r="G16" i="7" s="1"/>
  <c r="F9" i="9"/>
  <c r="G18" i="7"/>
  <c r="F38" i="9" l="1"/>
  <c r="D15" i="7"/>
  <c r="G9" i="27"/>
  <c r="I9" i="4"/>
  <c r="H13" i="4"/>
  <c r="H14" i="4" s="1"/>
  <c r="H16" i="7" s="1"/>
  <c r="G9" i="9"/>
  <c r="D49" i="9"/>
  <c r="E49" i="9" s="1"/>
  <c r="F49" i="9" s="1"/>
  <c r="G49" i="9" s="1"/>
  <c r="H49" i="9" s="1"/>
  <c r="G38" i="9" l="1"/>
  <c r="D12" i="7"/>
  <c r="J9" i="4"/>
  <c r="I13" i="4"/>
  <c r="I14" i="4" s="1"/>
  <c r="I16" i="7" s="1"/>
  <c r="H18" i="7"/>
  <c r="I18" i="7"/>
  <c r="I9" i="27" l="1"/>
  <c r="H9" i="27"/>
  <c r="K9" i="4"/>
  <c r="J13" i="4"/>
  <c r="J14" i="4" s="1"/>
  <c r="J16" i="7" s="1"/>
  <c r="I9" i="9"/>
  <c r="H9" i="9"/>
  <c r="D8" i="9"/>
  <c r="E45" i="7"/>
  <c r="E43" i="7" s="1"/>
  <c r="E16" i="27"/>
  <c r="I38" i="9" l="1"/>
  <c r="H38" i="9"/>
  <c r="D37" i="9"/>
  <c r="L9" i="4"/>
  <c r="K13" i="4"/>
  <c r="K14" i="4" s="1"/>
  <c r="K16" i="7" s="1"/>
  <c r="J18" i="7"/>
  <c r="E15" i="27"/>
  <c r="F16" i="27"/>
  <c r="G53" i="7"/>
  <c r="F45" i="7" l="1"/>
  <c r="J9" i="27"/>
  <c r="G10" i="9"/>
  <c r="G10" i="27"/>
  <c r="E6" i="4"/>
  <c r="E8" i="4" s="1"/>
  <c r="M9" i="4"/>
  <c r="L13" i="4"/>
  <c r="L14" i="4" s="1"/>
  <c r="L16" i="7" s="1"/>
  <c r="J9" i="9"/>
  <c r="K18" i="7"/>
  <c r="F15" i="27"/>
  <c r="L18" i="7"/>
  <c r="G16" i="27"/>
  <c r="L9" i="27" l="1"/>
  <c r="G39" i="9"/>
  <c r="J38" i="9"/>
  <c r="E12" i="4"/>
  <c r="E15" i="4" s="1"/>
  <c r="K9" i="27"/>
  <c r="F6" i="4"/>
  <c r="F8" i="4" s="1"/>
  <c r="F12" i="4" s="1"/>
  <c r="N9" i="4"/>
  <c r="N11" i="4" s="1"/>
  <c r="N15" i="8" s="1"/>
  <c r="M13" i="4"/>
  <c r="M14" i="4" s="1"/>
  <c r="M16" i="7" s="1"/>
  <c r="L9" i="9"/>
  <c r="K9" i="9"/>
  <c r="E34" i="8"/>
  <c r="G15" i="27"/>
  <c r="M18" i="7"/>
  <c r="N60" i="8" l="1"/>
  <c r="N7" i="8"/>
  <c r="K38" i="9"/>
  <c r="L38" i="9" s="1"/>
  <c r="G45" i="7"/>
  <c r="E14" i="7"/>
  <c r="G6" i="4"/>
  <c r="G8" i="4" s="1"/>
  <c r="E16" i="4"/>
  <c r="M9" i="27"/>
  <c r="O9" i="4"/>
  <c r="O11" i="4" s="1"/>
  <c r="O15" i="8" s="1"/>
  <c r="O7" i="8" s="1"/>
  <c r="N13" i="4"/>
  <c r="N14" i="4" s="1"/>
  <c r="N16" i="7" s="1"/>
  <c r="F15" i="4"/>
  <c r="M9" i="9"/>
  <c r="F34" i="8"/>
  <c r="F33" i="8" s="1"/>
  <c r="E33" i="8"/>
  <c r="E79" i="8"/>
  <c r="N18" i="7"/>
  <c r="H53" i="7"/>
  <c r="O60" i="8" l="1"/>
  <c r="O52" i="8" s="1"/>
  <c r="N52" i="8"/>
  <c r="M38" i="9"/>
  <c r="G12" i="4"/>
  <c r="G15" i="4" s="1"/>
  <c r="E15" i="7"/>
  <c r="F16" i="4"/>
  <c r="F14" i="7"/>
  <c r="N9" i="27"/>
  <c r="H10" i="9"/>
  <c r="H10" i="27"/>
  <c r="O13" i="4"/>
  <c r="O14" i="4" s="1"/>
  <c r="O16" i="7" s="1"/>
  <c r="E32" i="8"/>
  <c r="E6" i="27" s="1"/>
  <c r="E6" i="9"/>
  <c r="N9" i="9"/>
  <c r="F79" i="8"/>
  <c r="E78" i="8"/>
  <c r="E77" i="8" s="1"/>
  <c r="G34" i="8"/>
  <c r="G33" i="8" s="1"/>
  <c r="H16" i="27"/>
  <c r="O18" i="7"/>
  <c r="H39" i="9" l="1"/>
  <c r="N38" i="9"/>
  <c r="E23" i="9"/>
  <c r="E12" i="7"/>
  <c r="E8" i="9" s="1"/>
  <c r="F15" i="7"/>
  <c r="G16" i="4"/>
  <c r="G14" i="7"/>
  <c r="O9" i="27"/>
  <c r="I21" i="9"/>
  <c r="I50" i="9" s="1"/>
  <c r="J50" i="9" s="1"/>
  <c r="K50" i="9" s="1"/>
  <c r="L50" i="9" s="1"/>
  <c r="M50" i="9" s="1"/>
  <c r="E19" i="27"/>
  <c r="E28" i="27"/>
  <c r="E35" i="9"/>
  <c r="O9" i="9"/>
  <c r="G79" i="8"/>
  <c r="F78" i="8"/>
  <c r="F77" i="8" s="1"/>
  <c r="H15" i="27"/>
  <c r="I53" i="7"/>
  <c r="G43" i="7"/>
  <c r="F6" i="9"/>
  <c r="F32" i="8"/>
  <c r="F6" i="27" s="1"/>
  <c r="O38" i="9" l="1"/>
  <c r="F12" i="7"/>
  <c r="F8" i="9" s="1"/>
  <c r="H45" i="7"/>
  <c r="E52" i="9"/>
  <c r="F23" i="9"/>
  <c r="E37" i="9"/>
  <c r="G15" i="7"/>
  <c r="H6" i="4"/>
  <c r="H8" i="4" s="1"/>
  <c r="I10" i="9"/>
  <c r="I10" i="27"/>
  <c r="I13" i="27"/>
  <c r="F19" i="27"/>
  <c r="F28" i="27"/>
  <c r="G78" i="8"/>
  <c r="G77" i="8" s="1"/>
  <c r="F35" i="9"/>
  <c r="I16" i="27"/>
  <c r="G6" i="9"/>
  <c r="G32" i="8"/>
  <c r="G6" i="27" s="1"/>
  <c r="I39" i="9" l="1"/>
  <c r="F52" i="9"/>
  <c r="H12" i="4"/>
  <c r="H15" i="4" s="1"/>
  <c r="G12" i="7"/>
  <c r="G8" i="9" s="1"/>
  <c r="G23" i="9"/>
  <c r="F37" i="9"/>
  <c r="G19" i="27"/>
  <c r="G28" i="27"/>
  <c r="H34" i="8"/>
  <c r="G35" i="9"/>
  <c r="I15" i="27"/>
  <c r="G52" i="9" l="1"/>
  <c r="I45" i="7"/>
  <c r="G37" i="9"/>
  <c r="H16" i="4"/>
  <c r="H14" i="7"/>
  <c r="H33" i="8"/>
  <c r="H79" i="8"/>
  <c r="H43" i="7"/>
  <c r="J16" i="27"/>
  <c r="I6" i="4" l="1"/>
  <c r="I8" i="4" s="1"/>
  <c r="I12" i="4" s="1"/>
  <c r="I15" i="4" s="1"/>
  <c r="H15" i="7"/>
  <c r="I34" i="8"/>
  <c r="I33" i="8" s="1"/>
  <c r="K16" i="27"/>
  <c r="H6" i="9"/>
  <c r="H32" i="8"/>
  <c r="H6" i="27" s="1"/>
  <c r="I32" i="8"/>
  <c r="I6" i="27" s="1"/>
  <c r="I79" i="8"/>
  <c r="H78" i="8"/>
  <c r="H77" i="8" s="1"/>
  <c r="J15" i="27"/>
  <c r="I6" i="9" l="1"/>
  <c r="K15" i="27"/>
  <c r="I23" i="9"/>
  <c r="H35" i="9"/>
  <c r="H12" i="7"/>
  <c r="H8" i="9" s="1"/>
  <c r="I16" i="4"/>
  <c r="I14" i="7"/>
  <c r="I28" i="27"/>
  <c r="I19" i="27"/>
  <c r="H19" i="27"/>
  <c r="H28" i="27"/>
  <c r="H23" i="9"/>
  <c r="I35" i="9"/>
  <c r="I78" i="8"/>
  <c r="I77" i="8" s="1"/>
  <c r="F43" i="7"/>
  <c r="J6" i="4" l="1"/>
  <c r="J8" i="4" s="1"/>
  <c r="J10" i="4"/>
  <c r="J5" i="8" s="1"/>
  <c r="H52" i="9"/>
  <c r="I52" i="9"/>
  <c r="J34" i="8"/>
  <c r="J33" i="8" s="1"/>
  <c r="H37" i="9"/>
  <c r="I15" i="7"/>
  <c r="G4" i="9"/>
  <c r="F4" i="9"/>
  <c r="H4" i="9"/>
  <c r="L53" i="7" l="1"/>
  <c r="J50" i="8"/>
  <c r="J12" i="4"/>
  <c r="J15" i="4" s="1"/>
  <c r="J16" i="4" s="1"/>
  <c r="J79" i="8"/>
  <c r="J78" i="8" s="1"/>
  <c r="J77" i="8" s="1"/>
  <c r="K34" i="8"/>
  <c r="K33" i="8" s="1"/>
  <c r="I12" i="7"/>
  <c r="I8" i="9" s="1"/>
  <c r="K6" i="4"/>
  <c r="K8" i="4" s="1"/>
  <c r="L16" i="27"/>
  <c r="M53" i="7"/>
  <c r="J6" i="9"/>
  <c r="J32" i="8"/>
  <c r="J6" i="27" s="1"/>
  <c r="J53" i="7" l="1"/>
  <c r="J45" i="7"/>
  <c r="N21" i="9"/>
  <c r="N50" i="9" s="1"/>
  <c r="O50" i="9" s="1"/>
  <c r="K53" i="7"/>
  <c r="K45" i="7"/>
  <c r="K6" i="9"/>
  <c r="K32" i="8"/>
  <c r="K6" i="27" s="1"/>
  <c r="J14" i="7"/>
  <c r="K10" i="4"/>
  <c r="K5" i="8" s="1"/>
  <c r="K23" i="9"/>
  <c r="J23" i="9"/>
  <c r="K79" i="8"/>
  <c r="K78" i="8" s="1"/>
  <c r="K77" i="8" s="1"/>
  <c r="I37" i="9"/>
  <c r="I33" i="9" s="1"/>
  <c r="J15" i="7"/>
  <c r="M10" i="9"/>
  <c r="M10" i="27"/>
  <c r="J35" i="9"/>
  <c r="M16" i="27"/>
  <c r="L15" i="27"/>
  <c r="I43" i="7"/>
  <c r="K35" i="9" l="1"/>
  <c r="K10" i="9"/>
  <c r="K10" i="27"/>
  <c r="K19" i="27" s="1"/>
  <c r="L10" i="9"/>
  <c r="L10" i="27"/>
  <c r="N13" i="27"/>
  <c r="J10" i="9"/>
  <c r="J39" i="9" s="1"/>
  <c r="J10" i="27"/>
  <c r="K50" i="8"/>
  <c r="J52" i="9"/>
  <c r="K52" i="9" s="1"/>
  <c r="K12" i="4"/>
  <c r="M39" i="9"/>
  <c r="L45" i="7"/>
  <c r="J12" i="7"/>
  <c r="J8" i="9" s="1"/>
  <c r="M15" i="27"/>
  <c r="I4" i="9"/>
  <c r="K39" i="9" l="1"/>
  <c r="L39" i="9" s="1"/>
  <c r="J19" i="27"/>
  <c r="J28" i="27"/>
  <c r="K28" i="27"/>
  <c r="L6" i="4"/>
  <c r="L8" i="4" s="1"/>
  <c r="K15" i="4"/>
  <c r="K14" i="7" s="1"/>
  <c r="L10" i="4"/>
  <c r="L5" i="8" s="1"/>
  <c r="L34" i="8"/>
  <c r="L33" i="8" s="1"/>
  <c r="M45" i="7"/>
  <c r="J37" i="9"/>
  <c r="J33" i="9" s="1"/>
  <c r="N53" i="7"/>
  <c r="L79" i="8" l="1"/>
  <c r="L50" i="8"/>
  <c r="L12" i="4"/>
  <c r="L15" i="4" s="1"/>
  <c r="L16" i="4" s="1"/>
  <c r="K16" i="4"/>
  <c r="K15" i="7" s="1"/>
  <c r="M34" i="8"/>
  <c r="M33" i="8" s="1"/>
  <c r="N10" i="9"/>
  <c r="N10" i="27"/>
  <c r="M6" i="4"/>
  <c r="M8" i="4" s="1"/>
  <c r="L78" i="8"/>
  <c r="L77" i="8" s="1"/>
  <c r="O53" i="7"/>
  <c r="L32" i="8"/>
  <c r="L6" i="27" s="1"/>
  <c r="L6" i="9"/>
  <c r="N16" i="27"/>
  <c r="L14" i="7" l="1"/>
  <c r="M32" i="8"/>
  <c r="M6" i="27" s="1"/>
  <c r="M19" i="27" s="1"/>
  <c r="M10" i="4"/>
  <c r="M5" i="8" s="1"/>
  <c r="K12" i="7"/>
  <c r="K8" i="9" s="1"/>
  <c r="M6" i="9"/>
  <c r="M79" i="8"/>
  <c r="M78" i="8" s="1"/>
  <c r="M77" i="8" s="1"/>
  <c r="N39" i="9"/>
  <c r="M23" i="9"/>
  <c r="L23" i="9"/>
  <c r="L15" i="7"/>
  <c r="O10" i="9"/>
  <c r="O10" i="27"/>
  <c r="L19" i="27"/>
  <c r="L28" i="27"/>
  <c r="L35" i="9"/>
  <c r="N15" i="27"/>
  <c r="K43" i="7"/>
  <c r="J43" i="7"/>
  <c r="O16" i="27"/>
  <c r="M28" i="27" l="1"/>
  <c r="O39" i="9"/>
  <c r="M35" i="9"/>
  <c r="L52" i="9"/>
  <c r="K37" i="9"/>
  <c r="K33" i="9" s="1"/>
  <c r="M50" i="8"/>
  <c r="M12" i="4"/>
  <c r="N45" i="7"/>
  <c r="L12" i="7"/>
  <c r="L8" i="9" s="1"/>
  <c r="M52" i="9"/>
  <c r="O15" i="27"/>
  <c r="K4" i="9"/>
  <c r="J4" i="9"/>
  <c r="M15" i="4" l="1"/>
  <c r="M14" i="7" s="1"/>
  <c r="O45" i="7"/>
  <c r="N34" i="8"/>
  <c r="N33" i="8" s="1"/>
  <c r="L37" i="9"/>
  <c r="L33" i="9" s="1"/>
  <c r="N6" i="4"/>
  <c r="N8" i="4" s="1"/>
  <c r="M16" i="4" l="1"/>
  <c r="M15" i="7" s="1"/>
  <c r="N10" i="4"/>
  <c r="N5" i="8" s="1"/>
  <c r="N79" i="8"/>
  <c r="N78" i="8" s="1"/>
  <c r="N77" i="8" s="1"/>
  <c r="O34" i="8"/>
  <c r="O33" i="8" s="1"/>
  <c r="O6" i="4"/>
  <c r="O8" i="4" s="1"/>
  <c r="O79" i="8"/>
  <c r="O32" i="8"/>
  <c r="O6" i="27" s="1"/>
  <c r="N32" i="8"/>
  <c r="N6" i="27" s="1"/>
  <c r="N6" i="9"/>
  <c r="M12" i="7" l="1"/>
  <c r="M8" i="9" s="1"/>
  <c r="O10" i="4"/>
  <c r="O5" i="8" s="1"/>
  <c r="N50" i="8"/>
  <c r="N12" i="4"/>
  <c r="N23" i="9"/>
  <c r="N19" i="27"/>
  <c r="N28" i="27"/>
  <c r="O19" i="27"/>
  <c r="O28" i="27"/>
  <c r="O78" i="8"/>
  <c r="O77" i="8" s="1"/>
  <c r="N35" i="9"/>
  <c r="L43" i="7"/>
  <c r="M43" i="7"/>
  <c r="O6" i="9"/>
  <c r="D38" i="27" l="1"/>
  <c r="D25" i="27"/>
  <c r="M37" i="9"/>
  <c r="M33" i="9" s="1"/>
  <c r="N15" i="4"/>
  <c r="N14" i="7" s="1"/>
  <c r="O50" i="8"/>
  <c r="N52" i="9"/>
  <c r="O12" i="4"/>
  <c r="O23" i="9"/>
  <c r="O35" i="9"/>
  <c r="M4" i="9"/>
  <c r="L4" i="9"/>
  <c r="N16" i="4" l="1"/>
  <c r="N15" i="7" s="1"/>
  <c r="N12" i="7" s="1"/>
  <c r="N8" i="9" s="1"/>
  <c r="O15" i="4"/>
  <c r="O14" i="7" s="1"/>
  <c r="O52" i="9"/>
  <c r="O16" i="4" l="1"/>
  <c r="O15" i="7" s="1"/>
  <c r="O12" i="7" s="1"/>
  <c r="O8" i="9" s="1"/>
  <c r="N37" i="9"/>
  <c r="N33" i="9" s="1"/>
  <c r="O37" i="9" l="1"/>
  <c r="O33" i="9" s="1"/>
  <c r="N43" i="7"/>
  <c r="N4" i="9" l="1"/>
  <c r="O43" i="7"/>
  <c r="O4" i="9" l="1"/>
  <c r="B19" i="4" l="1"/>
  <c r="D6" i="8" l="1"/>
  <c r="K6" i="8"/>
  <c r="O6" i="8"/>
  <c r="M6" i="8"/>
  <c r="L6" i="8"/>
  <c r="J6" i="8"/>
  <c r="H6" i="8"/>
  <c r="F6" i="8"/>
  <c r="I6" i="8"/>
  <c r="G6" i="8"/>
  <c r="E6" i="8"/>
  <c r="N6" i="8"/>
  <c r="B18" i="4"/>
  <c r="D4" i="8" l="1"/>
  <c r="I4" i="8"/>
  <c r="J4" i="8"/>
  <c r="H4" i="8"/>
  <c r="F4" i="8"/>
  <c r="O4" i="8"/>
  <c r="N4" i="8"/>
  <c r="G4" i="8"/>
  <c r="E4" i="8"/>
  <c r="M4" i="8"/>
  <c r="L4" i="8"/>
  <c r="K4" i="8"/>
  <c r="E51" i="8"/>
  <c r="F51" i="8" s="1"/>
  <c r="G51" i="8" s="1"/>
  <c r="H51" i="8" s="1"/>
  <c r="D51" i="8"/>
  <c r="O3" i="8" l="1"/>
  <c r="O16" i="8" s="1"/>
  <c r="O25" i="8" s="1"/>
  <c r="O42" i="8" s="1"/>
  <c r="O44" i="8" s="1"/>
  <c r="O3" i="9" s="1"/>
  <c r="M3" i="8"/>
  <c r="M16" i="8" s="1"/>
  <c r="M25" i="8" s="1"/>
  <c r="M42" i="8" s="1"/>
  <c r="M44" i="8" s="1"/>
  <c r="M3" i="9" s="1"/>
  <c r="N3" i="8"/>
  <c r="N16" i="8" s="1"/>
  <c r="N25" i="8" s="1"/>
  <c r="N42" i="8" s="1"/>
  <c r="N44" i="8" s="1"/>
  <c r="N3" i="9" s="1"/>
  <c r="F3" i="8"/>
  <c r="F16" i="8" s="1"/>
  <c r="F25" i="8" s="1"/>
  <c r="F42" i="8" s="1"/>
  <c r="F44" i="8" s="1"/>
  <c r="H3" i="8"/>
  <c r="H16" i="8" s="1"/>
  <c r="H25" i="8" s="1"/>
  <c r="H42" i="8" s="1"/>
  <c r="H44" i="8" s="1"/>
  <c r="H3" i="9" s="1"/>
  <c r="E49" i="8"/>
  <c r="F49" i="8" s="1"/>
  <c r="G49" i="8" s="1"/>
  <c r="H49" i="8" s="1"/>
  <c r="J3" i="8"/>
  <c r="J16" i="8" s="1"/>
  <c r="J25" i="8" s="1"/>
  <c r="J42" i="8" s="1"/>
  <c r="J44" i="8" s="1"/>
  <c r="J3" i="9" s="1"/>
  <c r="K3" i="8"/>
  <c r="K16" i="8" s="1"/>
  <c r="K25" i="8" s="1"/>
  <c r="K42" i="8" s="1"/>
  <c r="K44" i="8" s="1"/>
  <c r="K3" i="9" s="1"/>
  <c r="I49" i="8"/>
  <c r="J49" i="8" s="1"/>
  <c r="K49" i="8" s="1"/>
  <c r="L49" i="8" s="1"/>
  <c r="G3" i="8"/>
  <c r="G16" i="8" s="1"/>
  <c r="G25" i="8" s="1"/>
  <c r="G42" i="8" s="1"/>
  <c r="G44" i="8" s="1"/>
  <c r="G3" i="9" s="1"/>
  <c r="D49" i="8"/>
  <c r="D48" i="8" s="1"/>
  <c r="D61" i="8" s="1"/>
  <c r="D70" i="8" s="1"/>
  <c r="D87" i="8" s="1"/>
  <c r="D89" i="8" s="1"/>
  <c r="D41" i="7" s="1"/>
  <c r="D33" i="7" s="1"/>
  <c r="D19" i="9" s="1"/>
  <c r="M49" i="8"/>
  <c r="N49" i="8" s="1"/>
  <c r="O49" i="8" s="1"/>
  <c r="F21" i="27"/>
  <c r="F30" i="27"/>
  <c r="I51" i="8"/>
  <c r="J51" i="8" s="1"/>
  <c r="K51" i="8" s="1"/>
  <c r="L51" i="8" s="1"/>
  <c r="M51" i="8" s="1"/>
  <c r="N51" i="8" s="1"/>
  <c r="O51" i="8" s="1"/>
  <c r="L3" i="8"/>
  <c r="L16" i="8" s="1"/>
  <c r="L25" i="8" s="1"/>
  <c r="L42" i="8" s="1"/>
  <c r="L44" i="8" s="1"/>
  <c r="E3" i="8"/>
  <c r="I3" i="8"/>
  <c r="I16" i="8" s="1"/>
  <c r="I25" i="8" s="1"/>
  <c r="I42" i="8" s="1"/>
  <c r="I44" i="8" s="1"/>
  <c r="D3" i="8"/>
  <c r="D16" i="8" s="1"/>
  <c r="D25" i="8" s="1"/>
  <c r="D42" i="8" s="1"/>
  <c r="D44" i="8" s="1"/>
  <c r="E16" i="8" l="1"/>
  <c r="E25" i="8" s="1"/>
  <c r="E42" i="8" s="1"/>
  <c r="E44" i="8" s="1"/>
  <c r="K12" i="9"/>
  <c r="M12" i="9"/>
  <c r="H12" i="9"/>
  <c r="J12" i="9"/>
  <c r="G12" i="9"/>
  <c r="O12" i="9"/>
  <c r="N12" i="9"/>
  <c r="O30" i="27"/>
  <c r="N21" i="27"/>
  <c r="N30" i="27"/>
  <c r="G21" i="27"/>
  <c r="G30" i="27"/>
  <c r="M21" i="27"/>
  <c r="M30" i="27"/>
  <c r="K30" i="27"/>
  <c r="H30" i="27"/>
  <c r="J21" i="27"/>
  <c r="J30" i="27"/>
  <c r="E21" i="27"/>
  <c r="E30" i="27"/>
  <c r="I3" i="9"/>
  <c r="L3" i="9"/>
  <c r="O21" i="27"/>
  <c r="K21" i="27"/>
  <c r="H21" i="27"/>
  <c r="D3" i="9"/>
  <c r="E48" i="8"/>
  <c r="E61" i="8" s="1"/>
  <c r="E70" i="8" s="1"/>
  <c r="E87" i="8" s="1"/>
  <c r="L48" i="8"/>
  <c r="L61" i="8" s="1"/>
  <c r="L70" i="8" s="1"/>
  <c r="L87" i="8" s="1"/>
  <c r="D24" i="9"/>
  <c r="D48" i="9"/>
  <c r="D53" i="9" s="1"/>
  <c r="I48" i="8"/>
  <c r="I61" i="8" s="1"/>
  <c r="I70" i="8" s="1"/>
  <c r="I87" i="8" s="1"/>
  <c r="I12" i="9" l="1"/>
  <c r="L12" i="9"/>
  <c r="D32" i="9"/>
  <c r="L30" i="27"/>
  <c r="I21" i="27"/>
  <c r="I30" i="27"/>
  <c r="I32" i="9"/>
  <c r="I41" i="9" s="1"/>
  <c r="L21" i="27"/>
  <c r="M48" i="8"/>
  <c r="M61" i="8" s="1"/>
  <c r="M70" i="8" s="1"/>
  <c r="M87" i="8" s="1"/>
  <c r="J48" i="8"/>
  <c r="J61" i="8" s="1"/>
  <c r="J70" i="8" s="1"/>
  <c r="J87" i="8" s="1"/>
  <c r="K48" i="8"/>
  <c r="K61" i="8" s="1"/>
  <c r="K70" i="8" s="1"/>
  <c r="K87" i="8" s="1"/>
  <c r="F48" i="8"/>
  <c r="F61" i="8" s="1"/>
  <c r="F70" i="8" s="1"/>
  <c r="F87" i="8" s="1"/>
  <c r="M32" i="9" l="1"/>
  <c r="M41" i="9" s="1"/>
  <c r="J32" i="9"/>
  <c r="J41" i="9" s="1"/>
  <c r="D21" i="27"/>
  <c r="D22" i="27" s="1"/>
  <c r="E22" i="27" s="1"/>
  <c r="F22" i="27" s="1"/>
  <c r="G22" i="27" s="1"/>
  <c r="H22" i="27" s="1"/>
  <c r="I22" i="27" s="1"/>
  <c r="J22" i="27" s="1"/>
  <c r="K22" i="27" s="1"/>
  <c r="L22" i="27" s="1"/>
  <c r="M22" i="27" s="1"/>
  <c r="N22" i="27" s="1"/>
  <c r="O22" i="27" s="1"/>
  <c r="D30" i="27"/>
  <c r="D31" i="27" s="1"/>
  <c r="E31" i="27" s="1"/>
  <c r="F31" i="27" s="1"/>
  <c r="G31" i="27" s="1"/>
  <c r="H31" i="27" s="1"/>
  <c r="I31" i="27" s="1"/>
  <c r="J31" i="27" s="1"/>
  <c r="K31" i="27" s="1"/>
  <c r="L31" i="27" s="1"/>
  <c r="M31" i="27" s="1"/>
  <c r="N31" i="27" s="1"/>
  <c r="O31" i="27" s="1"/>
  <c r="G48" i="8"/>
  <c r="G61" i="8" s="1"/>
  <c r="G70" i="8" s="1"/>
  <c r="G87" i="8" s="1"/>
  <c r="H48" i="8"/>
  <c r="H61" i="8" s="1"/>
  <c r="H70" i="8" s="1"/>
  <c r="H87" i="8" s="1"/>
  <c r="N48" i="8"/>
  <c r="N61" i="8" s="1"/>
  <c r="N70" i="8" s="1"/>
  <c r="N87" i="8" s="1"/>
  <c r="D39" i="27" l="1"/>
  <c r="D26" i="27"/>
  <c r="N32" i="9"/>
  <c r="O32" i="9" s="1"/>
  <c r="K32" i="9"/>
  <c r="O48" i="8"/>
  <c r="O61" i="8" s="1"/>
  <c r="O70" i="8" s="1"/>
  <c r="O87" i="8" s="1"/>
  <c r="K41" i="9" l="1"/>
  <c r="L32" i="9"/>
  <c r="L41" i="9" s="1"/>
  <c r="N41" i="9"/>
  <c r="O41" i="9"/>
  <c r="D43" i="7" l="1"/>
  <c r="D66" i="7" s="1"/>
  <c r="D40" i="9" l="1"/>
  <c r="D33" i="9" s="1"/>
  <c r="D41" i="9" s="1"/>
  <c r="D54" i="9" s="1"/>
  <c r="D56" i="9" s="1"/>
  <c r="D4" i="9"/>
  <c r="D12" i="9" s="1"/>
  <c r="D25" i="9" s="1"/>
  <c r="D27" i="9" s="1"/>
  <c r="D23" i="7" s="1"/>
  <c r="D25" i="7" s="1"/>
  <c r="E4" i="9"/>
  <c r="E40" i="9" l="1"/>
  <c r="E26" i="9"/>
  <c r="E55" i="9" l="1"/>
  <c r="F40" i="9"/>
  <c r="E33" i="9"/>
  <c r="D22" i="7" l="1"/>
  <c r="D11" i="7" s="1"/>
  <c r="D30" i="7" s="1"/>
  <c r="D67" i="7" s="1"/>
  <c r="G40" i="9"/>
  <c r="F33" i="9"/>
  <c r="H40" i="9" l="1"/>
  <c r="H33" i="9" s="1"/>
  <c r="G33" i="9"/>
  <c r="F3" i="9" l="1"/>
  <c r="E88" i="8"/>
  <c r="E89" i="8" s="1"/>
  <c r="E3" i="9"/>
  <c r="E12" i="9" l="1"/>
  <c r="E32" i="9"/>
  <c r="F32" i="9" s="1"/>
  <c r="F88" i="8"/>
  <c r="F89" i="8" s="1"/>
  <c r="F12" i="9"/>
  <c r="E41" i="9" l="1"/>
  <c r="G32" i="9"/>
  <c r="F41" i="9"/>
  <c r="E41" i="7"/>
  <c r="G88" i="8"/>
  <c r="G89" i="8" s="1"/>
  <c r="E33" i="7" l="1"/>
  <c r="H32" i="9"/>
  <c r="H41" i="9" s="1"/>
  <c r="G41" i="9"/>
  <c r="F41" i="7"/>
  <c r="F33" i="7" s="1"/>
  <c r="H88" i="8"/>
  <c r="H89" i="8" s="1"/>
  <c r="E19" i="9" l="1"/>
  <c r="E66" i="7"/>
  <c r="F19" i="9"/>
  <c r="I88" i="8"/>
  <c r="I89" i="8" s="1"/>
  <c r="F66" i="7"/>
  <c r="G41" i="7"/>
  <c r="G33" i="7" l="1"/>
  <c r="G19" i="9" s="1"/>
  <c r="E48" i="9"/>
  <c r="E53" i="9" s="1"/>
  <c r="E54" i="9" s="1"/>
  <c r="E56" i="9" s="1"/>
  <c r="F24" i="9"/>
  <c r="F25" i="9" s="1"/>
  <c r="E24" i="9"/>
  <c r="E25" i="9" s="1"/>
  <c r="E27" i="9" s="1"/>
  <c r="E23" i="7" s="1"/>
  <c r="E25" i="7" s="1"/>
  <c r="H41" i="7"/>
  <c r="J88" i="8"/>
  <c r="J89" i="8" s="1"/>
  <c r="F48" i="9" l="1"/>
  <c r="F53" i="9" s="1"/>
  <c r="F54" i="9" s="1"/>
  <c r="I40" i="7"/>
  <c r="G66" i="7"/>
  <c r="G24" i="9"/>
  <c r="G25" i="9" s="1"/>
  <c r="E22" i="7"/>
  <c r="E11" i="7" s="1"/>
  <c r="E30" i="7" s="1"/>
  <c r="E67" i="7" s="1"/>
  <c r="F26" i="9"/>
  <c r="H33" i="7"/>
  <c r="K88" i="8"/>
  <c r="K89" i="8" s="1"/>
  <c r="I41" i="7"/>
  <c r="G48" i="9" l="1"/>
  <c r="G53" i="9" s="1"/>
  <c r="G54" i="9" s="1"/>
  <c r="J40" i="7"/>
  <c r="K40" i="7" s="1"/>
  <c r="L40" i="7" s="1"/>
  <c r="F27" i="9"/>
  <c r="F23" i="7" s="1"/>
  <c r="F25" i="7" s="1"/>
  <c r="F55" i="9"/>
  <c r="H19" i="9"/>
  <c r="H66" i="7"/>
  <c r="I33" i="7"/>
  <c r="J41" i="7"/>
  <c r="L88" i="8"/>
  <c r="L89" i="8" s="1"/>
  <c r="H24" i="9" l="1"/>
  <c r="H25" i="9" s="1"/>
  <c r="G26" i="9"/>
  <c r="F56" i="9"/>
  <c r="H48" i="9"/>
  <c r="H53" i="9" s="1"/>
  <c r="H54" i="9" s="1"/>
  <c r="I19" i="9"/>
  <c r="I66" i="7"/>
  <c r="J33" i="7"/>
  <c r="F22" i="7"/>
  <c r="F11" i="7" s="1"/>
  <c r="F30" i="7" s="1"/>
  <c r="F67" i="7" s="1"/>
  <c r="M88" i="8"/>
  <c r="M89" i="8" s="1"/>
  <c r="K41" i="7"/>
  <c r="G27" i="9" l="1"/>
  <c r="G23" i="7" s="1"/>
  <c r="G25" i="7" s="1"/>
  <c r="I24" i="9"/>
  <c r="I25" i="9" s="1"/>
  <c r="G55" i="9"/>
  <c r="G56" i="9" s="1"/>
  <c r="I48" i="9"/>
  <c r="I53" i="9" s="1"/>
  <c r="I54" i="9" s="1"/>
  <c r="K33" i="7"/>
  <c r="J19" i="9"/>
  <c r="J66" i="7"/>
  <c r="N88" i="8"/>
  <c r="N89" i="8" s="1"/>
  <c r="L41" i="7"/>
  <c r="M40" i="7" s="1"/>
  <c r="N40" i="7" s="1"/>
  <c r="O40" i="7" s="1"/>
  <c r="H26" i="9" l="1"/>
  <c r="H27" i="9" s="1"/>
  <c r="H23" i="7" s="1"/>
  <c r="H25" i="7" s="1"/>
  <c r="G22" i="7"/>
  <c r="G11" i="7" s="1"/>
  <c r="G30" i="7" s="1"/>
  <c r="G67" i="7" s="1"/>
  <c r="H55" i="9"/>
  <c r="H56" i="9" s="1"/>
  <c r="K19" i="9"/>
  <c r="K66" i="7"/>
  <c r="L33" i="7"/>
  <c r="J24" i="9"/>
  <c r="J25" i="9" s="1"/>
  <c r="J48" i="9"/>
  <c r="J53" i="9" s="1"/>
  <c r="J54" i="9" s="1"/>
  <c r="O88" i="8"/>
  <c r="O89" i="8" s="1"/>
  <c r="M41" i="7"/>
  <c r="I26" i="9" l="1"/>
  <c r="I27" i="9" s="1"/>
  <c r="I23" i="7" s="1"/>
  <c r="I25" i="7" s="1"/>
  <c r="K24" i="9"/>
  <c r="K25" i="9" s="1"/>
  <c r="L19" i="9"/>
  <c r="L66" i="7"/>
  <c r="M33" i="7"/>
  <c r="K48" i="9"/>
  <c r="K53" i="9" s="1"/>
  <c r="K54" i="9" s="1"/>
  <c r="H22" i="7"/>
  <c r="H11" i="7" s="1"/>
  <c r="H30" i="7" s="1"/>
  <c r="H67" i="7" s="1"/>
  <c r="N41" i="7"/>
  <c r="J26" i="9" l="1"/>
  <c r="J27" i="9" s="1"/>
  <c r="J23" i="7" s="1"/>
  <c r="J25" i="7" s="1"/>
  <c r="I55" i="9"/>
  <c r="I56" i="9" s="1"/>
  <c r="L24" i="9"/>
  <c r="L25" i="9" s="1"/>
  <c r="L48" i="9"/>
  <c r="L53" i="9" s="1"/>
  <c r="L54" i="9" s="1"/>
  <c r="M19" i="9"/>
  <c r="M66" i="7"/>
  <c r="N33" i="7"/>
  <c r="I22" i="7"/>
  <c r="I11" i="7" s="1"/>
  <c r="I30" i="7" s="1"/>
  <c r="I67" i="7" s="1"/>
  <c r="O41" i="7"/>
  <c r="J55" i="9" l="1"/>
  <c r="J56" i="9" s="1"/>
  <c r="K26" i="9"/>
  <c r="K27" i="9" s="1"/>
  <c r="M24" i="9"/>
  <c r="M25" i="9" s="1"/>
  <c r="M48" i="9"/>
  <c r="M53" i="9" s="1"/>
  <c r="M54" i="9" s="1"/>
  <c r="N66" i="7"/>
  <c r="O33" i="7"/>
  <c r="N19" i="9"/>
  <c r="J22" i="7"/>
  <c r="J11" i="7" s="1"/>
  <c r="J30" i="7" s="1"/>
  <c r="J67" i="7" s="1"/>
  <c r="K55" i="9" l="1"/>
  <c r="K56" i="9" s="1"/>
  <c r="K23" i="7"/>
  <c r="K25" i="7" s="1"/>
  <c r="L26" i="9"/>
  <c r="L27" i="9" s="1"/>
  <c r="L23" i="7" s="1"/>
  <c r="L25" i="7" s="1"/>
  <c r="O19" i="9"/>
  <c r="O66" i="7"/>
  <c r="N24" i="9"/>
  <c r="N25" i="9" s="1"/>
  <c r="N48" i="9"/>
  <c r="N53" i="9" s="1"/>
  <c r="N54" i="9" s="1"/>
  <c r="K22" i="7" l="1"/>
  <c r="K11" i="7" s="1"/>
  <c r="K30" i="7" s="1"/>
  <c r="K67" i="7" s="1"/>
  <c r="L55" i="9"/>
  <c r="L56" i="9" s="1"/>
  <c r="M26" i="9"/>
  <c r="M27" i="9" s="1"/>
  <c r="M23" i="7" s="1"/>
  <c r="M25" i="7" s="1"/>
  <c r="O24" i="9"/>
  <c r="O25" i="9" s="1"/>
  <c r="O48" i="9"/>
  <c r="O53" i="9" s="1"/>
  <c r="O54" i="9" s="1"/>
  <c r="L22" i="7"/>
  <c r="L11" i="7" s="1"/>
  <c r="L30" i="7" s="1"/>
  <c r="L67" i="7" s="1"/>
  <c r="M55" i="9" l="1"/>
  <c r="M56" i="9" s="1"/>
  <c r="N26" i="9"/>
  <c r="N27" i="9" s="1"/>
  <c r="M22" i="7"/>
  <c r="M11" i="7" s="1"/>
  <c r="M30" i="7" s="1"/>
  <c r="M67" i="7" s="1"/>
  <c r="N55" i="9" l="1"/>
  <c r="N56" i="9" s="1"/>
  <c r="N23" i="7"/>
  <c r="N25" i="7" s="1"/>
  <c r="O26" i="9"/>
  <c r="O27" i="9" s="1"/>
  <c r="N22" i="7" l="1"/>
  <c r="N11" i="7" s="1"/>
  <c r="N30" i="7" s="1"/>
  <c r="N67" i="7" s="1"/>
  <c r="O55" i="9"/>
  <c r="O56" i="9" s="1"/>
  <c r="O23" i="7"/>
  <c r="O25" i="7" s="1"/>
  <c r="O22" i="7" l="1"/>
  <c r="O11" i="7" s="1"/>
  <c r="O30" i="7" s="1"/>
  <c r="O6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Paweł Pabianiak</author>
  </authors>
  <commentList>
    <comment ref="B15" authorId="0" shapeId="0" xr:uid="{76C34BF5-8DB3-465F-AB0F-D36CAEC66FAD}">
      <text>
        <r>
          <rPr>
            <b/>
            <sz val="9"/>
            <color indexed="81"/>
            <rFont val="Tahoma"/>
            <family val="2"/>
            <charset val="238"/>
          </rPr>
          <t>średnia stanu zobowiązania * stopa procentowa</t>
        </r>
      </text>
    </comment>
    <comment ref="B18" authorId="0" shapeId="0" xr:uid="{E344D3EE-A81F-4C19-97CA-09704BCAFCCB}">
      <text>
        <r>
          <rPr>
            <b/>
            <sz val="9"/>
            <color indexed="81"/>
            <rFont val="Tahoma"/>
            <family val="2"/>
            <charset val="238"/>
          </rPr>
          <t>w trakcie realizacji inwestycji</t>
        </r>
        <r>
          <rPr>
            <sz val="9"/>
            <color indexed="81"/>
            <rFont val="Tahoma"/>
            <family val="2"/>
            <charset val="238"/>
          </rPr>
          <t xml:space="preserve">
</t>
        </r>
      </text>
    </comment>
    <comment ref="B19" authorId="0" shapeId="0" xr:uid="{C0ADBCEC-9DDE-4BD2-A718-2FBB48D9C74B}">
      <text>
        <r>
          <rPr>
            <b/>
            <sz val="9"/>
            <color indexed="81"/>
            <rFont val="Tahoma"/>
            <family val="2"/>
            <charset val="238"/>
          </rPr>
          <t>po zakończeniu realizacji inwestycji</t>
        </r>
      </text>
    </comment>
    <comment ref="B26" authorId="0" shapeId="0" xr:uid="{563DEC68-A334-44C1-8A6D-3EAD1F366EBD}">
      <text>
        <r>
          <rPr>
            <b/>
            <sz val="9"/>
            <color indexed="81"/>
            <rFont val="Tahoma"/>
            <family val="2"/>
            <charset val="238"/>
          </rPr>
          <t>średnia stanu zobowiązania * stopa procentowa</t>
        </r>
      </text>
    </comment>
    <comment ref="B29" authorId="0" shapeId="0" xr:uid="{4AB611CD-1042-4806-92EE-BFBC7FCF3573}">
      <text>
        <r>
          <rPr>
            <b/>
            <sz val="9"/>
            <color indexed="81"/>
            <rFont val="Tahoma"/>
            <family val="2"/>
            <charset val="238"/>
          </rPr>
          <t>w trakcie realizacji inwestycji</t>
        </r>
        <r>
          <rPr>
            <sz val="9"/>
            <color indexed="81"/>
            <rFont val="Tahoma"/>
            <family val="2"/>
            <charset val="238"/>
          </rPr>
          <t xml:space="preserve">
</t>
        </r>
      </text>
    </comment>
    <comment ref="B30" authorId="0" shapeId="0" xr:uid="{C074DC65-85B9-48A8-8F51-3410903AE4BC}">
      <text>
        <r>
          <rPr>
            <b/>
            <sz val="9"/>
            <color indexed="81"/>
            <rFont val="Tahoma"/>
            <family val="2"/>
            <charset val="238"/>
          </rPr>
          <t>po zakończeniu realizacji inwestycji</t>
        </r>
      </text>
    </comment>
    <comment ref="B37" authorId="0" shapeId="0" xr:uid="{843C7831-7C57-4A0A-BAD3-5E8CA16669AD}">
      <text>
        <r>
          <rPr>
            <b/>
            <sz val="9"/>
            <color indexed="81"/>
            <rFont val="Tahoma"/>
            <family val="2"/>
            <charset val="238"/>
          </rPr>
          <t>średnia stanu zobowiązania * stopa procentowa</t>
        </r>
      </text>
    </comment>
    <comment ref="B40" authorId="0" shapeId="0" xr:uid="{D0CB6F6B-520F-429F-9998-810D24D2F24C}">
      <text>
        <r>
          <rPr>
            <b/>
            <sz val="9"/>
            <color indexed="81"/>
            <rFont val="Tahoma"/>
            <family val="2"/>
            <charset val="238"/>
          </rPr>
          <t>w trakcie realizacji inwestycji</t>
        </r>
        <r>
          <rPr>
            <sz val="9"/>
            <color indexed="81"/>
            <rFont val="Tahoma"/>
            <family val="2"/>
            <charset val="238"/>
          </rPr>
          <t xml:space="preserve">
</t>
        </r>
      </text>
    </comment>
    <comment ref="B41" authorId="0" shapeId="0" xr:uid="{A57DD75F-DA81-4F05-BACB-32625C68ACAC}">
      <text>
        <r>
          <rPr>
            <b/>
            <sz val="9"/>
            <color indexed="81"/>
            <rFont val="Tahoma"/>
            <family val="2"/>
            <charset val="238"/>
          </rPr>
          <t>po zakończeniu realizacji inwestycji</t>
        </r>
      </text>
    </comment>
    <comment ref="B48" authorId="0" shapeId="0" xr:uid="{BA858E8C-B081-4271-A2B6-E48D0D86D53D}">
      <text>
        <r>
          <rPr>
            <b/>
            <sz val="9"/>
            <color indexed="81"/>
            <rFont val="Tahoma"/>
            <family val="2"/>
            <charset val="238"/>
          </rPr>
          <t>średnia stanu zobowiązania * stopa procentowa</t>
        </r>
      </text>
    </comment>
    <comment ref="B51" authorId="0" shapeId="0" xr:uid="{4F994377-8625-4443-9929-CDE6673E2E44}">
      <text>
        <r>
          <rPr>
            <b/>
            <sz val="9"/>
            <color indexed="81"/>
            <rFont val="Tahoma"/>
            <family val="2"/>
            <charset val="238"/>
          </rPr>
          <t>w trakcie realizacji inwestycji</t>
        </r>
        <r>
          <rPr>
            <sz val="9"/>
            <color indexed="81"/>
            <rFont val="Tahoma"/>
            <family val="2"/>
            <charset val="238"/>
          </rPr>
          <t xml:space="preserve">
</t>
        </r>
      </text>
    </comment>
    <comment ref="B52" authorId="0" shapeId="0" xr:uid="{5E194F85-D840-4278-8BB9-EBF12A2A54E0}">
      <text>
        <r>
          <rPr>
            <b/>
            <sz val="9"/>
            <color indexed="81"/>
            <rFont val="Tahoma"/>
            <family val="2"/>
            <charset val="238"/>
          </rPr>
          <t>po zakończeniu realizacji inwestycji</t>
        </r>
      </text>
    </comment>
    <comment ref="B59" authorId="0" shapeId="0" xr:uid="{F86B0090-49B7-4D67-9EE4-6C2A3E715DB8}">
      <text>
        <r>
          <rPr>
            <b/>
            <sz val="9"/>
            <color indexed="81"/>
            <rFont val="Tahoma"/>
            <family val="2"/>
            <charset val="238"/>
          </rPr>
          <t>średnia stanu zobowiązania * stopa procentowa</t>
        </r>
      </text>
    </comment>
    <comment ref="B62" authorId="0" shapeId="0" xr:uid="{920A5645-9CB7-4DFC-9ED7-0A5FEF3C4069}">
      <text>
        <r>
          <rPr>
            <b/>
            <sz val="9"/>
            <color indexed="81"/>
            <rFont val="Tahoma"/>
            <family val="2"/>
            <charset val="238"/>
          </rPr>
          <t>w trakcie realizacji inwestycji</t>
        </r>
        <r>
          <rPr>
            <sz val="9"/>
            <color indexed="81"/>
            <rFont val="Tahoma"/>
            <family val="2"/>
            <charset val="238"/>
          </rPr>
          <t xml:space="preserve">
</t>
        </r>
      </text>
    </comment>
    <comment ref="B63" authorId="0" shapeId="0" xr:uid="{20A4DD27-0537-4B5A-89D3-DC07F87914D9}">
      <text>
        <r>
          <rPr>
            <b/>
            <sz val="9"/>
            <color indexed="81"/>
            <rFont val="Tahoma"/>
            <family val="2"/>
            <charset val="238"/>
          </rPr>
          <t>po zakończeniu realizacji inwestycji</t>
        </r>
      </text>
    </comment>
    <comment ref="B73" authorId="0" shapeId="0" xr:uid="{22F5F1D2-6863-444C-9DF8-9C6B3408D015}">
      <text>
        <r>
          <rPr>
            <b/>
            <sz val="9"/>
            <color indexed="81"/>
            <rFont val="Tahoma"/>
            <family val="2"/>
            <charset val="238"/>
          </rPr>
          <t>w trakcie realizacji inwestycji</t>
        </r>
        <r>
          <rPr>
            <sz val="9"/>
            <color indexed="81"/>
            <rFont val="Tahoma"/>
            <family val="2"/>
            <charset val="238"/>
          </rPr>
          <t xml:space="preserve">
</t>
        </r>
      </text>
    </comment>
    <comment ref="B74" authorId="0" shapeId="0" xr:uid="{96177597-870E-4155-8822-E7C42B10D126}">
      <text>
        <r>
          <rPr>
            <b/>
            <sz val="9"/>
            <color indexed="81"/>
            <rFont val="Tahoma"/>
            <family val="2"/>
            <charset val="238"/>
          </rPr>
          <t>po zakończeniu realizacji inwestycji</t>
        </r>
      </text>
    </comment>
    <comment ref="B84" authorId="0" shapeId="0" xr:uid="{2B6F10DD-5D59-4DED-915F-DEEF1C09A75D}">
      <text>
        <r>
          <rPr>
            <b/>
            <sz val="9"/>
            <color indexed="81"/>
            <rFont val="Tahoma"/>
            <family val="2"/>
            <charset val="238"/>
          </rPr>
          <t>w trakcie realizacji inwestycji</t>
        </r>
        <r>
          <rPr>
            <sz val="9"/>
            <color indexed="81"/>
            <rFont val="Tahoma"/>
            <family val="2"/>
            <charset val="238"/>
          </rPr>
          <t xml:space="preserve">
</t>
        </r>
      </text>
    </comment>
    <comment ref="B85" authorId="0" shapeId="0" xr:uid="{BA830540-7DEA-471E-8C0A-D355AF24274F}">
      <text>
        <r>
          <rPr>
            <b/>
            <sz val="9"/>
            <color indexed="81"/>
            <rFont val="Tahoma"/>
            <family val="2"/>
            <charset val="238"/>
          </rPr>
          <t>po zakończeniu realizacji inwestycji</t>
        </r>
      </text>
    </comment>
    <comment ref="B95" authorId="0" shapeId="0" xr:uid="{A6BFBE90-AAE4-4936-9EC6-B5E0472ECFD3}">
      <text>
        <r>
          <rPr>
            <b/>
            <sz val="9"/>
            <color indexed="81"/>
            <rFont val="Tahoma"/>
            <family val="2"/>
            <charset val="238"/>
          </rPr>
          <t>w trakcie realizacji inwestycji</t>
        </r>
        <r>
          <rPr>
            <sz val="9"/>
            <color indexed="81"/>
            <rFont val="Tahoma"/>
            <family val="2"/>
            <charset val="238"/>
          </rPr>
          <t xml:space="preserve">
</t>
        </r>
      </text>
    </comment>
    <comment ref="B96" authorId="0" shapeId="0" xr:uid="{D82F44FE-CA47-47EA-A79C-04FDE8499DD9}">
      <text>
        <r>
          <rPr>
            <b/>
            <sz val="9"/>
            <color indexed="81"/>
            <rFont val="Tahoma"/>
            <family val="2"/>
            <charset val="238"/>
          </rPr>
          <t>po zakończeniu realizacji inwestycji</t>
        </r>
      </text>
    </comment>
    <comment ref="B106" authorId="0" shapeId="0" xr:uid="{A35BF0AC-6B3C-4905-BDCB-07B5B2DB4C4A}">
      <text>
        <r>
          <rPr>
            <b/>
            <sz val="9"/>
            <color indexed="81"/>
            <rFont val="Tahoma"/>
            <family val="2"/>
            <charset val="238"/>
          </rPr>
          <t>w trakcie realizacji inwestycji</t>
        </r>
        <r>
          <rPr>
            <sz val="9"/>
            <color indexed="81"/>
            <rFont val="Tahoma"/>
            <family val="2"/>
            <charset val="238"/>
          </rPr>
          <t xml:space="preserve">
</t>
        </r>
      </text>
    </comment>
    <comment ref="B107" authorId="0" shapeId="0" xr:uid="{33FDFA1E-B86E-4B7C-BF0E-2D236C9DAC0F}">
      <text>
        <r>
          <rPr>
            <b/>
            <sz val="9"/>
            <color indexed="81"/>
            <rFont val="Tahoma"/>
            <family val="2"/>
            <charset val="238"/>
          </rPr>
          <t>po zakończeniu realizacji inwestycji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Paweł Pabianiak</author>
  </authors>
  <commentList>
    <comment ref="B87" authorId="0" shapeId="0" xr:uid="{F4629140-C75D-4788-A4FA-13C632483E30}">
      <text>
        <r>
          <rPr>
            <b/>
            <sz val="9"/>
            <color indexed="81"/>
            <rFont val="Tahoma"/>
            <family val="2"/>
            <charset val="238"/>
          </rPr>
          <t>średnioważony z uwzględnieniem rat dla wszystkich rodzajów powierzchni do sprzedaży (z arkusza "Parametry sprzedaży")</t>
        </r>
        <r>
          <rPr>
            <sz val="9"/>
            <color indexed="81"/>
            <rFont val="Tahoma"/>
            <family val="2"/>
            <charset val="238"/>
          </rPr>
          <t xml:space="preserve">
</t>
        </r>
      </text>
    </comment>
    <comment ref="B139" authorId="0" shapeId="0" xr:uid="{A691370C-06AE-4A2A-8B1B-5922FD9D792D}">
      <text>
        <r>
          <rPr>
            <b/>
            <sz val="9"/>
            <color indexed="81"/>
            <rFont val="Tahoma"/>
            <family val="2"/>
            <charset val="238"/>
          </rPr>
          <t>średnioważony z uwzględnieniem rat dla wszystkich rodzajów powierzchni do sprzedaży (z arkusza "Parametry sprzedaży")</t>
        </r>
        <r>
          <rPr>
            <sz val="9"/>
            <color indexed="81"/>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Paweł Pabianiak</author>
  </authors>
  <commentList>
    <comment ref="B4" authorId="0" shapeId="0" xr:uid="{56C028FF-C43F-4935-A474-F1E222B30DE1}">
      <text>
        <r>
          <rPr>
            <b/>
            <sz val="9"/>
            <color indexed="81"/>
            <rFont val="Tahoma"/>
            <family val="2"/>
            <charset val="238"/>
          </rPr>
          <t>średnioważony z uwzględnieniem rat dla wszystkich rodzajów powierzchni do sprzedaży (z arkusza "Parametry sprzedaży")</t>
        </r>
        <r>
          <rPr>
            <sz val="9"/>
            <color indexed="81"/>
            <rFont val="Tahoma"/>
            <family val="2"/>
            <charset val="238"/>
          </rPr>
          <t xml:space="preserve">
</t>
        </r>
      </text>
    </comment>
    <comment ref="B56" authorId="0" shapeId="0" xr:uid="{CA5CB1A4-F6EF-487F-B6D9-E67F4CE404E9}">
      <text>
        <r>
          <rPr>
            <b/>
            <sz val="9"/>
            <color indexed="81"/>
            <rFont val="Tahoma"/>
            <family val="2"/>
            <charset val="238"/>
          </rPr>
          <t>średnioważony z uwzględnieniem rat dla wszystkich rodzajów powierzchni niepodl. ustawie deweloperskiej (z arkusza "Parametry sprzedaży")</t>
        </r>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Paweł Pabianiak</author>
  </authors>
  <commentList>
    <comment ref="B3" authorId="0" shapeId="0" xr:uid="{7EB514CB-0E3D-422A-97D9-FE708833BC64}">
      <text>
        <r>
          <rPr>
            <b/>
            <sz val="9"/>
            <color indexed="81"/>
            <rFont val="Tahoma"/>
            <family val="2"/>
            <charset val="238"/>
          </rPr>
          <t>z arkusza "Nakłady"</t>
        </r>
      </text>
    </comment>
    <comment ref="B6" authorId="0" shapeId="0" xr:uid="{6CDFF289-A625-472B-98BF-5B626F212DB2}">
      <text>
        <r>
          <rPr>
            <b/>
            <sz val="9"/>
            <color indexed="81"/>
            <rFont val="Tahoma"/>
            <family val="2"/>
            <charset val="238"/>
          </rPr>
          <t>z arkusza "Finansowanie"</t>
        </r>
      </text>
    </comment>
    <comment ref="B7" authorId="0" shapeId="0" xr:uid="{E611AE38-D68C-499B-B7D3-336EBF0984BA}">
      <text>
        <r>
          <rPr>
            <b/>
            <sz val="9"/>
            <color indexed="81"/>
            <rFont val="Tahoma"/>
            <family val="2"/>
            <charset val="238"/>
          </rPr>
          <t>z arkusza "Koszty"</t>
        </r>
        <r>
          <rPr>
            <sz val="9"/>
            <color indexed="81"/>
            <rFont val="Tahoma"/>
            <family val="2"/>
            <charset val="238"/>
          </rPr>
          <t xml:space="preserve">
</t>
        </r>
      </text>
    </comment>
    <comment ref="B8" authorId="0" shapeId="0" xr:uid="{4C50B57E-ABEB-4DDE-A1BD-0C600B22B140}">
      <text>
        <r>
          <rPr>
            <b/>
            <sz val="9"/>
            <color indexed="81"/>
            <rFont val="Tahoma"/>
            <family val="2"/>
            <charset val="238"/>
          </rPr>
          <t>nakłady + wszystkie koszty podwyższające wartość inwestycji</t>
        </r>
        <r>
          <rPr>
            <sz val="9"/>
            <color indexed="81"/>
            <rFont val="Tahoma"/>
            <family val="2"/>
            <charset val="238"/>
          </rPr>
          <t xml:space="preserve">
</t>
        </r>
      </text>
    </comment>
    <comment ref="B10" authorId="0" shapeId="0" xr:uid="{060B2705-AB3C-4FF6-897D-92340856A325}">
      <text>
        <r>
          <rPr>
            <b/>
            <sz val="9"/>
            <color indexed="81"/>
            <rFont val="Tahoma"/>
            <family val="2"/>
            <charset val="238"/>
          </rPr>
          <t>wartość sprzedana (tj. wydana klientom) w okresie po realizacji inwestycji</t>
        </r>
        <r>
          <rPr>
            <sz val="9"/>
            <color indexed="81"/>
            <rFont val="Tahoma"/>
            <family val="2"/>
            <charset val="238"/>
          </rPr>
          <t xml:space="preserve">
</t>
        </r>
      </text>
    </comment>
    <comment ref="B11" authorId="0" shapeId="0" xr:uid="{C6C94D27-1797-486B-B401-051C2DE8651F}">
      <text>
        <r>
          <rPr>
            <b/>
            <sz val="9"/>
            <color indexed="81"/>
            <rFont val="Tahoma"/>
            <family val="2"/>
            <charset val="238"/>
          </rPr>
          <t>wartość sprzedana nieruchomości (tj. proprcjonalnie do powierzchni wydanych klientom) w okresie po realizacji inwestycji</t>
        </r>
        <r>
          <rPr>
            <sz val="9"/>
            <color indexed="81"/>
            <rFont val="Tahoma"/>
            <family val="2"/>
            <charset val="238"/>
          </rPr>
          <t xml:space="preserve">
</t>
        </r>
      </text>
    </comment>
    <comment ref="B12" authorId="0" shapeId="0" xr:uid="{CB56E89C-4B4C-4159-ADE7-C525E2370556}">
      <text>
        <r>
          <rPr>
            <b/>
            <sz val="9"/>
            <color indexed="81"/>
            <rFont val="Tahoma"/>
            <family val="2"/>
            <charset val="238"/>
          </rPr>
          <t>wartość brutto minus wartość sprzedana (wyliczona wartość wykazana jest w bilansie)</t>
        </r>
        <r>
          <rPr>
            <sz val="9"/>
            <color indexed="81"/>
            <rFont val="Tahoma"/>
            <family val="2"/>
            <charset val="238"/>
          </rPr>
          <t xml:space="preserve">
</t>
        </r>
      </text>
    </comment>
    <comment ref="B13" authorId="0" shapeId="0" xr:uid="{B9BC988F-4372-4639-BBD8-D9EB69304B2C}">
      <text>
        <r>
          <rPr>
            <b/>
            <sz val="9"/>
            <color indexed="81"/>
            <rFont val="Tahoma"/>
            <family val="2"/>
            <charset val="238"/>
          </rPr>
          <t>wartość brutto minus</t>
        </r>
        <r>
          <rPr>
            <sz val="9"/>
            <color indexed="81"/>
            <rFont val="Tahoma"/>
            <family val="2"/>
            <charset val="238"/>
          </rPr>
          <t xml:space="preserve">
</t>
        </r>
        <r>
          <rPr>
            <b/>
            <sz val="9"/>
            <color indexed="81"/>
            <rFont val="Tahoma"/>
            <family val="2"/>
            <charset val="238"/>
          </rPr>
          <t>wartość sprzedana (wyliczona wartość jest wykazana w bilansie)</t>
        </r>
      </text>
    </comment>
    <comment ref="B14" authorId="0" shapeId="0" xr:uid="{EAF05AE2-0205-4896-B1F5-9DAC8097E2D8}">
      <text>
        <r>
          <rPr>
            <b/>
            <sz val="9"/>
            <color indexed="81"/>
            <rFont val="Tahoma"/>
            <family val="2"/>
            <charset val="238"/>
          </rPr>
          <t>wartość nieruchomości (z uwzględnieniem proporcjonalnego zmniejszenia z tytułu sprzedaży powierzchni)</t>
        </r>
        <r>
          <rPr>
            <sz val="9"/>
            <color indexed="81"/>
            <rFont val="Tahoma"/>
            <family val="2"/>
            <charset val="238"/>
          </rPr>
          <t xml:space="preserve">
</t>
        </r>
      </text>
    </comment>
    <comment ref="B15" authorId="0" shapeId="0" xr:uid="{ACDA3B9A-A9C9-4976-8155-7ADAB94636A4}">
      <text>
        <r>
          <rPr>
            <b/>
            <sz val="9"/>
            <color indexed="81"/>
            <rFont val="Tahoma"/>
            <family val="2"/>
            <charset val="238"/>
          </rPr>
          <t>wartość inwestycji (bez wartości nieruchomości) w trakcie realizacji inwestycji</t>
        </r>
        <r>
          <rPr>
            <sz val="9"/>
            <color indexed="81"/>
            <rFont val="Tahoma"/>
            <family val="2"/>
            <charset val="238"/>
          </rPr>
          <t xml:space="preserve">
</t>
        </r>
      </text>
    </comment>
    <comment ref="B16" authorId="0" shapeId="0" xr:uid="{532F53F0-3EAF-479F-9D83-FB9FF3BAEFAD}">
      <text>
        <r>
          <rPr>
            <b/>
            <sz val="9"/>
            <color indexed="81"/>
            <rFont val="Tahoma"/>
            <family val="2"/>
            <charset val="238"/>
          </rPr>
          <t>wartość inwestycji (bez wartości nieruchomości) po okresie realizacji inwestycji (czyli powierzchnie gotowe ale jeszcze nie sprzedane)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Paweł Pabianiak</author>
  </authors>
  <commentList>
    <comment ref="B4" authorId="0" shapeId="0" xr:uid="{B18D3232-D7CA-4C0B-8C04-368974A6EA2F}">
      <text>
        <r>
          <rPr>
            <b/>
            <sz val="9"/>
            <color indexed="81"/>
            <rFont val="Tahoma"/>
            <family val="2"/>
            <charset val="238"/>
          </rPr>
          <t>przychody ze sprzedaży powierzchni (bez przypadającej na nie wartości nieruchomości</t>
        </r>
      </text>
    </comment>
    <comment ref="B5" authorId="0" shapeId="0" xr:uid="{3DCA967E-0E98-4E31-A26C-D0A2B21C8158}">
      <text>
        <r>
          <rPr>
            <b/>
            <sz val="9"/>
            <color indexed="81"/>
            <rFont val="Tahoma"/>
            <family val="2"/>
            <charset val="238"/>
          </rPr>
          <t>wartość powierzchnii sprzedanych wg kosztu inwestycji</t>
        </r>
      </text>
    </comment>
    <comment ref="B6" authorId="0" shapeId="0" xr:uid="{13704139-73CA-4262-BCD3-A607BA686CA9}">
      <text>
        <r>
          <rPr>
            <b/>
            <sz val="9"/>
            <color indexed="81"/>
            <rFont val="Tahoma"/>
            <family val="2"/>
            <charset val="238"/>
          </rPr>
          <t>przychody ze sprzedaży powierzchni przypadające na proporcjonalną wartość nieruchomości</t>
        </r>
        <r>
          <rPr>
            <sz val="9"/>
            <color indexed="81"/>
            <rFont val="Tahoma"/>
            <family val="2"/>
            <charset val="238"/>
          </rPr>
          <t xml:space="preserve">
</t>
        </r>
      </text>
    </comment>
    <comment ref="B15" authorId="0" shapeId="0" xr:uid="{6D3EDC25-9F8A-47FC-B48E-0BAB9F3FC65B}">
      <text>
        <r>
          <rPr>
            <b/>
            <sz val="9"/>
            <color indexed="81"/>
            <rFont val="Tahoma"/>
            <family val="2"/>
            <charset val="238"/>
          </rPr>
          <t>wartość sprzedanej części nieruchomości wg kosztu inwestycji</t>
        </r>
        <r>
          <rPr>
            <sz val="9"/>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Paweł Pabianiak</author>
  </authors>
  <commentList>
    <comment ref="B64" authorId="0" shapeId="0" xr:uid="{F5492C70-92C7-4B5D-81FB-3B138DF6FAFA}">
      <text>
        <r>
          <rPr>
            <b/>
            <sz val="9"/>
            <color indexed="81"/>
            <rFont val="Tahoma"/>
            <family val="2"/>
            <charset val="238"/>
          </rPr>
          <t>w trakcie realizacji inwestycji - wpłaty na poczet zakupu powierzchnii</t>
        </r>
        <r>
          <rPr>
            <sz val="9"/>
            <color indexed="81"/>
            <rFont val="Tahoma"/>
            <family val="2"/>
            <charset val="23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Paweł Pabianiak</author>
  </authors>
  <commentList>
    <comment ref="A3" authorId="0" shapeId="0" xr:uid="{B9EAA297-764C-4590-8366-0DFD198E2517}">
      <text>
        <r>
          <rPr>
            <b/>
            <sz val="9"/>
            <color indexed="81"/>
            <rFont val="Tahoma"/>
            <family val="2"/>
            <charset val="238"/>
          </rPr>
          <t>wykazywane w przychodach przyszłych okresów (w bilansie) i RZS</t>
        </r>
        <r>
          <rPr>
            <sz val="9"/>
            <color indexed="81"/>
            <rFont val="Tahoma"/>
            <family val="2"/>
            <charset val="238"/>
          </rPr>
          <t xml:space="preserve">
</t>
        </r>
      </text>
    </comment>
    <comment ref="A4" authorId="0" shapeId="0" xr:uid="{560B1F9F-F3ED-42F2-A5A1-E547DCB0AB22}">
      <text>
        <r>
          <rPr>
            <b/>
            <sz val="9"/>
            <color indexed="81"/>
            <rFont val="Tahoma"/>
            <family val="2"/>
            <charset val="238"/>
          </rPr>
          <t xml:space="preserve">Koszty operacyjne z RZS </t>
        </r>
        <r>
          <rPr>
            <sz val="9"/>
            <color indexed="81"/>
            <rFont val="Tahoma"/>
            <family val="2"/>
            <charset val="238"/>
          </rPr>
          <t xml:space="preserve">
</t>
        </r>
      </text>
    </comment>
    <comment ref="A5" authorId="0" shapeId="0" xr:uid="{DE7B4055-0166-4DF0-8D85-485283A2B11A}">
      <text>
        <r>
          <rPr>
            <b/>
            <sz val="9"/>
            <color indexed="81"/>
            <rFont val="Tahoma"/>
            <family val="2"/>
            <charset val="238"/>
          </rPr>
          <t xml:space="preserve">z RZS
</t>
        </r>
      </text>
    </comment>
    <comment ref="A6" authorId="0" shapeId="0" xr:uid="{F51C113F-230C-4F78-9301-C39172A06CA1}">
      <text>
        <r>
          <rPr>
            <b/>
            <sz val="9"/>
            <color indexed="81"/>
            <rFont val="Tahoma"/>
            <family val="2"/>
            <charset val="238"/>
          </rPr>
          <t>z RZS</t>
        </r>
        <r>
          <rPr>
            <sz val="9"/>
            <color indexed="81"/>
            <rFont val="Tahoma"/>
            <family val="2"/>
            <charset val="238"/>
          </rPr>
          <t xml:space="preserve">
</t>
        </r>
      </text>
    </comment>
    <comment ref="A7" authorId="0" shapeId="0" xr:uid="{6DD3B2BC-FDD6-49F6-A03C-2B0B3A783100}">
      <text>
        <r>
          <rPr>
            <b/>
            <sz val="9"/>
            <color indexed="81"/>
            <rFont val="Tahoma"/>
            <family val="2"/>
            <charset val="238"/>
          </rPr>
          <t>Paweł Pabianiak:</t>
        </r>
        <r>
          <rPr>
            <sz val="9"/>
            <color indexed="81"/>
            <rFont val="Tahoma"/>
            <family val="2"/>
            <charset val="238"/>
          </rPr>
          <t xml:space="preserve">
</t>
        </r>
      </text>
    </comment>
    <comment ref="A8" authorId="0" shapeId="0" xr:uid="{0A006764-76E9-4184-AB41-E9322C8CDF48}">
      <text>
        <r>
          <rPr>
            <b/>
            <sz val="9"/>
            <color indexed="81"/>
            <rFont val="Tahoma"/>
            <family val="2"/>
            <charset val="238"/>
          </rPr>
          <t>oprócz nakładów inwestycji deweloperskiej</t>
        </r>
        <r>
          <rPr>
            <sz val="9"/>
            <color indexed="81"/>
            <rFont val="Tahoma"/>
            <family val="2"/>
            <charset val="238"/>
          </rPr>
          <t xml:space="preserve">
</t>
        </r>
      </text>
    </comment>
    <comment ref="A11" authorId="0" shapeId="0" xr:uid="{512E844F-0DDE-40C5-8151-E7CCC961599E}">
      <text>
        <r>
          <rPr>
            <b/>
            <sz val="9"/>
            <color indexed="81"/>
            <rFont val="Tahoma"/>
            <family val="2"/>
            <charset val="238"/>
          </rPr>
          <t>Nakłady + koszty doliczone do inwestycji (patrz -&gt; arkusz "Koszty")</t>
        </r>
        <r>
          <rPr>
            <sz val="9"/>
            <color indexed="81"/>
            <rFont val="Tahoma"/>
            <family val="2"/>
            <charset val="238"/>
          </rPr>
          <t xml:space="preserve">
</t>
        </r>
      </text>
    </comment>
    <comment ref="A12" authorId="0" shapeId="0" xr:uid="{31F09789-1D32-47ED-8FCE-B16969694BBA}">
      <text>
        <r>
          <rPr>
            <b/>
            <sz val="9"/>
            <color indexed="81"/>
            <rFont val="Tahoma"/>
            <family val="2"/>
            <charset val="238"/>
          </rPr>
          <t>z arkusza "Finansowanie"</t>
        </r>
        <r>
          <rPr>
            <sz val="9"/>
            <color indexed="81"/>
            <rFont val="Tahoma"/>
            <family val="2"/>
            <charset val="238"/>
          </rPr>
          <t xml:space="preserve">
</t>
        </r>
      </text>
    </comment>
    <comment ref="A13" authorId="0" shapeId="0" xr:uid="{8787A4DC-9FD3-4904-B168-DDEF94EA4B83}">
      <text>
        <r>
          <rPr>
            <b/>
            <sz val="9"/>
            <color indexed="81"/>
            <rFont val="Tahoma"/>
            <family val="2"/>
            <charset val="238"/>
          </rPr>
          <t>z arkusza "Finansowanie"</t>
        </r>
      </text>
    </comment>
    <comment ref="A14" authorId="0" shapeId="0" xr:uid="{BCE782CD-993B-4A00-8153-3EBFD01C28DE}">
      <text>
        <r>
          <rPr>
            <b/>
            <sz val="9"/>
            <color indexed="81"/>
            <rFont val="Tahoma"/>
            <family val="2"/>
            <charset val="238"/>
          </rPr>
          <t>z arkusza "Finansowanie"</t>
        </r>
      </text>
    </comment>
    <comment ref="A15" authorId="0" shapeId="0" xr:uid="{7C55ED8F-055E-41EF-A456-1432DDD10E16}">
      <text>
        <r>
          <rPr>
            <b/>
            <sz val="9"/>
            <color indexed="81"/>
            <rFont val="Tahoma"/>
            <family val="2"/>
            <charset val="238"/>
          </rPr>
          <t>z arkusza "Finansowanie"</t>
        </r>
      </text>
    </comment>
    <comment ref="A16" authorId="0" shapeId="0" xr:uid="{685B7B2B-6482-476F-A794-870CEFBF60AA}">
      <text>
        <r>
          <rPr>
            <b/>
            <sz val="9"/>
            <color indexed="81"/>
            <rFont val="Tahoma"/>
            <family val="2"/>
            <charset val="238"/>
          </rPr>
          <t>z arkusza "Finansowanie"</t>
        </r>
      </text>
    </comment>
    <comment ref="A17" authorId="0" shapeId="0" xr:uid="{B7CAD82E-D788-4DAC-A13D-5FF229B65BD0}">
      <text>
        <r>
          <rPr>
            <b/>
            <sz val="9"/>
            <color indexed="81"/>
            <rFont val="Tahoma"/>
            <family val="2"/>
            <charset val="238"/>
          </rPr>
          <t>wartość inwestycji w niesprzedanej jej części (o ile dotyczy)</t>
        </r>
        <r>
          <rPr>
            <sz val="9"/>
            <color indexed="81"/>
            <rFont val="Tahoma"/>
            <family val="2"/>
            <charset val="238"/>
          </rPr>
          <t xml:space="preserve">
</t>
        </r>
      </text>
    </comment>
    <comment ref="A36" authorId="0" shapeId="0" xr:uid="{2A93DEED-A4E0-4C8F-AEFE-6E1C4E3EC5A2}">
      <text>
        <r>
          <rPr>
            <b/>
            <sz val="9"/>
            <color indexed="81"/>
            <rFont val="Tahoma"/>
            <family val="2"/>
            <charset val="238"/>
          </rPr>
          <t>udział kapitałów własnych x oczekiwana stopa zwrotu + udział zobowiązań x stopa procentowa</t>
        </r>
        <r>
          <rPr>
            <sz val="9"/>
            <color indexed="81"/>
            <rFont val="Tahoma"/>
            <family val="2"/>
            <charset val="23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<sst xmlns="http://schemas.openxmlformats.org/spreadsheetml/2006/main" count="756" uniqueCount="342">
  <si>
    <t>nakłady</t>
  </si>
  <si>
    <t>RAZEM</t>
  </si>
  <si>
    <t>PRACE BUDOWLANE</t>
  </si>
  <si>
    <t>PROJEKTY &amp; TECHNICZNE</t>
  </si>
  <si>
    <t>KOSZTY BIUROWE, ADMINISTRACYJNE, ZARZĄDZANIE PROJEKTEM</t>
  </si>
  <si>
    <t>REZERWA</t>
  </si>
  <si>
    <t>zaciągnięcie</t>
  </si>
  <si>
    <t>spłata</t>
  </si>
  <si>
    <t>stopa procentowa</t>
  </si>
  <si>
    <t>odsetki</t>
  </si>
  <si>
    <t>prowizje</t>
  </si>
  <si>
    <t>koszty finansowe</t>
  </si>
  <si>
    <t>koszty doliczone do inwestycji</t>
  </si>
  <si>
    <t>koszty do RZS</t>
  </si>
  <si>
    <t>stan końcowy</t>
  </si>
  <si>
    <t>% powierzchni opłaconej w danym okresie ważonej zaawansowaniem inwestycji</t>
  </si>
  <si>
    <t>% całości przychodów</t>
  </si>
  <si>
    <t>Zużycie materiałów i energii</t>
  </si>
  <si>
    <t>Usługi obce</t>
  </si>
  <si>
    <t>Podatki i opłaty</t>
  </si>
  <si>
    <t>Wynagrodzenia</t>
  </si>
  <si>
    <t>Ubezpieczenia społeczne i inne świadczenia</t>
  </si>
  <si>
    <t>Pozostałe koszty rodzajowe</t>
  </si>
  <si>
    <t>A.</t>
  </si>
  <si>
    <t>AKTYWA TRWAŁE</t>
  </si>
  <si>
    <t>I.</t>
  </si>
  <si>
    <t>Wartości niematerialne i prawne</t>
  </si>
  <si>
    <t>1.</t>
  </si>
  <si>
    <t>2.</t>
  </si>
  <si>
    <t>3.</t>
  </si>
  <si>
    <t>4.</t>
  </si>
  <si>
    <t>II.</t>
  </si>
  <si>
    <t>Rzeczowe aktywa trwałe</t>
  </si>
  <si>
    <t>Środki trwałe</t>
  </si>
  <si>
    <t>Środki trwałe w budowie</t>
  </si>
  <si>
    <t>III.</t>
  </si>
  <si>
    <t>Należności długoterminowe</t>
  </si>
  <si>
    <t>IV.</t>
  </si>
  <si>
    <t>Inwestycje długoterminowe</t>
  </si>
  <si>
    <t>V.</t>
  </si>
  <si>
    <t>Długoterminowe rozliczenia międzyokresowe</t>
  </si>
  <si>
    <t>B.</t>
  </si>
  <si>
    <t>AKTYWA OBROTOWE</t>
  </si>
  <si>
    <t>Zapasy</t>
  </si>
  <si>
    <t>Materiały</t>
  </si>
  <si>
    <t>Półprodukty i produkty w toku</t>
  </si>
  <si>
    <t>Produkty gotowe</t>
  </si>
  <si>
    <t>Towary</t>
  </si>
  <si>
    <t>5.</t>
  </si>
  <si>
    <t>Zaliczki na dostawy</t>
  </si>
  <si>
    <t>Należności krótkoterminowe</t>
  </si>
  <si>
    <t>b) z tytułu podatków, dotacji, ceł, ubez. społ.</t>
  </si>
  <si>
    <t>c) inne</t>
  </si>
  <si>
    <t xml:space="preserve"> Inwestycje krótkoterminowe</t>
  </si>
  <si>
    <t>Inne inwestycje krótkoterminowe</t>
  </si>
  <si>
    <t xml:space="preserve"> Krótkoterminowe rozliczenia międzyokresowe</t>
  </si>
  <si>
    <t xml:space="preserve"> KAPITAŁ (FUNDUSZ) WŁASNY</t>
  </si>
  <si>
    <t xml:space="preserve"> Kapitał (fundusz) podstawowy</t>
  </si>
  <si>
    <t xml:space="preserve"> Kapitał (fundusz) zapasowy</t>
  </si>
  <si>
    <t>Kapitał (fundusz) z aktualizacji wyceny</t>
  </si>
  <si>
    <t>VI.</t>
  </si>
  <si>
    <t xml:space="preserve"> Pozostałe kapitały (fundusze) rezerwowe</t>
  </si>
  <si>
    <t>VII.</t>
  </si>
  <si>
    <t xml:space="preserve"> Zysk (strata) z lat ubiegłych</t>
  </si>
  <si>
    <t>VIII.</t>
  </si>
  <si>
    <t xml:space="preserve"> Zysk (strata) netto</t>
  </si>
  <si>
    <t xml:space="preserve"> Odpisy z zysku netto w ciągu roku obrotowego (wielkość ujemna)</t>
  </si>
  <si>
    <t xml:space="preserve"> ZOBOWIĄZANIA I REZERWY NA ZOBOWIĄZANIA</t>
  </si>
  <si>
    <t xml:space="preserve"> Rezerwy na zobowiązania</t>
  </si>
  <si>
    <t xml:space="preserve"> Zobowiązania długoterminowe</t>
  </si>
  <si>
    <t xml:space="preserve"> Zobowiązania krótkoterminowe</t>
  </si>
  <si>
    <t>Rozliczenia międzyokresowe</t>
  </si>
  <si>
    <t>różnica kontrolna</t>
  </si>
  <si>
    <t>Sprawozdawczy</t>
  </si>
  <si>
    <t>Prognozowany</t>
  </si>
  <si>
    <t>1 stycznia</t>
  </si>
  <si>
    <t>1 czerwca</t>
  </si>
  <si>
    <t>1 lutego</t>
  </si>
  <si>
    <t>1 grudnia</t>
  </si>
  <si>
    <t>1 marca</t>
  </si>
  <si>
    <t>1 kwietnia</t>
  </si>
  <si>
    <t>1 lipca</t>
  </si>
  <si>
    <t>1 maja</t>
  </si>
  <si>
    <t>1 listopada</t>
  </si>
  <si>
    <t>1 sierpnia</t>
  </si>
  <si>
    <t>1 września</t>
  </si>
  <si>
    <t>1 października</t>
  </si>
  <si>
    <t>tys.PLN</t>
  </si>
  <si>
    <t>PLN</t>
  </si>
  <si>
    <t>EUR</t>
  </si>
  <si>
    <t>USD</t>
  </si>
  <si>
    <t>CHF</t>
  </si>
  <si>
    <t>PRZYCHODY NETTO ZE SPRZEDAŻY</t>
  </si>
  <si>
    <t>Zmiana stanu produktów</t>
  </si>
  <si>
    <t>Przychody netto ze sprzedaży towarów i materiałów</t>
  </si>
  <si>
    <t>KOSZTY DZIAŁALNOŚCI OPERACYJNEJ</t>
  </si>
  <si>
    <t>Amortyzacja</t>
  </si>
  <si>
    <t>Wartość sprzedanych towarów i materiałów</t>
  </si>
  <si>
    <t>C.</t>
  </si>
  <si>
    <t>D.</t>
  </si>
  <si>
    <t>Pozostałe przychody operacyjne</t>
  </si>
  <si>
    <t>Zysk ze zbycia niefinansowych aktywów trwałych</t>
  </si>
  <si>
    <t>Dotacje</t>
  </si>
  <si>
    <t>Inne przychody operacyjne</t>
  </si>
  <si>
    <t>E.</t>
  </si>
  <si>
    <t>Pozostałe koszty operacyjne</t>
  </si>
  <si>
    <t>Strata ze zbycia niefinansowych aktywów trwałych</t>
  </si>
  <si>
    <t>Aktualizacja wartości aktywów niefinansowych</t>
  </si>
  <si>
    <t>Inne koszty operacyjne</t>
  </si>
  <si>
    <t>F.</t>
  </si>
  <si>
    <t>G.</t>
  </si>
  <si>
    <t>Przychody finansowe</t>
  </si>
  <si>
    <t>Dywidendy i udziały w zyskach w tym:</t>
  </si>
  <si>
    <t>Odsetki</t>
  </si>
  <si>
    <t>Zysk ze zbycia inwestycji</t>
  </si>
  <si>
    <t>Aktualizacja wartości inwestycji</t>
  </si>
  <si>
    <t>Inne</t>
  </si>
  <si>
    <t>H.</t>
  </si>
  <si>
    <t>Koszty finansowe</t>
  </si>
  <si>
    <t>Strata ze zbycia inwestycji</t>
  </si>
  <si>
    <t>K.</t>
  </si>
  <si>
    <t> Przepływy środków pieniężnych z działalności operacyjnej</t>
  </si>
  <si>
    <t> Zysk (strata) netto</t>
  </si>
  <si>
    <t> Korekty o pozycje:</t>
  </si>
  <si>
    <t>  Amortyzacja</t>
  </si>
  <si>
    <t>  Zmiana stanu rezerw</t>
  </si>
  <si>
    <t>6.</t>
  </si>
  <si>
    <t>  Zmiana stanu zapasów</t>
  </si>
  <si>
    <t>7.</t>
  </si>
  <si>
    <t>  Zmiany stanu należności</t>
  </si>
  <si>
    <t>  Zmiana stanu zobowiązań krótkoterminowych</t>
  </si>
  <si>
    <t>  Zmiana stanu rozliczeń międzyokresowych</t>
  </si>
  <si>
    <t> Przepływy środków pieniężnych z działalności inwestycyjnej</t>
  </si>
  <si>
    <t> Przepływy środków pieniężnych z działalności finansowej</t>
  </si>
  <si>
    <t> Spłaty kredytów i pożyczek</t>
  </si>
  <si>
    <t> Z tytułu innych zobowiązań finansowych</t>
  </si>
  <si>
    <t> Środki pieniężne na początek okresu</t>
  </si>
  <si>
    <t>półprodukty</t>
  </si>
  <si>
    <t>produkty gotowe</t>
  </si>
  <si>
    <t xml:space="preserve"> Koszty finansowe</t>
  </si>
  <si>
    <t>Przychody netto ze sprzedaży</t>
  </si>
  <si>
    <t>towary</t>
  </si>
  <si>
    <t>Przychody przyszłych okresów</t>
  </si>
  <si>
    <t>Podatek dochodowy</t>
  </si>
  <si>
    <t>I. kwartał</t>
  </si>
  <si>
    <t>II. kwartał</t>
  </si>
  <si>
    <t>III. kwartał</t>
  </si>
  <si>
    <t>IV. kwartał</t>
  </si>
  <si>
    <t>INNE</t>
  </si>
  <si>
    <t>prowizje i inne koszty finansowe</t>
  </si>
  <si>
    <t>koszty odsetkowe</t>
  </si>
  <si>
    <t>Rodzaj powierzchni</t>
  </si>
  <si>
    <t>Powierzchnia w m2</t>
  </si>
  <si>
    <t>Cena netto za 1m2</t>
  </si>
  <si>
    <t>Ilość w szt</t>
  </si>
  <si>
    <t>Cena netto za 1 szt</t>
  </si>
  <si>
    <t>% VAT</t>
  </si>
  <si>
    <t>Wartość razem netto</t>
  </si>
  <si>
    <t>Wartość razem brutto</t>
  </si>
  <si>
    <t>Razem</t>
  </si>
  <si>
    <t>NIERUCHOMOŚĆ</t>
  </si>
  <si>
    <t>% sprzedaży</t>
  </si>
  <si>
    <t>% rat</t>
  </si>
  <si>
    <t>% sprzedaży w sprzedaży ogółem</t>
  </si>
  <si>
    <t>wartość sprzedaży</t>
  </si>
  <si>
    <t>% rat w sprzedaży ogółem</t>
  </si>
  <si>
    <t>poziom rat płatności rosnąco</t>
  </si>
  <si>
    <t>inwestycja trwa=1, inwestycja zakończona=0</t>
  </si>
  <si>
    <t>RAZEM NAKŁADY NETTO</t>
  </si>
  <si>
    <t>wartość majątku sprzedana rosnąco</t>
  </si>
  <si>
    <t>koszty finansowe doliczone do wartości inwestycji</t>
  </si>
  <si>
    <t>koszty inne doliczone do inwestycji</t>
  </si>
  <si>
    <t xml:space="preserve"> Należne wpłaty na poczet kapitału podstawowego</t>
  </si>
  <si>
    <t xml:space="preserve"> Udziały (akcje) własne</t>
  </si>
  <si>
    <t>RAZEM AKTYWA</t>
  </si>
  <si>
    <t>RAZEM PASYWA</t>
  </si>
  <si>
    <t>Kredyty i pożyczki</t>
  </si>
  <si>
    <t>Z tytułu dostaw i usług, o okresie wymagalności</t>
  </si>
  <si>
    <t>Z tytułu podatków, ceł, ubezpieczeń i innych świadczeń</t>
  </si>
  <si>
    <t>TAK</t>
  </si>
  <si>
    <t>NIE</t>
  </si>
  <si>
    <t>Środki pieniężne i inne aktywa pieniężne</t>
  </si>
  <si>
    <t>  Odsetki</t>
  </si>
  <si>
    <t xml:space="preserve"> Zbycie/nabycie wartości niematerialnych i prawnych oraz rzeczowych aktywów trwałych</t>
  </si>
  <si>
    <t xml:space="preserve"> Zbycie/nabycie inwestycji w nieruchomości oraz wartości niematerialne i prawne</t>
  </si>
  <si>
    <t xml:space="preserve"> Zbycie/nabycie inwestycji krótkoterminowych</t>
  </si>
  <si>
    <t xml:space="preserve"> Zmiana w kapitale własnym</t>
  </si>
  <si>
    <t> Zaciągnięcie kredytów i pożyczek</t>
  </si>
  <si>
    <t> Przepływy pieniężne netto z działalności finansowej</t>
  </si>
  <si>
    <t> Przepływy pieniężne netto z działalności inwestycyjnej</t>
  </si>
  <si>
    <t>Przepływy pieniężne netto z działalności operacyjnej</t>
  </si>
  <si>
    <t xml:space="preserve"> Przepływy pieniężne netto z działalności inwestycyjnej </t>
  </si>
  <si>
    <t> Środki pieniężne na koniec okresu</t>
  </si>
  <si>
    <t> Przepływy pieniężne netto</t>
  </si>
  <si>
    <t>okresowo (każdy kwartał osobno)</t>
  </si>
  <si>
    <t>rosnąco w kwartałach połączonych</t>
  </si>
  <si>
    <t>ZYSK (STRATA) ZE SPRZEDAŻY</t>
  </si>
  <si>
    <t>ZYSK (STRATA) Z DZIAŁALNOŚCI OPERACYJNEJ</t>
  </si>
  <si>
    <t>ZYSK (STRATA) BRUTTO</t>
  </si>
  <si>
    <t>ZYSK (STRATA) NETTO</t>
  </si>
  <si>
    <t>dodać do poprzedniego okresu? --&gt;&gt;</t>
  </si>
  <si>
    <t>J.</t>
  </si>
  <si>
    <t>Do czego doliczyć w trakcie inwestycji?</t>
  </si>
  <si>
    <t>RZS</t>
  </si>
  <si>
    <t>Inwestycja</t>
  </si>
  <si>
    <t>Rodzaj kosztu</t>
  </si>
  <si>
    <t>Podział kosztów</t>
  </si>
  <si>
    <t>NAKŁADY RAZEM</t>
  </si>
  <si>
    <t>NAKŁADY RAZEM ROSNĄCO</t>
  </si>
  <si>
    <t>nazwa finansowania</t>
  </si>
  <si>
    <t>podwyższenie</t>
  </si>
  <si>
    <t>zwrot</t>
  </si>
  <si>
    <t>kapitał zapasowy</t>
  </si>
  <si>
    <t>kapitał podstawowy</t>
  </si>
  <si>
    <t>- z podwyższenia</t>
  </si>
  <si>
    <t>- tworzony z zysku</t>
  </si>
  <si>
    <t>a) z tytułu dostaw i usług</t>
  </si>
  <si>
    <t>zobowiązanie równoważne kapitałom własnym</t>
  </si>
  <si>
    <t>otwarty rachunek powierniczy</t>
  </si>
  <si>
    <t>zamknięty rachunek powierniczy</t>
  </si>
  <si>
    <t>poziom rat płatności</t>
  </si>
  <si>
    <t>% nakładów rosnąco</t>
  </si>
  <si>
    <t>określ koniec realizacji inwestycji --&gt;&gt;</t>
  </si>
  <si>
    <t>czy podlegająca ustawie deweloperskiej?</t>
  </si>
  <si>
    <t>POWIERZCHNIE PODLEGAJĄCE USTAWIE DEWELOPERSKIEJ</t>
  </si>
  <si>
    <t>% rat rosnąco</t>
  </si>
  <si>
    <t>RAZEM PODL. USTAWIE DEWELOPERSKIEJ</t>
  </si>
  <si>
    <t>Przychody z powierzchni podlegającej ustawie deweloperskiej</t>
  </si>
  <si>
    <t>% całości przychodów z powierzchni podlegającej ustawie deweloperskiej</t>
  </si>
  <si>
    <t>POWIERZCHNIE NIEPODLEGAJĄCE USTAWIE DEWELOPERSKIEJ</t>
  </si>
  <si>
    <t xml:space="preserve">wartość inwestycji brutto </t>
  </si>
  <si>
    <t>% całości przychodów z powierzchni niepodlegającej ustawie deweloperskiej</t>
  </si>
  <si>
    <t>Przychody z pow. niepodlegającej ustawie deweloperskiej</t>
  </si>
  <si>
    <t>wartość inwestycji netto</t>
  </si>
  <si>
    <t>- nieruchomość</t>
  </si>
  <si>
    <t>- pozostałe nakłady</t>
  </si>
  <si>
    <t>zwolnione środki z rachunku powierniczego</t>
  </si>
  <si>
    <t>środki na rachunku powierniczym</t>
  </si>
  <si>
    <t>- środki na rachunku powierniczym</t>
  </si>
  <si>
    <t>- środki pozostałe</t>
  </si>
  <si>
    <t>zablokowane na rachunku powierniczym</t>
  </si>
  <si>
    <t xml:space="preserve"> w tym, wartość nieruchomości sprzedana rosnąco</t>
  </si>
  <si>
    <t>w tym, wartość nieruchomości</t>
  </si>
  <si>
    <t>w tym, wartość nieruchomości netto</t>
  </si>
  <si>
    <t xml:space="preserve">Zmiana stanu zapasów </t>
  </si>
  <si>
    <t xml:space="preserve">Zmiana stanu należności </t>
  </si>
  <si>
    <t>Zmiana stanu zobowiązań krótkoterminowych</t>
  </si>
  <si>
    <t>Wartość rezydualna</t>
  </si>
  <si>
    <t>CF z punktu widzenia inwestora</t>
  </si>
  <si>
    <t>współczynnik dyskontowy</t>
  </si>
  <si>
    <t>DCF z punktu widzenia inwestora</t>
  </si>
  <si>
    <t>DCF z punktu widzenia inwestora rosnąco</t>
  </si>
  <si>
    <t>IRR</t>
  </si>
  <si>
    <t>NPV</t>
  </si>
  <si>
    <t>DCF z punktu widzenia wszystkich stron</t>
  </si>
  <si>
    <t>DCF z punktu widzenia wszystkich stron  rosnąco</t>
  </si>
  <si>
    <t>Zaciągnięcie finansowania zewnętrznego</t>
  </si>
  <si>
    <t>SUMA ZOBOWIĄZAŃ (TAKŻE RÓWNOWAŻNYCH KAPITAŁOM WŁASNYM)</t>
  </si>
  <si>
    <t>SUMA ZOBOWIĄZAŃ BEZ RÓWNOWAŻNYCH KAPITAŁOM WŁASNYM</t>
  </si>
  <si>
    <t>SUMA ZOBOWIĄZAŃ RÓWNOWAŻNYCH KAPITAŁOM WŁASNYM</t>
  </si>
  <si>
    <t>Spłata finansowania zewnętrznego</t>
  </si>
  <si>
    <t>Kapitał własny i zaciągnięcie zobowiązań równoważnych kapitałom własnym</t>
  </si>
  <si>
    <t>Koszty finansowe od finansowania zewnętrznego</t>
  </si>
  <si>
    <t>Koszty finansowe od zobowiązań równoważnych kapitałom własnym</t>
  </si>
  <si>
    <t>stopa dyskontowa w skali roku</t>
  </si>
  <si>
    <t>stopa dyskontowa w skali kwartału</t>
  </si>
  <si>
    <t>Nakłady + inne koszty związane z inwestycją</t>
  </si>
  <si>
    <t>Wydatki operacyjne (inne niż związane z inwestycją)</t>
  </si>
  <si>
    <t>CF z punktu widzenia wszystkich stron finansowania</t>
  </si>
  <si>
    <t>przychody z powierzchni podlegającej ustawie deweloperskiej w danym okresie</t>
  </si>
  <si>
    <t>przychody z powierzchni podlegającej ustawie deweloperskiej rosnąco</t>
  </si>
  <si>
    <t>przychody z powierzchni podlegającej ustawie deweloperskiej w okresie trwania inwestycji</t>
  </si>
  <si>
    <t>przychody z powierzchni niepodlegającej ustawie deweloperskiej w danym okresie</t>
  </si>
  <si>
    <t>przychody z powierzchni niepodlegającej ustawie deweloperskiej rosnąco</t>
  </si>
  <si>
    <t>przychody z powierzchni niepodlegającej ustawie deweloperskiej w okresie trwania inwestycji</t>
  </si>
  <si>
    <t>przychody łącznie w danym okresie</t>
  </si>
  <si>
    <t>przychody łącznie rosnąco</t>
  </si>
  <si>
    <t>przychody łącznie w okresie trwania inwestycji</t>
  </si>
  <si>
    <t>stopa procentowa % w skali roku</t>
  </si>
  <si>
    <t xml:space="preserve">Przychody ze sprzedaży </t>
  </si>
  <si>
    <t>Inne przychody</t>
  </si>
  <si>
    <t>Inne koszty</t>
  </si>
  <si>
    <t>stopa dyskontowa (oczekiwana przez inwestora stopa zwrotu) w skali roku</t>
  </si>
  <si>
    <t>udział kapitałów własnych i zobowiązań równoważnych kapitałom własnym w finansowaniu inwestycji</t>
  </si>
  <si>
    <t>udział zobowiązań w finansowaniu inwestycji</t>
  </si>
  <si>
    <t>oczekiwana przez inwestora stopa zwrotu w skali roku</t>
  </si>
  <si>
    <t>stopa procentowa zobowiązań finansujących inwestycję</t>
  </si>
  <si>
    <t>Uwaga! Zaznacz odpowiednio jeśli zobowiązanie jest równoważne kapitałom własnym</t>
  </si>
  <si>
    <t>Uwaga! Zaznacz odpowiednio jeśli zobowiązanie jest równoważne kapitałom własnym np. pożyczka od właścicieli</t>
  </si>
  <si>
    <t>SUMA KAPITAŁÓW WŁASNYCH I ZOBOWIĄZAŃ RÓWNOWAŻNYCH</t>
  </si>
  <si>
    <t>rosnąco kwoty wpływające z umów podpisanych w kwartale określonym w kolumnie A</t>
  </si>
  <si>
    <t>procentowy poziom sprzedaży całej powierzchni</t>
  </si>
  <si>
    <t>% powierzchni opłaconej w danym okresie ważonej zaawansowaniem inwestycji (tj. poziomem rat płatności)</t>
  </si>
  <si>
    <t>kwoty wpływające z umów podpisanych w kwartale określonym w kolumnie A</t>
  </si>
  <si>
    <t>razem</t>
  </si>
  <si>
    <t>cena nieruchomości</t>
  </si>
  <si>
    <t>PCC i inne koszty</t>
  </si>
  <si>
    <t>prace 1</t>
  </si>
  <si>
    <t>prace 2</t>
  </si>
  <si>
    <t>prace 3</t>
  </si>
  <si>
    <t>prace 4</t>
  </si>
  <si>
    <t>prace 5</t>
  </si>
  <si>
    <t>projekt architektoniczny</t>
  </si>
  <si>
    <t>inne projekty</t>
  </si>
  <si>
    <t>biuro</t>
  </si>
  <si>
    <t>zarządzanie projektem</t>
  </si>
  <si>
    <t>nadzór inwestorski</t>
  </si>
  <si>
    <t>rezerwa</t>
  </si>
  <si>
    <t>mieszkania</t>
  </si>
  <si>
    <t>lokale usługowe</t>
  </si>
  <si>
    <t>garażowe</t>
  </si>
  <si>
    <t>prace 6</t>
  </si>
  <si>
    <t>kredyt deweloperski</t>
  </si>
  <si>
    <t>pożyczka od właściciela</t>
  </si>
  <si>
    <t>koszty sprzedaży</t>
  </si>
  <si>
    <t>opłaty bankowe</t>
  </si>
  <si>
    <t>opłata na fundusz deweloperski</t>
  </si>
  <si>
    <t>Koszt (oprócz nakładów inwestycyjnych)</t>
  </si>
  <si>
    <t>Opis aplikacji "Deweloper+ Premium"</t>
  </si>
  <si>
    <t xml:space="preserve">Program służy przygotowaniu finansowego modelu inwestycji deweloperskiej, celem jej oceny co do wykonalności finansowej.
Uwaga! Dane wprowadzać należy tylko do komórek o kolorze niebieskim (pozostałe są zablokowane do edycji, aby uniknąć likwidacji istniejących tam formuł).
Arkusz „Nakłady”
W tym miejscu użytkownik określa startowy kwartał inwestycji (komórka D1 i D2) a kolejne kwartały tworzą się automatycznie (i są analogiczne we wszystkich kolejnych arkuszach). Należy też określić kwartał zakończenia danej inwestycji (komórka B2), co ma w kolejnych arkuszach przełożenie np. na odpowiednią prezentację składników inwestycji w bilansie i RZS. 
Użytkownik określa (kolumna A) główne pozycje i podpozycje budżetu nakładów (oprócz pierwszej która zawsze dotyczy nieruchomości – dla dalszych wymogów programu). Może je dowolnie nazwać wedle swoich potrzeb, aczkolwiek przykładowe nazwy są pierwotnie wprowadzone.
Dla kolejnych okresów należy wprowadzić wszystkie planowane wydatki inwestycyjne (netto jeśli inwestor jest płatnikiem VAT, lub brutto w przeciwnym wypadku). W kolumnie B można uzupełnić % stawki podatku VAT – dla celów informacyjnych i aby np. ułatwić późniejsze rozliczenie podatku VAT naliczonego w bilansie (jeśli dotyczy to inwestora).
Arkusz „Finansowanie”
W tym arkuszu użytkownik wprowadza dane dla poszczególnych rodzajów finansowania inwestycji, w tym kapitał podstawowy i zapasowy (podwyższenie i ewentualny zwrot w przyszłości), oraz do 5 rodzajów finansowań o charakterze pożyczkowo-kredytowym (w tym przypadku oprócz kwot zaciągnięcia i spłaty zobowiązań, wprowadza stopę procentową, oraz ewentualnie inne koszty finansowe). Jeśli finansowanie tego typu jest udzielone przez właścicieli inwestycji to w komórkach: B20, B31, B42, B53 i B64 należy odpowiednio zaznaczyć opcję „zobowiązanie równoważne kapitałom własnym”, co odpowiednio przyporządkuje finansowanie do finansowania o charakterze kapitałów własnych (ale w bilansie nadal będzie ujęte jako zobowiązanie z odpowiednim podziałem na część długo- i krótkoterminową – wiersze 47-51 i 55-59).
Koszty finansowe w trakcie realizacji inwestycji będą doliczane do wartości inwestycji deweloperskiej (co finalnie będzie widoczne w wartości bilansowej), a po jej zakończeniu – ujmowane w RZS.
Arkusz „Parametry Sprzedaży”
Użytkownik może zdefiniować do 10 rodzajów powierzchni do sprzedaży w ramach inwestycji/etapu inwestycji – w tym określić czy podlega tzw. ustawie deweloperskiej (co odpowiednio wpływa na podział sprzedaży której dotyczyć będzie rachunek powierniczy a której nie), wielkości powierzchni i cenę za 1 m2 powierzchni (lub ilość w sztukach i cenę za 1 szt – np. w przypadku miejsc postojowych czy garaży).
W kolumnie H można uzupełnić % stawki podatku VAT – dla celów informacyjnych i aby np. ułatwić późniejsze rozliczenie podatku VAT należnego w bilansie (jeśli dotyczy to inwestora).
W komórkach K3-AX12 należy uzupełnić planowany procentowy poziom sprzedaży poszczególnych powierzchni. W sytuacji gdy suma nie wynosi 100% pojawia się odpowiedni komentarz w kolumnie AZ oraz znak „!” w kolumnie A. Oczywiście dla danej powierzchni poziom nie może przekraczać 100%.
Natomiast poziom niższy niż 100% jest możliwy, w sytuacji gdy użytkownik nie zakłada pełnej sprzedaży powierzchni w trakcie trwania prognozy.
W komórkach K16-AX25 należy uzupełnić planowany procentowy poziom rat płatności uzyskiwanych przez klientów (zasadniczo powinien to być układ analogiczny do określonego w umowach sprzedaży tj. uwzględniający zaawansowanie inwestycji). W sytuacji gdy suma nie wynosi 100% pojawia się odpowiedni komentarz w kolumnie AZ oraz znak „!” w kolumnie A. Oczywiście dla danej powierzchni poziom nie może przekraczać 100%.
Natomiast poziom niższy niż 100% jest możliwy, w sytuacji gdy użytkownik nie zakłada pełnych rat sprzedaży powierzchni w trakcie trwania prognozy.
Na podstawie powyższych informacji program dokonuje szeregu obliczeń, które pozwalają określić poziom planowanych przychodów w poszczególnych okresach. Kluczowe dla dalszych obliczeń są (przenoszone do arkusza „Sprzedaż | Wpływy”):
- poziom sprzedaży który jest wyznaczany jako średnia ważona poziomu sprzedaży, odrębnie: (1) dla wszystkich powierzchni podlegających ustawie deweloperskiej (wiersz 74) i (2) dla wszystkich powierzchni niepodlegających ustawie deweloperskiej (wiersz 126),
- poziom rat płatności który jest wyznaczany jako średnia ważona rat płatności, odrębnie: (1) dla wszystkich powierzchni podlegających ustawie deweloperskiej (wiersz 87) i (2) dla wszystkich powierzchni niepodlegających ustawie deweloperskiej (wiersz 139).
Arkusz „Sprzedaż | Wpływy”
Należy zwrócić uwagę na podział arkusza na część dotyczącą powierzchni podlegających ustawie deweloperskiej (wiersze 2-136) i niepodlegających ustawie deweloperskiej (wiersze 139-269).
Jak wspominano wyżej, na podstawie poprzedniego arkusza program wylicza i przenosi tutaj, odrębnie powierzchni podlegających ustawie deweloperskiej i niepodlegających ustawie deweloperskiej:
- średnioważony poziom rat płatności (wiersze 4 i 140) 
- średnioważony poziom sprzedaży (B8-B47 i B144-B183).
Wielkości te wspólnie tworzą macierz określającą:
- % powierzchni opłaconej w danym okresie ważonej zaawansowaniem inwestycji na dany moment (poziom sprzedaży x poziom rat płatności rosnąco),
- a finalnie (w wierszach 130 i 266, a łącznie w wierszu 277), kwoty wpływające w kwartałach określonych w wierszu 1 z umów sprzedaży podpisanych w kwartałach określonych w kolumnie A.
W przypadku powierzchni podlegających ustawie deweloperskiej przychody/wpływy z wiersza 130 stanowią środki kierowane na rachunek powierniczy, co ogranicza ich wykorzystanie.
Do użytkownika należy określenie (w wierszu 135) prognozy w jakich kwotach i terminach środki te będą zwalniane z rachunku powierniczego, uwzględniając ustalone z bankiem zasady zwalniania tych środków i czy jest to rachunek otwarty czy zamknięty (można to zrobić prostą formułą: określony procent x odpowiednia komórka z kolumny poprzedzającej z wiersza 136).
W bilansie w pozycji „środki pieniężne” wyodrębniona jest pozycja „środki na rachunku powierniczym” (wiersz 24), w której wykazywane będą kwoty zablokowane na tym rachunku.
Przychody ze sprzedaży wpływające w okresie realizacji inwestycji wykazywane są w bilansie w przychodach przyszłych okresów (wiersz 64), a po tym okresie – w przychodach ze sprzedaży w RZS.
Arkusz ”Koszty”
W tym arkuszu użytkownik może zdefiniować do 10 rodzajów/grup kosztów, które niezależnie od nakładów inwestycyjnych będą ponoszone przez inwestora. W kolumnie B należy przyporządkować koszt do rodzaju z grup: zużycie materiałów i energii, usługi obce, podatki i opłaty, wynagrodzenia, ubezpieczenia społeczne i inne świadczenia, czy pozostałe koszty rodzajowe.
Z kolei w kolumnie C należy zdecydować czy koszt w okresie realizacji inwestycji ma być doliczany do wartości inwestycji czy być wykazany w RZS. Po zakończeniu realizacji inwestycji kosz będzie już wyłącznie wykazany w RZS.
W kolumnach E-R należy wpisać planowane wartości w poszczególnych kwartałach.
Na tej podstawie program przyporządkowuje wartości kosztów kierowane do zwiększenia wartości inwestycji lub do pozycji kosztów w RZS. 
Arkusz „Majątek”
Na podstawie informacji z poprzedzających arkuszy, program tworzy zestawienie wszystkich kwot składających się na majątek inwestycji.
W szczególności składają się na niego nakłady z arkusza „Nakłady”, przy czym dokonuje się tu podziału na nakłady ściśle związane z nieruchomością na której jest prowadzona inwestycja deweloperska oraz wszystkie pozostałe.
Nakłady powiększone są w trakcie realizacji inwestycji o koszty finansowań zaciągniętych na finansowanie inwestycji oraz inne koszty zdefiniowane w arkuszu „Koszty”.
Po zakończeniu realizacji inwestycji, wartość majątku uwzględnia sprzedaż tego majątku klientom.
Wartość nieruchomości wykazywana jest następnie w bilansie w pozycji „Towary”, natomiast wartość powstałych w inwestycji powierzchni – w pozycji „Półprodukty” w trakcie realizacji inwestycji deweloperskiej, a następnie w pozycji „Produkty gotowe” w czasie po realizacji inwestycji.
Wraz ze sprzedażą powierzchni wartość majątku inwestycji jest proporcjonalnie do tej sprzedaży zmniejszana.
Arkusz „RZS”
Rachunek zysków i strat wykazany jest w kwotach dla danych każdego kwartału osobno (wiersze 3-44) i w układzie rosnącym (wiersze 48-89) tj. w przypadku kwartałów w ramach tego samego okresu połączonego (np. roku obrotowego). O tym czy kolejny kwartał ma być doliczony do poprzedniego decyduje użytkownik w wierszu nr 2. Dzięki temu, może dowolnie łączyć poszczególne okresy. 
Do arkusza przenoszone są – po zakończeniu inwestycji:
– wartości przychodów ze sprzedaży produktów czyli wybudowanych powierzchni deweloperskich (wiersz 4), i wartości przychodów ze sprzedaży towarów tj. proporcjonalnej do sprzedanej powierzchni nieruchomości (wiersz 6),
- oraz odpowiadające im: zmiana stanu produktów odzwierciedlająca wartość nakładów na wybudowanie powierzchni która jest sprzedana (wiersz 5), i wartości sprzedanych towarów tj. nieruchomości w przypadającym na nią koszcie inwestycji (wiersz 15),
- koszty zaciągniętych finansowań (wiersze 34-38).
Poza tym przenoszone są tu koszty określone w arkuszu „Koszty” (wiersze 9-14).
Użytkownik może wprowadzić też swoje wartości pozostałych pozycji RZS (jeśli dotyczy), w szczególności oszacować poziom podatku dochodowego (np. przy zastosowaniu formuły procentowej).
Arkusz „Bilans”
Do arkusza przenoszone są wartości z poprzedzających arkuszy:
- wartość nieruchomości w pozycji „Towary” (wiersz 16), 
- wartość pozostałych nakładów odzwierciedlających wartość powstałych w inwestycji powierzchni – w pozycji „Półprodukty” w trakcie realizacji inwestycji deweloperskiej (wiersz 14), a następnie w pozycji „Produkty gotowe” w czasie po realizacji inwestycji (wiersz 15),
- przychody ze sprzedaży wpływające do czasu zakończenia realizacji inwestycji - w przychodach przyszłych okresów (wiersz 64); po tym czasie przenoszona jest do przychodów ze sprzedaży w RZS,
- zobowiązania finansowe – w zobowiązaniach z odpowiednim podziałem na część długo- i krótkoterminową – wiersze 47-51 i 55-59,
- kapitały własne – w pozycjach „kapitał podstawowy” i „kapitał zapasowy” (wiersze 34 i 36).
Kwota środków pieniężnych (wiersz 23) wynika z wartości wyliczonej w arkuszu „Cash-flow” (z wiersza 27). W bilansie dodatkowo wyodrębniona jest z niej pozycja „środki na rachunku powierniczym” (wiersz 24) w której wykazywane są kwoty zablokowane na tym rachunku. Należy zwrócić uwagę aby pozycja „pozostałe środki pieniężne” (wiersz 25) nie miała w żadnym okresie wartości ujemnej, bo to oznaczałoby brak środków pieniężnych na funkcjonowanie przedsiębiorstwa. Program oznacza wówczas ujemny stan środków pieniężnych na czerwono. Należy wówczas odpowiednio skorygować założenia inwestycji, żeby stan gotówki w każdym okresie był dodatni.
Użytkownik może wprowadzić też swoje wartości pozostałych pozycji bilansu (jeśli dotyczy), w szczególności np. oszacować należności z tytułu dostaw i usług i z tytułu podatku VAT naliczonego, a także zobowiązań z tytułu dostaw i usług i z tyt. podatku VAT należnego.
Arkusz „Cash-flow”
Użytkownik nie wprowadza w tym arkuszu żadnych danych.
W tym miejscu tworzony jest – na podstawie danych z innych arkuszy – uproszczony rachunek przepływów pieniężnych wykazany w kwotach dla danych każdego kwartału osobno (wiersze 2-28) i w układzie rosnącym (wiersze 31-57) – analogicznie do okresów w RZS. 
Wyliczona na podstawie wszystkich danych kwota stanu środków pieniężnych (z wiersza 27) przenoszona jest do bilansu.
Arkusz ”Ocena Inwestycji”
Arkusz służy określeniu efektywności projektu deweloperskiego, metodami dyskontowymi (IRR i NPV), z punktu widzenia inwestora jak i wszystkich stron finansowania.
Użytkownik musi jedynie określić oczekiwaną przez inwestora stopę zwrotu (komórka D23) i stopę procentową finansowania zewnętrznego (komórka D35).
</t>
  </si>
  <si>
    <r>
      <t xml:space="preserve">Aplikacja "Deweloper+"
</t>
    </r>
    <r>
      <rPr>
        <b/>
        <sz val="20"/>
        <color indexed="10"/>
        <rFont val="Georgia"/>
        <family val="1"/>
        <charset val="238"/>
      </rPr>
      <t>Wersja Premium - wersja demonstracyjna</t>
    </r>
  </si>
  <si>
    <t>I. kwartał 4</t>
  </si>
  <si>
    <t>IV. kwartał 1</t>
  </si>
  <si>
    <t>I. kwartał 2</t>
  </si>
  <si>
    <t>II. kwartał 2</t>
  </si>
  <si>
    <t>III. kwartał 2</t>
  </si>
  <si>
    <t>IV. kwartał 2</t>
  </si>
  <si>
    <t>I. kwartał 3</t>
  </si>
  <si>
    <t>II. kwartał 3</t>
  </si>
  <si>
    <t>III. kwartał 3</t>
  </si>
  <si>
    <t>IV. kwartał 3</t>
  </si>
  <si>
    <t>II. kwartał 4</t>
  </si>
  <si>
    <t>III. kwartał 4</t>
  </si>
  <si>
    <t/>
  </si>
  <si>
    <t>koniec realizacji inwestycji</t>
  </si>
  <si>
    <t xml:space="preserve">W wersji demonstracyjnej, dane można wprowadzać i modyfikować w arkuszu "Parametry Sprzedaży" i w arkuszu "Sprzedaż | Wpływy" (w wierszu nr 51, określającym kwoty zwalniane z rachunku powierniczego), co wpłynie na odpowiednie zmiany w innych arkuszach (np. "Bilans", "RZS" i "Cash Flow"). </t>
  </si>
  <si>
    <t>Zużycie materiałów i energii/RZS</t>
  </si>
  <si>
    <t>Usługi obce/RZS</t>
  </si>
  <si>
    <t>Podatki i opłaty/RZS</t>
  </si>
  <si>
    <t>Wynagrodzenia/RZS</t>
  </si>
  <si>
    <t>Ubezpieczenia społeczne i inne świadczenia/RZS</t>
  </si>
  <si>
    <t>Pozostałe koszty rodzajowe/RZS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</si>
</sst>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0.00\ &quot;zł&quot;_-;\-* #,##0.00\ &quot;zł&quot;_-;_-* &quot;-&quot;??\ &quot;zł&quot;_-;_-@_-"/>
    <numFmt numFmtId="164" formatCode="_-* #,##0.00\ _z_ł_-;\-* #,##0.00\ _z_ł_-;_-* &quot;-&quot;??\ _z_ł_-;_-@_-"/>
    <numFmt numFmtId="165" formatCode="[$-415]#,##0"/>
    <numFmt numFmtId="166" formatCode="[$-415]0.00%"/>
    <numFmt numFmtId="167" formatCode="[$-415]General"/>
    <numFmt numFmtId="168" formatCode="0.0%"/>
    <numFmt numFmtId="169" formatCode="[$-415]#,##0.00"/>
    <numFmt numFmtId="170" formatCode="[$-415]0%"/>
    <numFmt numFmtId="171" formatCode="[$-415]0"/>
    <numFmt numFmtId="172" formatCode="mmm&quot;.&quot;yyyy"/>
    <numFmt numFmtId="173" formatCode="#,##0&quot; &quot;[$PLN-415]"/>
    <numFmt numFmtId="174" formatCode="#,##0.0"/>
    <numFmt numFmtId="175" formatCode="[$-415]0.00"/>
    <numFmt numFmtId="176" formatCode="#,##0&quot; &quot;[$EUR-415]"/>
    <numFmt numFmtId="177" formatCode="#,##0&quot; &quot;;&quot;-&quot;#,##0&quot; &quot;"/>
    <numFmt numFmtId="178" formatCode="&quot; &quot;#,##0.0&quot;      &quot;;&quot;-&quot;#,##0.0&quot;      &quot;;&quot; -&quot;#&quot;      &quot;;&quot; &quot;@&quot; &quot;"/>
    <numFmt numFmtId="179" formatCode="&quot; &quot;#,##0.00&quot; &quot;;&quot; (&quot;#,##0.00&quot;)&quot;;&quot; -&quot;#&quot; &quot;;&quot; &quot;@&quot; &quot;"/>
    <numFmt numFmtId="180" formatCode="#,##0.00&quot; &quot;[$zł-415];[Red]&quot;-&quot;#,##0.00&quot; &quot;[$zł-415]"/>
    <numFmt numFmtId="181" formatCode="[$-415]0.0%"/>
    <numFmt numFmtId="182" formatCode="[$-415]#,##0.000000"/>
    <numFmt numFmtId="183" formatCode="#,##0.0000"/>
  </numFmts>
  <fonts count="130">
    <font>
      <sz val="11"/>
      <color rgb="FF000000"/>
      <name val="Arial"/>
      <family val="2"/>
      <charset val="238"/>
    </font>
    <font>
      <sz val="11"/>
      <color theme="1"/>
      <name val="Calibri"/>
      <family val="2"/>
      <charset val="238"/>
      <scheme val="minor"/>
    </font>
    <font>
      <sz val="11"/>
      <color rgb="FF000000"/>
      <name val="Czcionka tekstu podstawowego"/>
      <charset val="238"/>
    </font>
    <font>
      <b/>
      <i/>
      <sz val="16"/>
      <color rgb="FF000000"/>
      <name val="Arial"/>
      <family val="2"/>
      <charset val="238"/>
    </font>
    <font>
      <sz val="11"/>
      <color rgb="FF000000"/>
      <name val="Calibri"/>
      <family val="2"/>
      <charset val="238"/>
    </font>
    <font>
      <b/>
      <i/>
      <u/>
      <sz val="11"/>
      <color rgb="FF000000"/>
      <name val="Arial"/>
      <family val="2"/>
      <charset val="238"/>
    </font>
    <font>
      <b/>
      <sz val="11"/>
      <color rgb="FF000000"/>
      <name val="Arial"/>
      <family val="2"/>
      <charset val="238"/>
    </font>
    <font>
      <b/>
      <sz val="9"/>
      <color rgb="FF10243E"/>
      <name val="Cambria"/>
      <family val="1"/>
      <charset val="238"/>
    </font>
    <font>
      <sz val="9"/>
      <color rgb="FF10243E"/>
      <name val="Cambria"/>
      <family val="1"/>
      <charset val="238"/>
    </font>
    <font>
      <b/>
      <sz val="9"/>
      <color rgb="FFFFFFFF"/>
      <name val="Cambria"/>
      <family val="1"/>
      <charset val="238"/>
    </font>
    <font>
      <b/>
      <sz val="9"/>
      <color rgb="FF003366"/>
      <name val="Cambria"/>
      <family val="1"/>
      <charset val="238"/>
    </font>
    <font>
      <sz val="9"/>
      <color rgb="FF003366"/>
      <name val="Cambria"/>
      <family val="1"/>
      <charset val="238"/>
    </font>
    <font>
      <b/>
      <sz val="9"/>
      <color rgb="FFC00000"/>
      <name val="Cambria"/>
      <family val="1"/>
      <charset val="238"/>
    </font>
    <font>
      <b/>
      <i/>
      <sz val="9"/>
      <color rgb="FF003366"/>
      <name val="Cambria"/>
      <family val="1"/>
      <charset val="238"/>
    </font>
    <font>
      <b/>
      <sz val="9"/>
      <color rgb="FFFF0000"/>
      <name val="Cambria"/>
      <family val="1"/>
      <charset val="238"/>
    </font>
    <font>
      <i/>
      <sz val="9"/>
      <color rgb="FF003366"/>
      <name val="Cambria"/>
      <family val="1"/>
      <charset val="238"/>
    </font>
    <font>
      <b/>
      <sz val="10"/>
      <color rgb="FFFFFFFF"/>
      <name val="Cambria"/>
      <family val="1"/>
      <charset val="238"/>
    </font>
    <font>
      <sz val="10"/>
      <color rgb="FF1F497D"/>
      <name val="Cambria"/>
      <family val="1"/>
      <charset val="238"/>
    </font>
    <font>
      <sz val="10"/>
      <color rgb="FFFFFFFF"/>
      <name val="Cambria"/>
      <family val="1"/>
      <charset val="238"/>
    </font>
    <font>
      <sz val="10"/>
      <color rgb="FF003366"/>
      <name val="Cambria"/>
      <family val="1"/>
      <charset val="238"/>
    </font>
    <font>
      <b/>
      <sz val="10"/>
      <color rgb="FF003366"/>
      <name val="Cambria"/>
      <family val="1"/>
      <charset val="238"/>
    </font>
    <font>
      <i/>
      <sz val="10"/>
      <color rgb="FF003366"/>
      <name val="Cambria"/>
      <family val="1"/>
      <charset val="238"/>
    </font>
    <font>
      <sz val="10"/>
      <color rgb="FFFF0000"/>
      <name val="Cambria"/>
      <family val="1"/>
      <charset val="238"/>
    </font>
    <font>
      <sz val="11"/>
      <color rgb="FF000000"/>
      <name val="Arial"/>
      <family val="2"/>
      <charset val="238"/>
    </font>
    <font>
      <b/>
      <sz val="8"/>
      <color rgb="FF003366"/>
      <name val="Cambria"/>
      <family val="1"/>
      <charset val="238"/>
    </font>
    <font>
      <sz val="8"/>
      <color rgb="FF003366"/>
      <name val="Cambria"/>
      <family val="1"/>
      <charset val="238"/>
    </font>
    <font>
      <b/>
      <sz val="8"/>
      <color rgb="FF1F497D"/>
      <name val="Cambria"/>
      <family val="1"/>
      <charset val="238"/>
    </font>
    <font>
      <sz val="8"/>
      <color rgb="FF000000"/>
      <name val="Arial"/>
      <family val="2"/>
      <charset val="238"/>
    </font>
    <font>
      <i/>
      <sz val="11"/>
      <color rgb="FF000000"/>
      <name val="Arial"/>
      <family val="2"/>
      <charset val="238"/>
    </font>
    <font>
      <b/>
      <sz val="10"/>
      <color theme="0"/>
      <name val="Cambria"/>
      <family val="1"/>
      <charset val="238"/>
    </font>
    <font>
      <b/>
      <sz val="11"/>
      <color theme="0"/>
      <name val="Arial"/>
      <family val="2"/>
      <charset val="238"/>
    </font>
    <font>
      <sz val="10"/>
      <color theme="8" tint="-0.499984740745262"/>
      <name val="Cambria"/>
      <family val="1"/>
      <charset val="238"/>
    </font>
    <font>
      <i/>
      <u/>
      <sz val="9"/>
      <color rgb="FF003366"/>
      <name val="Cambria"/>
      <family val="1"/>
      <charset val="238"/>
    </font>
    <font>
      <i/>
      <u/>
      <sz val="11"/>
      <color rgb="FF000000"/>
      <name val="Arial"/>
      <family val="2"/>
      <charset val="238"/>
    </font>
    <font>
      <sz val="11"/>
      <color rgb="FF006100"/>
      <name val="Calibri"/>
      <family val="2"/>
      <charset val="238"/>
      <scheme val="minor"/>
    </font>
    <font>
      <sz val="10"/>
      <name val="Arial"/>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0"/>
      <name val="Arial"/>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name val="Arial CE"/>
      <charset val="238"/>
    </font>
    <font>
      <b/>
      <sz val="14"/>
      <color rgb="FFFF0000"/>
      <name val="Cambria"/>
      <family val="1"/>
      <charset val="238"/>
    </font>
    <font>
      <sz val="8"/>
      <color rgb="FF000000"/>
      <name val="Cambria"/>
      <family val="1"/>
      <charset val="238"/>
    </font>
    <font>
      <sz val="11"/>
      <color theme="1"/>
      <name val="Czcionka tekstu podstawowego"/>
      <family val="2"/>
      <charset val="238"/>
    </font>
    <font>
      <sz val="7"/>
      <color rgb="FF003366"/>
      <name val="Cambria"/>
      <family val="1"/>
      <charset val="238"/>
    </font>
    <font>
      <sz val="8"/>
      <name val="Arial"/>
      <family val="2"/>
      <charset val="238"/>
    </font>
    <font>
      <b/>
      <sz val="10"/>
      <color rgb="FF10243E"/>
      <name val="Cambria"/>
      <family val="1"/>
      <charset val="238"/>
    </font>
    <font>
      <sz val="11"/>
      <color rgb="FF000000"/>
      <name val="Cambria"/>
      <family val="1"/>
      <charset val="238"/>
    </font>
    <font>
      <b/>
      <sz val="11"/>
      <color rgb="FF000000"/>
      <name val="Cambria"/>
      <family val="1"/>
      <charset val="238"/>
    </font>
    <font>
      <b/>
      <sz val="12"/>
      <color rgb="FF000000"/>
      <name val="Cambria"/>
      <family val="1"/>
      <charset val="238"/>
    </font>
    <font>
      <sz val="9"/>
      <color rgb="FF000000"/>
      <name val="Cambria"/>
      <family val="1"/>
      <charset val="238"/>
    </font>
    <font>
      <b/>
      <sz val="11"/>
      <color rgb="FFFF0000"/>
      <name val="Cambria"/>
      <family val="1"/>
      <charset val="238"/>
    </font>
    <font>
      <b/>
      <sz val="12"/>
      <color rgb="FFFF0000"/>
      <name val="Cambria"/>
      <family val="1"/>
      <charset val="238"/>
    </font>
    <font>
      <sz val="12"/>
      <color rgb="FF000000"/>
      <name val="Cambria"/>
      <family val="1"/>
      <charset val="238"/>
    </font>
    <font>
      <b/>
      <sz val="9"/>
      <color rgb="FF000000"/>
      <name val="Cambria"/>
      <family val="1"/>
      <charset val="238"/>
    </font>
    <font>
      <sz val="8"/>
      <color rgb="FF002060"/>
      <name val="Cambria"/>
      <family val="1"/>
      <charset val="238"/>
    </font>
    <font>
      <sz val="8"/>
      <color rgb="FF002060"/>
      <name val="Arial"/>
      <family val="2"/>
      <charset val="238"/>
    </font>
    <font>
      <i/>
      <sz val="8"/>
      <color rgb="FF002060"/>
      <name val="Cambria"/>
      <family val="1"/>
      <charset val="238"/>
    </font>
    <font>
      <i/>
      <sz val="8"/>
      <color rgb="FF003366"/>
      <name val="Cambria"/>
      <family val="1"/>
      <charset val="238"/>
    </font>
    <font>
      <i/>
      <sz val="8"/>
      <color rgb="FF000000"/>
      <name val="Arial"/>
      <family val="2"/>
      <charset val="238"/>
    </font>
    <font>
      <sz val="8"/>
      <color theme="8" tint="-0.499984740745262"/>
      <name val="Cambria"/>
      <family val="1"/>
      <charset val="238"/>
    </font>
    <font>
      <sz val="6"/>
      <color rgb="FF003366"/>
      <name val="Cambria"/>
      <family val="1"/>
      <charset val="238"/>
    </font>
    <font>
      <b/>
      <sz val="6"/>
      <color rgb="FF003366"/>
      <name val="Cambria"/>
      <family val="1"/>
      <charset val="238"/>
    </font>
    <font>
      <sz val="9"/>
      <color indexed="81"/>
      <name val="Tahoma"/>
      <family val="2"/>
      <charset val="238"/>
    </font>
    <font>
      <b/>
      <sz val="9"/>
      <color indexed="81"/>
      <name val="Tahoma"/>
      <family val="2"/>
      <charset val="238"/>
    </font>
    <font>
      <i/>
      <sz val="6"/>
      <color rgb="FF003366"/>
      <name val="Cambria"/>
      <family val="1"/>
      <charset val="238"/>
    </font>
    <font>
      <i/>
      <sz val="6"/>
      <color rgb="FF000000"/>
      <name val="Arial"/>
      <family val="2"/>
      <charset val="238"/>
    </font>
    <font>
      <b/>
      <sz val="8"/>
      <color rgb="FF000000"/>
      <name val="Arial"/>
      <family val="2"/>
      <charset val="238"/>
    </font>
    <font>
      <b/>
      <sz val="10"/>
      <color rgb="FF1F497D"/>
      <name val="Cambria"/>
      <family val="1"/>
      <charset val="238"/>
    </font>
    <font>
      <b/>
      <sz val="11"/>
      <color rgb="FFFFFFFF"/>
      <name val="Cambria"/>
      <family val="1"/>
      <charset val="238"/>
    </font>
    <font>
      <b/>
      <sz val="11"/>
      <color theme="0"/>
      <name val="Cambria"/>
      <family val="1"/>
      <charset val="238"/>
    </font>
    <font>
      <sz val="11"/>
      <color rgb="FFFFFFFF"/>
      <name val="Cambria"/>
      <family val="1"/>
      <charset val="238"/>
    </font>
    <font>
      <sz val="10"/>
      <color rgb="FF10243E"/>
      <name val="Cambria"/>
      <family val="1"/>
      <charset val="238"/>
    </font>
    <font>
      <sz val="10"/>
      <color rgb="FF000000"/>
      <name val="Arial"/>
      <family val="2"/>
      <charset val="238"/>
    </font>
    <font>
      <sz val="11"/>
      <color theme="0"/>
      <name val="Cambria"/>
      <family val="1"/>
      <charset val="238"/>
    </font>
    <font>
      <sz val="10"/>
      <color theme="9" tint="-0.249977111117893"/>
      <name val="Cambria"/>
      <family val="1"/>
      <charset val="238"/>
    </font>
    <font>
      <sz val="11"/>
      <color theme="9" tint="-0.249977111117893"/>
      <name val="Arial"/>
      <family val="2"/>
      <charset val="238"/>
    </font>
    <font>
      <sz val="12"/>
      <color theme="8" tint="-0.499984740745262"/>
      <name val="Cambria"/>
      <family val="1"/>
      <charset val="238"/>
    </font>
    <font>
      <b/>
      <sz val="11"/>
      <color theme="8" tint="-0.499984740745262"/>
      <name val="Cambria"/>
      <family val="1"/>
      <charset val="238"/>
    </font>
    <font>
      <sz val="11"/>
      <color theme="8" tint="-0.499984740745262"/>
      <name val="Cambria"/>
      <family val="1"/>
      <charset val="238"/>
    </font>
    <font>
      <b/>
      <sz val="12"/>
      <color theme="8" tint="-0.499984740745262"/>
      <name val="Cambria"/>
      <family val="1"/>
      <charset val="238"/>
    </font>
    <font>
      <sz val="9"/>
      <color theme="8" tint="-0.499984740745262"/>
      <name val="Cambria"/>
      <family val="1"/>
      <charset val="238"/>
    </font>
    <font>
      <b/>
      <sz val="9"/>
      <color theme="8" tint="-0.499984740745262"/>
      <name val="Cambria"/>
      <family val="1"/>
      <charset val="238"/>
    </font>
    <font>
      <sz val="12"/>
      <color theme="9" tint="-0.499984740745262"/>
      <name val="Cambria"/>
      <family val="1"/>
      <charset val="238"/>
    </font>
    <font>
      <b/>
      <sz val="11"/>
      <color theme="9" tint="-0.499984740745262"/>
      <name val="Cambria"/>
      <family val="1"/>
      <charset val="238"/>
    </font>
    <font>
      <sz val="11"/>
      <color theme="9" tint="-0.499984740745262"/>
      <name val="Cambria"/>
      <family val="1"/>
      <charset val="238"/>
    </font>
    <font>
      <b/>
      <sz val="12"/>
      <color theme="9" tint="-0.499984740745262"/>
      <name val="Cambria"/>
      <family val="1"/>
      <charset val="238"/>
    </font>
    <font>
      <sz val="9"/>
      <color theme="9" tint="-0.499984740745262"/>
      <name val="Cambria"/>
      <family val="1"/>
      <charset val="238"/>
    </font>
    <font>
      <b/>
      <sz val="9"/>
      <color theme="9" tint="-0.499984740745262"/>
      <name val="Cambria"/>
      <family val="1"/>
      <charset val="238"/>
    </font>
    <font>
      <sz val="8"/>
      <color theme="9" tint="-0.499984740745262"/>
      <name val="Cambria"/>
      <family val="1"/>
      <charset val="238"/>
    </font>
    <font>
      <sz val="12"/>
      <color theme="0"/>
      <name val="Cambria"/>
      <family val="1"/>
      <charset val="238"/>
    </font>
    <font>
      <sz val="11"/>
      <color rgb="FFFF0000"/>
      <name val="Arial"/>
      <family val="2"/>
      <charset val="238"/>
    </font>
    <font>
      <i/>
      <sz val="10"/>
      <color rgb="FFFFFFFF"/>
      <name val="Cambria"/>
      <family val="1"/>
      <charset val="238"/>
    </font>
    <font>
      <b/>
      <i/>
      <sz val="10"/>
      <color rgb="FF003366"/>
      <name val="Cambria"/>
      <family val="1"/>
      <charset val="238"/>
    </font>
    <font>
      <b/>
      <i/>
      <sz val="11"/>
      <color rgb="FF000000"/>
      <name val="Arial"/>
      <family val="2"/>
      <charset val="238"/>
    </font>
    <font>
      <sz val="10"/>
      <name val="Cambria"/>
      <family val="1"/>
      <charset val="238"/>
    </font>
    <font>
      <sz val="9"/>
      <name val="Cambria"/>
      <family val="1"/>
      <charset val="238"/>
    </font>
    <font>
      <b/>
      <sz val="10"/>
      <color theme="1"/>
      <name val="Cambria"/>
      <family val="1"/>
      <charset val="238"/>
    </font>
    <font>
      <sz val="10"/>
      <color theme="1"/>
      <name val="Cambria"/>
      <family val="1"/>
      <charset val="238"/>
    </font>
    <font>
      <sz val="9"/>
      <color theme="1"/>
      <name val="Cambria"/>
      <family val="1"/>
      <charset val="238"/>
    </font>
    <font>
      <b/>
      <sz val="10"/>
      <name val="Cambria"/>
      <family val="1"/>
      <charset val="238"/>
    </font>
    <font>
      <b/>
      <sz val="9"/>
      <name val="Cambria"/>
      <family val="1"/>
      <charset val="238"/>
    </font>
    <font>
      <sz val="8"/>
      <color theme="1"/>
      <name val="Cambria"/>
      <family val="1"/>
      <charset val="238"/>
    </font>
    <font>
      <sz val="11"/>
      <color rgb="FF1F497D"/>
      <name val="Cambria"/>
      <family val="1"/>
      <charset val="238"/>
    </font>
    <font>
      <sz val="8"/>
      <name val="Tahoma"/>
      <family val="2"/>
      <charset val="238"/>
    </font>
    <font>
      <b/>
      <sz val="10"/>
      <color indexed="10"/>
      <name val="Tahoma"/>
      <family val="2"/>
    </font>
    <font>
      <b/>
      <sz val="20"/>
      <color indexed="18"/>
      <name val="Tahoma"/>
      <family val="2"/>
    </font>
    <font>
      <b/>
      <sz val="14"/>
      <color indexed="18"/>
      <name val="Tahoma"/>
      <family val="2"/>
    </font>
    <font>
      <b/>
      <sz val="18"/>
      <color indexed="18"/>
      <name val="Tahoma"/>
      <family val="2"/>
    </font>
    <font>
      <b/>
      <sz val="8"/>
      <color indexed="8"/>
      <name val="Tahoma"/>
      <family val="2"/>
    </font>
    <font>
      <sz val="8"/>
      <color theme="1"/>
      <name val="Arial"/>
      <family val="2"/>
      <charset val="238"/>
    </font>
    <font>
      <b/>
      <sz val="20"/>
      <color indexed="18"/>
      <name val="Georgia"/>
      <family val="1"/>
      <charset val="238"/>
    </font>
    <font>
      <b/>
      <sz val="20"/>
      <color indexed="10"/>
      <name val="Georgia"/>
      <family val="1"/>
      <charset val="238"/>
    </font>
    <font>
      <b/>
      <sz val="14"/>
      <color indexed="18"/>
      <name val="Georgia"/>
      <family val="1"/>
      <charset val="238"/>
    </font>
    <font>
      <sz val="8"/>
      <color rgb="FF000000"/>
      <name val="Segoe UI"/>
      <family val="2"/>
      <charset val="238"/>
    </font>
    <font>
      <sz val="6"/>
      <color rgb="FF000000"/>
      <name val="Cambria"/>
      <family val="1"/>
      <charset val="238"/>
    </font>
  </fonts>
  <fills count="48">
    <fill>
      <patternFill patternType="none"/>
    </fill>
    <fill>
      <patternFill patternType="gray125"/>
    </fill>
    <fill>
      <patternFill patternType="solid">
        <fgColor rgb="FF17375E"/>
        <bgColor rgb="FF17375E"/>
      </patternFill>
    </fill>
    <fill>
      <patternFill patternType="solid">
        <fgColor rgb="FFFFFFFF"/>
        <bgColor rgb="FFFFFFFF"/>
      </patternFill>
    </fill>
    <fill>
      <patternFill patternType="solid">
        <fgColor rgb="FF1F497D"/>
        <bgColor rgb="FF1F497D"/>
      </patternFill>
    </fill>
    <fill>
      <patternFill patternType="solid">
        <fgColor theme="8" tint="-0.499984740745262"/>
        <bgColor rgb="FFFFFFFF"/>
      </patternFill>
    </fill>
    <fill>
      <patternFill patternType="solid">
        <fgColor theme="8" tint="-0.499984740745262"/>
        <bgColor indexed="64"/>
      </patternFill>
    </fill>
    <fill>
      <patternFill patternType="solid">
        <fgColor theme="6" tint="0.39997558519241921"/>
        <bgColor rgb="FFFFFFFF"/>
      </patternFill>
    </fill>
    <fill>
      <patternFill patternType="solid">
        <fgColor theme="0"/>
        <bgColor indexed="64"/>
      </patternFill>
    </fill>
    <fill>
      <patternFill patternType="solid">
        <fgColor theme="0"/>
        <bgColor rgb="FFFFFFFF"/>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79998168889431442"/>
        <bgColor indexed="64"/>
      </patternFill>
    </fill>
    <fill>
      <patternFill patternType="solid">
        <fgColor theme="8" tint="0.79998168889431442"/>
        <bgColor rgb="FFFFFFFF"/>
      </patternFill>
    </fill>
    <fill>
      <patternFill patternType="solid">
        <fgColor theme="0"/>
        <bgColor rgb="FF376092"/>
      </patternFill>
    </fill>
    <fill>
      <patternFill patternType="solid">
        <fgColor theme="2" tint="-9.9978637043366805E-2"/>
        <bgColor indexed="64"/>
      </patternFill>
    </fill>
    <fill>
      <patternFill patternType="solid">
        <fgColor theme="0" tint="-0.499984740745262"/>
        <bgColor indexed="64"/>
      </patternFill>
    </fill>
    <fill>
      <patternFill patternType="solid">
        <fgColor theme="0"/>
        <bgColor rgb="FF1F497D"/>
      </patternFill>
    </fill>
    <fill>
      <patternFill patternType="solid">
        <fgColor theme="8" tint="-0.499984740745262"/>
        <bgColor rgb="FF10243E"/>
      </patternFill>
    </fill>
    <fill>
      <patternFill patternType="solid">
        <fgColor theme="9" tint="-0.249977111117893"/>
        <bgColor rgb="FF10243E"/>
      </patternFill>
    </fill>
    <fill>
      <patternFill patternType="solid">
        <fgColor theme="9" tint="-0.249977111117893"/>
        <bgColor rgb="FFFFFFFF"/>
      </patternFill>
    </fill>
    <fill>
      <patternFill patternType="solid">
        <fgColor theme="9" tint="-0.249977111117893"/>
        <bgColor indexed="64"/>
      </patternFill>
    </fill>
    <fill>
      <patternFill patternType="solid">
        <fgColor theme="9" tint="-0.249977111117893"/>
        <bgColor rgb="FF1F497D"/>
      </patternFill>
    </fill>
    <fill>
      <patternFill patternType="solid">
        <fgColor rgb="FFC00000"/>
        <bgColor rgb="FF1F497D"/>
      </patternFill>
    </fill>
    <fill>
      <patternFill patternType="solid">
        <fgColor rgb="FFC00000"/>
        <bgColor rgb="FFFFFFFF"/>
      </patternFill>
    </fill>
    <fill>
      <patternFill patternType="solid">
        <fgColor rgb="FFC00000"/>
        <bgColor indexed="64"/>
      </patternFill>
    </fill>
    <fill>
      <patternFill patternType="solid">
        <fgColor theme="2" tint="-0.249977111117893"/>
        <bgColor rgb="FFFFFFFF"/>
      </patternFill>
    </fill>
  </fills>
  <borders count="35">
    <border>
      <left/>
      <right/>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rgb="FF000000"/>
      </top>
      <bottom style="thin">
        <color indexed="64"/>
      </bottom>
      <diagonal/>
    </border>
    <border>
      <left style="thin">
        <color rgb="FF000000"/>
      </left>
      <right/>
      <top/>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8">
    <xf numFmtId="0" fontId="0" fillId="0" borderId="0"/>
    <xf numFmtId="179" fontId="2" fillId="0" borderId="0" applyBorder="0" applyProtection="0"/>
    <xf numFmtId="167" fontId="2" fillId="0" borderId="0" applyBorder="0" applyProtection="0"/>
    <xf numFmtId="170" fontId="2" fillId="0" borderId="0" applyBorder="0" applyProtection="0"/>
    <xf numFmtId="0" fontId="3" fillId="0" borderId="0" applyNumberFormat="0" applyBorder="0" applyProtection="0">
      <alignment horizontal="center"/>
    </xf>
    <xf numFmtId="0" fontId="3" fillId="0" borderId="0" applyNumberFormat="0" applyBorder="0" applyProtection="0">
      <alignment horizontal="center" textRotation="90"/>
    </xf>
    <xf numFmtId="167" fontId="4" fillId="0" borderId="0" applyBorder="0" applyProtection="0"/>
    <xf numFmtId="0" fontId="5" fillId="0" borderId="0" applyNumberFormat="0" applyBorder="0" applyProtection="0"/>
    <xf numFmtId="180" fontId="5" fillId="0" borderId="0" applyBorder="0" applyProtection="0"/>
    <xf numFmtId="9" fontId="23" fillId="0" borderId="0" applyFont="0" applyFill="0" applyBorder="0" applyAlignment="0" applyProtection="0"/>
    <xf numFmtId="0" fontId="35" fillId="0" borderId="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7" fillId="21"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8" borderId="0" applyNumberFormat="0" applyBorder="0" applyAlignment="0" applyProtection="0"/>
    <xf numFmtId="0" fontId="38" fillId="16" borderId="16" applyNumberFormat="0" applyAlignment="0" applyProtection="0"/>
    <xf numFmtId="0" fontId="39" fillId="29" borderId="17" applyNumberFormat="0" applyAlignment="0" applyProtection="0"/>
    <xf numFmtId="0" fontId="40" fillId="13" borderId="0" applyNumberFormat="0" applyBorder="0" applyAlignment="0" applyProtection="0"/>
    <xf numFmtId="164" fontId="41" fillId="0" borderId="0" applyFont="0" applyFill="0" applyBorder="0" applyAlignment="0" applyProtection="0"/>
    <xf numFmtId="0" fontId="42" fillId="0" borderId="18" applyNumberFormat="0" applyFill="0" applyAlignment="0" applyProtection="0"/>
    <xf numFmtId="0" fontId="43" fillId="30" borderId="19" applyNumberFormat="0" applyAlignment="0" applyProtection="0"/>
    <xf numFmtId="0" fontId="44" fillId="0" borderId="20" applyNumberFormat="0" applyFill="0" applyAlignment="0" applyProtection="0"/>
    <xf numFmtId="0" fontId="45" fillId="0" borderId="21" applyNumberFormat="0" applyFill="0" applyAlignment="0" applyProtection="0"/>
    <xf numFmtId="0" fontId="46" fillId="0" borderId="22" applyNumberFormat="0" applyFill="0" applyAlignment="0" applyProtection="0"/>
    <xf numFmtId="0" fontId="46" fillId="0" borderId="0" applyNumberFormat="0" applyFill="0" applyBorder="0" applyAlignment="0" applyProtection="0"/>
    <xf numFmtId="0" fontId="47" fillId="31" borderId="0" applyNumberFormat="0" applyBorder="0" applyAlignment="0" applyProtection="0"/>
    <xf numFmtId="0" fontId="41" fillId="0" borderId="0"/>
    <xf numFmtId="0" fontId="48" fillId="29" borderId="16" applyNumberFormat="0" applyAlignment="0" applyProtection="0"/>
    <xf numFmtId="0" fontId="49" fillId="0" borderId="23"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41" fillId="32" borderId="24" applyNumberFormat="0" applyFont="0" applyAlignment="0" applyProtection="0"/>
    <xf numFmtId="0" fontId="53" fillId="12" borderId="0" applyNumberFormat="0" applyBorder="0" applyAlignment="0" applyProtection="0"/>
    <xf numFmtId="0" fontId="1" fillId="0" borderId="0"/>
    <xf numFmtId="44" fontId="1" fillId="0" borderId="0" applyFont="0" applyFill="0" applyBorder="0" applyAlignment="0" applyProtection="0"/>
    <xf numFmtId="0" fontId="34" fillId="10" borderId="0" applyNumberFormat="0" applyBorder="0" applyAlignment="0" applyProtection="0"/>
    <xf numFmtId="9" fontId="1"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57" fillId="0" borderId="0"/>
    <xf numFmtId="44" fontId="57" fillId="0" borderId="0" applyFont="0" applyFill="0" applyBorder="0" applyAlignment="0" applyProtection="0"/>
    <xf numFmtId="9" fontId="57" fillId="0" borderId="0" applyFont="0" applyFill="0" applyBorder="0" applyAlignment="0" applyProtection="0"/>
  </cellStyleXfs>
  <cellXfs count="601">
    <xf numFmtId="0" fontId="0" fillId="0" borderId="0" xfId="0"/>
    <xf numFmtId="165" fontId="7" fillId="0" borderId="2" xfId="2" applyNumberFormat="1" applyFont="1" applyBorder="1" applyAlignment="1" applyProtection="1">
      <alignment horizontal="center" vertical="center"/>
    </xf>
    <xf numFmtId="165" fontId="7" fillId="0" borderId="0" xfId="2" applyNumberFormat="1" applyFont="1" applyAlignment="1" applyProtection="1">
      <alignment horizontal="center" vertical="center"/>
    </xf>
    <xf numFmtId="174" fontId="7" fillId="0" borderId="0" xfId="2" applyNumberFormat="1" applyFont="1" applyAlignment="1" applyProtection="1">
      <alignment vertical="center"/>
    </xf>
    <xf numFmtId="174" fontId="8" fillId="0" borderId="0" xfId="2" applyNumberFormat="1" applyFont="1" applyAlignment="1" applyProtection="1">
      <alignment vertical="center"/>
    </xf>
    <xf numFmtId="174" fontId="8" fillId="0" borderId="0" xfId="2" applyNumberFormat="1" applyFont="1" applyAlignment="1" applyProtection="1">
      <alignment vertical="center" wrapText="1"/>
    </xf>
    <xf numFmtId="167" fontId="11" fillId="3" borderId="0" xfId="2" applyFont="1" applyFill="1" applyAlignment="1" applyProtection="1">
      <alignment horizontal="center" vertical="center"/>
    </xf>
    <xf numFmtId="167" fontId="11" fillId="3" borderId="0" xfId="2" applyFont="1" applyFill="1" applyAlignment="1" applyProtection="1">
      <alignment vertical="center"/>
    </xf>
    <xf numFmtId="167" fontId="13" fillId="3" borderId="0" xfId="2" applyFont="1" applyFill="1" applyAlignment="1" applyProtection="1">
      <alignment horizontal="center" vertical="center"/>
    </xf>
    <xf numFmtId="167" fontId="13" fillId="3" borderId="0" xfId="2" applyFont="1" applyFill="1" applyAlignment="1" applyProtection="1">
      <alignment vertical="center"/>
    </xf>
    <xf numFmtId="178" fontId="13" fillId="3" borderId="0" xfId="1" applyNumberFormat="1" applyFont="1" applyFill="1" applyAlignment="1" applyProtection="1">
      <alignment horizontal="center" vertical="center"/>
    </xf>
    <xf numFmtId="167" fontId="15" fillId="3" borderId="0" xfId="2" applyFont="1" applyFill="1" applyAlignment="1" applyProtection="1">
      <alignment horizontal="center" vertical="center"/>
    </xf>
    <xf numFmtId="167" fontId="15" fillId="3" borderId="0" xfId="2" applyFont="1" applyFill="1" applyAlignment="1" applyProtection="1">
      <alignment vertical="center"/>
    </xf>
    <xf numFmtId="165" fontId="15" fillId="3" borderId="0" xfId="2" applyNumberFormat="1" applyFont="1" applyFill="1" applyAlignment="1" applyProtection="1">
      <alignment vertical="center"/>
    </xf>
    <xf numFmtId="167" fontId="17" fillId="3" borderId="0" xfId="2" applyFont="1" applyFill="1" applyAlignment="1" applyProtection="1">
      <alignment vertical="center"/>
    </xf>
    <xf numFmtId="168" fontId="17" fillId="3" borderId="0" xfId="3" applyNumberFormat="1" applyFont="1" applyFill="1" applyAlignment="1" applyProtection="1">
      <alignment vertical="center"/>
    </xf>
    <xf numFmtId="172" fontId="17" fillId="3" borderId="2" xfId="2" applyNumberFormat="1" applyFont="1" applyFill="1" applyBorder="1" applyAlignment="1" applyProtection="1">
      <alignment horizontal="center" vertical="center"/>
    </xf>
    <xf numFmtId="166" fontId="17" fillId="3" borderId="2" xfId="3" applyNumberFormat="1" applyFont="1" applyFill="1" applyBorder="1" applyAlignment="1" applyProtection="1">
      <alignment vertical="center"/>
    </xf>
    <xf numFmtId="172" fontId="25" fillId="3" borderId="2" xfId="2" applyNumberFormat="1" applyFont="1" applyFill="1" applyBorder="1" applyAlignment="1" applyProtection="1">
      <alignment horizontal="center" vertical="center" wrapText="1"/>
      <protection hidden="1"/>
    </xf>
    <xf numFmtId="167" fontId="25" fillId="3" borderId="2" xfId="2" applyFont="1" applyFill="1" applyBorder="1" applyAlignment="1" applyProtection="1">
      <alignment horizontal="center" vertical="center" wrapText="1"/>
      <protection hidden="1"/>
    </xf>
    <xf numFmtId="167" fontId="26" fillId="3" borderId="0" xfId="2" applyFont="1" applyFill="1" applyAlignment="1" applyProtection="1">
      <alignment vertical="center"/>
    </xf>
    <xf numFmtId="167" fontId="11" fillId="3" borderId="0" xfId="2" applyFont="1" applyFill="1" applyBorder="1" applyAlignment="1" applyProtection="1">
      <alignment horizontal="left" vertical="center" wrapText="1"/>
    </xf>
    <xf numFmtId="0" fontId="6" fillId="0" borderId="0" xfId="0" applyFont="1"/>
    <xf numFmtId="166" fontId="13" fillId="3" borderId="5" xfId="2" applyNumberFormat="1" applyFont="1" applyFill="1" applyBorder="1" applyAlignment="1" applyProtection="1">
      <alignment horizontal="center" vertical="center" wrapText="1"/>
      <protection hidden="1"/>
    </xf>
    <xf numFmtId="0" fontId="28" fillId="0" borderId="0" xfId="0" applyFont="1"/>
    <xf numFmtId="172" fontId="17" fillId="3" borderId="3" xfId="2" applyNumberFormat="1" applyFont="1" applyFill="1" applyBorder="1" applyAlignment="1" applyProtection="1">
      <alignment horizontal="center" vertical="center"/>
    </xf>
    <xf numFmtId="167" fontId="17" fillId="3" borderId="0" xfId="2" applyFont="1" applyFill="1" applyAlignment="1" applyProtection="1">
      <alignment horizontal="center" vertical="center"/>
    </xf>
    <xf numFmtId="167" fontId="29" fillId="5" borderId="0" xfId="2" applyFont="1" applyFill="1" applyAlignment="1" applyProtection="1">
      <alignment vertical="center"/>
    </xf>
    <xf numFmtId="166" fontId="17" fillId="3" borderId="3" xfId="3" applyNumberFormat="1" applyFont="1" applyFill="1" applyBorder="1" applyAlignment="1" applyProtection="1">
      <alignment vertical="center"/>
    </xf>
    <xf numFmtId="172" fontId="25" fillId="3" borderId="8" xfId="2" applyNumberFormat="1" applyFont="1" applyFill="1" applyBorder="1" applyAlignment="1" applyProtection="1">
      <alignment horizontal="center" vertical="center" wrapText="1"/>
      <protection hidden="1"/>
    </xf>
    <xf numFmtId="170" fontId="29" fillId="5" borderId="2" xfId="3" applyFont="1" applyFill="1" applyBorder="1" applyAlignment="1" applyProtection="1">
      <alignment vertical="center"/>
    </xf>
    <xf numFmtId="166" fontId="29" fillId="5" borderId="2" xfId="3" applyNumberFormat="1" applyFont="1" applyFill="1" applyBorder="1" applyAlignment="1" applyProtection="1">
      <alignment vertical="center"/>
    </xf>
    <xf numFmtId="167" fontId="17" fillId="7" borderId="2" xfId="2" applyFont="1" applyFill="1" applyBorder="1" applyAlignment="1" applyProtection="1">
      <alignment vertical="center"/>
    </xf>
    <xf numFmtId="172" fontId="17" fillId="3" borderId="7" xfId="2" applyNumberFormat="1" applyFont="1" applyFill="1" applyBorder="1" applyAlignment="1" applyProtection="1">
      <alignment horizontal="center" vertical="center"/>
    </xf>
    <xf numFmtId="167" fontId="17" fillId="7" borderId="8" xfId="2" applyFont="1" applyFill="1" applyBorder="1" applyAlignment="1" applyProtection="1">
      <alignment vertical="center"/>
    </xf>
    <xf numFmtId="167" fontId="26" fillId="3" borderId="0" xfId="2" applyFont="1" applyFill="1" applyAlignment="1" applyProtection="1">
      <alignment horizontal="center" vertical="center"/>
    </xf>
    <xf numFmtId="168" fontId="17" fillId="9" borderId="8" xfId="3" applyNumberFormat="1" applyFont="1" applyFill="1" applyBorder="1" applyAlignment="1" applyProtection="1">
      <alignment vertical="center"/>
    </xf>
    <xf numFmtId="167" fontId="17" fillId="9" borderId="0" xfId="2" applyFont="1" applyFill="1" applyAlignment="1" applyProtection="1">
      <alignment vertical="center"/>
    </xf>
    <xf numFmtId="167" fontId="11" fillId="0" borderId="0" xfId="2" applyFont="1" applyBorder="1" applyAlignment="1" applyProtection="1">
      <alignment vertical="center"/>
    </xf>
    <xf numFmtId="167" fontId="11" fillId="9" borderId="0" xfId="2" applyFont="1" applyFill="1" applyBorder="1" applyAlignment="1" applyProtection="1">
      <alignment horizontal="center" vertical="center"/>
    </xf>
    <xf numFmtId="167" fontId="10" fillId="9" borderId="0" xfId="2" applyFont="1" applyFill="1" applyBorder="1" applyAlignment="1" applyProtection="1">
      <alignment horizontal="left" vertical="center" wrapText="1"/>
    </xf>
    <xf numFmtId="167" fontId="11" fillId="9" borderId="0" xfId="2" applyFont="1" applyFill="1" applyBorder="1" applyAlignment="1" applyProtection="1">
      <alignment horizontal="left" vertical="center" wrapText="1"/>
    </xf>
    <xf numFmtId="168" fontId="9" fillId="35" borderId="0" xfId="3" applyNumberFormat="1" applyFont="1" applyFill="1" applyBorder="1" applyAlignment="1" applyProtection="1">
      <alignment horizontal="center" vertical="center"/>
    </xf>
    <xf numFmtId="177" fontId="9" fillId="35" borderId="0" xfId="1" applyNumberFormat="1" applyFont="1" applyFill="1" applyBorder="1" applyAlignment="1" applyProtection="1">
      <alignment horizontal="center" vertical="center"/>
    </xf>
    <xf numFmtId="167" fontId="15" fillId="9" borderId="0" xfId="2" applyFont="1" applyFill="1" applyBorder="1" applyAlignment="1" applyProtection="1">
      <alignment horizontal="center" vertical="center"/>
    </xf>
    <xf numFmtId="167" fontId="15" fillId="9" borderId="0" xfId="2" applyFont="1" applyFill="1" applyBorder="1" applyAlignment="1" applyProtection="1">
      <alignment vertical="center"/>
    </xf>
    <xf numFmtId="167" fontId="32" fillId="9" borderId="0" xfId="2" applyFont="1" applyFill="1" applyBorder="1" applyAlignment="1" applyProtection="1">
      <alignment horizontal="center" vertical="center"/>
    </xf>
    <xf numFmtId="167" fontId="32" fillId="9" borderId="0" xfId="2" applyFont="1" applyFill="1" applyBorder="1" applyAlignment="1" applyProtection="1">
      <alignment vertical="center"/>
    </xf>
    <xf numFmtId="3" fontId="32" fillId="9" borderId="0" xfId="2" applyNumberFormat="1" applyFont="1" applyFill="1" applyBorder="1" applyAlignment="1" applyProtection="1">
      <alignment vertical="center"/>
    </xf>
    <xf numFmtId="170" fontId="29" fillId="5" borderId="8" xfId="3" applyFont="1" applyFill="1" applyBorder="1" applyAlignment="1" applyProtection="1">
      <alignment vertical="center"/>
    </xf>
    <xf numFmtId="172" fontId="25" fillId="3" borderId="4" xfId="2" applyNumberFormat="1" applyFont="1" applyFill="1" applyBorder="1" applyAlignment="1" applyProtection="1">
      <alignment horizontal="center" vertical="center" wrapText="1"/>
    </xf>
    <xf numFmtId="167" fontId="7" fillId="0" borderId="12" xfId="2" applyFont="1" applyBorder="1" applyAlignment="1" applyProtection="1">
      <alignment horizontal="center" vertical="center"/>
    </xf>
    <xf numFmtId="167" fontId="11" fillId="9" borderId="4" xfId="2" applyFont="1" applyFill="1" applyBorder="1" applyAlignment="1" applyProtection="1">
      <alignment horizontal="left" vertical="center" wrapText="1"/>
    </xf>
    <xf numFmtId="167" fontId="11" fillId="3" borderId="4" xfId="2" applyFont="1" applyFill="1" applyBorder="1" applyAlignment="1" applyProtection="1">
      <alignment horizontal="left" vertical="center" wrapText="1"/>
    </xf>
    <xf numFmtId="167" fontId="11" fillId="3" borderId="14" xfId="2" applyFont="1" applyFill="1" applyBorder="1" applyAlignment="1" applyProtection="1">
      <alignment horizontal="left" vertical="center" wrapText="1"/>
    </xf>
    <xf numFmtId="167" fontId="25" fillId="0" borderId="0" xfId="2" applyFont="1" applyBorder="1" applyAlignment="1" applyProtection="1">
      <alignment horizontal="center" vertical="center"/>
    </xf>
    <xf numFmtId="167" fontId="10" fillId="0" borderId="0" xfId="2" applyFont="1" applyBorder="1" applyAlignment="1" applyProtection="1">
      <alignment vertical="center"/>
    </xf>
    <xf numFmtId="167" fontId="15" fillId="0" borderId="0" xfId="2" applyFont="1" applyBorder="1" applyAlignment="1" applyProtection="1">
      <alignment vertical="center"/>
    </xf>
    <xf numFmtId="178" fontId="13" fillId="0" borderId="0" xfId="1" applyNumberFormat="1" applyFont="1" applyBorder="1" applyAlignment="1" applyProtection="1">
      <alignment horizontal="center" vertical="center"/>
    </xf>
    <xf numFmtId="167" fontId="13" fillId="0" borderId="0" xfId="2" applyFont="1" applyBorder="1" applyAlignment="1" applyProtection="1">
      <alignment vertical="center"/>
    </xf>
    <xf numFmtId="165" fontId="15" fillId="0" borderId="0" xfId="2" applyNumberFormat="1" applyFont="1" applyBorder="1" applyAlignment="1" applyProtection="1">
      <alignment vertical="center"/>
    </xf>
    <xf numFmtId="3" fontId="32" fillId="0" borderId="0" xfId="2" applyNumberFormat="1" applyFont="1" applyBorder="1" applyAlignment="1" applyProtection="1">
      <alignment vertical="center"/>
    </xf>
    <xf numFmtId="167" fontId="32" fillId="0" borderId="0" xfId="2" applyFont="1" applyBorder="1" applyAlignment="1" applyProtection="1">
      <alignment vertical="center"/>
    </xf>
    <xf numFmtId="174" fontId="7" fillId="33" borderId="2" xfId="2" applyNumberFormat="1" applyFont="1" applyFill="1" applyBorder="1" applyAlignment="1" applyProtection="1">
      <alignment vertical="center" wrapText="1"/>
    </xf>
    <xf numFmtId="169" fontId="7" fillId="0" borderId="2" xfId="2" applyNumberFormat="1" applyFont="1" applyBorder="1" applyAlignment="1" applyProtection="1">
      <alignment horizontal="right" vertical="center"/>
    </xf>
    <xf numFmtId="169" fontId="8" fillId="0" borderId="2" xfId="2" applyNumberFormat="1" applyFont="1" applyBorder="1" applyAlignment="1" applyProtection="1">
      <alignment horizontal="right" vertical="center" wrapText="1"/>
    </xf>
    <xf numFmtId="169" fontId="8" fillId="33" borderId="2" xfId="2" applyNumberFormat="1" applyFont="1" applyFill="1" applyBorder="1" applyAlignment="1" applyProtection="1">
      <alignment horizontal="right" vertical="center"/>
      <protection locked="0"/>
    </xf>
    <xf numFmtId="169" fontId="60" fillId="0" borderId="2" xfId="2" applyNumberFormat="1" applyFont="1" applyBorder="1" applyAlignment="1" applyProtection="1">
      <alignment horizontal="right" vertical="center"/>
    </xf>
    <xf numFmtId="174" fontId="60" fillId="0" borderId="0" xfId="2" applyNumberFormat="1" applyFont="1" applyAlignment="1" applyProtection="1">
      <alignment vertical="center"/>
    </xf>
    <xf numFmtId="174" fontId="16" fillId="2" borderId="2" xfId="2" applyNumberFormat="1" applyFont="1" applyFill="1" applyBorder="1" applyAlignment="1" applyProtection="1">
      <alignment vertical="center" wrapText="1"/>
    </xf>
    <xf numFmtId="169" fontId="16" fillId="2" borderId="2" xfId="2" applyNumberFormat="1" applyFont="1" applyFill="1" applyBorder="1" applyAlignment="1" applyProtection="1">
      <alignment horizontal="right" vertical="center"/>
    </xf>
    <xf numFmtId="174" fontId="16" fillId="2" borderId="0" xfId="2" applyNumberFormat="1" applyFont="1" applyFill="1" applyAlignment="1" applyProtection="1">
      <alignment vertical="center"/>
    </xf>
    <xf numFmtId="172" fontId="24" fillId="3" borderId="4" xfId="2" applyNumberFormat="1" applyFont="1" applyFill="1" applyBorder="1" applyAlignment="1" applyProtection="1">
      <alignment horizontal="center" vertical="center" wrapText="1"/>
    </xf>
    <xf numFmtId="0" fontId="64" fillId="0" borderId="0" xfId="0" applyFont="1" applyAlignment="1">
      <alignment vertical="center"/>
    </xf>
    <xf numFmtId="10" fontId="8" fillId="0" borderId="0" xfId="9" applyNumberFormat="1" applyFont="1" applyAlignment="1" applyProtection="1">
      <alignment vertical="center"/>
    </xf>
    <xf numFmtId="0" fontId="64" fillId="0" borderId="8" xfId="0" applyFont="1" applyBorder="1" applyAlignment="1">
      <alignment horizontal="center" vertical="center" wrapText="1"/>
    </xf>
    <xf numFmtId="167" fontId="17" fillId="9" borderId="9" xfId="2" applyFont="1" applyFill="1" applyBorder="1" applyAlignment="1" applyProtection="1">
      <alignment horizontal="right" vertical="center"/>
    </xf>
    <xf numFmtId="181" fontId="17" fillId="0" borderId="3" xfId="3" applyNumberFormat="1" applyFont="1" applyBorder="1" applyAlignment="1" applyProtection="1">
      <alignment horizontal="center" vertical="center"/>
    </xf>
    <xf numFmtId="181" fontId="17" fillId="0" borderId="2" xfId="3" applyNumberFormat="1" applyFont="1" applyBorder="1" applyAlignment="1" applyProtection="1">
      <alignment horizontal="center" vertical="center"/>
    </xf>
    <xf numFmtId="165" fontId="7" fillId="33" borderId="2" xfId="2" applyNumberFormat="1" applyFont="1" applyFill="1" applyBorder="1" applyAlignment="1" applyProtection="1">
      <alignment horizontal="center" vertical="center"/>
      <protection locked="0"/>
    </xf>
    <xf numFmtId="167" fontId="58" fillId="0" borderId="0" xfId="2" applyFont="1" applyBorder="1" applyAlignment="1" applyProtection="1">
      <alignment horizontal="center" vertical="center"/>
    </xf>
    <xf numFmtId="10" fontId="7" fillId="37" borderId="2" xfId="9" applyNumberFormat="1" applyFont="1" applyFill="1" applyBorder="1" applyAlignment="1" applyProtection="1">
      <alignment horizontal="center" vertical="center" wrapText="1"/>
    </xf>
    <xf numFmtId="174" fontId="8" fillId="0" borderId="0" xfId="2" applyNumberFormat="1" applyFont="1" applyAlignment="1" applyProtection="1">
      <alignment horizontal="center" vertical="center" wrapText="1"/>
    </xf>
    <xf numFmtId="172" fontId="25" fillId="3" borderId="14" xfId="2" applyNumberFormat="1" applyFont="1" applyFill="1" applyBorder="1" applyAlignment="1" applyProtection="1">
      <alignment horizontal="center" vertical="center" wrapText="1"/>
    </xf>
    <xf numFmtId="169" fontId="16" fillId="2" borderId="3" xfId="2" applyNumberFormat="1" applyFont="1" applyFill="1" applyBorder="1" applyAlignment="1" applyProtection="1">
      <alignment horizontal="right" vertical="center"/>
    </xf>
    <xf numFmtId="165" fontId="7" fillId="0" borderId="8" xfId="2" applyNumberFormat="1" applyFont="1" applyBorder="1" applyAlignment="1" applyProtection="1">
      <alignment horizontal="center" vertical="center"/>
    </xf>
    <xf numFmtId="166" fontId="58" fillId="3" borderId="29" xfId="2" applyNumberFormat="1" applyFont="1" applyFill="1" applyBorder="1" applyAlignment="1" applyProtection="1">
      <alignment horizontal="center" vertical="center" wrapText="1"/>
      <protection hidden="1"/>
    </xf>
    <xf numFmtId="166" fontId="58" fillId="3" borderId="8" xfId="2" applyNumberFormat="1" applyFont="1" applyFill="1" applyBorder="1" applyAlignment="1" applyProtection="1">
      <alignment horizontal="center" vertical="center" wrapText="1"/>
      <protection hidden="1"/>
    </xf>
    <xf numFmtId="165" fontId="15" fillId="0" borderId="8" xfId="2" applyNumberFormat="1" applyFont="1" applyBorder="1" applyAlignment="1" applyProtection="1">
      <alignment vertical="center"/>
      <protection hidden="1"/>
    </xf>
    <xf numFmtId="167" fontId="72" fillId="3" borderId="8" xfId="2" applyFont="1" applyFill="1" applyBorder="1" applyAlignment="1" applyProtection="1">
      <alignment horizontal="center" vertical="center" wrapText="1"/>
      <protection hidden="1"/>
    </xf>
    <xf numFmtId="169" fontId="72" fillId="3" borderId="8" xfId="2" applyNumberFormat="1" applyFont="1" applyFill="1" applyBorder="1" applyAlignment="1" applyProtection="1">
      <alignment horizontal="right" vertical="center"/>
      <protection hidden="1"/>
    </xf>
    <xf numFmtId="167" fontId="25" fillId="3" borderId="0" xfId="2" applyFont="1" applyFill="1" applyAlignment="1" applyProtection="1">
      <alignment horizontal="left" vertical="center" wrapText="1"/>
      <protection hidden="1"/>
    </xf>
    <xf numFmtId="167" fontId="25" fillId="3" borderId="0" xfId="2" applyFont="1" applyFill="1" applyAlignment="1" applyProtection="1">
      <alignment vertical="center"/>
      <protection hidden="1"/>
    </xf>
    <xf numFmtId="167" fontId="25" fillId="3" borderId="0" xfId="2" applyFont="1" applyFill="1" applyAlignment="1" applyProtection="1">
      <alignment horizontal="center" vertical="center"/>
      <protection hidden="1"/>
    </xf>
    <xf numFmtId="167" fontId="71" fillId="9" borderId="0" xfId="2" applyFont="1" applyFill="1" applyBorder="1" applyAlignment="1" applyProtection="1">
      <alignment horizontal="center" vertical="center"/>
      <protection hidden="1"/>
    </xf>
    <xf numFmtId="167" fontId="71" fillId="9" borderId="0" xfId="2" applyFont="1" applyFill="1" applyBorder="1" applyAlignment="1" applyProtection="1">
      <alignment horizontal="left" vertical="center" wrapText="1"/>
      <protection hidden="1"/>
    </xf>
    <xf numFmtId="165" fontId="71" fillId="9" borderId="0" xfId="2" applyNumberFormat="1" applyFont="1" applyFill="1" applyBorder="1" applyAlignment="1" applyProtection="1">
      <alignment horizontal="right" vertical="center" wrapText="1"/>
      <protection hidden="1"/>
    </xf>
    <xf numFmtId="167" fontId="71" fillId="9" borderId="0" xfId="2" applyFont="1" applyFill="1" applyBorder="1" applyAlignment="1" applyProtection="1">
      <alignment vertical="center"/>
      <protection hidden="1"/>
    </xf>
    <xf numFmtId="172" fontId="58" fillId="3" borderId="2" xfId="2" applyNumberFormat="1" applyFont="1" applyFill="1" applyBorder="1" applyAlignment="1" applyProtection="1">
      <alignment horizontal="center" vertical="center" wrapText="1" shrinkToFit="1"/>
      <protection hidden="1"/>
    </xf>
    <xf numFmtId="0" fontId="68" fillId="0" borderId="8" xfId="0" applyFont="1" applyBorder="1" applyAlignment="1">
      <alignment horizontal="center" vertical="center"/>
    </xf>
    <xf numFmtId="0" fontId="68" fillId="0" borderId="8" xfId="0" applyFont="1" applyBorder="1" applyAlignment="1">
      <alignment horizontal="center" vertical="center" wrapText="1"/>
    </xf>
    <xf numFmtId="0" fontId="64" fillId="0" borderId="8" xfId="0" applyFont="1" applyBorder="1" applyAlignment="1">
      <alignment horizontal="center" vertical="center"/>
    </xf>
    <xf numFmtId="0" fontId="68" fillId="0" borderId="0" xfId="0" applyFont="1" applyAlignment="1">
      <alignment horizontal="center" vertical="center"/>
    </xf>
    <xf numFmtId="0" fontId="64" fillId="0" borderId="0" xfId="0" applyFont="1" applyAlignment="1">
      <alignment horizontal="center" vertical="center"/>
    </xf>
    <xf numFmtId="4" fontId="64" fillId="33" borderId="8" xfId="0" applyNumberFormat="1" applyFont="1" applyFill="1" applyBorder="1" applyAlignment="1">
      <alignment horizontal="center" vertical="center" wrapText="1"/>
    </xf>
    <xf numFmtId="4" fontId="64" fillId="0" borderId="8" xfId="0" applyNumberFormat="1" applyFont="1" applyBorder="1" applyAlignment="1">
      <alignment horizontal="center" vertical="center" wrapText="1"/>
    </xf>
    <xf numFmtId="4" fontId="64" fillId="0" borderId="0" xfId="0" applyNumberFormat="1" applyFont="1" applyAlignment="1">
      <alignment horizontal="center" vertical="center" wrapText="1"/>
    </xf>
    <xf numFmtId="0" fontId="64" fillId="0" borderId="0" xfId="0" applyFont="1" applyAlignment="1">
      <alignment horizontal="left" vertical="center" wrapText="1"/>
    </xf>
    <xf numFmtId="0" fontId="64" fillId="0" borderId="0" xfId="0" applyFont="1" applyAlignment="1">
      <alignment vertical="center" wrapText="1"/>
    </xf>
    <xf numFmtId="3" fontId="64" fillId="0" borderId="0" xfId="0" applyNumberFormat="1" applyFont="1" applyAlignment="1">
      <alignment vertical="center" wrapText="1"/>
    </xf>
    <xf numFmtId="0" fontId="68" fillId="36" borderId="8" xfId="0" applyFont="1" applyFill="1" applyBorder="1" applyAlignment="1">
      <alignment vertical="center" wrapText="1"/>
    </xf>
    <xf numFmtId="4" fontId="68" fillId="0" borderId="8" xfId="0" applyNumberFormat="1" applyFont="1" applyBorder="1" applyAlignment="1">
      <alignment horizontal="right" vertical="center" wrapText="1"/>
    </xf>
    <xf numFmtId="0" fontId="64" fillId="0" borderId="0" xfId="0" applyFont="1" applyAlignment="1">
      <alignment horizontal="center" vertical="center" wrapText="1"/>
    </xf>
    <xf numFmtId="4" fontId="64" fillId="0" borderId="8" xfId="0" applyNumberFormat="1" applyFont="1" applyBorder="1" applyAlignment="1">
      <alignment vertical="center" wrapText="1"/>
    </xf>
    <xf numFmtId="0" fontId="56" fillId="0" borderId="0" xfId="0" applyFont="1" applyAlignment="1">
      <alignment vertical="center" wrapText="1"/>
    </xf>
    <xf numFmtId="175" fontId="55" fillId="3" borderId="0" xfId="2" applyNumberFormat="1" applyFont="1" applyFill="1" applyBorder="1" applyAlignment="1" applyProtection="1">
      <alignment horizontal="center" vertical="center"/>
    </xf>
    <xf numFmtId="167" fontId="25" fillId="3" borderId="0" xfId="2" applyFont="1" applyFill="1" applyBorder="1" applyAlignment="1" applyProtection="1">
      <alignment horizontal="center" vertical="center" wrapText="1"/>
      <protection hidden="1"/>
    </xf>
    <xf numFmtId="167" fontId="79" fillId="9" borderId="0" xfId="2" applyFont="1" applyFill="1" applyBorder="1" applyAlignment="1" applyProtection="1">
      <alignment horizontal="center" vertical="center" wrapText="1"/>
      <protection hidden="1"/>
    </xf>
    <xf numFmtId="167" fontId="79" fillId="9" borderId="0" xfId="2" applyFont="1" applyFill="1" applyBorder="1" applyAlignment="1" applyProtection="1">
      <alignment horizontal="left" vertical="center" wrapText="1"/>
      <protection hidden="1"/>
    </xf>
    <xf numFmtId="167" fontId="25" fillId="3" borderId="0" xfId="2" applyFont="1" applyFill="1" applyBorder="1" applyAlignment="1" applyProtection="1">
      <alignment horizontal="left" vertical="center" wrapText="1"/>
      <protection hidden="1"/>
    </xf>
    <xf numFmtId="170" fontId="25" fillId="3" borderId="0" xfId="2" applyNumberFormat="1" applyFont="1" applyFill="1" applyBorder="1" applyAlignment="1" applyProtection="1">
      <alignment vertical="center"/>
      <protection hidden="1"/>
    </xf>
    <xf numFmtId="168" fontId="25" fillId="3" borderId="0" xfId="3" applyNumberFormat="1" applyFont="1" applyFill="1" applyBorder="1" applyAlignment="1" applyProtection="1">
      <alignment horizontal="center" vertical="center"/>
      <protection hidden="1"/>
    </xf>
    <xf numFmtId="167" fontId="25" fillId="3" borderId="0" xfId="2" applyFont="1" applyFill="1" applyBorder="1" applyAlignment="1" applyProtection="1">
      <alignment vertical="center"/>
      <protection hidden="1"/>
    </xf>
    <xf numFmtId="167" fontId="25" fillId="3" borderId="0" xfId="2" applyFont="1" applyFill="1" applyBorder="1" applyAlignment="1" applyProtection="1">
      <alignment horizontal="center" vertical="center"/>
      <protection hidden="1"/>
    </xf>
    <xf numFmtId="165" fontId="25" fillId="3" borderId="0" xfId="2" applyNumberFormat="1" applyFont="1" applyFill="1" applyBorder="1" applyAlignment="1" applyProtection="1">
      <alignment horizontal="right" vertical="center" wrapText="1"/>
      <protection hidden="1"/>
    </xf>
    <xf numFmtId="167" fontId="25" fillId="3" borderId="8" xfId="2" applyFont="1" applyFill="1" applyBorder="1" applyAlignment="1" applyProtection="1">
      <alignment horizontal="center" vertical="center" wrapText="1"/>
      <protection hidden="1"/>
    </xf>
    <xf numFmtId="169" fontId="25" fillId="3" borderId="8" xfId="2" applyNumberFormat="1" applyFont="1" applyFill="1" applyBorder="1" applyAlignment="1" applyProtection="1">
      <alignment horizontal="center" vertical="center" wrapText="1"/>
      <protection hidden="1"/>
    </xf>
    <xf numFmtId="167" fontId="75" fillId="3" borderId="8" xfId="2" applyFont="1" applyFill="1" applyBorder="1" applyAlignment="1" applyProtection="1">
      <alignment horizontal="center" vertical="center" wrapText="1"/>
      <protection hidden="1"/>
    </xf>
    <xf numFmtId="169" fontId="75" fillId="3" borderId="8" xfId="2" applyNumberFormat="1" applyFont="1" applyFill="1" applyBorder="1" applyAlignment="1" applyProtection="1">
      <alignment horizontal="center" vertical="center" wrapText="1"/>
      <protection hidden="1"/>
    </xf>
    <xf numFmtId="172" fontId="75" fillId="3" borderId="8" xfId="2" applyNumberFormat="1" applyFont="1" applyFill="1" applyBorder="1" applyAlignment="1" applyProtection="1">
      <alignment horizontal="center" vertical="center" wrapText="1"/>
      <protection hidden="1"/>
    </xf>
    <xf numFmtId="167" fontId="24" fillId="3" borderId="8" xfId="2" applyFont="1" applyFill="1" applyBorder="1" applyAlignment="1" applyProtection="1">
      <alignment horizontal="center" vertical="center" wrapText="1"/>
      <protection hidden="1"/>
    </xf>
    <xf numFmtId="169" fontId="24" fillId="3" borderId="8" xfId="2" applyNumberFormat="1" applyFont="1" applyFill="1" applyBorder="1" applyAlignment="1" applyProtection="1">
      <alignment horizontal="right" vertical="center"/>
      <protection hidden="1"/>
    </xf>
    <xf numFmtId="169" fontId="25" fillId="3" borderId="8" xfId="2" applyNumberFormat="1" applyFont="1" applyFill="1" applyBorder="1" applyAlignment="1" applyProtection="1">
      <alignment horizontal="right" vertical="center"/>
      <protection hidden="1"/>
    </xf>
    <xf numFmtId="167" fontId="69" fillId="3" borderId="8" xfId="2" applyFont="1" applyFill="1" applyBorder="1" applyAlignment="1" applyProtection="1">
      <alignment horizontal="center" vertical="center" wrapText="1"/>
      <protection hidden="1"/>
    </xf>
    <xf numFmtId="169" fontId="69" fillId="3" borderId="8" xfId="2" applyNumberFormat="1" applyFont="1" applyFill="1" applyBorder="1" applyAlignment="1" applyProtection="1">
      <alignment horizontal="right" vertical="center"/>
      <protection hidden="1"/>
    </xf>
    <xf numFmtId="169" fontId="25" fillId="3" borderId="8" xfId="2" applyNumberFormat="1" applyFont="1" applyFill="1" applyBorder="1" applyAlignment="1" applyProtection="1">
      <alignment horizontal="left" vertical="center" wrapText="1"/>
      <protection hidden="1"/>
    </xf>
    <xf numFmtId="169" fontId="25" fillId="3" borderId="8" xfId="2" applyNumberFormat="1" applyFont="1" applyFill="1" applyBorder="1" applyAlignment="1" applyProtection="1">
      <alignment horizontal="center" vertical="center"/>
      <protection hidden="1"/>
    </xf>
    <xf numFmtId="167" fontId="24" fillId="0" borderId="8" xfId="2" applyFont="1" applyBorder="1" applyAlignment="1" applyProtection="1">
      <alignment horizontal="center" vertical="center" wrapText="1"/>
      <protection hidden="1"/>
    </xf>
    <xf numFmtId="169" fontId="24" fillId="0" borderId="8" xfId="2" applyNumberFormat="1" applyFont="1" applyBorder="1" applyAlignment="1" applyProtection="1">
      <alignment horizontal="right" vertical="center"/>
      <protection hidden="1"/>
    </xf>
    <xf numFmtId="167" fontId="25" fillId="0" borderId="8" xfId="2" applyFont="1" applyBorder="1" applyAlignment="1" applyProtection="1">
      <alignment horizontal="center" vertical="center" wrapText="1"/>
      <protection hidden="1"/>
    </xf>
    <xf numFmtId="167" fontId="17" fillId="9" borderId="9" xfId="2" applyFont="1" applyFill="1" applyBorder="1" applyAlignment="1" applyProtection="1">
      <alignment vertical="center"/>
    </xf>
    <xf numFmtId="167" fontId="82" fillId="9" borderId="9" xfId="2" applyFont="1" applyFill="1" applyBorder="1" applyAlignment="1" applyProtection="1">
      <alignment vertical="center"/>
    </xf>
    <xf numFmtId="169" fontId="17" fillId="3" borderId="2" xfId="2" applyNumberFormat="1" applyFont="1" applyFill="1" applyBorder="1" applyAlignment="1" applyProtection="1">
      <alignment vertical="center"/>
    </xf>
    <xf numFmtId="169" fontId="29" fillId="5" borderId="2" xfId="3" applyNumberFormat="1" applyFont="1" applyFill="1" applyBorder="1" applyAlignment="1" applyProtection="1">
      <alignment vertical="center"/>
    </xf>
    <xf numFmtId="169" fontId="17" fillId="3" borderId="4" xfId="2" applyNumberFormat="1" applyFont="1" applyFill="1" applyBorder="1" applyAlignment="1" applyProtection="1">
      <alignment vertical="center"/>
    </xf>
    <xf numFmtId="169" fontId="17" fillId="3" borderId="0" xfId="2" applyNumberFormat="1" applyFont="1" applyFill="1" applyAlignment="1" applyProtection="1">
      <alignment vertical="center"/>
    </xf>
    <xf numFmtId="169" fontId="83" fillId="39" borderId="0" xfId="2" applyNumberFormat="1" applyFont="1" applyFill="1" applyAlignment="1" applyProtection="1">
      <alignment horizontal="center" vertical="center" wrapText="1"/>
    </xf>
    <xf numFmtId="169" fontId="84" fillId="5" borderId="0" xfId="2" applyNumberFormat="1" applyFont="1" applyFill="1" applyAlignment="1" applyProtection="1">
      <alignment horizontal="center" vertical="center"/>
    </xf>
    <xf numFmtId="165" fontId="84" fillId="5" borderId="0" xfId="2" applyNumberFormat="1" applyFont="1" applyFill="1" applyAlignment="1" applyProtection="1">
      <alignment horizontal="center" vertical="center"/>
    </xf>
    <xf numFmtId="169" fontId="85" fillId="39" borderId="0" xfId="2" applyNumberFormat="1" applyFont="1" applyFill="1" applyAlignment="1" applyProtection="1">
      <alignment horizontal="center" vertical="center"/>
    </xf>
    <xf numFmtId="167" fontId="83" fillId="39" borderId="0" xfId="2" applyFont="1" applyFill="1" applyAlignment="1" applyProtection="1">
      <alignment vertical="center"/>
    </xf>
    <xf numFmtId="174" fontId="86" fillId="0" borderId="0" xfId="2" applyNumberFormat="1" applyFont="1" applyAlignment="1" applyProtection="1">
      <alignment vertical="center" wrapText="1"/>
    </xf>
    <xf numFmtId="174" fontId="86" fillId="0" borderId="0" xfId="2" applyNumberFormat="1" applyFont="1" applyAlignment="1" applyProtection="1">
      <alignment horizontal="center" vertical="center" wrapText="1"/>
    </xf>
    <xf numFmtId="174" fontId="86" fillId="0" borderId="0" xfId="2" applyNumberFormat="1" applyFont="1" applyAlignment="1" applyProtection="1">
      <alignment vertical="center"/>
    </xf>
    <xf numFmtId="10" fontId="86" fillId="0" borderId="0" xfId="9" applyNumberFormat="1" applyFont="1" applyAlignment="1" applyProtection="1">
      <alignment vertical="center"/>
    </xf>
    <xf numFmtId="169" fontId="83" fillId="40" borderId="0" xfId="2" applyNumberFormat="1" applyFont="1" applyFill="1" applyAlignment="1" applyProtection="1">
      <alignment horizontal="center" vertical="center" wrapText="1"/>
    </xf>
    <xf numFmtId="169" fontId="84" fillId="41" borderId="0" xfId="2" applyNumberFormat="1" applyFont="1" applyFill="1" applyAlignment="1" applyProtection="1">
      <alignment horizontal="center" vertical="center"/>
    </xf>
    <xf numFmtId="165" fontId="84" fillId="41" borderId="0" xfId="2" applyNumberFormat="1" applyFont="1" applyFill="1" applyAlignment="1" applyProtection="1">
      <alignment horizontal="center" vertical="center"/>
    </xf>
    <xf numFmtId="169" fontId="85" fillId="40" borderId="0" xfId="2" applyNumberFormat="1" applyFont="1" applyFill="1" applyAlignment="1" applyProtection="1">
      <alignment horizontal="center" vertical="center"/>
    </xf>
    <xf numFmtId="167" fontId="83" fillId="40" borderId="0" xfId="2" applyFont="1" applyFill="1" applyAlignment="1" applyProtection="1">
      <alignment vertical="center"/>
    </xf>
    <xf numFmtId="170" fontId="29" fillId="41" borderId="8" xfId="3" applyFont="1" applyFill="1" applyBorder="1" applyAlignment="1" applyProtection="1">
      <alignment vertical="center"/>
    </xf>
    <xf numFmtId="167" fontId="29" fillId="41" borderId="0" xfId="2" applyFont="1" applyFill="1" applyAlignment="1" applyProtection="1">
      <alignment vertical="center"/>
    </xf>
    <xf numFmtId="170" fontId="29" fillId="41" borderId="2" xfId="3" applyFont="1" applyFill="1" applyBorder="1" applyAlignment="1" applyProtection="1">
      <alignment vertical="center"/>
    </xf>
    <xf numFmtId="166" fontId="29" fillId="41" borderId="2" xfId="3" applyNumberFormat="1" applyFont="1" applyFill="1" applyBorder="1" applyAlignment="1" applyProtection="1">
      <alignment vertical="center"/>
    </xf>
    <xf numFmtId="169" fontId="29" fillId="41" borderId="2" xfId="3" applyNumberFormat="1" applyFont="1" applyFill="1" applyBorder="1" applyAlignment="1" applyProtection="1">
      <alignment vertical="center"/>
    </xf>
    <xf numFmtId="167" fontId="17" fillId="41" borderId="0" xfId="2" applyFont="1" applyFill="1" applyAlignment="1" applyProtection="1">
      <alignment vertical="center"/>
    </xf>
    <xf numFmtId="167" fontId="89" fillId="3" borderId="0" xfId="2" applyFont="1" applyFill="1" applyAlignment="1" applyProtection="1">
      <alignment vertical="center"/>
    </xf>
    <xf numFmtId="169" fontId="89" fillId="3" borderId="0" xfId="2" applyNumberFormat="1" applyFont="1" applyFill="1" applyAlignment="1" applyProtection="1">
      <alignment vertical="center"/>
    </xf>
    <xf numFmtId="168" fontId="89" fillId="3" borderId="0" xfId="3" applyNumberFormat="1" applyFont="1" applyFill="1" applyAlignment="1" applyProtection="1">
      <alignment vertical="center"/>
    </xf>
    <xf numFmtId="172" fontId="89" fillId="3" borderId="7" xfId="2" applyNumberFormat="1" applyFont="1" applyFill="1" applyBorder="1" applyAlignment="1" applyProtection="1">
      <alignment horizontal="center" vertical="center"/>
    </xf>
    <xf numFmtId="167" fontId="89" fillId="7" borderId="8" xfId="2" applyFont="1" applyFill="1" applyBorder="1" applyAlignment="1" applyProtection="1">
      <alignment vertical="center"/>
    </xf>
    <xf numFmtId="169" fontId="89" fillId="3" borderId="4" xfId="2" applyNumberFormat="1" applyFont="1" applyFill="1" applyBorder="1" applyAlignment="1" applyProtection="1">
      <alignment vertical="center"/>
    </xf>
    <xf numFmtId="172" fontId="89" fillId="3" borderId="2" xfId="2" applyNumberFormat="1" applyFont="1" applyFill="1" applyBorder="1" applyAlignment="1" applyProtection="1">
      <alignment horizontal="center" vertical="center"/>
    </xf>
    <xf numFmtId="167" fontId="89" fillId="7" borderId="2" xfId="2" applyFont="1" applyFill="1" applyBorder="1" applyAlignment="1" applyProtection="1">
      <alignment vertical="center"/>
    </xf>
    <xf numFmtId="169" fontId="89" fillId="3" borderId="2" xfId="2" applyNumberFormat="1" applyFont="1" applyFill="1" applyBorder="1" applyAlignment="1" applyProtection="1">
      <alignment vertical="center"/>
    </xf>
    <xf numFmtId="172" fontId="89" fillId="3" borderId="3" xfId="2" applyNumberFormat="1" applyFont="1" applyFill="1" applyBorder="1" applyAlignment="1" applyProtection="1">
      <alignment horizontal="center" vertical="center"/>
    </xf>
    <xf numFmtId="181" fontId="89" fillId="0" borderId="3" xfId="3" applyNumberFormat="1" applyFont="1" applyBorder="1" applyAlignment="1" applyProtection="1">
      <alignment horizontal="center" vertical="center"/>
    </xf>
    <xf numFmtId="166" fontId="89" fillId="3" borderId="3" xfId="3" applyNumberFormat="1" applyFont="1" applyFill="1" applyBorder="1" applyAlignment="1" applyProtection="1">
      <alignment vertical="center"/>
    </xf>
    <xf numFmtId="181" fontId="89" fillId="0" borderId="2" xfId="3" applyNumberFormat="1" applyFont="1" applyBorder="1" applyAlignment="1" applyProtection="1">
      <alignment horizontal="center" vertical="center"/>
    </xf>
    <xf numFmtId="166" fontId="89" fillId="3" borderId="2" xfId="3" applyNumberFormat="1" applyFont="1" applyFill="1" applyBorder="1" applyAlignment="1" applyProtection="1">
      <alignment vertical="center"/>
    </xf>
    <xf numFmtId="167" fontId="89" fillId="9" borderId="9" xfId="2" applyFont="1" applyFill="1" applyBorder="1" applyAlignment="1" applyProtection="1">
      <alignment vertical="center"/>
    </xf>
    <xf numFmtId="167" fontId="89" fillId="9" borderId="9" xfId="2" applyFont="1" applyFill="1" applyBorder="1" applyAlignment="1" applyProtection="1">
      <alignment horizontal="right" vertical="center"/>
    </xf>
    <xf numFmtId="168" fontId="89" fillId="9" borderId="8" xfId="3" applyNumberFormat="1" applyFont="1" applyFill="1" applyBorder="1" applyAlignment="1" applyProtection="1">
      <alignment vertical="center"/>
    </xf>
    <xf numFmtId="167" fontId="89" fillId="9" borderId="0" xfId="2" applyFont="1" applyFill="1" applyAlignment="1" applyProtection="1">
      <alignment vertical="center"/>
    </xf>
    <xf numFmtId="167" fontId="17" fillId="45" borderId="0" xfId="2" applyFont="1" applyFill="1" applyAlignment="1" applyProtection="1">
      <alignment vertical="center"/>
    </xf>
    <xf numFmtId="167" fontId="22" fillId="3" borderId="0" xfId="2" applyFont="1" applyFill="1" applyAlignment="1" applyProtection="1">
      <alignment vertical="center"/>
    </xf>
    <xf numFmtId="169" fontId="22" fillId="3" borderId="0" xfId="2" applyNumberFormat="1" applyFont="1" applyFill="1" applyAlignment="1" applyProtection="1">
      <alignment vertical="center"/>
    </xf>
    <xf numFmtId="168" fontId="22" fillId="3" borderId="0" xfId="3" applyNumberFormat="1" applyFont="1" applyFill="1" applyAlignment="1" applyProtection="1">
      <alignment vertical="center"/>
    </xf>
    <xf numFmtId="166" fontId="13" fillId="0" borderId="5" xfId="2" applyNumberFormat="1" applyFont="1" applyBorder="1" applyAlignment="1" applyProtection="1">
      <alignment horizontal="center" vertical="center" wrapText="1"/>
      <protection hidden="1"/>
    </xf>
    <xf numFmtId="167" fontId="11" fillId="3" borderId="8" xfId="2" applyFont="1" applyFill="1" applyBorder="1" applyAlignment="1" applyProtection="1">
      <alignment horizontal="left" vertical="center" wrapText="1"/>
    </xf>
    <xf numFmtId="167" fontId="11" fillId="9" borderId="1" xfId="2" applyFont="1" applyFill="1" applyBorder="1" applyAlignment="1" applyProtection="1">
      <alignment horizontal="left" vertical="center" wrapText="1"/>
    </xf>
    <xf numFmtId="167" fontId="11" fillId="3" borderId="1" xfId="2" applyFont="1" applyFill="1" applyBorder="1" applyAlignment="1" applyProtection="1">
      <alignment horizontal="left" vertical="center" wrapText="1"/>
    </xf>
    <xf numFmtId="169" fontId="18" fillId="4" borderId="0" xfId="2" applyNumberFormat="1" applyFont="1" applyFill="1" applyAlignment="1" applyProtection="1">
      <alignment horizontal="center" vertical="center"/>
    </xf>
    <xf numFmtId="169" fontId="18" fillId="4" borderId="0" xfId="2" applyNumberFormat="1" applyFont="1" applyFill="1" applyAlignment="1" applyProtection="1">
      <alignment vertical="center"/>
    </xf>
    <xf numFmtId="169" fontId="18" fillId="43" borderId="0" xfId="2" applyNumberFormat="1" applyFont="1" applyFill="1" applyAlignment="1" applyProtection="1">
      <alignment horizontal="center" vertical="center"/>
    </xf>
    <xf numFmtId="169" fontId="18" fillId="43" borderId="0" xfId="2" applyNumberFormat="1" applyFont="1" applyFill="1" applyAlignment="1" applyProtection="1">
      <alignment vertical="center"/>
    </xf>
    <xf numFmtId="169" fontId="18" fillId="44" borderId="0" xfId="2" applyNumberFormat="1" applyFont="1" applyFill="1" applyAlignment="1" applyProtection="1">
      <alignment horizontal="center" vertical="center"/>
    </xf>
    <xf numFmtId="169" fontId="18" fillId="44" borderId="0" xfId="2" applyNumberFormat="1" applyFont="1" applyFill="1" applyAlignment="1" applyProtection="1">
      <alignment vertical="center"/>
    </xf>
    <xf numFmtId="167" fontId="10" fillId="3" borderId="5" xfId="2" applyFont="1" applyFill="1" applyBorder="1" applyAlignment="1" applyProtection="1">
      <alignment horizontal="center" vertical="center" wrapText="1"/>
      <protection hidden="1"/>
    </xf>
    <xf numFmtId="0" fontId="109" fillId="0" borderId="0" xfId="0" applyFont="1" applyAlignment="1" applyProtection="1">
      <alignment vertical="center"/>
      <protection hidden="1"/>
    </xf>
    <xf numFmtId="0" fontId="110" fillId="0" borderId="0" xfId="0" applyFont="1" applyAlignment="1" applyProtection="1">
      <alignment vertical="center"/>
      <protection hidden="1"/>
    </xf>
    <xf numFmtId="0" fontId="111" fillId="0" borderId="0" xfId="0" applyFont="1" applyAlignment="1" applyProtection="1">
      <alignment horizontal="right" vertical="center"/>
      <protection hidden="1"/>
    </xf>
    <xf numFmtId="0" fontId="111" fillId="0" borderId="0" xfId="0" applyFont="1" applyAlignment="1" applyProtection="1">
      <alignment vertical="center"/>
      <protection hidden="1"/>
    </xf>
    <xf numFmtId="0" fontId="112" fillId="0" borderId="0" xfId="0" applyFont="1" applyAlignment="1" applyProtection="1">
      <alignment vertical="center"/>
      <protection hidden="1"/>
    </xf>
    <xf numFmtId="0" fontId="114" fillId="0" borderId="0" xfId="0" applyFont="1" applyAlignment="1" applyProtection="1">
      <alignment vertical="center"/>
      <protection hidden="1"/>
    </xf>
    <xf numFmtId="3" fontId="115" fillId="0" borderId="0" xfId="0" applyNumberFormat="1" applyFont="1" applyAlignment="1" applyProtection="1">
      <alignment vertical="center"/>
      <protection hidden="1"/>
    </xf>
    <xf numFmtId="183" fontId="110" fillId="0" borderId="0" xfId="0" applyNumberFormat="1" applyFont="1" applyAlignment="1" applyProtection="1">
      <alignment vertical="center"/>
      <protection hidden="1"/>
    </xf>
    <xf numFmtId="3" fontId="110" fillId="0" borderId="0" xfId="0" applyNumberFormat="1" applyFont="1" applyAlignment="1" applyProtection="1">
      <alignment vertical="center"/>
      <protection hidden="1"/>
    </xf>
    <xf numFmtId="168" fontId="115" fillId="0" borderId="0" xfId="0" applyNumberFormat="1" applyFont="1" applyAlignment="1" applyProtection="1">
      <alignment vertical="center"/>
      <protection hidden="1"/>
    </xf>
    <xf numFmtId="0" fontId="115" fillId="0" borderId="0" xfId="0" applyFont="1" applyAlignment="1" applyProtection="1">
      <alignment vertical="center"/>
      <protection hidden="1"/>
    </xf>
    <xf numFmtId="167" fontId="15" fillId="33" borderId="8" xfId="2" applyFont="1" applyFill="1" applyBorder="1" applyAlignment="1" applyProtection="1">
      <alignment vertical="center" wrapText="1"/>
      <protection locked="0"/>
    </xf>
    <xf numFmtId="167" fontId="11" fillId="9" borderId="0" xfId="2" applyFont="1" applyFill="1" applyBorder="1" applyAlignment="1" applyProtection="1">
      <alignment horizontal="left" vertical="center"/>
    </xf>
    <xf numFmtId="10" fontId="110" fillId="0" borderId="0" xfId="0" applyNumberFormat="1" applyFont="1" applyAlignment="1" applyProtection="1">
      <alignment vertical="center"/>
      <protection hidden="1"/>
    </xf>
    <xf numFmtId="10" fontId="110" fillId="0" borderId="0" xfId="9" applyNumberFormat="1" applyFont="1" applyAlignment="1" applyProtection="1">
      <alignment vertical="center"/>
      <protection hidden="1"/>
    </xf>
    <xf numFmtId="168" fontId="110" fillId="0" borderId="0" xfId="0" applyNumberFormat="1" applyFont="1" applyAlignment="1" applyProtection="1">
      <alignment horizontal="right" vertical="center"/>
      <protection hidden="1"/>
    </xf>
    <xf numFmtId="1" fontId="116" fillId="0" borderId="8" xfId="0" applyNumberFormat="1" applyFont="1" applyBorder="1" applyAlignment="1" applyProtection="1">
      <alignment horizontal="center" vertical="center"/>
      <protection hidden="1"/>
    </xf>
    <xf numFmtId="167" fontId="29" fillId="41" borderId="10" xfId="2" applyFont="1" applyFill="1" applyBorder="1" applyAlignment="1" applyProtection="1">
      <alignment horizontal="center" vertical="center" wrapText="1"/>
    </xf>
    <xf numFmtId="167" fontId="29" fillId="5" borderId="11" xfId="2" applyFont="1" applyFill="1" applyBorder="1" applyAlignment="1" applyProtection="1">
      <alignment horizontal="center" vertical="center" wrapText="1"/>
    </xf>
    <xf numFmtId="168" fontId="110" fillId="0" borderId="0" xfId="0" applyNumberFormat="1" applyFont="1" applyAlignment="1" applyProtection="1">
      <alignment vertical="center"/>
      <protection hidden="1"/>
    </xf>
    <xf numFmtId="168" fontId="110" fillId="33" borderId="0" xfId="0" applyNumberFormat="1" applyFont="1" applyFill="1" applyAlignment="1" applyProtection="1">
      <alignment vertical="center"/>
      <protection locked="0" hidden="1"/>
    </xf>
    <xf numFmtId="0" fontId="0" fillId="0" borderId="1" xfId="0" applyBorder="1" applyAlignment="1">
      <alignment horizontal="center" vertical="center"/>
    </xf>
    <xf numFmtId="174" fontId="7" fillId="0" borderId="2" xfId="2" applyNumberFormat="1" applyFont="1" applyBorder="1" applyAlignment="1" applyProtection="1">
      <alignment vertical="center" wrapText="1"/>
    </xf>
    <xf numFmtId="0" fontId="87" fillId="0" borderId="0" xfId="0" applyFont="1"/>
    <xf numFmtId="172" fontId="24" fillId="34" borderId="4" xfId="2" applyNumberFormat="1" applyFont="1" applyFill="1" applyBorder="1" applyAlignment="1" applyProtection="1">
      <alignment horizontal="center" vertical="center" wrapText="1"/>
      <protection locked="0"/>
    </xf>
    <xf numFmtId="167" fontId="7" fillId="33" borderId="7" xfId="2" applyFont="1" applyFill="1" applyBorder="1" applyAlignment="1" applyProtection="1">
      <alignment horizontal="center" vertical="center"/>
      <protection locked="0"/>
    </xf>
    <xf numFmtId="174" fontId="8" fillId="33" borderId="2" xfId="2" applyNumberFormat="1" applyFont="1" applyFill="1" applyBorder="1" applyAlignment="1" applyProtection="1">
      <alignment horizontal="left" vertical="center" wrapText="1"/>
      <protection locked="0"/>
    </xf>
    <xf numFmtId="10" fontId="8" fillId="33" borderId="2" xfId="9" applyNumberFormat="1" applyFont="1" applyFill="1" applyBorder="1" applyAlignment="1" applyProtection="1">
      <alignment horizontal="center" vertical="center" wrapText="1"/>
      <protection locked="0"/>
    </xf>
    <xf numFmtId="174" fontId="7" fillId="33" borderId="2" xfId="2" applyNumberFormat="1" applyFont="1" applyFill="1" applyBorder="1" applyAlignment="1" applyProtection="1">
      <alignment vertical="center" wrapText="1"/>
      <protection locked="0"/>
    </xf>
    <xf numFmtId="174" fontId="60" fillId="0" borderId="2" xfId="2" applyNumberFormat="1" applyFont="1" applyBorder="1" applyAlignment="1" applyProtection="1">
      <alignment vertical="center" wrapText="1"/>
    </xf>
    <xf numFmtId="174" fontId="60" fillId="0" borderId="28" xfId="2" applyNumberFormat="1" applyFont="1" applyBorder="1" applyAlignment="1" applyProtection="1">
      <alignment vertical="center" wrapText="1"/>
    </xf>
    <xf numFmtId="0" fontId="61" fillId="33" borderId="8" xfId="0" applyFont="1" applyFill="1" applyBorder="1" applyAlignment="1" applyProtection="1">
      <alignment horizontal="center" vertical="center"/>
      <protection locked="0"/>
    </xf>
    <xf numFmtId="4" fontId="61" fillId="33" borderId="8" xfId="0" applyNumberFormat="1" applyFont="1" applyFill="1" applyBorder="1" applyAlignment="1" applyProtection="1">
      <alignment wrapText="1"/>
      <protection locked="0"/>
    </xf>
    <xf numFmtId="4" fontId="61" fillId="33" borderId="8" xfId="0" applyNumberFormat="1" applyFont="1" applyFill="1" applyBorder="1" applyAlignment="1" applyProtection="1">
      <alignment horizontal="center" vertical="center" wrapText="1"/>
      <protection locked="0"/>
    </xf>
    <xf numFmtId="168" fontId="61" fillId="33" borderId="8" xfId="9" applyNumberFormat="1" applyFont="1" applyFill="1" applyBorder="1" applyProtection="1">
      <protection locked="0"/>
    </xf>
    <xf numFmtId="10" fontId="64" fillId="33" borderId="8" xfId="9" applyNumberFormat="1" applyFont="1" applyFill="1" applyBorder="1" applyAlignment="1" applyProtection="1">
      <alignment horizontal="center" wrapText="1"/>
      <protection locked="0"/>
    </xf>
    <xf numFmtId="0" fontId="67" fillId="0" borderId="0" xfId="0" applyFont="1" applyAlignment="1">
      <alignment horizontal="center" vertical="center"/>
    </xf>
    <xf numFmtId="0" fontId="61" fillId="0" borderId="0" xfId="0" applyFont="1" applyAlignment="1">
      <alignment horizontal="center" vertical="center"/>
    </xf>
    <xf numFmtId="0" fontId="61" fillId="0" borderId="0" xfId="0" applyFont="1" applyAlignment="1">
      <alignment wrapText="1"/>
    </xf>
    <xf numFmtId="0" fontId="61" fillId="0" borderId="0" xfId="0" applyFont="1"/>
    <xf numFmtId="0" fontId="61" fillId="0" borderId="0" xfId="0" applyFont="1" applyAlignment="1">
      <alignment horizontal="center" wrapText="1"/>
    </xf>
    <xf numFmtId="0" fontId="68" fillId="0" borderId="0" xfId="0" applyFont="1" applyAlignment="1">
      <alignment vertical="center"/>
    </xf>
    <xf numFmtId="0" fontId="14" fillId="0" borderId="0" xfId="0" applyFont="1" applyAlignment="1">
      <alignment vertical="center"/>
    </xf>
    <xf numFmtId="0" fontId="63" fillId="0" borderId="0" xfId="0" applyFont="1" applyAlignment="1">
      <alignment horizontal="center" vertical="center"/>
    </xf>
    <xf numFmtId="0" fontId="62" fillId="0" borderId="8" xfId="0" applyFont="1" applyBorder="1" applyAlignment="1">
      <alignment horizontal="center" vertical="center"/>
    </xf>
    <xf numFmtId="0" fontId="62" fillId="0" borderId="8" xfId="0" applyFont="1" applyBorder="1" applyAlignment="1">
      <alignment horizontal="center" vertical="center" wrapText="1"/>
    </xf>
    <xf numFmtId="0" fontId="65" fillId="0" borderId="0" xfId="0" applyFont="1" applyAlignment="1">
      <alignment horizontal="center" vertical="center"/>
    </xf>
    <xf numFmtId="0" fontId="62" fillId="0" borderId="0" xfId="0" applyFont="1" applyAlignment="1">
      <alignment horizontal="center" vertical="center"/>
    </xf>
    <xf numFmtId="0" fontId="66" fillId="0" borderId="0" xfId="0" applyFont="1" applyAlignment="1">
      <alignment horizontal="center" vertical="center" wrapText="1"/>
    </xf>
    <xf numFmtId="4" fontId="61" fillId="8" borderId="8" xfId="0" applyNumberFormat="1" applyFont="1" applyFill="1" applyBorder="1" applyAlignment="1">
      <alignment wrapText="1"/>
    </xf>
    <xf numFmtId="168" fontId="62" fillId="0" borderId="8" xfId="0" applyNumberFormat="1" applyFont="1" applyBorder="1"/>
    <xf numFmtId="0" fontId="63" fillId="0" borderId="8" xfId="0" applyFont="1" applyBorder="1" applyAlignment="1">
      <alignment horizontal="center" vertical="center"/>
    </xf>
    <xf numFmtId="0" fontId="63" fillId="36" borderId="8" xfId="0" applyFont="1" applyFill="1" applyBorder="1" applyAlignment="1">
      <alignment wrapText="1"/>
    </xf>
    <xf numFmtId="0" fontId="63" fillId="36" borderId="8" xfId="0" applyFont="1" applyFill="1" applyBorder="1"/>
    <xf numFmtId="4" fontId="63" fillId="0" borderId="8" xfId="0" applyNumberFormat="1" applyFont="1" applyBorder="1" applyAlignment="1">
      <alignment wrapText="1"/>
    </xf>
    <xf numFmtId="0" fontId="62" fillId="0" borderId="0" xfId="0" applyFont="1"/>
    <xf numFmtId="0" fontId="65" fillId="0" borderId="0" xfId="0" applyFont="1"/>
    <xf numFmtId="0" fontId="62" fillId="0" borderId="0" xfId="0" applyFont="1" applyAlignment="1">
      <alignment horizontal="left" vertical="center"/>
    </xf>
    <xf numFmtId="0" fontId="61" fillId="0" borderId="0" xfId="0" applyFont="1" applyAlignment="1">
      <alignment horizontal="left" vertical="center" wrapText="1"/>
    </xf>
    <xf numFmtId="0" fontId="61" fillId="0" borderId="8" xfId="0" applyFont="1" applyBorder="1" applyAlignment="1">
      <alignment horizontal="center" vertical="center"/>
    </xf>
    <xf numFmtId="0" fontId="61" fillId="0" borderId="0" xfId="0" applyFont="1" applyAlignment="1">
      <alignment horizontal="left"/>
    </xf>
    <xf numFmtId="10" fontId="64" fillId="0" borderId="8" xfId="9" applyNumberFormat="1" applyFont="1" applyFill="1" applyBorder="1" applyAlignment="1" applyProtection="1">
      <alignment horizontal="center" wrapText="1"/>
    </xf>
    <xf numFmtId="0" fontId="104" fillId="6" borderId="0" xfId="0" applyFont="1" applyFill="1" applyAlignment="1">
      <alignment horizontal="center" vertical="center"/>
    </xf>
    <xf numFmtId="0" fontId="84" fillId="6" borderId="0" xfId="0" applyFont="1" applyFill="1" applyAlignment="1">
      <alignment horizontal="left" vertical="center"/>
    </xf>
    <xf numFmtId="0" fontId="88" fillId="6" borderId="0" xfId="0" applyFont="1" applyFill="1" applyAlignment="1">
      <alignment wrapText="1"/>
    </xf>
    <xf numFmtId="0" fontId="88" fillId="6" borderId="0" xfId="0" applyFont="1" applyFill="1"/>
    <xf numFmtId="0" fontId="88" fillId="6" borderId="0" xfId="0" applyFont="1" applyFill="1" applyAlignment="1">
      <alignment horizontal="left" vertical="center"/>
    </xf>
    <xf numFmtId="0" fontId="88" fillId="6" borderId="0" xfId="0" applyFont="1" applyFill="1" applyAlignment="1">
      <alignment horizontal="center" wrapText="1"/>
    </xf>
    <xf numFmtId="0" fontId="84" fillId="6" borderId="0" xfId="0" applyFont="1" applyFill="1"/>
    <xf numFmtId="0" fontId="94" fillId="0" borderId="0" xfId="0" applyFont="1" applyAlignment="1">
      <alignment horizontal="center" vertical="center" wrapText="1"/>
    </xf>
    <xf numFmtId="0" fontId="93" fillId="0" borderId="8" xfId="0" applyFont="1" applyBorder="1" applyAlignment="1">
      <alignment horizontal="center" vertical="center"/>
    </xf>
    <xf numFmtId="0" fontId="94" fillId="36" borderId="8" xfId="0" applyFont="1" applyFill="1" applyBorder="1" applyAlignment="1">
      <alignment wrapText="1"/>
    </xf>
    <xf numFmtId="0" fontId="94" fillId="36" borderId="8" xfId="0" applyFont="1" applyFill="1" applyBorder="1"/>
    <xf numFmtId="10" fontId="95" fillId="0" borderId="8" xfId="9" applyNumberFormat="1" applyFont="1" applyFill="1" applyBorder="1" applyAlignment="1" applyProtection="1">
      <alignment horizontal="center" wrapText="1"/>
    </xf>
    <xf numFmtId="168" fontId="92" fillId="0" borderId="8" xfId="0" applyNumberFormat="1" applyFont="1" applyBorder="1"/>
    <xf numFmtId="0" fontId="96" fillId="0" borderId="0" xfId="0" applyFont="1" applyAlignment="1">
      <alignment vertical="center"/>
    </xf>
    <xf numFmtId="0" fontId="93" fillId="0" borderId="0" xfId="0" applyFont="1"/>
    <xf numFmtId="0" fontId="91" fillId="0" borderId="0" xfId="0" applyFont="1" applyAlignment="1">
      <alignment horizontal="center" vertical="center"/>
    </xf>
    <xf numFmtId="0" fontId="93" fillId="0" borderId="0" xfId="0" applyFont="1" applyAlignment="1">
      <alignment horizontal="center" vertical="center"/>
    </xf>
    <xf numFmtId="0" fontId="93" fillId="0" borderId="0" xfId="0" applyFont="1" applyAlignment="1">
      <alignment wrapText="1"/>
    </xf>
    <xf numFmtId="0" fontId="93" fillId="0" borderId="0" xfId="0" applyFont="1" applyAlignment="1">
      <alignment horizontal="center" wrapText="1"/>
    </xf>
    <xf numFmtId="0" fontId="92" fillId="0" borderId="0" xfId="0" applyFont="1"/>
    <xf numFmtId="0" fontId="93" fillId="0" borderId="0" xfId="0" applyFont="1" applyAlignment="1">
      <alignment horizontal="left" vertical="center"/>
    </xf>
    <xf numFmtId="4" fontId="95" fillId="0" borderId="8" xfId="9" applyNumberFormat="1" applyFont="1" applyFill="1" applyBorder="1" applyAlignment="1" applyProtection="1">
      <alignment horizontal="center" wrapText="1"/>
    </xf>
    <xf numFmtId="4" fontId="96" fillId="8" borderId="8" xfId="9" applyNumberFormat="1" applyFont="1" applyFill="1" applyBorder="1" applyAlignment="1" applyProtection="1">
      <alignment horizontal="center" wrapText="1"/>
    </xf>
    <xf numFmtId="4" fontId="92" fillId="0" borderId="0" xfId="0" applyNumberFormat="1" applyFont="1"/>
    <xf numFmtId="0" fontId="93" fillId="0" borderId="0" xfId="0" applyFont="1" applyAlignment="1">
      <alignment horizontal="left"/>
    </xf>
    <xf numFmtId="10" fontId="96" fillId="8" borderId="8" xfId="9" applyNumberFormat="1" applyFont="1" applyFill="1" applyBorder="1" applyAlignment="1" applyProtection="1">
      <alignment horizontal="center" wrapText="1"/>
    </xf>
    <xf numFmtId="0" fontId="94" fillId="0" borderId="0" xfId="0" applyFont="1" applyAlignment="1">
      <alignment horizontal="center" vertical="center"/>
    </xf>
    <xf numFmtId="0" fontId="92" fillId="0" borderId="0" xfId="0" applyFont="1" applyAlignment="1">
      <alignment horizontal="center" vertical="center"/>
    </xf>
    <xf numFmtId="0" fontId="92" fillId="0" borderId="0" xfId="0" applyFont="1" applyAlignment="1">
      <alignment wrapText="1"/>
    </xf>
    <xf numFmtId="10" fontId="92" fillId="0" borderId="0" xfId="0" applyNumberFormat="1" applyFont="1" applyAlignment="1">
      <alignment horizontal="center" wrapText="1"/>
    </xf>
    <xf numFmtId="10" fontId="92" fillId="0" borderId="0" xfId="0" applyNumberFormat="1" applyFont="1"/>
    <xf numFmtId="4" fontId="74" fillId="0" borderId="8" xfId="9" applyNumberFormat="1" applyFont="1" applyFill="1" applyBorder="1" applyAlignment="1" applyProtection="1">
      <alignment horizontal="center" wrapText="1"/>
    </xf>
    <xf numFmtId="168" fontId="96" fillId="8" borderId="8" xfId="9" applyNumberFormat="1" applyFont="1" applyFill="1" applyBorder="1" applyAlignment="1" applyProtection="1">
      <alignment horizontal="center" wrapText="1"/>
    </xf>
    <xf numFmtId="0" fontId="94" fillId="8" borderId="0" xfId="0" applyFont="1" applyFill="1" applyAlignment="1">
      <alignment horizontal="center" vertical="center" wrapText="1"/>
    </xf>
    <xf numFmtId="0" fontId="93" fillId="8" borderId="8" xfId="0" applyFont="1" applyFill="1" applyBorder="1" applyAlignment="1">
      <alignment horizontal="center" vertical="center"/>
    </xf>
    <xf numFmtId="0" fontId="96" fillId="8" borderId="0" xfId="0" applyFont="1" applyFill="1" applyAlignment="1">
      <alignment vertical="center"/>
    </xf>
    <xf numFmtId="0" fontId="93" fillId="8" borderId="0" xfId="0" applyFont="1" applyFill="1"/>
    <xf numFmtId="168" fontId="96" fillId="8" borderId="0" xfId="9" applyNumberFormat="1" applyFont="1" applyFill="1" applyBorder="1" applyAlignment="1" applyProtection="1">
      <alignment horizontal="center" wrapText="1"/>
    </xf>
    <xf numFmtId="10" fontId="67" fillId="0" borderId="0" xfId="9" applyNumberFormat="1" applyFont="1" applyAlignment="1" applyProtection="1">
      <alignment horizontal="center" vertical="center"/>
    </xf>
    <xf numFmtId="10" fontId="61" fillId="0" borderId="0" xfId="9" applyNumberFormat="1" applyFont="1" applyAlignment="1" applyProtection="1">
      <alignment horizontal="center" vertical="center"/>
    </xf>
    <xf numFmtId="10" fontId="61" fillId="0" borderId="0" xfId="9" applyNumberFormat="1" applyFont="1" applyAlignment="1" applyProtection="1">
      <alignment wrapText="1"/>
    </xf>
    <xf numFmtId="10" fontId="61" fillId="0" borderId="0" xfId="9" applyNumberFormat="1" applyFont="1" applyProtection="1"/>
    <xf numFmtId="10" fontId="61" fillId="0" borderId="0" xfId="9" applyNumberFormat="1" applyFont="1" applyAlignment="1" applyProtection="1">
      <alignment horizontal="center" wrapText="1"/>
    </xf>
    <xf numFmtId="10" fontId="62" fillId="0" borderId="0" xfId="9" applyNumberFormat="1" applyFont="1" applyProtection="1"/>
    <xf numFmtId="10" fontId="65" fillId="0" borderId="0" xfId="9" applyNumberFormat="1" applyFont="1" applyProtection="1"/>
    <xf numFmtId="0" fontId="104" fillId="42" borderId="0" xfId="0" applyFont="1" applyFill="1" applyAlignment="1">
      <alignment horizontal="center" vertical="center"/>
    </xf>
    <xf numFmtId="0" fontId="84" fillId="42" borderId="0" xfId="0" applyFont="1" applyFill="1" applyAlignment="1">
      <alignment horizontal="left" vertical="center"/>
    </xf>
    <xf numFmtId="0" fontId="88" fillId="42" borderId="0" xfId="0" applyFont="1" applyFill="1" applyAlignment="1">
      <alignment wrapText="1"/>
    </xf>
    <xf numFmtId="0" fontId="88" fillId="42" borderId="0" xfId="0" applyFont="1" applyFill="1"/>
    <xf numFmtId="0" fontId="88" fillId="42" borderId="0" xfId="0" applyFont="1" applyFill="1" applyAlignment="1">
      <alignment horizontal="left" vertical="center"/>
    </xf>
    <xf numFmtId="0" fontId="88" fillId="42" borderId="0" xfId="0" applyFont="1" applyFill="1" applyAlignment="1">
      <alignment horizontal="center" wrapText="1"/>
    </xf>
    <xf numFmtId="0" fontId="84" fillId="42" borderId="0" xfId="0" applyFont="1" applyFill="1"/>
    <xf numFmtId="0" fontId="100" fillId="0" borderId="0" xfId="0" applyFont="1" applyAlignment="1">
      <alignment horizontal="center" vertical="center" wrapText="1"/>
    </xf>
    <xf numFmtId="0" fontId="99" fillId="0" borderId="8" xfId="0" applyFont="1" applyBorder="1" applyAlignment="1">
      <alignment horizontal="center" vertical="center"/>
    </xf>
    <xf numFmtId="0" fontId="100" fillId="36" borderId="8" xfId="0" applyFont="1" applyFill="1" applyBorder="1" applyAlignment="1">
      <alignment wrapText="1"/>
    </xf>
    <xf numFmtId="0" fontId="100" fillId="36" borderId="8" xfId="0" applyFont="1" applyFill="1" applyBorder="1"/>
    <xf numFmtId="10" fontId="101" fillId="0" borderId="8" xfId="9" applyNumberFormat="1" applyFont="1" applyFill="1" applyBorder="1" applyAlignment="1" applyProtection="1">
      <alignment horizontal="center" wrapText="1"/>
    </xf>
    <xf numFmtId="168" fontId="98" fillId="0" borderId="8" xfId="0" applyNumberFormat="1" applyFont="1" applyBorder="1"/>
    <xf numFmtId="0" fontId="102" fillId="0" borderId="0" xfId="0" applyFont="1" applyAlignment="1">
      <alignment vertical="center"/>
    </xf>
    <xf numFmtId="0" fontId="99" fillId="0" borderId="0" xfId="0" applyFont="1"/>
    <xf numFmtId="0" fontId="97" fillId="0" borderId="0" xfId="0" applyFont="1" applyAlignment="1">
      <alignment horizontal="center" vertical="center"/>
    </xf>
    <xf numFmtId="0" fontId="99" fillId="0" borderId="0" xfId="0" applyFont="1" applyAlignment="1">
      <alignment horizontal="center" vertical="center"/>
    </xf>
    <xf numFmtId="0" fontId="99" fillId="0" borderId="0" xfId="0" applyFont="1" applyAlignment="1">
      <alignment wrapText="1"/>
    </xf>
    <xf numFmtId="0" fontId="99" fillId="0" borderId="0" xfId="0" applyFont="1" applyAlignment="1">
      <alignment horizontal="center" wrapText="1"/>
    </xf>
    <xf numFmtId="0" fontId="98" fillId="0" borderId="0" xfId="0" applyFont="1"/>
    <xf numFmtId="0" fontId="99" fillId="0" borderId="0" xfId="0" applyFont="1" applyAlignment="1">
      <alignment horizontal="left" vertical="center"/>
    </xf>
    <xf numFmtId="4" fontId="101" fillId="0" borderId="8" xfId="9" applyNumberFormat="1" applyFont="1" applyFill="1" applyBorder="1" applyAlignment="1" applyProtection="1">
      <alignment horizontal="center" wrapText="1"/>
    </xf>
    <xf numFmtId="4" fontId="102" fillId="8" borderId="8" xfId="9" applyNumberFormat="1" applyFont="1" applyFill="1" applyBorder="1" applyAlignment="1" applyProtection="1">
      <alignment horizontal="center" wrapText="1"/>
    </xf>
    <xf numFmtId="4" fontId="98" fillId="0" borderId="0" xfId="0" applyNumberFormat="1" applyFont="1"/>
    <xf numFmtId="0" fontId="99" fillId="0" borderId="0" xfId="0" applyFont="1" applyAlignment="1">
      <alignment horizontal="left"/>
    </xf>
    <xf numFmtId="10" fontId="102" fillId="8" borderId="8" xfId="9" applyNumberFormat="1" applyFont="1" applyFill="1" applyBorder="1" applyAlignment="1" applyProtection="1">
      <alignment horizontal="center" wrapText="1"/>
    </xf>
    <xf numFmtId="0" fontId="100" fillId="0" borderId="0" xfId="0" applyFont="1" applyAlignment="1">
      <alignment horizontal="center" vertical="center"/>
    </xf>
    <xf numFmtId="0" fontId="98" fillId="0" borderId="0" xfId="0" applyFont="1" applyAlignment="1">
      <alignment horizontal="center" vertical="center"/>
    </xf>
    <xf numFmtId="0" fontId="98" fillId="0" borderId="0" xfId="0" applyFont="1" applyAlignment="1">
      <alignment wrapText="1"/>
    </xf>
    <xf numFmtId="10" fontId="98" fillId="0" borderId="0" xfId="0" applyNumberFormat="1" applyFont="1" applyAlignment="1">
      <alignment horizontal="center" wrapText="1"/>
    </xf>
    <xf numFmtId="10" fontId="98" fillId="0" borderId="0" xfId="0" applyNumberFormat="1" applyFont="1"/>
    <xf numFmtId="4" fontId="103" fillId="0" borderId="8" xfId="9" applyNumberFormat="1" applyFont="1" applyFill="1" applyBorder="1" applyAlignment="1" applyProtection="1">
      <alignment horizontal="center" wrapText="1"/>
    </xf>
    <xf numFmtId="168" fontId="102" fillId="8" borderId="8" xfId="9" applyNumberFormat="1" applyFont="1" applyFill="1" applyBorder="1" applyAlignment="1" applyProtection="1">
      <alignment horizontal="center" wrapText="1"/>
    </xf>
    <xf numFmtId="0" fontId="100" fillId="8" borderId="0" xfId="0" applyFont="1" applyFill="1" applyAlignment="1">
      <alignment horizontal="center" vertical="center" wrapText="1"/>
    </xf>
    <xf numFmtId="0" fontId="99" fillId="8" borderId="8" xfId="0" applyFont="1" applyFill="1" applyBorder="1" applyAlignment="1">
      <alignment horizontal="center" vertical="center"/>
    </xf>
    <xf numFmtId="4" fontId="103" fillId="8" borderId="8" xfId="9" applyNumberFormat="1" applyFont="1" applyFill="1" applyBorder="1" applyAlignment="1" applyProtection="1">
      <alignment horizontal="center" wrapText="1"/>
    </xf>
    <xf numFmtId="0" fontId="102" fillId="8" borderId="0" xfId="0" applyFont="1" applyFill="1" applyAlignment="1">
      <alignment vertical="center"/>
    </xf>
    <xf numFmtId="0" fontId="99" fillId="8" borderId="0" xfId="0" applyFont="1" applyFill="1"/>
    <xf numFmtId="168" fontId="102" fillId="8" borderId="0" xfId="9" applyNumberFormat="1" applyFont="1" applyFill="1" applyBorder="1" applyAlignment="1" applyProtection="1">
      <alignment horizontal="center" wrapText="1"/>
    </xf>
    <xf numFmtId="167" fontId="82" fillId="34" borderId="25" xfId="2" applyFont="1" applyFill="1" applyBorder="1" applyAlignment="1" applyProtection="1">
      <alignment vertical="center"/>
    </xf>
    <xf numFmtId="167" fontId="117" fillId="3" borderId="0" xfId="2" applyFont="1" applyFill="1" applyAlignment="1" applyProtection="1">
      <alignment vertical="center"/>
    </xf>
    <xf numFmtId="169" fontId="117" fillId="34" borderId="0" xfId="2" applyNumberFormat="1" applyFont="1" applyFill="1" applyAlignment="1" applyProtection="1">
      <alignment vertical="center"/>
      <protection locked="0"/>
    </xf>
    <xf numFmtId="169" fontId="85" fillId="4" borderId="0" xfId="2" applyNumberFormat="1" applyFont="1" applyFill="1" applyAlignment="1" applyProtection="1">
      <alignment horizontal="center" vertical="center"/>
    </xf>
    <xf numFmtId="169" fontId="85" fillId="4" borderId="0" xfId="2" applyNumberFormat="1" applyFont="1" applyFill="1" applyAlignment="1" applyProtection="1">
      <alignment vertical="center"/>
    </xf>
    <xf numFmtId="0" fontId="64" fillId="33" borderId="8" xfId="0" applyFont="1" applyFill="1" applyBorder="1" applyAlignment="1" applyProtection="1">
      <alignment horizontal="center" vertical="center"/>
      <protection locked="0"/>
    </xf>
    <xf numFmtId="4" fontId="64" fillId="33" borderId="8" xfId="0" applyNumberFormat="1" applyFont="1" applyFill="1" applyBorder="1" applyAlignment="1" applyProtection="1">
      <alignment horizontal="center" vertical="center" wrapText="1"/>
      <protection locked="0"/>
    </xf>
    <xf numFmtId="4" fontId="64" fillId="33" borderId="8" xfId="0" applyNumberFormat="1" applyFont="1" applyFill="1" applyBorder="1" applyAlignment="1" applyProtection="1">
      <alignment vertical="center" wrapText="1"/>
      <protection locked="0"/>
    </xf>
    <xf numFmtId="172" fontId="25" fillId="34" borderId="3" xfId="2" applyNumberFormat="1" applyFont="1" applyFill="1" applyBorder="1" applyAlignment="1" applyProtection="1">
      <alignment horizontal="center" vertical="center" wrapText="1"/>
      <protection locked="0" hidden="1"/>
    </xf>
    <xf numFmtId="0" fontId="118" fillId="0" borderId="0" xfId="0" applyFont="1"/>
    <xf numFmtId="0" fontId="119" fillId="0" borderId="0" xfId="0" applyFont="1" applyAlignment="1">
      <alignment vertical="center"/>
    </xf>
    <xf numFmtId="0" fontId="120" fillId="0" borderId="0" xfId="0" applyFont="1" applyAlignment="1">
      <alignment horizontal="center" vertical="center" wrapText="1"/>
    </xf>
    <xf numFmtId="0" fontId="121" fillId="0" borderId="0" xfId="0" applyFont="1" applyAlignment="1">
      <alignment horizontal="center" vertical="center" wrapText="1"/>
    </xf>
    <xf numFmtId="0" fontId="122" fillId="0" borderId="0" xfId="0" applyFont="1" applyAlignment="1">
      <alignment horizontal="center" vertical="center"/>
    </xf>
    <xf numFmtId="0" fontId="124" fillId="0" borderId="0" xfId="0" applyFont="1" applyAlignment="1">
      <alignment vertical="top" wrapText="1"/>
    </xf>
    <xf numFmtId="0" fontId="125" fillId="0" borderId="0" xfId="0" applyFont="1" applyAlignment="1">
      <alignment horizontal="center" vertical="center" wrapText="1"/>
    </xf>
    <xf numFmtId="172" fontId="19" fillId="3" borderId="4" xfId="2" applyNumberFormat="1" applyFont="1" applyFill="1" applyBorder="1" applyAlignment="1" applyProtection="1">
      <alignment horizontal="center" vertical="center" wrapText="1"/>
    </xf>
    <xf numFmtId="167" fontId="11" fillId="9" borderId="14" xfId="2" applyFont="1" applyFill="1" applyBorder="1" applyAlignment="1" applyProtection="1">
      <alignment horizontal="left" vertical="center" wrapText="1"/>
    </xf>
    <xf numFmtId="0" fontId="98" fillId="8" borderId="0" xfId="0" applyFont="1" applyFill="1"/>
    <xf numFmtId="171" fontId="29" fillId="5" borderId="7" xfId="2" applyNumberFormat="1" applyFont="1" applyFill="1" applyBorder="1" applyAlignment="1" applyProtection="1">
      <alignment vertical="center"/>
    </xf>
    <xf numFmtId="171" fontId="29" fillId="5" borderId="12" xfId="2" applyNumberFormat="1" applyFont="1" applyFill="1" applyBorder="1" applyAlignment="1" applyProtection="1">
      <alignment vertical="center"/>
    </xf>
    <xf numFmtId="171" fontId="29" fillId="41" borderId="7" xfId="2" applyNumberFormat="1" applyFont="1" applyFill="1" applyBorder="1" applyAlignment="1" applyProtection="1">
      <alignment vertical="center"/>
    </xf>
    <xf numFmtId="171" fontId="29" fillId="41" borderId="12" xfId="2" applyNumberFormat="1" applyFont="1" applyFill="1" applyBorder="1" applyAlignment="1" applyProtection="1">
      <alignment vertical="center"/>
    </xf>
    <xf numFmtId="167" fontId="29" fillId="41" borderId="11" xfId="2" applyFont="1" applyFill="1" applyBorder="1" applyAlignment="1" applyProtection="1">
      <alignment vertical="center" wrapText="1"/>
    </xf>
    <xf numFmtId="167" fontId="29" fillId="5" borderId="10" xfId="2" applyFont="1" applyFill="1" applyBorder="1" applyAlignment="1" applyProtection="1">
      <alignment vertical="center" wrapText="1"/>
    </xf>
    <xf numFmtId="167" fontId="29" fillId="5" borderId="11" xfId="2" applyFont="1" applyFill="1" applyBorder="1" applyAlignment="1" applyProtection="1">
      <alignment vertical="center" wrapText="1"/>
    </xf>
    <xf numFmtId="171" fontId="29" fillId="41" borderId="13" xfId="2" applyNumberFormat="1" applyFont="1" applyFill="1" applyBorder="1" applyAlignment="1" applyProtection="1">
      <alignment vertical="center" wrapText="1"/>
    </xf>
    <xf numFmtId="10" fontId="98" fillId="0" borderId="8" xfId="9" applyNumberFormat="1" applyFont="1" applyBorder="1" applyAlignment="1" applyProtection="1">
      <alignment horizontal="center" wrapText="1"/>
    </xf>
    <xf numFmtId="10" fontId="99" fillId="0" borderId="8" xfId="9" applyNumberFormat="1" applyFont="1" applyBorder="1" applyAlignment="1" applyProtection="1">
      <alignment horizontal="center" wrapText="1"/>
    </xf>
    <xf numFmtId="10" fontId="93" fillId="0" borderId="8" xfId="9" applyNumberFormat="1" applyFont="1" applyBorder="1" applyAlignment="1" applyProtection="1">
      <alignment horizontal="center" wrapText="1"/>
    </xf>
    <xf numFmtId="167" fontId="17" fillId="9" borderId="8" xfId="2" applyFont="1" applyFill="1" applyBorder="1" applyAlignment="1" applyProtection="1">
      <alignment horizontal="center" vertical="center"/>
    </xf>
    <xf numFmtId="167" fontId="89" fillId="9" borderId="8" xfId="2" applyFont="1" applyFill="1" applyBorder="1" applyAlignment="1" applyProtection="1">
      <alignment horizontal="center" vertical="center"/>
    </xf>
    <xf numFmtId="172" fontId="25" fillId="0" borderId="0" xfId="2" applyNumberFormat="1" applyFont="1" applyBorder="1" applyAlignment="1" applyProtection="1">
      <alignment horizontal="center" vertical="center" wrapText="1"/>
    </xf>
    <xf numFmtId="172" fontId="58" fillId="3" borderId="0" xfId="2" applyNumberFormat="1" applyFont="1" applyFill="1" applyBorder="1" applyAlignment="1" applyProtection="1">
      <alignment horizontal="center" vertical="center" wrapText="1"/>
    </xf>
    <xf numFmtId="172" fontId="58" fillId="3" borderId="4" xfId="2" applyNumberFormat="1" applyFont="1" applyFill="1" applyBorder="1" applyAlignment="1" applyProtection="1">
      <alignment horizontal="center" vertical="center" wrapText="1"/>
    </xf>
    <xf numFmtId="172" fontId="58" fillId="0" borderId="0" xfId="2" applyNumberFormat="1" applyFont="1" applyBorder="1" applyAlignment="1" applyProtection="1">
      <alignment horizontal="center" vertical="center" wrapText="1"/>
    </xf>
    <xf numFmtId="169" fontId="11" fillId="34" borderId="2" xfId="2" applyNumberFormat="1" applyFont="1" applyFill="1" applyBorder="1" applyAlignment="1" applyProtection="1">
      <alignment horizontal="right" vertical="center"/>
      <protection locked="0"/>
    </xf>
    <xf numFmtId="165" fontId="11" fillId="0" borderId="0" xfId="2" applyNumberFormat="1" applyFont="1" applyBorder="1" applyAlignment="1" applyProtection="1">
      <alignment horizontal="right" vertical="center"/>
    </xf>
    <xf numFmtId="167" fontId="10" fillId="0" borderId="4" xfId="2" applyFont="1" applyBorder="1" applyAlignment="1" applyProtection="1">
      <alignment horizontal="left" vertical="center" wrapText="1"/>
    </xf>
    <xf numFmtId="169" fontId="10" fillId="9" borderId="2" xfId="2" applyNumberFormat="1" applyFont="1" applyFill="1" applyBorder="1" applyAlignment="1" applyProtection="1">
      <alignment horizontal="right" vertical="center"/>
    </xf>
    <xf numFmtId="165" fontId="10" fillId="0" borderId="0" xfId="2" applyNumberFormat="1" applyFont="1" applyBorder="1" applyAlignment="1" applyProtection="1">
      <alignment horizontal="right" vertical="center"/>
    </xf>
    <xf numFmtId="165" fontId="13" fillId="0" borderId="0" xfId="2" applyNumberFormat="1" applyFont="1" applyAlignment="1" applyProtection="1">
      <alignment vertical="center"/>
    </xf>
    <xf numFmtId="165" fontId="15" fillId="0" borderId="0" xfId="2" applyNumberFormat="1" applyFont="1" applyAlignment="1" applyProtection="1">
      <alignment vertical="center"/>
    </xf>
    <xf numFmtId="169" fontId="15" fillId="0" borderId="0" xfId="2" applyNumberFormat="1" applyFont="1" applyAlignment="1" applyProtection="1">
      <alignment vertical="center"/>
    </xf>
    <xf numFmtId="169" fontId="11" fillId="34" borderId="4" xfId="2" applyNumberFormat="1" applyFont="1" applyFill="1" applyBorder="1" applyAlignment="1" applyProtection="1">
      <alignment horizontal="right" vertical="center"/>
      <protection locked="0"/>
    </xf>
    <xf numFmtId="172" fontId="58" fillId="3" borderId="9" xfId="2" applyNumberFormat="1" applyFont="1" applyFill="1" applyBorder="1" applyAlignment="1" applyProtection="1">
      <alignment horizontal="center" wrapText="1"/>
    </xf>
    <xf numFmtId="166" fontId="11" fillId="34" borderId="2" xfId="3" applyNumberFormat="1" applyFont="1" applyFill="1" applyBorder="1" applyAlignment="1" applyProtection="1">
      <alignment horizontal="right" vertical="center"/>
      <protection locked="0"/>
    </xf>
    <xf numFmtId="166" fontId="11" fillId="0" borderId="0" xfId="3" applyNumberFormat="1" applyFont="1" applyBorder="1" applyAlignment="1" applyProtection="1">
      <alignment horizontal="right" vertical="center"/>
    </xf>
    <xf numFmtId="169" fontId="11" fillId="9" borderId="2" xfId="2" applyNumberFormat="1" applyFont="1" applyFill="1" applyBorder="1" applyAlignment="1" applyProtection="1">
      <alignment horizontal="right" vertical="center"/>
    </xf>
    <xf numFmtId="169" fontId="11" fillId="3" borderId="2" xfId="2" applyNumberFormat="1" applyFont="1" applyFill="1" applyBorder="1" applyAlignment="1" applyProtection="1">
      <alignment horizontal="right" vertical="center"/>
    </xf>
    <xf numFmtId="169" fontId="11" fillId="3" borderId="6" xfId="2" applyNumberFormat="1" applyFont="1" applyFill="1" applyBorder="1" applyAlignment="1" applyProtection="1">
      <alignment horizontal="right" vertical="center"/>
    </xf>
    <xf numFmtId="169" fontId="15" fillId="47" borderId="8" xfId="2" applyNumberFormat="1" applyFont="1" applyFill="1" applyBorder="1" applyAlignment="1" applyProtection="1">
      <alignment horizontal="right" vertical="center"/>
    </xf>
    <xf numFmtId="165" fontId="15" fillId="0" borderId="0" xfId="2" applyNumberFormat="1" applyFont="1" applyBorder="1" applyAlignment="1" applyProtection="1">
      <alignment horizontal="right" vertical="center"/>
    </xf>
    <xf numFmtId="167" fontId="11" fillId="0" borderId="4" xfId="2" applyFont="1" applyBorder="1" applyAlignment="1" applyProtection="1">
      <alignment horizontal="left" vertical="center" wrapText="1"/>
    </xf>
    <xf numFmtId="169" fontId="11" fillId="0" borderId="2" xfId="2" applyNumberFormat="1" applyFont="1" applyBorder="1" applyAlignment="1" applyProtection="1">
      <alignment horizontal="right" vertical="center"/>
    </xf>
    <xf numFmtId="169" fontId="11" fillId="0" borderId="2" xfId="3" applyNumberFormat="1" applyFont="1" applyBorder="1" applyAlignment="1" applyProtection="1">
      <alignment horizontal="right" vertical="center"/>
    </xf>
    <xf numFmtId="167" fontId="11" fillId="0" borderId="14" xfId="2" applyFont="1" applyBorder="1" applyAlignment="1" applyProtection="1">
      <alignment horizontal="left" vertical="center" wrapText="1"/>
    </xf>
    <xf numFmtId="166" fontId="10" fillId="0" borderId="8" xfId="2" applyNumberFormat="1" applyFont="1" applyBorder="1" applyAlignment="1" applyProtection="1">
      <alignment vertical="center" wrapText="1"/>
    </xf>
    <xf numFmtId="167" fontId="15" fillId="0" borderId="8" xfId="2" applyFont="1" applyBorder="1" applyAlignment="1" applyProtection="1">
      <alignment vertical="center"/>
    </xf>
    <xf numFmtId="169" fontId="15" fillId="0" borderId="2" xfId="2" applyNumberFormat="1" applyFont="1" applyBorder="1" applyAlignment="1" applyProtection="1">
      <alignment horizontal="right" vertical="center"/>
    </xf>
    <xf numFmtId="166" fontId="11" fillId="9" borderId="2" xfId="3" applyNumberFormat="1" applyFont="1" applyFill="1" applyBorder="1" applyAlignment="1" applyProtection="1">
      <alignment horizontal="right" vertical="center"/>
    </xf>
    <xf numFmtId="169" fontId="15" fillId="3" borderId="8" xfId="2" applyNumberFormat="1" applyFont="1" applyFill="1" applyBorder="1" applyAlignment="1" applyProtection="1">
      <alignment horizontal="right" vertical="center"/>
    </xf>
    <xf numFmtId="165" fontId="11" fillId="9" borderId="0" xfId="2" applyNumberFormat="1" applyFont="1" applyFill="1" applyBorder="1" applyAlignment="1" applyProtection="1">
      <alignment horizontal="right" vertical="center"/>
    </xf>
    <xf numFmtId="165" fontId="15" fillId="9" borderId="0" xfId="2" applyNumberFormat="1" applyFont="1" applyFill="1" applyBorder="1" applyAlignment="1" applyProtection="1">
      <alignment horizontal="right" vertical="center"/>
    </xf>
    <xf numFmtId="173" fontId="10" fillId="9" borderId="0" xfId="2" applyNumberFormat="1" applyFont="1" applyFill="1" applyBorder="1" applyAlignment="1" applyProtection="1">
      <alignment horizontal="center" vertical="center"/>
    </xf>
    <xf numFmtId="176" fontId="12" fillId="9" borderId="0" xfId="2" applyNumberFormat="1" applyFont="1" applyFill="1" applyBorder="1" applyAlignment="1" applyProtection="1">
      <alignment horizontal="center" vertical="center" wrapText="1"/>
    </xf>
    <xf numFmtId="166" fontId="11" fillId="9" borderId="0" xfId="3" applyNumberFormat="1" applyFont="1" applyFill="1" applyBorder="1" applyAlignment="1" applyProtection="1">
      <alignment horizontal="right" vertical="center"/>
    </xf>
    <xf numFmtId="167" fontId="11" fillId="9" borderId="0" xfId="2" applyFont="1" applyFill="1" applyBorder="1" applyAlignment="1" applyProtection="1">
      <alignment horizontal="center" vertical="center" wrapText="1"/>
    </xf>
    <xf numFmtId="0" fontId="33" fillId="0" borderId="0" xfId="0" applyFont="1"/>
    <xf numFmtId="173" fontId="10" fillId="3" borderId="0" xfId="2" applyNumberFormat="1" applyFont="1" applyFill="1" applyAlignment="1" applyProtection="1">
      <alignment horizontal="center" vertical="center"/>
    </xf>
    <xf numFmtId="172" fontId="25" fillId="3" borderId="8" xfId="2" applyNumberFormat="1" applyFont="1" applyFill="1" applyBorder="1" applyAlignment="1" applyProtection="1">
      <alignment horizontal="center" vertical="center" wrapText="1"/>
    </xf>
    <xf numFmtId="0" fontId="0" fillId="8" borderId="0" xfId="0" applyFill="1"/>
    <xf numFmtId="0" fontId="30" fillId="6" borderId="0" xfId="0" applyFont="1" applyFill="1"/>
    <xf numFmtId="0" fontId="23" fillId="0" borderId="0" xfId="0" applyFont="1"/>
    <xf numFmtId="0" fontId="90" fillId="8" borderId="0" xfId="0" applyFont="1" applyFill="1"/>
    <xf numFmtId="0" fontId="30" fillId="42" borderId="0" xfId="0" applyFont="1" applyFill="1"/>
    <xf numFmtId="0" fontId="90" fillId="0" borderId="0" xfId="0" applyFont="1"/>
    <xf numFmtId="0" fontId="0" fillId="42" borderId="0" xfId="0" applyFill="1"/>
    <xf numFmtId="0" fontId="0" fillId="46" borderId="0" xfId="0" applyFill="1"/>
    <xf numFmtId="0" fontId="105" fillId="0" borderId="0" xfId="0" applyFont="1"/>
    <xf numFmtId="4" fontId="129" fillId="33" borderId="8" xfId="0" applyNumberFormat="1" applyFont="1" applyFill="1" applyBorder="1" applyAlignment="1" applyProtection="1">
      <alignment horizontal="center" vertical="center" wrapText="1"/>
      <protection locked="0"/>
    </xf>
    <xf numFmtId="0" fontId="129" fillId="0" borderId="8" xfId="0" applyFont="1" applyBorder="1" applyAlignment="1">
      <alignment horizontal="center" vertical="center"/>
    </xf>
    <xf numFmtId="0" fontId="56" fillId="0" borderId="0" xfId="0" applyFont="1" applyAlignment="1">
      <alignment horizontal="center" vertical="center" wrapText="1"/>
    </xf>
    <xf numFmtId="0" fontId="124" fillId="0" borderId="0" xfId="0" applyFont="1" applyAlignment="1">
      <alignment horizontal="left" vertical="top" wrapText="1"/>
    </xf>
    <xf numFmtId="0" fontId="125" fillId="0" borderId="0" xfId="0" applyFont="1" applyAlignment="1">
      <alignment horizontal="center" vertical="center" wrapText="1"/>
    </xf>
    <xf numFmtId="0" fontId="127" fillId="0" borderId="0" xfId="0" applyFont="1" applyAlignment="1">
      <alignment horizontal="center" vertical="center" wrapText="1"/>
    </xf>
    <xf numFmtId="0" fontId="122" fillId="0" borderId="0" xfId="0" applyFont="1" applyAlignment="1">
      <alignment horizontal="center" vertical="center"/>
    </xf>
    <xf numFmtId="0" fontId="123" fillId="0" borderId="0" xfId="0" applyFont="1" applyAlignment="1">
      <alignment horizontal="center" vertical="center"/>
    </xf>
    <xf numFmtId="0" fontId="124" fillId="0" borderId="0" xfId="0" applyFont="1" applyAlignment="1">
      <alignment horizontal="left" vertical="center" wrapText="1"/>
    </xf>
    <xf numFmtId="175" fontId="55" fillId="3" borderId="15" xfId="2" applyNumberFormat="1" applyFont="1" applyFill="1" applyBorder="1" applyAlignment="1" applyProtection="1">
      <alignment horizontal="center" vertical="center"/>
    </xf>
    <xf numFmtId="165" fontId="10" fillId="0" borderId="25" xfId="2" applyNumberFormat="1" applyFont="1" applyBorder="1" applyAlignment="1" applyProtection="1">
      <alignment horizontal="center" vertical="center"/>
    </xf>
    <xf numFmtId="165" fontId="10" fillId="0" borderId="15" xfId="2" applyNumberFormat="1" applyFont="1" applyBorder="1" applyAlignment="1" applyProtection="1">
      <alignment horizontal="center" vertical="center"/>
    </xf>
    <xf numFmtId="165" fontId="10" fillId="0" borderId="8" xfId="2" applyNumberFormat="1" applyFont="1" applyBorder="1" applyAlignment="1" applyProtection="1">
      <alignment horizontal="center" vertical="center"/>
    </xf>
    <xf numFmtId="49" fontId="10" fillId="34" borderId="32" xfId="2" applyNumberFormat="1" applyFont="1" applyFill="1" applyBorder="1" applyAlignment="1" applyProtection="1">
      <alignment horizontal="center" vertical="center" wrapText="1"/>
      <protection locked="0"/>
    </xf>
    <xf numFmtId="49" fontId="10" fillId="34" borderId="33" xfId="2" applyNumberFormat="1" applyFont="1" applyFill="1" applyBorder="1" applyAlignment="1" applyProtection="1">
      <alignment horizontal="center" vertical="center" wrapText="1"/>
      <protection locked="0"/>
    </xf>
    <xf numFmtId="49" fontId="10" fillId="34" borderId="34" xfId="2" applyNumberFormat="1" applyFont="1" applyFill="1" applyBorder="1" applyAlignment="1" applyProtection="1">
      <alignment horizontal="center" vertical="center" wrapText="1"/>
      <protection locked="0"/>
    </xf>
    <xf numFmtId="166" fontId="10" fillId="9" borderId="0" xfId="2" applyNumberFormat="1" applyFont="1" applyFill="1" applyBorder="1" applyAlignment="1" applyProtection="1">
      <alignment horizontal="center" vertical="center" wrapText="1"/>
    </xf>
    <xf numFmtId="166" fontId="10" fillId="0" borderId="32" xfId="2" applyNumberFormat="1" applyFont="1" applyBorder="1" applyAlignment="1" applyProtection="1">
      <alignment horizontal="center" vertical="center" wrapText="1"/>
    </xf>
    <xf numFmtId="166" fontId="10" fillId="0" borderId="33" xfId="2" applyNumberFormat="1" applyFont="1" applyBorder="1" applyAlignment="1" applyProtection="1">
      <alignment horizontal="center" vertical="center" wrapText="1"/>
    </xf>
    <xf numFmtId="166" fontId="10" fillId="0" borderId="34" xfId="2" applyNumberFormat="1" applyFont="1" applyBorder="1" applyAlignment="1" applyProtection="1">
      <alignment horizontal="center" vertical="center" wrapText="1"/>
    </xf>
    <xf numFmtId="169" fontId="31" fillId="38" borderId="0" xfId="2" applyNumberFormat="1" applyFont="1" applyFill="1" applyAlignment="1" applyProtection="1">
      <alignment horizontal="right" vertical="center" wrapText="1"/>
    </xf>
    <xf numFmtId="167" fontId="17" fillId="9" borderId="9" xfId="2" applyFont="1" applyFill="1" applyBorder="1" applyAlignment="1" applyProtection="1">
      <alignment horizontal="right" vertical="center"/>
    </xf>
    <xf numFmtId="169" fontId="22" fillId="38" borderId="0" xfId="2" applyNumberFormat="1" applyFont="1" applyFill="1" applyAlignment="1" applyProtection="1">
      <alignment horizontal="right" vertical="center" wrapText="1"/>
    </xf>
    <xf numFmtId="169" fontId="93" fillId="38" borderId="0" xfId="2" applyNumberFormat="1" applyFont="1" applyFill="1" applyAlignment="1" applyProtection="1">
      <alignment horizontal="right" vertical="center" wrapText="1"/>
    </xf>
    <xf numFmtId="169" fontId="85" fillId="4" borderId="0" xfId="2" applyNumberFormat="1" applyFont="1" applyFill="1" applyAlignment="1" applyProtection="1">
      <alignment horizontal="right" vertical="center" wrapText="1"/>
    </xf>
    <xf numFmtId="169" fontId="89" fillId="38" borderId="0" xfId="2" applyNumberFormat="1" applyFont="1" applyFill="1" applyAlignment="1" applyProtection="1">
      <alignment horizontal="right" vertical="center" wrapText="1"/>
    </xf>
    <xf numFmtId="169" fontId="18" fillId="44" borderId="0" xfId="2" applyNumberFormat="1" applyFont="1" applyFill="1" applyAlignment="1" applyProtection="1">
      <alignment horizontal="right" vertical="center" wrapText="1"/>
    </xf>
    <xf numFmtId="169" fontId="18" fillId="43" borderId="0" xfId="2" applyNumberFormat="1" applyFont="1" applyFill="1" applyAlignment="1" applyProtection="1">
      <alignment horizontal="right" vertical="center" wrapText="1"/>
    </xf>
    <xf numFmtId="171" fontId="29" fillId="5" borderId="7" xfId="2" applyNumberFormat="1" applyFont="1" applyFill="1" applyBorder="1" applyAlignment="1" applyProtection="1">
      <alignment horizontal="left" vertical="center" wrapText="1"/>
    </xf>
    <xf numFmtId="171" fontId="29" fillId="5" borderId="13" xfId="2" applyNumberFormat="1" applyFont="1" applyFill="1" applyBorder="1" applyAlignment="1" applyProtection="1">
      <alignment horizontal="left" vertical="center" wrapText="1"/>
    </xf>
    <xf numFmtId="169" fontId="18" fillId="4" borderId="0" xfId="2" applyNumberFormat="1" applyFont="1" applyFill="1" applyAlignment="1" applyProtection="1">
      <alignment horizontal="right" vertical="center" wrapText="1"/>
    </xf>
    <xf numFmtId="167" fontId="10" fillId="3" borderId="6" xfId="2" applyFont="1" applyFill="1" applyBorder="1" applyAlignment="1" applyProtection="1">
      <alignment horizontal="center" vertical="center" wrapText="1"/>
      <protection hidden="1"/>
    </xf>
    <xf numFmtId="0" fontId="109" fillId="0" borderId="26" xfId="0" applyFont="1" applyBorder="1" applyAlignment="1" applyProtection="1">
      <alignment horizontal="left" vertical="center"/>
      <protection hidden="1"/>
    </xf>
    <xf numFmtId="0" fontId="109" fillId="0" borderId="27" xfId="0" applyFont="1" applyBorder="1" applyAlignment="1" applyProtection="1">
      <alignment horizontal="left" vertical="center"/>
      <protection hidden="1"/>
    </xf>
    <xf numFmtId="0" fontId="114" fillId="0" borderId="0" xfId="0" applyFont="1" applyAlignment="1" applyProtection="1">
      <alignment horizontal="left" vertical="center"/>
      <protection hidden="1"/>
    </xf>
    <xf numFmtId="0" fontId="109" fillId="0" borderId="0" xfId="0" applyFont="1" applyAlignment="1" applyProtection="1">
      <alignment horizontal="left" vertical="center"/>
      <protection hidden="1"/>
    </xf>
    <xf numFmtId="0" fontId="109" fillId="0" borderId="0" xfId="0" applyFont="1" applyAlignment="1" applyProtection="1">
      <alignment horizontal="left" vertical="center" wrapText="1"/>
      <protection hidden="1"/>
    </xf>
    <xf numFmtId="0" fontId="124" fillId="0" borderId="0" xfId="0" applyFont="1" applyAlignment="1">
      <alignment vertical="center" wrapText="1"/>
    </xf>
    <xf numFmtId="167" fontId="11" fillId="3" borderId="2" xfId="2" applyFont="1" applyFill="1" applyBorder="1" applyAlignment="1" applyProtection="1">
      <alignment horizontal="left" vertical="center" wrapText="1"/>
      <protection hidden="1"/>
    </xf>
    <xf numFmtId="165" fontId="11" fillId="3" borderId="2" xfId="2" applyNumberFormat="1" applyFont="1" applyFill="1" applyBorder="1" applyAlignment="1" applyProtection="1">
      <alignment horizontal="right" vertical="center" wrapText="1"/>
      <protection hidden="1"/>
    </xf>
    <xf numFmtId="169" fontId="19" fillId="3" borderId="2" xfId="2" applyNumberFormat="1" applyFont="1" applyFill="1" applyBorder="1" applyAlignment="1" applyProtection="1">
      <alignment horizontal="right" vertical="center" wrapText="1"/>
      <protection hidden="1"/>
    </xf>
    <xf numFmtId="167" fontId="10" fillId="3" borderId="0" xfId="2" applyFont="1" applyFill="1" applyAlignment="1" applyProtection="1">
      <alignment vertical="center"/>
      <protection hidden="1"/>
    </xf>
    <xf numFmtId="167" fontId="15" fillId="3" borderId="3" xfId="2" quotePrefix="1" applyFont="1" applyFill="1" applyBorder="1" applyAlignment="1" applyProtection="1">
      <alignment horizontal="left" vertical="center" wrapText="1"/>
      <protection hidden="1"/>
    </xf>
    <xf numFmtId="165" fontId="15" fillId="3" borderId="2" xfId="2" applyNumberFormat="1" applyFont="1" applyFill="1" applyBorder="1" applyAlignment="1" applyProtection="1">
      <alignment horizontal="right" vertical="center" wrapText="1"/>
      <protection hidden="1"/>
    </xf>
    <xf numFmtId="169" fontId="21" fillId="3" borderId="2" xfId="2" applyNumberFormat="1" applyFont="1" applyFill="1" applyBorder="1" applyAlignment="1" applyProtection="1">
      <alignment horizontal="right" vertical="center" wrapText="1"/>
      <protection hidden="1"/>
    </xf>
    <xf numFmtId="167" fontId="13" fillId="3" borderId="0" xfId="2" applyFont="1" applyFill="1" applyAlignment="1" applyProtection="1">
      <alignment vertical="center"/>
      <protection hidden="1"/>
    </xf>
    <xf numFmtId="167" fontId="11" fillId="3" borderId="3" xfId="2" applyFont="1" applyFill="1" applyBorder="1" applyAlignment="1" applyProtection="1">
      <alignment horizontal="left" vertical="center" wrapText="1"/>
      <protection hidden="1"/>
    </xf>
    <xf numFmtId="165" fontId="11" fillId="3" borderId="3" xfId="2" applyNumberFormat="1" applyFont="1" applyFill="1" applyBorder="1" applyAlignment="1" applyProtection="1">
      <alignment horizontal="right" vertical="center" wrapText="1"/>
      <protection hidden="1"/>
    </xf>
    <xf numFmtId="169" fontId="19" fillId="3" borderId="3" xfId="2" applyNumberFormat="1" applyFont="1" applyFill="1" applyBorder="1" applyAlignment="1" applyProtection="1">
      <alignment horizontal="right" vertical="center" wrapText="1"/>
      <protection hidden="1"/>
    </xf>
    <xf numFmtId="167" fontId="11" fillId="3" borderId="0" xfId="2" applyFont="1" applyFill="1" applyAlignment="1" applyProtection="1">
      <alignment vertical="center"/>
      <protection hidden="1"/>
    </xf>
    <xf numFmtId="0" fontId="0" fillId="0" borderId="0" xfId="0" applyProtection="1">
      <protection hidden="1"/>
    </xf>
    <xf numFmtId="167" fontId="11" fillId="3" borderId="3" xfId="2" applyFont="1" applyFill="1" applyBorder="1" applyAlignment="1" applyProtection="1">
      <alignment horizontal="left" vertical="center" wrapText="1" indent="1"/>
      <protection hidden="1"/>
    </xf>
    <xf numFmtId="167" fontId="15" fillId="0" borderId="2" xfId="2" applyFont="1" applyBorder="1" applyAlignment="1" applyProtection="1">
      <alignment horizontal="left" vertical="center" wrapText="1"/>
      <protection hidden="1"/>
    </xf>
    <xf numFmtId="169" fontId="21" fillId="0" borderId="3" xfId="2" applyNumberFormat="1" applyFont="1" applyBorder="1" applyAlignment="1" applyProtection="1">
      <alignment horizontal="right" vertical="center" wrapText="1"/>
      <protection hidden="1"/>
    </xf>
    <xf numFmtId="167" fontId="15" fillId="0" borderId="0" xfId="2" applyFont="1" applyAlignment="1" applyProtection="1">
      <alignment vertical="center"/>
      <protection hidden="1"/>
    </xf>
    <xf numFmtId="0" fontId="28" fillId="0" borderId="0" xfId="0" applyFont="1" applyProtection="1">
      <protection hidden="1"/>
    </xf>
    <xf numFmtId="167" fontId="15" fillId="0" borderId="2" xfId="2" applyFont="1" applyBorder="1" applyAlignment="1" applyProtection="1">
      <alignment horizontal="left" vertical="center" wrapText="1" indent="1"/>
      <protection hidden="1"/>
    </xf>
    <xf numFmtId="170" fontId="10" fillId="3" borderId="3" xfId="3" applyFont="1" applyFill="1" applyBorder="1" applyAlignment="1" applyProtection="1">
      <alignment vertical="center"/>
      <protection hidden="1"/>
    </xf>
    <xf numFmtId="167" fontId="10" fillId="3" borderId="2" xfId="2" applyFont="1" applyFill="1" applyBorder="1" applyAlignment="1" applyProtection="1">
      <alignment horizontal="left" vertical="center" wrapText="1"/>
      <protection hidden="1"/>
    </xf>
    <xf numFmtId="169" fontId="20" fillId="3" borderId="2" xfId="2" applyNumberFormat="1" applyFont="1" applyFill="1" applyBorder="1" applyAlignment="1" applyProtection="1">
      <alignment horizontal="right" vertical="center" wrapText="1"/>
      <protection hidden="1"/>
    </xf>
    <xf numFmtId="0" fontId="6" fillId="0" borderId="0" xfId="0" applyFont="1" applyProtection="1">
      <protection hidden="1"/>
    </xf>
    <xf numFmtId="170" fontId="13" fillId="3" borderId="5" xfId="3" applyFont="1" applyFill="1" applyBorder="1" applyAlignment="1" applyProtection="1">
      <alignment vertical="center"/>
      <protection hidden="1"/>
    </xf>
    <xf numFmtId="167" fontId="13" fillId="3" borderId="3" xfId="2" applyFont="1" applyFill="1" applyBorder="1" applyAlignment="1" applyProtection="1">
      <alignment horizontal="left" vertical="center" wrapText="1" indent="1"/>
      <protection hidden="1"/>
    </xf>
    <xf numFmtId="167" fontId="13" fillId="3" borderId="3" xfId="2" applyFont="1" applyFill="1" applyBorder="1" applyAlignment="1" applyProtection="1">
      <alignment horizontal="left" vertical="center" wrapText="1"/>
      <protection hidden="1"/>
    </xf>
    <xf numFmtId="169" fontId="107" fillId="3" borderId="2" xfId="2" applyNumberFormat="1" applyFont="1" applyFill="1" applyBorder="1" applyAlignment="1" applyProtection="1">
      <alignment horizontal="right" vertical="center" wrapText="1"/>
      <protection hidden="1"/>
    </xf>
    <xf numFmtId="0" fontId="108" fillId="0" borderId="0" xfId="0" applyFont="1" applyProtection="1">
      <protection hidden="1"/>
    </xf>
    <xf numFmtId="167" fontId="15" fillId="3" borderId="3" xfId="2" applyFont="1" applyFill="1" applyBorder="1" applyAlignment="1" applyProtection="1">
      <alignment horizontal="left" vertical="center" wrapText="1"/>
      <protection hidden="1"/>
    </xf>
    <xf numFmtId="169" fontId="21" fillId="3" borderId="3" xfId="2" applyNumberFormat="1" applyFont="1" applyFill="1" applyBorder="1" applyAlignment="1" applyProtection="1">
      <alignment horizontal="right" vertical="center" wrapText="1"/>
      <protection hidden="1"/>
    </xf>
    <xf numFmtId="167" fontId="15" fillId="3" borderId="0" xfId="2" applyFont="1" applyFill="1" applyAlignment="1" applyProtection="1">
      <alignment vertical="center"/>
      <protection hidden="1"/>
    </xf>
    <xf numFmtId="167" fontId="15" fillId="3" borderId="30" xfId="2" applyFont="1" applyFill="1" applyBorder="1" applyAlignment="1" applyProtection="1">
      <alignment horizontal="left" vertical="center" wrapText="1"/>
      <protection hidden="1"/>
    </xf>
    <xf numFmtId="167" fontId="15" fillId="3" borderId="28" xfId="2" applyFont="1" applyFill="1" applyBorder="1" applyAlignment="1" applyProtection="1">
      <alignment horizontal="left" vertical="center" wrapText="1"/>
      <protection hidden="1"/>
    </xf>
    <xf numFmtId="169" fontId="21" fillId="3" borderId="31" xfId="2" applyNumberFormat="1" applyFont="1" applyFill="1" applyBorder="1" applyAlignment="1" applyProtection="1">
      <alignment horizontal="right" vertical="center" wrapText="1"/>
      <protection hidden="1"/>
    </xf>
    <xf numFmtId="166" fontId="15" fillId="3" borderId="8" xfId="2" applyNumberFormat="1" applyFont="1" applyFill="1" applyBorder="1" applyAlignment="1" applyProtection="1">
      <alignment vertical="center"/>
      <protection hidden="1"/>
    </xf>
    <xf numFmtId="167" fontId="15" fillId="3" borderId="8" xfId="2" applyFont="1" applyFill="1" applyBorder="1" applyAlignment="1" applyProtection="1">
      <alignment vertical="center"/>
      <protection hidden="1"/>
    </xf>
    <xf numFmtId="0" fontId="28" fillId="0" borderId="8" xfId="0" applyFont="1" applyBorder="1" applyProtection="1">
      <protection hidden="1"/>
    </xf>
    <xf numFmtId="167" fontId="11" fillId="0" borderId="0" xfId="2" applyFont="1" applyBorder="1" applyAlignment="1" applyProtection="1">
      <alignment horizontal="center" vertical="center"/>
      <protection hidden="1"/>
    </xf>
    <xf numFmtId="166" fontId="11" fillId="0" borderId="0" xfId="2" applyNumberFormat="1" applyFont="1" applyBorder="1" applyAlignment="1" applyProtection="1">
      <alignment vertical="center"/>
      <protection hidden="1"/>
    </xf>
    <xf numFmtId="167" fontId="11" fillId="0" borderId="0" xfId="2" applyFont="1" applyBorder="1" applyAlignment="1" applyProtection="1">
      <alignment vertical="center"/>
      <protection hidden="1"/>
    </xf>
    <xf numFmtId="167" fontId="11" fillId="0" borderId="0" xfId="2" applyFont="1" applyBorder="1" applyAlignment="1" applyProtection="1">
      <alignment horizontal="right" vertical="center"/>
      <protection hidden="1"/>
    </xf>
    <xf numFmtId="167" fontId="25" fillId="3" borderId="0" xfId="2" applyFont="1" applyFill="1" applyAlignment="1" applyProtection="1">
      <alignment horizontal="center" vertical="center" wrapText="1"/>
      <protection hidden="1"/>
    </xf>
    <xf numFmtId="167" fontId="75" fillId="3" borderId="0" xfId="2" applyFont="1" applyFill="1" applyAlignment="1" applyProtection="1">
      <alignment horizontal="center" vertical="center" wrapText="1"/>
      <protection hidden="1"/>
    </xf>
    <xf numFmtId="167" fontId="24" fillId="3" borderId="3" xfId="2" applyFont="1" applyFill="1" applyBorder="1" applyAlignment="1" applyProtection="1">
      <alignment horizontal="center" vertical="center"/>
      <protection hidden="1"/>
    </xf>
    <xf numFmtId="167" fontId="24" fillId="3" borderId="3" xfId="2" applyFont="1" applyFill="1" applyBorder="1" applyAlignment="1" applyProtection="1">
      <alignment vertical="center" wrapText="1"/>
      <protection hidden="1"/>
    </xf>
    <xf numFmtId="4" fontId="24" fillId="3" borderId="3" xfId="2" applyNumberFormat="1" applyFont="1" applyFill="1" applyBorder="1" applyAlignment="1" applyProtection="1">
      <alignment horizontal="right" vertical="center"/>
      <protection hidden="1"/>
    </xf>
    <xf numFmtId="167" fontId="24" fillId="3" borderId="0" xfId="2" applyFont="1" applyFill="1" applyAlignment="1" applyProtection="1">
      <alignment vertical="center"/>
      <protection hidden="1"/>
    </xf>
    <xf numFmtId="167" fontId="69" fillId="3" borderId="2" xfId="2" applyFont="1" applyFill="1" applyBorder="1" applyAlignment="1" applyProtection="1">
      <alignment horizontal="center" vertical="center"/>
      <protection hidden="1"/>
    </xf>
    <xf numFmtId="167" fontId="69" fillId="3" borderId="2" xfId="2" applyFont="1" applyFill="1" applyBorder="1" applyAlignment="1" applyProtection="1">
      <alignment vertical="center" wrapText="1"/>
      <protection hidden="1"/>
    </xf>
    <xf numFmtId="4" fontId="69" fillId="3" borderId="2" xfId="2" applyNumberFormat="1" applyFont="1" applyFill="1" applyBorder="1" applyAlignment="1" applyProtection="1">
      <alignment vertical="center" wrapText="1"/>
      <protection hidden="1"/>
    </xf>
    <xf numFmtId="167" fontId="69" fillId="3" borderId="0" xfId="2" applyFont="1" applyFill="1" applyAlignment="1" applyProtection="1">
      <alignment vertical="center"/>
      <protection hidden="1"/>
    </xf>
    <xf numFmtId="167" fontId="25" fillId="3" borderId="2" xfId="2" applyFont="1" applyFill="1" applyBorder="1" applyAlignment="1" applyProtection="1">
      <alignment horizontal="left" vertical="center" wrapText="1"/>
      <protection hidden="1"/>
    </xf>
    <xf numFmtId="0" fontId="27" fillId="0" borderId="0" xfId="0" applyFont="1" applyAlignment="1" applyProtection="1">
      <alignment vertical="center"/>
      <protection hidden="1"/>
    </xf>
    <xf numFmtId="167" fontId="24" fillId="3" borderId="2" xfId="2" applyFont="1" applyFill="1" applyBorder="1" applyAlignment="1" applyProtection="1">
      <alignment horizontal="center" vertical="center"/>
      <protection hidden="1"/>
    </xf>
    <xf numFmtId="167" fontId="24" fillId="3" borderId="2" xfId="2" applyFont="1" applyFill="1" applyBorder="1" applyAlignment="1" applyProtection="1">
      <alignment vertical="center" wrapText="1"/>
      <protection hidden="1"/>
    </xf>
    <xf numFmtId="169" fontId="25" fillId="33" borderId="2" xfId="2" applyNumberFormat="1" applyFont="1" applyFill="1" applyBorder="1" applyAlignment="1" applyProtection="1">
      <alignment horizontal="right" vertical="center"/>
      <protection locked="0" hidden="1"/>
    </xf>
    <xf numFmtId="167" fontId="25" fillId="3" borderId="2" xfId="2" applyFont="1" applyFill="1" applyBorder="1" applyAlignment="1" applyProtection="1">
      <alignment horizontal="center" vertical="center"/>
      <protection hidden="1"/>
    </xf>
    <xf numFmtId="167" fontId="25" fillId="3" borderId="2" xfId="2" applyFont="1" applyFill="1" applyBorder="1" applyAlignment="1" applyProtection="1">
      <alignment vertical="center" wrapText="1"/>
      <protection hidden="1"/>
    </xf>
    <xf numFmtId="4" fontId="25" fillId="3" borderId="2" xfId="2" applyNumberFormat="1" applyFont="1" applyFill="1" applyBorder="1" applyAlignment="1" applyProtection="1">
      <alignment vertical="center" wrapText="1"/>
      <protection hidden="1"/>
    </xf>
    <xf numFmtId="4" fontId="25" fillId="3" borderId="2" xfId="2" applyNumberFormat="1" applyFont="1" applyFill="1" applyBorder="1" applyAlignment="1" applyProtection="1">
      <alignment horizontal="right" vertical="center"/>
      <protection hidden="1"/>
    </xf>
    <xf numFmtId="167" fontId="72" fillId="3" borderId="2" xfId="2" applyFont="1" applyFill="1" applyBorder="1" applyAlignment="1" applyProtection="1">
      <alignment horizontal="center" vertical="center"/>
      <protection hidden="1"/>
    </xf>
    <xf numFmtId="167" fontId="72" fillId="3" borderId="2" xfId="2" applyFont="1" applyFill="1" applyBorder="1" applyAlignment="1" applyProtection="1">
      <alignment horizontal="left" vertical="center" wrapText="1"/>
      <protection hidden="1"/>
    </xf>
    <xf numFmtId="4" fontId="72" fillId="3" borderId="2" xfId="2" applyNumberFormat="1" applyFont="1" applyFill="1" applyBorder="1" applyAlignment="1" applyProtection="1">
      <alignment horizontal="right" vertical="center"/>
      <protection hidden="1"/>
    </xf>
    <xf numFmtId="167" fontId="72" fillId="3" borderId="0" xfId="2" applyFont="1" applyFill="1" applyAlignment="1" applyProtection="1">
      <alignment vertical="center"/>
      <protection hidden="1"/>
    </xf>
    <xf numFmtId="4" fontId="24" fillId="3" borderId="2" xfId="2" applyNumberFormat="1" applyFont="1" applyFill="1" applyBorder="1" applyAlignment="1" applyProtection="1">
      <alignment horizontal="right" vertical="center"/>
      <protection hidden="1"/>
    </xf>
    <xf numFmtId="167" fontId="76" fillId="3" borderId="0" xfId="2" applyFont="1" applyFill="1" applyAlignment="1" applyProtection="1">
      <alignment horizontal="center" vertical="center"/>
      <protection hidden="1"/>
    </xf>
    <xf numFmtId="167" fontId="75" fillId="3" borderId="0" xfId="2" applyFont="1" applyFill="1" applyAlignment="1" applyProtection="1">
      <alignment horizontal="center" vertical="center"/>
      <protection hidden="1"/>
    </xf>
    <xf numFmtId="167" fontId="58" fillId="3" borderId="8" xfId="2" applyFont="1" applyFill="1" applyBorder="1" applyAlignment="1" applyProtection="1">
      <alignment horizontal="center" vertical="center" wrapText="1"/>
      <protection hidden="1"/>
    </xf>
    <xf numFmtId="167" fontId="58" fillId="3" borderId="0" xfId="2" applyFont="1" applyFill="1" applyAlignment="1" applyProtection="1">
      <alignment horizontal="center" vertical="center" wrapText="1"/>
      <protection hidden="1"/>
    </xf>
    <xf numFmtId="167" fontId="58" fillId="3" borderId="0" xfId="2" applyFont="1" applyFill="1" applyAlignment="1" applyProtection="1">
      <alignment horizontal="center" vertical="center"/>
      <protection hidden="1"/>
    </xf>
    <xf numFmtId="4" fontId="24" fillId="3" borderId="3" xfId="2" applyNumberFormat="1" applyFont="1" applyFill="1" applyBorder="1" applyAlignment="1" applyProtection="1">
      <alignment vertical="center"/>
      <protection hidden="1"/>
    </xf>
    <xf numFmtId="4" fontId="25" fillId="0" borderId="2" xfId="2" applyNumberFormat="1" applyFont="1" applyBorder="1" applyAlignment="1" applyProtection="1">
      <alignment vertical="center" wrapText="1"/>
      <protection hidden="1"/>
    </xf>
    <xf numFmtId="4" fontId="25" fillId="3" borderId="2" xfId="2" applyNumberFormat="1" applyFont="1" applyFill="1" applyBorder="1" applyAlignment="1" applyProtection="1">
      <alignment vertical="center"/>
      <protection hidden="1"/>
    </xf>
    <xf numFmtId="4" fontId="72" fillId="3" borderId="2" xfId="2" applyNumberFormat="1" applyFont="1" applyFill="1" applyBorder="1" applyAlignment="1" applyProtection="1">
      <alignment vertical="center"/>
      <protection hidden="1"/>
    </xf>
    <xf numFmtId="4" fontId="24" fillId="3" borderId="2" xfId="2" applyNumberFormat="1" applyFont="1" applyFill="1" applyBorder="1" applyAlignment="1" applyProtection="1">
      <alignment vertical="center"/>
      <protection hidden="1"/>
    </xf>
    <xf numFmtId="166" fontId="25" fillId="3" borderId="0" xfId="2" applyNumberFormat="1" applyFont="1" applyFill="1" applyAlignment="1" applyProtection="1">
      <alignment vertical="center"/>
      <protection hidden="1"/>
    </xf>
    <xf numFmtId="167" fontId="25" fillId="0" borderId="0" xfId="2" applyFont="1" applyAlignment="1" applyProtection="1">
      <alignment horizontal="center" vertical="center"/>
      <protection hidden="1"/>
    </xf>
    <xf numFmtId="167" fontId="25" fillId="0" borderId="0" xfId="2" applyFont="1" applyAlignment="1" applyProtection="1">
      <alignment vertical="center"/>
      <protection hidden="1"/>
    </xf>
    <xf numFmtId="167" fontId="75" fillId="3" borderId="0" xfId="2" applyFont="1" applyFill="1" applyBorder="1" applyAlignment="1" applyProtection="1">
      <alignment horizontal="center" vertical="center"/>
      <protection hidden="1"/>
    </xf>
    <xf numFmtId="167" fontId="24" fillId="3" borderId="8" xfId="2" applyFont="1" applyFill="1" applyBorder="1" applyAlignment="1" applyProtection="1">
      <alignment horizontal="left" vertical="center" wrapText="1"/>
      <protection hidden="1"/>
    </xf>
    <xf numFmtId="167" fontId="24" fillId="3" borderId="0" xfId="2" applyFont="1" applyFill="1" applyBorder="1" applyAlignment="1" applyProtection="1">
      <alignment vertical="center"/>
      <protection hidden="1"/>
    </xf>
    <xf numFmtId="167" fontId="25" fillId="3" borderId="8" xfId="2" applyFont="1" applyFill="1" applyBorder="1" applyAlignment="1" applyProtection="1">
      <alignment horizontal="left" vertical="center" wrapText="1"/>
      <protection hidden="1"/>
    </xf>
    <xf numFmtId="169" fontId="25" fillId="33" borderId="8" xfId="2" applyNumberFormat="1" applyFont="1" applyFill="1" applyBorder="1" applyAlignment="1" applyProtection="1">
      <alignment horizontal="right" vertical="center"/>
      <protection locked="0" hidden="1"/>
    </xf>
    <xf numFmtId="167" fontId="69" fillId="3" borderId="8" xfId="2" applyFont="1" applyFill="1" applyBorder="1" applyAlignment="1" applyProtection="1">
      <alignment horizontal="left" vertical="center" wrapText="1"/>
      <protection hidden="1"/>
    </xf>
    <xf numFmtId="167" fontId="69" fillId="3" borderId="0" xfId="2" applyFont="1" applyFill="1" applyBorder="1" applyAlignment="1" applyProtection="1">
      <alignment vertical="center"/>
      <protection hidden="1"/>
    </xf>
    <xf numFmtId="0" fontId="70" fillId="0" borderId="0" xfId="0" applyFont="1" applyAlignment="1" applyProtection="1">
      <alignment vertical="center"/>
      <protection hidden="1"/>
    </xf>
    <xf numFmtId="167" fontId="72" fillId="3" borderId="8" xfId="2" quotePrefix="1" applyFont="1" applyFill="1" applyBorder="1" applyAlignment="1" applyProtection="1">
      <alignment horizontal="left" vertical="center" wrapText="1" indent="1"/>
      <protection hidden="1"/>
    </xf>
    <xf numFmtId="167" fontId="72" fillId="3" borderId="8" xfId="2" applyFont="1" applyFill="1" applyBorder="1" applyAlignment="1" applyProtection="1">
      <alignment horizontal="left" vertical="center" wrapText="1"/>
      <protection hidden="1"/>
    </xf>
    <xf numFmtId="167" fontId="72" fillId="3" borderId="0" xfId="2" applyFont="1" applyFill="1" applyBorder="1" applyAlignment="1" applyProtection="1">
      <alignment vertical="center"/>
      <protection hidden="1"/>
    </xf>
    <xf numFmtId="0" fontId="73" fillId="0" borderId="0" xfId="0" applyFont="1" applyAlignment="1" applyProtection="1">
      <alignment vertical="center"/>
      <protection hidden="1"/>
    </xf>
    <xf numFmtId="169" fontId="24" fillId="33" borderId="8" xfId="2" applyNumberFormat="1" applyFont="1" applyFill="1" applyBorder="1" applyAlignment="1" applyProtection="1">
      <alignment horizontal="right" vertical="center"/>
      <protection locked="0" hidden="1"/>
    </xf>
    <xf numFmtId="0" fontId="81" fillId="0" borderId="0" xfId="0" applyFont="1" applyAlignment="1" applyProtection="1">
      <alignment vertical="center"/>
      <protection hidden="1"/>
    </xf>
    <xf numFmtId="167" fontId="24" fillId="0" borderId="8" xfId="2" applyFont="1" applyBorder="1" applyAlignment="1" applyProtection="1">
      <alignment horizontal="left" vertical="center" wrapText="1"/>
      <protection hidden="1"/>
    </xf>
    <xf numFmtId="167" fontId="24" fillId="0" borderId="0" xfId="2" applyFont="1" applyBorder="1" applyAlignment="1" applyProtection="1">
      <alignment vertical="center"/>
      <protection hidden="1"/>
    </xf>
    <xf numFmtId="167" fontId="25" fillId="0" borderId="8" xfId="2" applyFont="1" applyBorder="1" applyAlignment="1" applyProtection="1">
      <alignment horizontal="left" vertical="center" wrapText="1"/>
      <protection hidden="1"/>
    </xf>
    <xf numFmtId="169" fontId="25" fillId="0" borderId="8" xfId="2" applyNumberFormat="1" applyFont="1" applyBorder="1" applyAlignment="1" applyProtection="1">
      <alignment horizontal="right" vertical="center"/>
      <protection hidden="1"/>
    </xf>
    <xf numFmtId="167" fontId="25" fillId="0" borderId="0" xfId="2" applyFont="1" applyBorder="1" applyAlignment="1" applyProtection="1">
      <alignment vertical="center"/>
      <protection hidden="1"/>
    </xf>
    <xf numFmtId="167" fontId="25" fillId="0" borderId="8" xfId="2" quotePrefix="1" applyFont="1" applyBorder="1" applyAlignment="1" applyProtection="1">
      <alignment horizontal="left" vertical="center" wrapText="1"/>
      <protection hidden="1"/>
    </xf>
    <xf numFmtId="167" fontId="72" fillId="3" borderId="8" xfId="2" applyFont="1" applyFill="1" applyBorder="1" applyAlignment="1" applyProtection="1">
      <alignment horizontal="left" vertical="center" wrapText="1" indent="1"/>
      <protection hidden="1"/>
    </xf>
    <xf numFmtId="169" fontId="79" fillId="9" borderId="0" xfId="2" applyNumberFormat="1" applyFont="1" applyFill="1" applyBorder="1" applyAlignment="1" applyProtection="1">
      <alignment vertical="center"/>
      <protection hidden="1"/>
    </xf>
    <xf numFmtId="167" fontId="79" fillId="9" borderId="0" xfId="2" applyFont="1" applyFill="1" applyBorder="1" applyAlignment="1" applyProtection="1">
      <alignment vertical="center"/>
      <protection hidden="1"/>
    </xf>
    <xf numFmtId="0" fontId="80" fillId="8" borderId="0" xfId="0" applyFont="1" applyFill="1" applyAlignment="1" applyProtection="1">
      <alignment vertical="center"/>
      <protection hidden="1"/>
    </xf>
    <xf numFmtId="166" fontId="25" fillId="3" borderId="0" xfId="2" applyNumberFormat="1" applyFont="1" applyFill="1" applyBorder="1" applyAlignment="1" applyProtection="1">
      <alignment vertical="center"/>
      <protection hidden="1"/>
    </xf>
    <xf numFmtId="0" fontId="71" fillId="8" borderId="0" xfId="0" applyFont="1" applyFill="1" applyAlignment="1" applyProtection="1">
      <alignment vertical="center"/>
      <protection hidden="1"/>
    </xf>
    <xf numFmtId="167" fontId="25" fillId="3" borderId="8" xfId="2" applyFont="1" applyFill="1" applyBorder="1" applyAlignment="1" applyProtection="1">
      <alignment vertical="center" wrapText="1"/>
      <protection hidden="1"/>
    </xf>
    <xf numFmtId="0" fontId="27" fillId="0" borderId="0" xfId="0" applyFont="1" applyProtection="1">
      <protection hidden="1"/>
    </xf>
    <xf numFmtId="167" fontId="20" fillId="3" borderId="3" xfId="2" applyFont="1" applyFill="1" applyBorder="1" applyAlignment="1" applyProtection="1">
      <alignment vertical="center"/>
      <protection hidden="1"/>
    </xf>
    <xf numFmtId="167" fontId="20" fillId="3" borderId="3" xfId="2" applyFont="1" applyFill="1" applyBorder="1" applyAlignment="1" applyProtection="1">
      <alignment vertical="center" wrapText="1"/>
      <protection hidden="1"/>
    </xf>
    <xf numFmtId="182" fontId="20" fillId="3" borderId="2" xfId="2" applyNumberFormat="1" applyFont="1" applyFill="1" applyBorder="1" applyAlignment="1" applyProtection="1">
      <alignment horizontal="right" vertical="center"/>
      <protection hidden="1"/>
    </xf>
    <xf numFmtId="182" fontId="20" fillId="3" borderId="3" xfId="2" applyNumberFormat="1" applyFont="1" applyFill="1" applyBorder="1" applyAlignment="1" applyProtection="1">
      <alignment vertical="center" wrapText="1"/>
      <protection hidden="1"/>
    </xf>
    <xf numFmtId="167" fontId="20" fillId="3" borderId="0" xfId="2" applyFont="1" applyFill="1" applyAlignment="1" applyProtection="1">
      <alignment vertical="center"/>
      <protection hidden="1"/>
    </xf>
    <xf numFmtId="167" fontId="19" fillId="3" borderId="2" xfId="2" applyFont="1" applyFill="1" applyBorder="1" applyAlignment="1" applyProtection="1">
      <alignment vertical="center"/>
      <protection hidden="1"/>
    </xf>
    <xf numFmtId="167" fontId="19" fillId="3" borderId="2" xfId="2" applyFont="1" applyFill="1" applyBorder="1" applyAlignment="1" applyProtection="1">
      <alignment vertical="center" wrapText="1"/>
      <protection hidden="1"/>
    </xf>
    <xf numFmtId="165" fontId="19" fillId="3" borderId="2" xfId="2" applyNumberFormat="1" applyFont="1" applyFill="1" applyBorder="1" applyAlignment="1" applyProtection="1">
      <alignment horizontal="right" vertical="center"/>
      <protection hidden="1"/>
    </xf>
    <xf numFmtId="169" fontId="19" fillId="3" borderId="2" xfId="2" applyNumberFormat="1" applyFont="1" applyFill="1" applyBorder="1" applyAlignment="1" applyProtection="1">
      <alignment horizontal="right" vertical="center"/>
      <protection hidden="1"/>
    </xf>
    <xf numFmtId="167" fontId="19" fillId="3" borderId="0" xfId="2" applyFont="1" applyFill="1" applyAlignment="1" applyProtection="1">
      <alignment vertical="center"/>
      <protection hidden="1"/>
    </xf>
    <xf numFmtId="165" fontId="19" fillId="0" borderId="2" xfId="2" applyNumberFormat="1" applyFont="1" applyBorder="1" applyAlignment="1" applyProtection="1">
      <alignment horizontal="right" vertical="center"/>
      <protection hidden="1"/>
    </xf>
    <xf numFmtId="169" fontId="19" fillId="0" borderId="2" xfId="2" applyNumberFormat="1" applyFont="1" applyBorder="1" applyAlignment="1" applyProtection="1">
      <alignment horizontal="right" vertical="center"/>
      <protection hidden="1"/>
    </xf>
    <xf numFmtId="167" fontId="16" fillId="4" borderId="2" xfId="2" applyFont="1" applyFill="1" applyBorder="1" applyAlignment="1" applyProtection="1">
      <alignment vertical="center"/>
      <protection hidden="1"/>
    </xf>
    <xf numFmtId="167" fontId="16" fillId="4" borderId="2" xfId="2" applyFont="1" applyFill="1" applyBorder="1" applyAlignment="1" applyProtection="1">
      <alignment vertical="center" wrapText="1"/>
      <protection hidden="1"/>
    </xf>
    <xf numFmtId="165" fontId="16" fillId="4" borderId="2" xfId="2" applyNumberFormat="1" applyFont="1" applyFill="1" applyBorder="1" applyAlignment="1" applyProtection="1">
      <alignment horizontal="right" vertical="center"/>
      <protection hidden="1"/>
    </xf>
    <xf numFmtId="169" fontId="16" fillId="4" borderId="2" xfId="2" applyNumberFormat="1" applyFont="1" applyFill="1" applyBorder="1" applyAlignment="1" applyProtection="1">
      <alignment horizontal="right" vertical="center"/>
      <protection hidden="1"/>
    </xf>
    <xf numFmtId="167" fontId="16" fillId="4" borderId="0" xfId="2" applyFont="1" applyFill="1" applyAlignment="1" applyProtection="1">
      <alignment vertical="center"/>
      <protection hidden="1"/>
    </xf>
    <xf numFmtId="167" fontId="20" fillId="3" borderId="2" xfId="2" applyFont="1" applyFill="1" applyBorder="1" applyAlignment="1" applyProtection="1">
      <alignment vertical="center"/>
      <protection hidden="1"/>
    </xf>
    <xf numFmtId="167" fontId="20" fillId="3" borderId="2" xfId="2" applyFont="1" applyFill="1" applyBorder="1" applyAlignment="1" applyProtection="1">
      <alignment vertical="center" wrapText="1"/>
      <protection hidden="1"/>
    </xf>
    <xf numFmtId="165" fontId="20" fillId="3" borderId="2" xfId="2" applyNumberFormat="1" applyFont="1" applyFill="1" applyBorder="1" applyAlignment="1" applyProtection="1">
      <alignment horizontal="right" vertical="center"/>
      <protection hidden="1"/>
    </xf>
    <xf numFmtId="169" fontId="20" fillId="3" borderId="2" xfId="2" applyNumberFormat="1" applyFont="1" applyFill="1" applyBorder="1" applyAlignment="1" applyProtection="1">
      <alignment horizontal="right" vertical="center"/>
      <protection hidden="1"/>
    </xf>
    <xf numFmtId="167" fontId="18" fillId="4" borderId="2" xfId="2" applyFont="1" applyFill="1" applyBorder="1" applyAlignment="1" applyProtection="1">
      <alignment vertical="center"/>
      <protection hidden="1"/>
    </xf>
    <xf numFmtId="167" fontId="18" fillId="4" borderId="0" xfId="2" applyFont="1" applyFill="1" applyAlignment="1" applyProtection="1">
      <alignment vertical="center"/>
      <protection hidden="1"/>
    </xf>
    <xf numFmtId="167" fontId="106" fillId="4" borderId="2" xfId="2" applyFont="1" applyFill="1" applyBorder="1" applyAlignment="1" applyProtection="1">
      <alignment vertical="center"/>
      <protection hidden="1"/>
    </xf>
    <xf numFmtId="167" fontId="106" fillId="4" borderId="2" xfId="2" applyFont="1" applyFill="1" applyBorder="1" applyAlignment="1" applyProtection="1">
      <alignment vertical="center" wrapText="1"/>
      <protection hidden="1"/>
    </xf>
    <xf numFmtId="165" fontId="106" fillId="4" borderId="2" xfId="2" applyNumberFormat="1" applyFont="1" applyFill="1" applyBorder="1" applyAlignment="1" applyProtection="1">
      <alignment horizontal="right" vertical="center"/>
      <protection hidden="1"/>
    </xf>
    <xf numFmtId="169" fontId="106" fillId="4" borderId="2" xfId="2" applyNumberFormat="1" applyFont="1" applyFill="1" applyBorder="1" applyAlignment="1" applyProtection="1">
      <alignment horizontal="right" vertical="center"/>
      <protection hidden="1"/>
    </xf>
    <xf numFmtId="167" fontId="106" fillId="4" borderId="0" xfId="2" applyFont="1" applyFill="1" applyAlignment="1" applyProtection="1">
      <alignment vertical="center"/>
      <protection hidden="1"/>
    </xf>
    <xf numFmtId="167" fontId="11" fillId="3" borderId="0" xfId="2" applyFont="1" applyFill="1" applyAlignment="1" applyProtection="1">
      <alignment horizontal="center" vertical="center"/>
      <protection hidden="1"/>
    </xf>
    <xf numFmtId="0" fontId="109" fillId="0" borderId="15" xfId="0" applyFont="1" applyBorder="1" applyAlignment="1" applyProtection="1">
      <alignment horizontal="left" vertical="center"/>
      <protection hidden="1"/>
    </xf>
    <xf numFmtId="4" fontId="110" fillId="0" borderId="8" xfId="0" applyNumberFormat="1" applyFont="1" applyBorder="1" applyAlignment="1" applyProtection="1">
      <alignment vertical="center"/>
      <protection hidden="1"/>
    </xf>
    <xf numFmtId="4" fontId="113" fillId="0" borderId="8" xfId="0" applyNumberFormat="1" applyFont="1" applyBorder="1" applyAlignment="1" applyProtection="1">
      <alignment vertical="center"/>
      <protection hidden="1"/>
    </xf>
  </cellXfs>
  <cellStyles count="68">
    <cellStyle name="20% — akcent 1 2" xfId="11" xr:uid="{7ED82AF8-7DB1-4468-9D20-29B56AD5835D}"/>
    <cellStyle name="20% — akcent 2 2" xfId="12" xr:uid="{9843A13E-F01F-425F-B5FB-6320482B51A1}"/>
    <cellStyle name="20% — akcent 3 2" xfId="13" xr:uid="{EB765C7A-45B6-4367-B775-04D195B98BF3}"/>
    <cellStyle name="20% — akcent 4 2" xfId="14" xr:uid="{2ED9AB61-1EE7-4B3E-A09C-939E9DFF3F3E}"/>
    <cellStyle name="20% — akcent 5 2" xfId="15" xr:uid="{BD117DF8-345B-4601-B9F8-E75DA56D8AFE}"/>
    <cellStyle name="20% — akcent 6 2" xfId="16" xr:uid="{59AA16E6-DB2E-47D8-B418-3E7A9399F1ED}"/>
    <cellStyle name="40% — akcent 1 2" xfId="17" xr:uid="{C08F3CAB-83FA-4BA2-8805-0003315FC8A7}"/>
    <cellStyle name="40% — akcent 2 2" xfId="18" xr:uid="{B79BC1CD-C049-4835-93A6-CE68211A865F}"/>
    <cellStyle name="40% — akcent 3 2" xfId="19" xr:uid="{95D72AF0-EA2D-43AF-971E-9C823EA2B253}"/>
    <cellStyle name="40% — akcent 4 2" xfId="20" xr:uid="{6CD435BA-0807-4A62-AA9F-E2E7B9846B11}"/>
    <cellStyle name="40% — akcent 5 2" xfId="21" xr:uid="{6E0B20C2-2E45-45DC-8646-942D352E6F45}"/>
    <cellStyle name="40% — akcent 6 2" xfId="22" xr:uid="{664E68EB-587C-4B9B-BD30-CD38EB6E2138}"/>
    <cellStyle name="60% — akcent 1 2" xfId="23" xr:uid="{1F38F231-66E7-4AAB-B841-D9160F403B37}"/>
    <cellStyle name="60% — akcent 2 2" xfId="24" xr:uid="{B86C2734-F8B2-4EFD-B941-46B0CF10FFA6}"/>
    <cellStyle name="60% — akcent 3 2" xfId="25" xr:uid="{6AAFE9CD-6A96-4B1F-A279-977D702D8DD7}"/>
    <cellStyle name="60% — akcent 4 2" xfId="26" xr:uid="{ECA7448F-A56C-477E-99A5-F35AF89A29F8}"/>
    <cellStyle name="60% — akcent 5 2" xfId="27" xr:uid="{6F86A5C7-FE4B-4AFE-89F7-8872BAF9A6DD}"/>
    <cellStyle name="60% — akcent 6 2" xfId="28" xr:uid="{BA4EEDC3-623E-4588-9752-AB86B4A966A3}"/>
    <cellStyle name="Akcent 1 2" xfId="29" xr:uid="{F91373C5-2C03-480A-B805-61759CFC99EB}"/>
    <cellStyle name="Akcent 2 2" xfId="30" xr:uid="{2995E482-C657-4B6C-AE5B-7D66F24036F6}"/>
    <cellStyle name="Akcent 3 2" xfId="31" xr:uid="{95D46B2D-333A-4A5B-A674-95CE16209320}"/>
    <cellStyle name="Akcent 4 2" xfId="32" xr:uid="{5F8BF9A4-2CA8-4F77-904B-B2BC303A1893}"/>
    <cellStyle name="Akcent 5 2" xfId="33" xr:uid="{5BF5126A-9DF8-423E-8DF0-7ECD0544E9B7}"/>
    <cellStyle name="Akcent 6 2" xfId="34" xr:uid="{35E5BF23-10CB-4011-B4F3-D73165FAD417}"/>
    <cellStyle name="Dane wejściowe 2" xfId="35" xr:uid="{077E2032-3EFB-44A3-9CA1-6085BC6B98E2}"/>
    <cellStyle name="Dane wyjściowe 2" xfId="36" xr:uid="{7D14F398-6C36-40EC-A77C-8B0935B748B8}"/>
    <cellStyle name="Dobre 2" xfId="56" xr:uid="{B55D6370-16B1-486E-86C1-6D2333538FB7}"/>
    <cellStyle name="Dobry 2" xfId="37" xr:uid="{C7C1E96E-0D60-4B81-89E8-B3A736A684D8}"/>
    <cellStyle name="Dziesiętny 2" xfId="38" xr:uid="{B92A6558-F288-429B-AA30-B358CD0C9DF1}"/>
    <cellStyle name="Excel Built-in Comma" xfId="1" xr:uid="{00000000-0005-0000-0000-000000000000}"/>
    <cellStyle name="Excel Built-in Normal" xfId="2" xr:uid="{00000000-0005-0000-0000-000001000000}"/>
    <cellStyle name="Excel Built-in Percent" xfId="3" xr:uid="{00000000-0005-0000-0000-000002000000}"/>
    <cellStyle name="Heading" xfId="4" xr:uid="{00000000-0005-0000-0000-000003000000}"/>
    <cellStyle name="Heading1" xfId="5" xr:uid="{00000000-0005-0000-0000-000004000000}"/>
    <cellStyle name="Komórka połączona 2" xfId="39" xr:uid="{4D414F3A-D680-4D57-B90F-CAC1944F039E}"/>
    <cellStyle name="Komórka zaznaczona 2" xfId="40" xr:uid="{7DB8E967-53E6-4B8B-A9BE-2A0B620861C4}"/>
    <cellStyle name="Nagłówek 1 2" xfId="41" xr:uid="{100D0BC0-5D82-43EE-BC6C-7544C17AFCC7}"/>
    <cellStyle name="Nagłówek 2 2" xfId="42" xr:uid="{686E077A-7D3A-4082-B958-50E8CC0029D8}"/>
    <cellStyle name="Nagłówek 3 2" xfId="43" xr:uid="{B7DA541D-1A1C-4F7E-A146-DE2BE178E490}"/>
    <cellStyle name="Nagłówek 4 2" xfId="44" xr:uid="{25A0D95F-3550-4048-858F-47AD0F90E053}"/>
    <cellStyle name="Neutralny 2" xfId="45" xr:uid="{1992EDAC-CE49-4C1C-AA34-0CC223E08110}"/>
    <cellStyle name="Normalny" xfId="0" builtinId="0" customBuiltin="1"/>
    <cellStyle name="Normalny 2" xfId="6" xr:uid="{00000000-0005-0000-0000-000006000000}"/>
    <cellStyle name="Normalny 2 2" xfId="46" xr:uid="{7141F1D9-89C6-4BC5-80AD-019F98D72797}"/>
    <cellStyle name="Normalny 3" xfId="54" xr:uid="{250842E5-0E26-4544-85AD-AF4529F6130C}"/>
    <cellStyle name="Normalny 4" xfId="58" xr:uid="{61794B49-1BEF-4F97-BD38-4F90CC79AD58}"/>
    <cellStyle name="Normalny 5" xfId="63" xr:uid="{8A4B83AD-A855-4F2F-8112-A080828C53BC}"/>
    <cellStyle name="Normalny 6" xfId="64" xr:uid="{8DEFCB18-4CC0-456A-AEA2-1051B73BB227}"/>
    <cellStyle name="Normalny 7" xfId="10" xr:uid="{CC519622-C7D7-4088-B9D5-D2CCAAD58F1E}"/>
    <cellStyle name="Normalny 8" xfId="65" xr:uid="{ECFE5A5D-9B42-4EB3-B647-A1883E0F1261}"/>
    <cellStyle name="Obliczenia 2" xfId="47" xr:uid="{47D6D6C3-9618-41B4-A454-F1EE2CE96B5F}"/>
    <cellStyle name="Procentowy" xfId="9" builtinId="5"/>
    <cellStyle name="Procentowy 2" xfId="57" xr:uid="{6027728F-D546-4A04-8A78-49B116C85EC4}"/>
    <cellStyle name="Procentowy 3" xfId="60" xr:uid="{373EECC3-F82B-4C33-A6A6-8B79D3A5E5E6}"/>
    <cellStyle name="Procentowy 4" xfId="62" xr:uid="{DAF678DE-477F-4909-A5FA-19AB4B0C568A}"/>
    <cellStyle name="Procentowy 5" xfId="67" xr:uid="{536C478B-3FB6-4D2A-B2C4-DEF728D4DE7C}"/>
    <cellStyle name="Result" xfId="7" xr:uid="{00000000-0005-0000-0000-000008000000}"/>
    <cellStyle name="Result2" xfId="8" xr:uid="{00000000-0005-0000-0000-000009000000}"/>
    <cellStyle name="Suma 2" xfId="48" xr:uid="{4AECFDE0-A550-4180-A0B9-5667AFFD7546}"/>
    <cellStyle name="Tekst objaśnienia 2" xfId="49" xr:uid="{068DAEE2-0CCB-44ED-9644-7DC947C21EBF}"/>
    <cellStyle name="Tekst ostrzeżenia 2" xfId="50" xr:uid="{3BD5A5E0-FAAF-4EA8-885A-CF586781F120}"/>
    <cellStyle name="Tytuł 2" xfId="51" xr:uid="{97ECB392-6EF0-4F20-9CB8-6583FFAC7CD6}"/>
    <cellStyle name="Uwaga 2" xfId="52" xr:uid="{4672ABB8-B7E7-4331-B1F3-EF6B9EAA2218}"/>
    <cellStyle name="Walutowy 2" xfId="55" xr:uid="{80FA6425-BE94-4F37-847B-E0762D3821D9}"/>
    <cellStyle name="Walutowy 3" xfId="59" xr:uid="{C4B3D2A5-FF17-4381-A46F-010F4C9D4E08}"/>
    <cellStyle name="Walutowy 4" xfId="61" xr:uid="{AFA145CA-EFFF-4E69-BF47-2F0C804D0E5E}"/>
    <cellStyle name="Walutowy 5" xfId="66" xr:uid="{7C1F2A0E-7A54-4271-B830-F315EAF8C53A}"/>
    <cellStyle name="Zły 2" xfId="53" xr:uid="{BC15BFDD-F141-4879-8556-286436B793D9}"/>
  </cellStyles>
  <dxfs count="10">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3" Type="http://schemas.openxmlformats.org/officeDocument/2006/relationships/hyperlink" Target="https://www.e-bizcom.net/" TargetMode="External"/><Relationship Id="rId2" Type="http://schemas.openxmlformats.org/officeDocument/2006/relationships/image" Target="../media/image1.png"/><Relationship Id="rId1" Type="http://schemas.openxmlformats.org/officeDocument/2006/relationships/hyperlink" Target="https://www.youtube.com/akademiafinansowa" TargetMode="External"/><Relationship Id="rId5" Type="http://schemas.openxmlformats.org/officeDocument/2006/relationships/image" Target="../media/image3.jpeg"/><Relationship Id="rId4"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www.e-bizcom.net/"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441960</xdr:colOff>
      <xdr:row>0</xdr:row>
      <xdr:rowOff>99060</xdr:rowOff>
    </xdr:from>
    <xdr:to>
      <xdr:col>10</xdr:col>
      <xdr:colOff>182880</xdr:colOff>
      <xdr:row>2</xdr:row>
      <xdr:rowOff>0</xdr:rowOff>
    </xdr:to>
    <xdr:pic>
      <xdr:nvPicPr>
        <xdr:cNvPr id="3" name="Obraz 2">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6840" y="99060"/>
          <a:ext cx="2621280" cy="132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91440</xdr:rowOff>
    </xdr:from>
    <xdr:to>
      <xdr:col>3</xdr:col>
      <xdr:colOff>175260</xdr:colOff>
      <xdr:row>2</xdr:row>
      <xdr:rowOff>0</xdr:rowOff>
    </xdr:to>
    <xdr:pic>
      <xdr:nvPicPr>
        <xdr:cNvPr id="4" name="Obraz 4">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3820" y="91440"/>
          <a:ext cx="298704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105</xdr:row>
      <xdr:rowOff>68580</xdr:rowOff>
    </xdr:from>
    <xdr:to>
      <xdr:col>1</xdr:col>
      <xdr:colOff>1735226</xdr:colOff>
      <xdr:row>110</xdr:row>
      <xdr:rowOff>15240</xdr:rowOff>
    </xdr:to>
    <xdr:pic>
      <xdr:nvPicPr>
        <xdr:cNvPr id="2" name="Obraz 4">
          <a:hlinkClick xmlns:r="http://schemas.openxmlformats.org/officeDocument/2006/relationships" r:id="rId3"/>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20086320"/>
          <a:ext cx="1758086"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68580</xdr:colOff>
      <xdr:row>35</xdr:row>
      <xdr:rowOff>76200</xdr:rowOff>
    </xdr:from>
    <xdr:to>
      <xdr:col>2</xdr:col>
      <xdr:colOff>167640</xdr:colOff>
      <xdr:row>40</xdr:row>
      <xdr:rowOff>15240</xdr:rowOff>
    </xdr:to>
    <xdr:pic>
      <xdr:nvPicPr>
        <xdr:cNvPr id="2" name="Picture 2" descr="logo-e-bizcom-3D-aplikacje4">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 y="6210300"/>
          <a:ext cx="144018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38100</xdr:colOff>
          <xdr:row>0</xdr:row>
          <xdr:rowOff>38100</xdr:rowOff>
        </xdr:from>
        <xdr:to>
          <xdr:col>8</xdr:col>
          <xdr:colOff>571500</xdr:colOff>
          <xdr:row>44</xdr:row>
          <xdr:rowOff>160020</xdr:rowOff>
        </xdr:to>
        <xdr:sp macro="" textlink="">
          <xdr:nvSpPr>
            <xdr:cNvPr id="49153" name="Label 1" hidden="1">
              <a:extLst>
                <a:ext uri="{63B3BB69-23CF-44E3-9099-C40C66FF867C}">
                  <a14:compatExt spid="_x0000_s49153"/>
                </a:ext>
                <a:ext uri="{FF2B5EF4-FFF2-40B4-BE49-F238E27FC236}">
                  <a16:creationId xmlns:a16="http://schemas.microsoft.com/office/drawing/2014/main" id="{00000000-0008-0000-0100-000001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pl-PL" sz="800" b="0" i="0" u="none" strike="noStrike" baseline="0">
                  <a:solidFill>
                    <a:srgbClr val="000000"/>
                  </a:solidFill>
                  <a:latin typeface="Segoe UI"/>
                  <a:cs typeface="Segoe UI"/>
                </a:rPr>
                <a:t>UMOWA LICENCYJNA UŻYTKOWNIKA OPROGRAMOWANIA FIRMY BUSINESS CONCEPTS</a:t>
              </a:r>
            </a:p>
            <a:p>
              <a:pPr algn="l" rtl="0">
                <a:defRPr sz="1000"/>
              </a:pPr>
              <a:endParaRPr lang="pl-PL" sz="800" b="0" i="0" u="none" strike="noStrike" baseline="0">
                <a:solidFill>
                  <a:srgbClr val="000000"/>
                </a:solidFill>
                <a:latin typeface="Segoe UI"/>
                <a:cs typeface="Segoe UI"/>
              </a:endParaRPr>
            </a:p>
            <a:p>
              <a:pPr algn="l" rtl="0">
                <a:defRPr sz="1000"/>
              </a:pPr>
              <a:r>
                <a:rPr lang="pl-PL" sz="800" b="0" i="0" u="none" strike="noStrike" baseline="0">
                  <a:solidFill>
                    <a:srgbClr val="000000"/>
                  </a:solidFill>
                  <a:latin typeface="Segoe UI"/>
                  <a:cs typeface="Segoe UI"/>
                </a:rPr>
                <a:t>1. Niniejsza umowa licencyjna (zwana dalej "Umową") jest prawnie wiążącą umową pomiędzy osobą fizyczną lub prawną (zwaną dalej "Licencjobiorcą"), regulującą  zasady korzystania z płatnego oprogramowania komputerowego sprzedawanego - na podstawie posiadanych autorskich praw majątkowych - przez firmę Business Concepts z siedzibą w Szczecinie, NIP 8512186940, Regon 812655209, oraz związanych z tym oprogramowaniem nośników oraz dokumentacji elektronicznej (zwanego dalej "Oprogramowaniem").</a:t>
              </a:r>
            </a:p>
            <a:p>
              <a:pPr algn="l" rtl="0">
                <a:defRPr sz="1000"/>
              </a:pPr>
              <a:endParaRPr lang="pl-PL" sz="800" b="0" i="0" u="none" strike="noStrike" baseline="0">
                <a:solidFill>
                  <a:srgbClr val="000000"/>
                </a:solidFill>
                <a:latin typeface="Segoe UI"/>
                <a:cs typeface="Segoe UI"/>
              </a:endParaRPr>
            </a:p>
            <a:p>
              <a:pPr algn="l" rtl="0">
                <a:defRPr sz="1000"/>
              </a:pPr>
              <a:r>
                <a:rPr lang="pl-PL" sz="800" b="0" i="0" u="none" strike="noStrike" baseline="0">
                  <a:solidFill>
                    <a:srgbClr val="000000"/>
                  </a:solidFill>
                  <a:latin typeface="Segoe UI"/>
                  <a:cs typeface="Segoe UI"/>
                </a:rPr>
                <a:t>2. Umowa zostaje zawarta pomiędzy firmą Business Concepts a Licencjobiorcą w momencie udostępnienia Licencjobiorcy Oprogramowania, poprzez otrzymanie go od firmy Business Concepts drogą mailową, ściągnięcie go na dysk komputera poprzez sieć internetową z serwisu firmy Business Concepts lub innego serwisu prowadzącego sprzedaż Oprogramowania firmy Business Concepts, czy też pocztą tradycyjną na nośniku.</a:t>
              </a:r>
            </a:p>
            <a:p>
              <a:pPr algn="l" rtl="0">
                <a:defRPr sz="1000"/>
              </a:pPr>
              <a:endParaRPr lang="pl-PL" sz="800" b="0" i="0" u="none" strike="noStrike" baseline="0">
                <a:solidFill>
                  <a:srgbClr val="000000"/>
                </a:solidFill>
                <a:latin typeface="Segoe UI"/>
                <a:cs typeface="Segoe UI"/>
              </a:endParaRPr>
            </a:p>
            <a:p>
              <a:pPr algn="l" rtl="0">
                <a:defRPr sz="1000"/>
              </a:pPr>
              <a:r>
                <a:rPr lang="pl-PL" sz="800" b="0" i="0" u="none" strike="noStrike" baseline="0">
                  <a:solidFill>
                    <a:srgbClr val="000000"/>
                  </a:solidFill>
                  <a:latin typeface="Segoe UI"/>
                  <a:cs typeface="Segoe UI"/>
                </a:rPr>
                <a:t>3. Korzystanie z Oprogramowania jest równoznaczne z akceptacją warunków Umowy.</a:t>
              </a:r>
            </a:p>
            <a:p>
              <a:pPr algn="l" rtl="0">
                <a:defRPr sz="1000"/>
              </a:pPr>
              <a:endParaRPr lang="pl-PL" sz="800" b="0" i="0" u="none" strike="noStrike" baseline="0">
                <a:solidFill>
                  <a:srgbClr val="000000"/>
                </a:solidFill>
                <a:latin typeface="Segoe UI"/>
                <a:cs typeface="Segoe UI"/>
              </a:endParaRPr>
            </a:p>
            <a:p>
              <a:pPr algn="l" rtl="0">
                <a:defRPr sz="1000"/>
              </a:pPr>
              <a:r>
                <a:rPr lang="pl-PL" sz="800" b="0" i="0" u="none" strike="noStrike" baseline="0">
                  <a:solidFill>
                    <a:srgbClr val="000000"/>
                  </a:solidFill>
                  <a:latin typeface="Segoe UI"/>
                  <a:cs typeface="Segoe UI"/>
                </a:rPr>
                <a:t>4. Na podstawie niniejszej Umowy firma Business Concepts. udziela Licencjobiorcy odpłatnej, wyłącznej i nieprzenośnej na osoby trzecie licencji na korzystanie z Oprogramowania.</a:t>
              </a:r>
            </a:p>
            <a:p>
              <a:pPr algn="l" rtl="0">
                <a:defRPr sz="1000"/>
              </a:pPr>
              <a:endParaRPr lang="pl-PL" sz="800" b="0" i="0" u="none" strike="noStrike" baseline="0">
                <a:solidFill>
                  <a:srgbClr val="000000"/>
                </a:solidFill>
                <a:latin typeface="Segoe UI"/>
                <a:cs typeface="Segoe UI"/>
              </a:endParaRPr>
            </a:p>
            <a:p>
              <a:pPr algn="l" rtl="0">
                <a:defRPr sz="1000"/>
              </a:pPr>
              <a:r>
                <a:rPr lang="pl-PL" sz="800" b="0" i="0" u="none" strike="noStrike" baseline="0">
                  <a:solidFill>
                    <a:srgbClr val="000000"/>
                  </a:solidFill>
                  <a:latin typeface="Segoe UI"/>
                  <a:cs typeface="Segoe UI"/>
                </a:rPr>
                <a:t>5. Licencjobiorca może zainstalować (przez co rozumie się wgranie na dysk komputera) i używać tylko jedną kopię Oprogramowania wyłącznie na jednym komputerze stacjonarnym lub przenośnym. W przypadku zainstalowania i używania Oprogramowania na komputerze stacjonarnym, Licencjobiorca może sporządzić jedną dodatkową kopię Oprogramowania do wyłącznego użytku na komputerze przenośnym tego samego użytkownika komputera stacjonarnego. Tworzenie innych kopii Oprogramowania jest zabronione.</a:t>
              </a:r>
            </a:p>
            <a:p>
              <a:pPr algn="l" rtl="0">
                <a:defRPr sz="1000"/>
              </a:pPr>
              <a:endParaRPr lang="pl-PL" sz="800" b="0" i="0" u="none" strike="noStrike" baseline="0">
                <a:solidFill>
                  <a:srgbClr val="000000"/>
                </a:solidFill>
                <a:latin typeface="Segoe UI"/>
                <a:cs typeface="Segoe UI"/>
              </a:endParaRPr>
            </a:p>
            <a:p>
              <a:pPr algn="l" rtl="0">
                <a:defRPr sz="1000"/>
              </a:pPr>
              <a:r>
                <a:rPr lang="pl-PL" sz="800" b="0" i="0" u="none" strike="noStrike" baseline="0">
                  <a:solidFill>
                    <a:srgbClr val="000000"/>
                  </a:solidFill>
                  <a:latin typeface="Segoe UI"/>
                  <a:cs typeface="Segoe UI"/>
                </a:rPr>
                <a:t>6. Wszystkie prawa własności intelektualnej dotyczące Oprogramowania do którego dołączona jest niniejsza Umowa, w tym między innymi kodu komputerowego, grafiki, obrazów, oraz tekstów wchodzących w skład Oprogramowania stanowią wyłączną własność firmy Business Concepts i są chronione przez prawo autorskie, postanowieniami umów międzynarodowych o prawach autorskich, oraz innym ustawodawstwem i umowami międzynarodowymi o ochronie praw własności intelektualnej. Jakiekolwiek naruszenie warunków zawartych w Umowie podlega sankcjom karnym przewidzianym w prawie cywilnym i karnym.</a:t>
              </a:r>
            </a:p>
            <a:p>
              <a:pPr algn="l" rtl="0">
                <a:defRPr sz="1000"/>
              </a:pPr>
              <a:endParaRPr lang="pl-PL" sz="800" b="0" i="0" u="none" strike="noStrike" baseline="0">
                <a:solidFill>
                  <a:srgbClr val="000000"/>
                </a:solidFill>
                <a:latin typeface="Segoe UI"/>
                <a:cs typeface="Segoe UI"/>
              </a:endParaRPr>
            </a:p>
            <a:p>
              <a:pPr algn="l" rtl="0">
                <a:defRPr sz="1000"/>
              </a:pPr>
              <a:r>
                <a:rPr lang="pl-PL" sz="800" b="0" i="0" u="none" strike="noStrike" baseline="0">
                  <a:solidFill>
                    <a:srgbClr val="000000"/>
                  </a:solidFill>
                  <a:latin typeface="Segoe UI"/>
                  <a:cs typeface="Segoe UI"/>
                </a:rPr>
                <a:t>7. Zabronionymi działaniami są, w szczególności:</a:t>
              </a:r>
            </a:p>
            <a:p>
              <a:pPr algn="l" rtl="0">
                <a:defRPr sz="1000"/>
              </a:pPr>
              <a:r>
                <a:rPr lang="pl-PL" sz="800" b="0" i="0" u="none" strike="noStrike" baseline="0">
                  <a:solidFill>
                    <a:srgbClr val="000000"/>
                  </a:solidFill>
                  <a:latin typeface="Segoe UI"/>
                  <a:cs typeface="Segoe UI"/>
                </a:rPr>
                <a:t>a) reprodukowanie lub dystrybuowania Oprogramowania w jakimkolwiek celu,</a:t>
              </a:r>
            </a:p>
            <a:p>
              <a:pPr algn="l" rtl="0">
                <a:defRPr sz="1000"/>
              </a:pPr>
              <a:r>
                <a:rPr lang="pl-PL" sz="800" b="0" i="0" u="none" strike="noStrike" baseline="0">
                  <a:solidFill>
                    <a:srgbClr val="000000"/>
                  </a:solidFill>
                  <a:latin typeface="Segoe UI"/>
                  <a:cs typeface="Segoe UI"/>
                </a:rPr>
                <a:t>b) kopiowanie Oprogramowania w celu jego reprodukcji lub dystrybucji,</a:t>
              </a:r>
            </a:p>
            <a:p>
              <a:pPr algn="l" rtl="0">
                <a:defRPr sz="1000"/>
              </a:pPr>
              <a:r>
                <a:rPr lang="pl-PL" sz="800" b="0" i="0" u="none" strike="noStrike" baseline="0">
                  <a:solidFill>
                    <a:srgbClr val="000000"/>
                  </a:solidFill>
                  <a:latin typeface="Segoe UI"/>
                  <a:cs typeface="Segoe UI"/>
                </a:rPr>
                <a:t>c) odsprzedawanie Oprogramowania lub przekazywanie go w rozliczeniu, </a:t>
              </a:r>
            </a:p>
            <a:p>
              <a:pPr algn="l" rtl="0">
                <a:defRPr sz="1000"/>
              </a:pPr>
              <a:r>
                <a:rPr lang="pl-PL" sz="800" b="0" i="0" u="none" strike="noStrike" baseline="0">
                  <a:solidFill>
                    <a:srgbClr val="000000"/>
                  </a:solidFill>
                  <a:latin typeface="Segoe UI"/>
                  <a:cs typeface="Segoe UI"/>
                </a:rPr>
                <a:t>d) wynajmowanie Oprogramowania, wydzierżawianie go lub wypożyczanie. </a:t>
              </a:r>
            </a:p>
            <a:p>
              <a:pPr algn="l" rtl="0">
                <a:defRPr sz="1000"/>
              </a:pPr>
              <a:endParaRPr lang="pl-PL" sz="800" b="0" i="0" u="none" strike="noStrike" baseline="0">
                <a:solidFill>
                  <a:srgbClr val="000000"/>
                </a:solidFill>
                <a:latin typeface="Segoe UI"/>
                <a:cs typeface="Segoe UI"/>
              </a:endParaRPr>
            </a:p>
            <a:p>
              <a:pPr algn="l" rtl="0">
                <a:defRPr sz="1000"/>
              </a:pPr>
              <a:r>
                <a:rPr lang="pl-PL" sz="800" b="0" i="0" u="none" strike="noStrike" baseline="0">
                  <a:solidFill>
                    <a:srgbClr val="000000"/>
                  </a:solidFill>
                  <a:latin typeface="Segoe UI"/>
                  <a:cs typeface="Segoe UI"/>
                </a:rPr>
                <a:t>8. Użytkownik dostaje prawo do użytkowania konkretnej wersji Oprogramowania. Aktualizacja do nowszych wersji nie jest objęta niniejszą Umową i nie przysługuje Licencjobiorcy bezpłatnie, chyba że indywidualne ustalenia firmy Business Concepts z Licencjobiorcą stanowią inaczej.</a:t>
              </a:r>
            </a:p>
            <a:p>
              <a:pPr algn="l" rtl="0">
                <a:defRPr sz="1000"/>
              </a:pPr>
              <a:endParaRPr lang="pl-PL" sz="800" b="0" i="0" u="none" strike="noStrike" baseline="0">
                <a:solidFill>
                  <a:srgbClr val="000000"/>
                </a:solidFill>
                <a:latin typeface="Segoe UI"/>
                <a:cs typeface="Segoe UI"/>
              </a:endParaRPr>
            </a:p>
            <a:p>
              <a:pPr algn="l" rtl="0">
                <a:defRPr sz="1000"/>
              </a:pPr>
              <a:r>
                <a:rPr lang="pl-PL" sz="800" b="0" i="0" u="none" strike="noStrike" baseline="0">
                  <a:solidFill>
                    <a:srgbClr val="000000"/>
                  </a:solidFill>
                  <a:latin typeface="Segoe UI"/>
                  <a:cs typeface="Segoe UI"/>
                </a:rPr>
                <a:t>9. Firma Business Concepts zastrzega sobie prawo rozwiązania Umowy, jeśli Licencjobiorca narusza jej postanowienia. W takim wypadku Licencjobiorca ma obowiązek zniszczyć wszystkie kopie Oprogramowania i wszystkie jego składniki.</a:t>
              </a:r>
            </a:p>
            <a:p>
              <a:pPr algn="l" rtl="0">
                <a:defRPr sz="1000"/>
              </a:pPr>
              <a:endParaRPr lang="pl-PL" sz="800" b="0" i="0" u="none" strike="noStrike" baseline="0">
                <a:solidFill>
                  <a:srgbClr val="000000"/>
                </a:solidFill>
                <a:latin typeface="Segoe UI"/>
                <a:cs typeface="Segoe UI"/>
              </a:endParaRPr>
            </a:p>
            <a:p>
              <a:pPr algn="l" rtl="0">
                <a:defRPr sz="1000"/>
              </a:pPr>
              <a:r>
                <a:rPr lang="pl-PL" sz="800" b="0" i="0" u="none" strike="noStrike" baseline="0">
                  <a:solidFill>
                    <a:srgbClr val="000000"/>
                  </a:solidFill>
                  <a:latin typeface="Segoe UI"/>
                  <a:cs typeface="Segoe UI"/>
                </a:rPr>
                <a:t> </a:t>
              </a:r>
            </a:p>
            <a:p>
              <a:pPr algn="l" rtl="0">
                <a:defRPr sz="1000"/>
              </a:pPr>
              <a:endParaRPr lang="pl-PL" sz="800" b="0" i="0" u="none" strike="noStrike" baseline="0">
                <a:solidFill>
                  <a:srgbClr val="000000"/>
                </a:solidFill>
                <a:latin typeface="Segoe UI"/>
                <a:cs typeface="Segoe UI"/>
              </a:endParaRPr>
            </a:p>
            <a:p>
              <a:pPr algn="l" rtl="0">
                <a:defRPr sz="1000"/>
              </a:pPr>
              <a:endParaRPr lang="pl-PL" sz="800" b="0" i="0" u="none" strike="noStrike" baseline="0">
                <a:solidFill>
                  <a:srgbClr val="000000"/>
                </a:solidFill>
                <a:latin typeface="Segoe UI"/>
                <a:cs typeface="Segoe UI"/>
              </a:endParaRPr>
            </a:p>
          </xdr:txBody>
        </xdr:sp>
        <xdr:clientData/>
      </xdr:twoCellAnchor>
    </mc:Choice>
    <mc:Fallback/>
  </mc:AlternateContent>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FDD6F-A490-411C-A442-013675EA6D4F}">
  <dimension ref="B1:K217"/>
  <sheetViews>
    <sheetView showGridLines="0" tabSelected="1" zoomScaleNormal="100" workbookViewId="0">
      <selection activeCell="B5" sqref="B5:J5"/>
    </sheetView>
  </sheetViews>
  <sheetFormatPr defaultColWidth="8.19921875" defaultRowHeight="13.2"/>
  <cols>
    <col min="1" max="1" width="1.8984375" style="355" customWidth="1"/>
    <col min="2" max="2" width="27.8984375" style="355" customWidth="1"/>
    <col min="3" max="3" width="8.19921875" style="355"/>
    <col min="4" max="4" width="14.09765625" style="355" customWidth="1"/>
    <col min="5" max="5" width="10.296875" style="355" customWidth="1"/>
    <col min="6" max="8" width="8.19921875" style="355"/>
    <col min="9" max="9" width="5" style="355" customWidth="1"/>
    <col min="10" max="256" width="8.19921875" style="355"/>
    <col min="257" max="257" width="1.8984375" style="355" customWidth="1"/>
    <col min="258" max="258" width="27.8984375" style="355" customWidth="1"/>
    <col min="259" max="259" width="8.19921875" style="355"/>
    <col min="260" max="260" width="14.09765625" style="355" customWidth="1"/>
    <col min="261" max="261" width="10.296875" style="355" customWidth="1"/>
    <col min="262" max="264" width="8.19921875" style="355"/>
    <col min="265" max="265" width="5" style="355" customWidth="1"/>
    <col min="266" max="512" width="8.19921875" style="355"/>
    <col min="513" max="513" width="1.8984375" style="355" customWidth="1"/>
    <col min="514" max="514" width="27.8984375" style="355" customWidth="1"/>
    <col min="515" max="515" width="8.19921875" style="355"/>
    <col min="516" max="516" width="14.09765625" style="355" customWidth="1"/>
    <col min="517" max="517" width="10.296875" style="355" customWidth="1"/>
    <col min="518" max="520" width="8.19921875" style="355"/>
    <col min="521" max="521" width="5" style="355" customWidth="1"/>
    <col min="522" max="768" width="8.19921875" style="355"/>
    <col min="769" max="769" width="1.8984375" style="355" customWidth="1"/>
    <col min="770" max="770" width="27.8984375" style="355" customWidth="1"/>
    <col min="771" max="771" width="8.19921875" style="355"/>
    <col min="772" max="772" width="14.09765625" style="355" customWidth="1"/>
    <col min="773" max="773" width="10.296875" style="355" customWidth="1"/>
    <col min="774" max="776" width="8.19921875" style="355"/>
    <col min="777" max="777" width="5" style="355" customWidth="1"/>
    <col min="778" max="1024" width="8.19921875" style="355"/>
    <col min="1025" max="1025" width="1.8984375" style="355" customWidth="1"/>
    <col min="1026" max="1026" width="27.8984375" style="355" customWidth="1"/>
    <col min="1027" max="1027" width="8.19921875" style="355"/>
    <col min="1028" max="1028" width="14.09765625" style="355" customWidth="1"/>
    <col min="1029" max="1029" width="10.296875" style="355" customWidth="1"/>
    <col min="1030" max="1032" width="8.19921875" style="355"/>
    <col min="1033" max="1033" width="5" style="355" customWidth="1"/>
    <col min="1034" max="1280" width="8.19921875" style="355"/>
    <col min="1281" max="1281" width="1.8984375" style="355" customWidth="1"/>
    <col min="1282" max="1282" width="27.8984375" style="355" customWidth="1"/>
    <col min="1283" max="1283" width="8.19921875" style="355"/>
    <col min="1284" max="1284" width="14.09765625" style="355" customWidth="1"/>
    <col min="1285" max="1285" width="10.296875" style="355" customWidth="1"/>
    <col min="1286" max="1288" width="8.19921875" style="355"/>
    <col min="1289" max="1289" width="5" style="355" customWidth="1"/>
    <col min="1290" max="1536" width="8.19921875" style="355"/>
    <col min="1537" max="1537" width="1.8984375" style="355" customWidth="1"/>
    <col min="1538" max="1538" width="27.8984375" style="355" customWidth="1"/>
    <col min="1539" max="1539" width="8.19921875" style="355"/>
    <col min="1540" max="1540" width="14.09765625" style="355" customWidth="1"/>
    <col min="1541" max="1541" width="10.296875" style="355" customWidth="1"/>
    <col min="1542" max="1544" width="8.19921875" style="355"/>
    <col min="1545" max="1545" width="5" style="355" customWidth="1"/>
    <col min="1546" max="1792" width="8.19921875" style="355"/>
    <col min="1793" max="1793" width="1.8984375" style="355" customWidth="1"/>
    <col min="1794" max="1794" width="27.8984375" style="355" customWidth="1"/>
    <col min="1795" max="1795" width="8.19921875" style="355"/>
    <col min="1796" max="1796" width="14.09765625" style="355" customWidth="1"/>
    <col min="1797" max="1797" width="10.296875" style="355" customWidth="1"/>
    <col min="1798" max="1800" width="8.19921875" style="355"/>
    <col min="1801" max="1801" width="5" style="355" customWidth="1"/>
    <col min="1802" max="2048" width="8.19921875" style="355"/>
    <col min="2049" max="2049" width="1.8984375" style="355" customWidth="1"/>
    <col min="2050" max="2050" width="27.8984375" style="355" customWidth="1"/>
    <col min="2051" max="2051" width="8.19921875" style="355"/>
    <col min="2052" max="2052" width="14.09765625" style="355" customWidth="1"/>
    <col min="2053" max="2053" width="10.296875" style="355" customWidth="1"/>
    <col min="2054" max="2056" width="8.19921875" style="355"/>
    <col min="2057" max="2057" width="5" style="355" customWidth="1"/>
    <col min="2058" max="2304" width="8.19921875" style="355"/>
    <col min="2305" max="2305" width="1.8984375" style="355" customWidth="1"/>
    <col min="2306" max="2306" width="27.8984375" style="355" customWidth="1"/>
    <col min="2307" max="2307" width="8.19921875" style="355"/>
    <col min="2308" max="2308" width="14.09765625" style="355" customWidth="1"/>
    <col min="2309" max="2309" width="10.296875" style="355" customWidth="1"/>
    <col min="2310" max="2312" width="8.19921875" style="355"/>
    <col min="2313" max="2313" width="5" style="355" customWidth="1"/>
    <col min="2314" max="2560" width="8.19921875" style="355"/>
    <col min="2561" max="2561" width="1.8984375" style="355" customWidth="1"/>
    <col min="2562" max="2562" width="27.8984375" style="355" customWidth="1"/>
    <col min="2563" max="2563" width="8.19921875" style="355"/>
    <col min="2564" max="2564" width="14.09765625" style="355" customWidth="1"/>
    <col min="2565" max="2565" width="10.296875" style="355" customWidth="1"/>
    <col min="2566" max="2568" width="8.19921875" style="355"/>
    <col min="2569" max="2569" width="5" style="355" customWidth="1"/>
    <col min="2570" max="2816" width="8.19921875" style="355"/>
    <col min="2817" max="2817" width="1.8984375" style="355" customWidth="1"/>
    <col min="2818" max="2818" width="27.8984375" style="355" customWidth="1"/>
    <col min="2819" max="2819" width="8.19921875" style="355"/>
    <col min="2820" max="2820" width="14.09765625" style="355" customWidth="1"/>
    <col min="2821" max="2821" width="10.296875" style="355" customWidth="1"/>
    <col min="2822" max="2824" width="8.19921875" style="355"/>
    <col min="2825" max="2825" width="5" style="355" customWidth="1"/>
    <col min="2826" max="3072" width="8.19921875" style="355"/>
    <col min="3073" max="3073" width="1.8984375" style="355" customWidth="1"/>
    <col min="3074" max="3074" width="27.8984375" style="355" customWidth="1"/>
    <col min="3075" max="3075" width="8.19921875" style="355"/>
    <col min="3076" max="3076" width="14.09765625" style="355" customWidth="1"/>
    <col min="3077" max="3077" width="10.296875" style="355" customWidth="1"/>
    <col min="3078" max="3080" width="8.19921875" style="355"/>
    <col min="3081" max="3081" width="5" style="355" customWidth="1"/>
    <col min="3082" max="3328" width="8.19921875" style="355"/>
    <col min="3329" max="3329" width="1.8984375" style="355" customWidth="1"/>
    <col min="3330" max="3330" width="27.8984375" style="355" customWidth="1"/>
    <col min="3331" max="3331" width="8.19921875" style="355"/>
    <col min="3332" max="3332" width="14.09765625" style="355" customWidth="1"/>
    <col min="3333" max="3333" width="10.296875" style="355" customWidth="1"/>
    <col min="3334" max="3336" width="8.19921875" style="355"/>
    <col min="3337" max="3337" width="5" style="355" customWidth="1"/>
    <col min="3338" max="3584" width="8.19921875" style="355"/>
    <col min="3585" max="3585" width="1.8984375" style="355" customWidth="1"/>
    <col min="3586" max="3586" width="27.8984375" style="355" customWidth="1"/>
    <col min="3587" max="3587" width="8.19921875" style="355"/>
    <col min="3588" max="3588" width="14.09765625" style="355" customWidth="1"/>
    <col min="3589" max="3589" width="10.296875" style="355" customWidth="1"/>
    <col min="3590" max="3592" width="8.19921875" style="355"/>
    <col min="3593" max="3593" width="5" style="355" customWidth="1"/>
    <col min="3594" max="3840" width="8.19921875" style="355"/>
    <col min="3841" max="3841" width="1.8984375" style="355" customWidth="1"/>
    <col min="3842" max="3842" width="27.8984375" style="355" customWidth="1"/>
    <col min="3843" max="3843" width="8.19921875" style="355"/>
    <col min="3844" max="3844" width="14.09765625" style="355" customWidth="1"/>
    <col min="3845" max="3845" width="10.296875" style="355" customWidth="1"/>
    <col min="3846" max="3848" width="8.19921875" style="355"/>
    <col min="3849" max="3849" width="5" style="355" customWidth="1"/>
    <col min="3850" max="4096" width="8.19921875" style="355"/>
    <col min="4097" max="4097" width="1.8984375" style="355" customWidth="1"/>
    <col min="4098" max="4098" width="27.8984375" style="355" customWidth="1"/>
    <col min="4099" max="4099" width="8.19921875" style="355"/>
    <col min="4100" max="4100" width="14.09765625" style="355" customWidth="1"/>
    <col min="4101" max="4101" width="10.296875" style="355" customWidth="1"/>
    <col min="4102" max="4104" width="8.19921875" style="355"/>
    <col min="4105" max="4105" width="5" style="355" customWidth="1"/>
    <col min="4106" max="4352" width="8.19921875" style="355"/>
    <col min="4353" max="4353" width="1.8984375" style="355" customWidth="1"/>
    <col min="4354" max="4354" width="27.8984375" style="355" customWidth="1"/>
    <col min="4355" max="4355" width="8.19921875" style="355"/>
    <col min="4356" max="4356" width="14.09765625" style="355" customWidth="1"/>
    <col min="4357" max="4357" width="10.296875" style="355" customWidth="1"/>
    <col min="4358" max="4360" width="8.19921875" style="355"/>
    <col min="4361" max="4361" width="5" style="355" customWidth="1"/>
    <col min="4362" max="4608" width="8.19921875" style="355"/>
    <col min="4609" max="4609" width="1.8984375" style="355" customWidth="1"/>
    <col min="4610" max="4610" width="27.8984375" style="355" customWidth="1"/>
    <col min="4611" max="4611" width="8.19921875" style="355"/>
    <col min="4612" max="4612" width="14.09765625" style="355" customWidth="1"/>
    <col min="4613" max="4613" width="10.296875" style="355" customWidth="1"/>
    <col min="4614" max="4616" width="8.19921875" style="355"/>
    <col min="4617" max="4617" width="5" style="355" customWidth="1"/>
    <col min="4618" max="4864" width="8.19921875" style="355"/>
    <col min="4865" max="4865" width="1.8984375" style="355" customWidth="1"/>
    <col min="4866" max="4866" width="27.8984375" style="355" customWidth="1"/>
    <col min="4867" max="4867" width="8.19921875" style="355"/>
    <col min="4868" max="4868" width="14.09765625" style="355" customWidth="1"/>
    <col min="4869" max="4869" width="10.296875" style="355" customWidth="1"/>
    <col min="4870" max="4872" width="8.19921875" style="355"/>
    <col min="4873" max="4873" width="5" style="355" customWidth="1"/>
    <col min="4874" max="5120" width="8.19921875" style="355"/>
    <col min="5121" max="5121" width="1.8984375" style="355" customWidth="1"/>
    <col min="5122" max="5122" width="27.8984375" style="355" customWidth="1"/>
    <col min="5123" max="5123" width="8.19921875" style="355"/>
    <col min="5124" max="5124" width="14.09765625" style="355" customWidth="1"/>
    <col min="5125" max="5125" width="10.296875" style="355" customWidth="1"/>
    <col min="5126" max="5128" width="8.19921875" style="355"/>
    <col min="5129" max="5129" width="5" style="355" customWidth="1"/>
    <col min="5130" max="5376" width="8.19921875" style="355"/>
    <col min="5377" max="5377" width="1.8984375" style="355" customWidth="1"/>
    <col min="5378" max="5378" width="27.8984375" style="355" customWidth="1"/>
    <col min="5379" max="5379" width="8.19921875" style="355"/>
    <col min="5380" max="5380" width="14.09765625" style="355" customWidth="1"/>
    <col min="5381" max="5381" width="10.296875" style="355" customWidth="1"/>
    <col min="5382" max="5384" width="8.19921875" style="355"/>
    <col min="5385" max="5385" width="5" style="355" customWidth="1"/>
    <col min="5386" max="5632" width="8.19921875" style="355"/>
    <col min="5633" max="5633" width="1.8984375" style="355" customWidth="1"/>
    <col min="5634" max="5634" width="27.8984375" style="355" customWidth="1"/>
    <col min="5635" max="5635" width="8.19921875" style="355"/>
    <col min="5636" max="5636" width="14.09765625" style="355" customWidth="1"/>
    <col min="5637" max="5637" width="10.296875" style="355" customWidth="1"/>
    <col min="5638" max="5640" width="8.19921875" style="355"/>
    <col min="5641" max="5641" width="5" style="355" customWidth="1"/>
    <col min="5642" max="5888" width="8.19921875" style="355"/>
    <col min="5889" max="5889" width="1.8984375" style="355" customWidth="1"/>
    <col min="5890" max="5890" width="27.8984375" style="355" customWidth="1"/>
    <col min="5891" max="5891" width="8.19921875" style="355"/>
    <col min="5892" max="5892" width="14.09765625" style="355" customWidth="1"/>
    <col min="5893" max="5893" width="10.296875" style="355" customWidth="1"/>
    <col min="5894" max="5896" width="8.19921875" style="355"/>
    <col min="5897" max="5897" width="5" style="355" customWidth="1"/>
    <col min="5898" max="6144" width="8.19921875" style="355"/>
    <col min="6145" max="6145" width="1.8984375" style="355" customWidth="1"/>
    <col min="6146" max="6146" width="27.8984375" style="355" customWidth="1"/>
    <col min="6147" max="6147" width="8.19921875" style="355"/>
    <col min="6148" max="6148" width="14.09765625" style="355" customWidth="1"/>
    <col min="6149" max="6149" width="10.296875" style="355" customWidth="1"/>
    <col min="6150" max="6152" width="8.19921875" style="355"/>
    <col min="6153" max="6153" width="5" style="355" customWidth="1"/>
    <col min="6154" max="6400" width="8.19921875" style="355"/>
    <col min="6401" max="6401" width="1.8984375" style="355" customWidth="1"/>
    <col min="6402" max="6402" width="27.8984375" style="355" customWidth="1"/>
    <col min="6403" max="6403" width="8.19921875" style="355"/>
    <col min="6404" max="6404" width="14.09765625" style="355" customWidth="1"/>
    <col min="6405" max="6405" width="10.296875" style="355" customWidth="1"/>
    <col min="6406" max="6408" width="8.19921875" style="355"/>
    <col min="6409" max="6409" width="5" style="355" customWidth="1"/>
    <col min="6410" max="6656" width="8.19921875" style="355"/>
    <col min="6657" max="6657" width="1.8984375" style="355" customWidth="1"/>
    <col min="6658" max="6658" width="27.8984375" style="355" customWidth="1"/>
    <col min="6659" max="6659" width="8.19921875" style="355"/>
    <col min="6660" max="6660" width="14.09765625" style="355" customWidth="1"/>
    <col min="6661" max="6661" width="10.296875" style="355" customWidth="1"/>
    <col min="6662" max="6664" width="8.19921875" style="355"/>
    <col min="6665" max="6665" width="5" style="355" customWidth="1"/>
    <col min="6666" max="6912" width="8.19921875" style="355"/>
    <col min="6913" max="6913" width="1.8984375" style="355" customWidth="1"/>
    <col min="6914" max="6914" width="27.8984375" style="355" customWidth="1"/>
    <col min="6915" max="6915" width="8.19921875" style="355"/>
    <col min="6916" max="6916" width="14.09765625" style="355" customWidth="1"/>
    <col min="6917" max="6917" width="10.296875" style="355" customWidth="1"/>
    <col min="6918" max="6920" width="8.19921875" style="355"/>
    <col min="6921" max="6921" width="5" style="355" customWidth="1"/>
    <col min="6922" max="7168" width="8.19921875" style="355"/>
    <col min="7169" max="7169" width="1.8984375" style="355" customWidth="1"/>
    <col min="7170" max="7170" width="27.8984375" style="355" customWidth="1"/>
    <col min="7171" max="7171" width="8.19921875" style="355"/>
    <col min="7172" max="7172" width="14.09765625" style="355" customWidth="1"/>
    <col min="7173" max="7173" width="10.296875" style="355" customWidth="1"/>
    <col min="7174" max="7176" width="8.19921875" style="355"/>
    <col min="7177" max="7177" width="5" style="355" customWidth="1"/>
    <col min="7178" max="7424" width="8.19921875" style="355"/>
    <col min="7425" max="7425" width="1.8984375" style="355" customWidth="1"/>
    <col min="7426" max="7426" width="27.8984375" style="355" customWidth="1"/>
    <col min="7427" max="7427" width="8.19921875" style="355"/>
    <col min="7428" max="7428" width="14.09765625" style="355" customWidth="1"/>
    <col min="7429" max="7429" width="10.296875" style="355" customWidth="1"/>
    <col min="7430" max="7432" width="8.19921875" style="355"/>
    <col min="7433" max="7433" width="5" style="355" customWidth="1"/>
    <col min="7434" max="7680" width="8.19921875" style="355"/>
    <col min="7681" max="7681" width="1.8984375" style="355" customWidth="1"/>
    <col min="7682" max="7682" width="27.8984375" style="355" customWidth="1"/>
    <col min="7683" max="7683" width="8.19921875" style="355"/>
    <col min="7684" max="7684" width="14.09765625" style="355" customWidth="1"/>
    <col min="7685" max="7685" width="10.296875" style="355" customWidth="1"/>
    <col min="7686" max="7688" width="8.19921875" style="355"/>
    <col min="7689" max="7689" width="5" style="355" customWidth="1"/>
    <col min="7690" max="7936" width="8.19921875" style="355"/>
    <col min="7937" max="7937" width="1.8984375" style="355" customWidth="1"/>
    <col min="7938" max="7938" width="27.8984375" style="355" customWidth="1"/>
    <col min="7939" max="7939" width="8.19921875" style="355"/>
    <col min="7940" max="7940" width="14.09765625" style="355" customWidth="1"/>
    <col min="7941" max="7941" width="10.296875" style="355" customWidth="1"/>
    <col min="7942" max="7944" width="8.19921875" style="355"/>
    <col min="7945" max="7945" width="5" style="355" customWidth="1"/>
    <col min="7946" max="8192" width="8.19921875" style="355"/>
    <col min="8193" max="8193" width="1.8984375" style="355" customWidth="1"/>
    <col min="8194" max="8194" width="27.8984375" style="355" customWidth="1"/>
    <col min="8195" max="8195" width="8.19921875" style="355"/>
    <col min="8196" max="8196" width="14.09765625" style="355" customWidth="1"/>
    <col min="8197" max="8197" width="10.296875" style="355" customWidth="1"/>
    <col min="8198" max="8200" width="8.19921875" style="355"/>
    <col min="8201" max="8201" width="5" style="355" customWidth="1"/>
    <col min="8202" max="8448" width="8.19921875" style="355"/>
    <col min="8449" max="8449" width="1.8984375" style="355" customWidth="1"/>
    <col min="8450" max="8450" width="27.8984375" style="355" customWidth="1"/>
    <col min="8451" max="8451" width="8.19921875" style="355"/>
    <col min="8452" max="8452" width="14.09765625" style="355" customWidth="1"/>
    <col min="8453" max="8453" width="10.296875" style="355" customWidth="1"/>
    <col min="8454" max="8456" width="8.19921875" style="355"/>
    <col min="8457" max="8457" width="5" style="355" customWidth="1"/>
    <col min="8458" max="8704" width="8.19921875" style="355"/>
    <col min="8705" max="8705" width="1.8984375" style="355" customWidth="1"/>
    <col min="8706" max="8706" width="27.8984375" style="355" customWidth="1"/>
    <col min="8707" max="8707" width="8.19921875" style="355"/>
    <col min="8708" max="8708" width="14.09765625" style="355" customWidth="1"/>
    <col min="8709" max="8709" width="10.296875" style="355" customWidth="1"/>
    <col min="8710" max="8712" width="8.19921875" style="355"/>
    <col min="8713" max="8713" width="5" style="355" customWidth="1"/>
    <col min="8714" max="8960" width="8.19921875" style="355"/>
    <col min="8961" max="8961" width="1.8984375" style="355" customWidth="1"/>
    <col min="8962" max="8962" width="27.8984375" style="355" customWidth="1"/>
    <col min="8963" max="8963" width="8.19921875" style="355"/>
    <col min="8964" max="8964" width="14.09765625" style="355" customWidth="1"/>
    <col min="8965" max="8965" width="10.296875" style="355" customWidth="1"/>
    <col min="8966" max="8968" width="8.19921875" style="355"/>
    <col min="8969" max="8969" width="5" style="355" customWidth="1"/>
    <col min="8970" max="9216" width="8.19921875" style="355"/>
    <col min="9217" max="9217" width="1.8984375" style="355" customWidth="1"/>
    <col min="9218" max="9218" width="27.8984375" style="355" customWidth="1"/>
    <col min="9219" max="9219" width="8.19921875" style="355"/>
    <col min="9220" max="9220" width="14.09765625" style="355" customWidth="1"/>
    <col min="9221" max="9221" width="10.296875" style="355" customWidth="1"/>
    <col min="9222" max="9224" width="8.19921875" style="355"/>
    <col min="9225" max="9225" width="5" style="355" customWidth="1"/>
    <col min="9226" max="9472" width="8.19921875" style="355"/>
    <col min="9473" max="9473" width="1.8984375" style="355" customWidth="1"/>
    <col min="9474" max="9474" width="27.8984375" style="355" customWidth="1"/>
    <col min="9475" max="9475" width="8.19921875" style="355"/>
    <col min="9476" max="9476" width="14.09765625" style="355" customWidth="1"/>
    <col min="9477" max="9477" width="10.296875" style="355" customWidth="1"/>
    <col min="9478" max="9480" width="8.19921875" style="355"/>
    <col min="9481" max="9481" width="5" style="355" customWidth="1"/>
    <col min="9482" max="9728" width="8.19921875" style="355"/>
    <col min="9729" max="9729" width="1.8984375" style="355" customWidth="1"/>
    <col min="9730" max="9730" width="27.8984375" style="355" customWidth="1"/>
    <col min="9731" max="9731" width="8.19921875" style="355"/>
    <col min="9732" max="9732" width="14.09765625" style="355" customWidth="1"/>
    <col min="9733" max="9733" width="10.296875" style="355" customWidth="1"/>
    <col min="9734" max="9736" width="8.19921875" style="355"/>
    <col min="9737" max="9737" width="5" style="355" customWidth="1"/>
    <col min="9738" max="9984" width="8.19921875" style="355"/>
    <col min="9985" max="9985" width="1.8984375" style="355" customWidth="1"/>
    <col min="9986" max="9986" width="27.8984375" style="355" customWidth="1"/>
    <col min="9987" max="9987" width="8.19921875" style="355"/>
    <col min="9988" max="9988" width="14.09765625" style="355" customWidth="1"/>
    <col min="9989" max="9989" width="10.296875" style="355" customWidth="1"/>
    <col min="9990" max="9992" width="8.19921875" style="355"/>
    <col min="9993" max="9993" width="5" style="355" customWidth="1"/>
    <col min="9994" max="10240" width="8.19921875" style="355"/>
    <col min="10241" max="10241" width="1.8984375" style="355" customWidth="1"/>
    <col min="10242" max="10242" width="27.8984375" style="355" customWidth="1"/>
    <col min="10243" max="10243" width="8.19921875" style="355"/>
    <col min="10244" max="10244" width="14.09765625" style="355" customWidth="1"/>
    <col min="10245" max="10245" width="10.296875" style="355" customWidth="1"/>
    <col min="10246" max="10248" width="8.19921875" style="355"/>
    <col min="10249" max="10249" width="5" style="355" customWidth="1"/>
    <col min="10250" max="10496" width="8.19921875" style="355"/>
    <col min="10497" max="10497" width="1.8984375" style="355" customWidth="1"/>
    <col min="10498" max="10498" width="27.8984375" style="355" customWidth="1"/>
    <col min="10499" max="10499" width="8.19921875" style="355"/>
    <col min="10500" max="10500" width="14.09765625" style="355" customWidth="1"/>
    <col min="10501" max="10501" width="10.296875" style="355" customWidth="1"/>
    <col min="10502" max="10504" width="8.19921875" style="355"/>
    <col min="10505" max="10505" width="5" style="355" customWidth="1"/>
    <col min="10506" max="10752" width="8.19921875" style="355"/>
    <col min="10753" max="10753" width="1.8984375" style="355" customWidth="1"/>
    <col min="10754" max="10754" width="27.8984375" style="355" customWidth="1"/>
    <col min="10755" max="10755" width="8.19921875" style="355"/>
    <col min="10756" max="10756" width="14.09765625" style="355" customWidth="1"/>
    <col min="10757" max="10757" width="10.296875" style="355" customWidth="1"/>
    <col min="10758" max="10760" width="8.19921875" style="355"/>
    <col min="10761" max="10761" width="5" style="355" customWidth="1"/>
    <col min="10762" max="11008" width="8.19921875" style="355"/>
    <col min="11009" max="11009" width="1.8984375" style="355" customWidth="1"/>
    <col min="11010" max="11010" width="27.8984375" style="355" customWidth="1"/>
    <col min="11011" max="11011" width="8.19921875" style="355"/>
    <col min="11012" max="11012" width="14.09765625" style="355" customWidth="1"/>
    <col min="11013" max="11013" width="10.296875" style="355" customWidth="1"/>
    <col min="11014" max="11016" width="8.19921875" style="355"/>
    <col min="11017" max="11017" width="5" style="355" customWidth="1"/>
    <col min="11018" max="11264" width="8.19921875" style="355"/>
    <col min="11265" max="11265" width="1.8984375" style="355" customWidth="1"/>
    <col min="11266" max="11266" width="27.8984375" style="355" customWidth="1"/>
    <col min="11267" max="11267" width="8.19921875" style="355"/>
    <col min="11268" max="11268" width="14.09765625" style="355" customWidth="1"/>
    <col min="11269" max="11269" width="10.296875" style="355" customWidth="1"/>
    <col min="11270" max="11272" width="8.19921875" style="355"/>
    <col min="11273" max="11273" width="5" style="355" customWidth="1"/>
    <col min="11274" max="11520" width="8.19921875" style="355"/>
    <col min="11521" max="11521" width="1.8984375" style="355" customWidth="1"/>
    <col min="11522" max="11522" width="27.8984375" style="355" customWidth="1"/>
    <col min="11523" max="11523" width="8.19921875" style="355"/>
    <col min="11524" max="11524" width="14.09765625" style="355" customWidth="1"/>
    <col min="11525" max="11525" width="10.296875" style="355" customWidth="1"/>
    <col min="11526" max="11528" width="8.19921875" style="355"/>
    <col min="11529" max="11529" width="5" style="355" customWidth="1"/>
    <col min="11530" max="11776" width="8.19921875" style="355"/>
    <col min="11777" max="11777" width="1.8984375" style="355" customWidth="1"/>
    <col min="11778" max="11778" width="27.8984375" style="355" customWidth="1"/>
    <col min="11779" max="11779" width="8.19921875" style="355"/>
    <col min="11780" max="11780" width="14.09765625" style="355" customWidth="1"/>
    <col min="11781" max="11781" width="10.296875" style="355" customWidth="1"/>
    <col min="11782" max="11784" width="8.19921875" style="355"/>
    <col min="11785" max="11785" width="5" style="355" customWidth="1"/>
    <col min="11786" max="12032" width="8.19921875" style="355"/>
    <col min="12033" max="12033" width="1.8984375" style="355" customWidth="1"/>
    <col min="12034" max="12034" width="27.8984375" style="355" customWidth="1"/>
    <col min="12035" max="12035" width="8.19921875" style="355"/>
    <col min="12036" max="12036" width="14.09765625" style="355" customWidth="1"/>
    <col min="12037" max="12037" width="10.296875" style="355" customWidth="1"/>
    <col min="12038" max="12040" width="8.19921875" style="355"/>
    <col min="12041" max="12041" width="5" style="355" customWidth="1"/>
    <col min="12042" max="12288" width="8.19921875" style="355"/>
    <col min="12289" max="12289" width="1.8984375" style="355" customWidth="1"/>
    <col min="12290" max="12290" width="27.8984375" style="355" customWidth="1"/>
    <col min="12291" max="12291" width="8.19921875" style="355"/>
    <col min="12292" max="12292" width="14.09765625" style="355" customWidth="1"/>
    <col min="12293" max="12293" width="10.296875" style="355" customWidth="1"/>
    <col min="12294" max="12296" width="8.19921875" style="355"/>
    <col min="12297" max="12297" width="5" style="355" customWidth="1"/>
    <col min="12298" max="12544" width="8.19921875" style="355"/>
    <col min="12545" max="12545" width="1.8984375" style="355" customWidth="1"/>
    <col min="12546" max="12546" width="27.8984375" style="355" customWidth="1"/>
    <col min="12547" max="12547" width="8.19921875" style="355"/>
    <col min="12548" max="12548" width="14.09765625" style="355" customWidth="1"/>
    <col min="12549" max="12549" width="10.296875" style="355" customWidth="1"/>
    <col min="12550" max="12552" width="8.19921875" style="355"/>
    <col min="12553" max="12553" width="5" style="355" customWidth="1"/>
    <col min="12554" max="12800" width="8.19921875" style="355"/>
    <col min="12801" max="12801" width="1.8984375" style="355" customWidth="1"/>
    <col min="12802" max="12802" width="27.8984375" style="355" customWidth="1"/>
    <col min="12803" max="12803" width="8.19921875" style="355"/>
    <col min="12804" max="12804" width="14.09765625" style="355" customWidth="1"/>
    <col min="12805" max="12805" width="10.296875" style="355" customWidth="1"/>
    <col min="12806" max="12808" width="8.19921875" style="355"/>
    <col min="12809" max="12809" width="5" style="355" customWidth="1"/>
    <col min="12810" max="13056" width="8.19921875" style="355"/>
    <col min="13057" max="13057" width="1.8984375" style="355" customWidth="1"/>
    <col min="13058" max="13058" width="27.8984375" style="355" customWidth="1"/>
    <col min="13059" max="13059" width="8.19921875" style="355"/>
    <col min="13060" max="13060" width="14.09765625" style="355" customWidth="1"/>
    <col min="13061" max="13061" width="10.296875" style="355" customWidth="1"/>
    <col min="13062" max="13064" width="8.19921875" style="355"/>
    <col min="13065" max="13065" width="5" style="355" customWidth="1"/>
    <col min="13066" max="13312" width="8.19921875" style="355"/>
    <col min="13313" max="13313" width="1.8984375" style="355" customWidth="1"/>
    <col min="13314" max="13314" width="27.8984375" style="355" customWidth="1"/>
    <col min="13315" max="13315" width="8.19921875" style="355"/>
    <col min="13316" max="13316" width="14.09765625" style="355" customWidth="1"/>
    <col min="13317" max="13317" width="10.296875" style="355" customWidth="1"/>
    <col min="13318" max="13320" width="8.19921875" style="355"/>
    <col min="13321" max="13321" width="5" style="355" customWidth="1"/>
    <col min="13322" max="13568" width="8.19921875" style="355"/>
    <col min="13569" max="13569" width="1.8984375" style="355" customWidth="1"/>
    <col min="13570" max="13570" width="27.8984375" style="355" customWidth="1"/>
    <col min="13571" max="13571" width="8.19921875" style="355"/>
    <col min="13572" max="13572" width="14.09765625" style="355" customWidth="1"/>
    <col min="13573" max="13573" width="10.296875" style="355" customWidth="1"/>
    <col min="13574" max="13576" width="8.19921875" style="355"/>
    <col min="13577" max="13577" width="5" style="355" customWidth="1"/>
    <col min="13578" max="13824" width="8.19921875" style="355"/>
    <col min="13825" max="13825" width="1.8984375" style="355" customWidth="1"/>
    <col min="13826" max="13826" width="27.8984375" style="355" customWidth="1"/>
    <col min="13827" max="13827" width="8.19921875" style="355"/>
    <col min="13828" max="13828" width="14.09765625" style="355" customWidth="1"/>
    <col min="13829" max="13829" width="10.296875" style="355" customWidth="1"/>
    <col min="13830" max="13832" width="8.19921875" style="355"/>
    <col min="13833" max="13833" width="5" style="355" customWidth="1"/>
    <col min="13834" max="14080" width="8.19921875" style="355"/>
    <col min="14081" max="14081" width="1.8984375" style="355" customWidth="1"/>
    <col min="14082" max="14082" width="27.8984375" style="355" customWidth="1"/>
    <col min="14083" max="14083" width="8.19921875" style="355"/>
    <col min="14084" max="14084" width="14.09765625" style="355" customWidth="1"/>
    <col min="14085" max="14085" width="10.296875" style="355" customWidth="1"/>
    <col min="14086" max="14088" width="8.19921875" style="355"/>
    <col min="14089" max="14089" width="5" style="355" customWidth="1"/>
    <col min="14090" max="14336" width="8.19921875" style="355"/>
    <col min="14337" max="14337" width="1.8984375" style="355" customWidth="1"/>
    <col min="14338" max="14338" width="27.8984375" style="355" customWidth="1"/>
    <col min="14339" max="14339" width="8.19921875" style="355"/>
    <col min="14340" max="14340" width="14.09765625" style="355" customWidth="1"/>
    <col min="14341" max="14341" width="10.296875" style="355" customWidth="1"/>
    <col min="14342" max="14344" width="8.19921875" style="355"/>
    <col min="14345" max="14345" width="5" style="355" customWidth="1"/>
    <col min="14346" max="14592" width="8.19921875" style="355"/>
    <col min="14593" max="14593" width="1.8984375" style="355" customWidth="1"/>
    <col min="14594" max="14594" width="27.8984375" style="355" customWidth="1"/>
    <col min="14595" max="14595" width="8.19921875" style="355"/>
    <col min="14596" max="14596" width="14.09765625" style="355" customWidth="1"/>
    <col min="14597" max="14597" width="10.296875" style="355" customWidth="1"/>
    <col min="14598" max="14600" width="8.19921875" style="355"/>
    <col min="14601" max="14601" width="5" style="355" customWidth="1"/>
    <col min="14602" max="14848" width="8.19921875" style="355"/>
    <col min="14849" max="14849" width="1.8984375" style="355" customWidth="1"/>
    <col min="14850" max="14850" width="27.8984375" style="355" customWidth="1"/>
    <col min="14851" max="14851" width="8.19921875" style="355"/>
    <col min="14852" max="14852" width="14.09765625" style="355" customWidth="1"/>
    <col min="14853" max="14853" width="10.296875" style="355" customWidth="1"/>
    <col min="14854" max="14856" width="8.19921875" style="355"/>
    <col min="14857" max="14857" width="5" style="355" customWidth="1"/>
    <col min="14858" max="15104" width="8.19921875" style="355"/>
    <col min="15105" max="15105" width="1.8984375" style="355" customWidth="1"/>
    <col min="15106" max="15106" width="27.8984375" style="355" customWidth="1"/>
    <col min="15107" max="15107" width="8.19921875" style="355"/>
    <col min="15108" max="15108" width="14.09765625" style="355" customWidth="1"/>
    <col min="15109" max="15109" width="10.296875" style="355" customWidth="1"/>
    <col min="15110" max="15112" width="8.19921875" style="355"/>
    <col min="15113" max="15113" width="5" style="355" customWidth="1"/>
    <col min="15114" max="15360" width="8.19921875" style="355"/>
    <col min="15361" max="15361" width="1.8984375" style="355" customWidth="1"/>
    <col min="15362" max="15362" width="27.8984375" style="355" customWidth="1"/>
    <col min="15363" max="15363" width="8.19921875" style="355"/>
    <col min="15364" max="15364" width="14.09765625" style="355" customWidth="1"/>
    <col min="15365" max="15365" width="10.296875" style="355" customWidth="1"/>
    <col min="15366" max="15368" width="8.19921875" style="355"/>
    <col min="15369" max="15369" width="5" style="355" customWidth="1"/>
    <col min="15370" max="15616" width="8.19921875" style="355"/>
    <col min="15617" max="15617" width="1.8984375" style="355" customWidth="1"/>
    <col min="15618" max="15618" width="27.8984375" style="355" customWidth="1"/>
    <col min="15619" max="15619" width="8.19921875" style="355"/>
    <col min="15620" max="15620" width="14.09765625" style="355" customWidth="1"/>
    <col min="15621" max="15621" width="10.296875" style="355" customWidth="1"/>
    <col min="15622" max="15624" width="8.19921875" style="355"/>
    <col min="15625" max="15625" width="5" style="355" customWidth="1"/>
    <col min="15626" max="15872" width="8.19921875" style="355"/>
    <col min="15873" max="15873" width="1.8984375" style="355" customWidth="1"/>
    <col min="15874" max="15874" width="27.8984375" style="355" customWidth="1"/>
    <col min="15875" max="15875" width="8.19921875" style="355"/>
    <col min="15876" max="15876" width="14.09765625" style="355" customWidth="1"/>
    <col min="15877" max="15877" width="10.296875" style="355" customWidth="1"/>
    <col min="15878" max="15880" width="8.19921875" style="355"/>
    <col min="15881" max="15881" width="5" style="355" customWidth="1"/>
    <col min="15882" max="16128" width="8.19921875" style="355"/>
    <col min="16129" max="16129" width="1.8984375" style="355" customWidth="1"/>
    <col min="16130" max="16130" width="27.8984375" style="355" customWidth="1"/>
    <col min="16131" max="16131" width="8.19921875" style="355"/>
    <col min="16132" max="16132" width="14.09765625" style="355" customWidth="1"/>
    <col min="16133" max="16133" width="10.296875" style="355" customWidth="1"/>
    <col min="16134" max="16136" width="8.19921875" style="355"/>
    <col min="16137" max="16137" width="5" style="355" customWidth="1"/>
    <col min="16138" max="16384" width="8.19921875" style="355"/>
  </cols>
  <sheetData>
    <row r="1" spans="2:11" s="354" customFormat="1" ht="106.5" customHeight="1"/>
    <row r="2" spans="2:11" ht="6" customHeight="1"/>
    <row r="3" spans="2:11" ht="57.75" customHeight="1">
      <c r="B3" s="429" t="s">
        <v>320</v>
      </c>
      <c r="C3" s="429"/>
      <c r="D3" s="429"/>
      <c r="E3" s="429"/>
      <c r="F3" s="429"/>
      <c r="G3" s="429"/>
      <c r="H3" s="429"/>
      <c r="I3" s="429"/>
      <c r="J3" s="360"/>
      <c r="K3" s="356"/>
    </row>
    <row r="4" spans="2:11" ht="93" customHeight="1">
      <c r="B4" s="430" t="s">
        <v>335</v>
      </c>
      <c r="C4" s="430"/>
      <c r="D4" s="430"/>
      <c r="E4" s="430"/>
      <c r="F4" s="430"/>
      <c r="G4" s="430"/>
      <c r="H4" s="430"/>
      <c r="I4" s="430"/>
      <c r="J4" s="430"/>
      <c r="K4" s="357"/>
    </row>
    <row r="5" spans="2:11" ht="5.25" customHeight="1">
      <c r="B5" s="431"/>
      <c r="C5" s="431"/>
      <c r="D5" s="431"/>
      <c r="E5" s="431"/>
      <c r="F5" s="431"/>
      <c r="G5" s="431"/>
      <c r="H5" s="431"/>
      <c r="I5" s="431"/>
      <c r="J5" s="431"/>
    </row>
    <row r="6" spans="2:11" ht="2.25" customHeight="1">
      <c r="B6" s="358"/>
      <c r="C6" s="358"/>
      <c r="D6" s="358"/>
      <c r="E6" s="358"/>
      <c r="F6" s="358"/>
      <c r="G6" s="358"/>
      <c r="H6" s="358"/>
      <c r="I6" s="358"/>
      <c r="J6" s="358"/>
    </row>
    <row r="8" spans="2:11">
      <c r="B8" s="432" t="s">
        <v>318</v>
      </c>
      <c r="C8" s="432"/>
      <c r="D8" s="432"/>
      <c r="E8" s="432"/>
      <c r="F8" s="432"/>
      <c r="G8" s="432"/>
      <c r="H8" s="432"/>
      <c r="I8" s="432"/>
      <c r="J8" s="432"/>
    </row>
    <row r="10" spans="2:11" ht="13.2" customHeight="1">
      <c r="B10" s="433" t="s">
        <v>319</v>
      </c>
      <c r="C10" s="433"/>
      <c r="D10" s="433"/>
      <c r="E10" s="433"/>
      <c r="F10" s="433"/>
      <c r="G10" s="433"/>
      <c r="H10" s="433"/>
      <c r="I10" s="433"/>
      <c r="J10" s="433"/>
      <c r="K10" s="433"/>
    </row>
    <row r="11" spans="2:11">
      <c r="B11" s="433"/>
      <c r="C11" s="433"/>
      <c r="D11" s="433"/>
      <c r="E11" s="433"/>
      <c r="F11" s="433"/>
      <c r="G11" s="433"/>
      <c r="H11" s="433"/>
      <c r="I11" s="433"/>
      <c r="J11" s="433"/>
      <c r="K11" s="433"/>
    </row>
    <row r="12" spans="2:11">
      <c r="B12" s="433"/>
      <c r="C12" s="433"/>
      <c r="D12" s="433"/>
      <c r="E12" s="433"/>
      <c r="F12" s="433"/>
      <c r="G12" s="433"/>
      <c r="H12" s="433"/>
      <c r="I12" s="433"/>
      <c r="J12" s="433"/>
      <c r="K12" s="433"/>
    </row>
    <row r="13" spans="2:11">
      <c r="B13" s="433"/>
      <c r="C13" s="433"/>
      <c r="D13" s="433"/>
      <c r="E13" s="433"/>
      <c r="F13" s="433"/>
      <c r="G13" s="433"/>
      <c r="H13" s="433"/>
      <c r="I13" s="433"/>
      <c r="J13" s="433"/>
      <c r="K13" s="433"/>
    </row>
    <row r="14" spans="2:11">
      <c r="B14" s="433"/>
      <c r="C14" s="433"/>
      <c r="D14" s="433"/>
      <c r="E14" s="433"/>
      <c r="F14" s="433"/>
      <c r="G14" s="433"/>
      <c r="H14" s="433"/>
      <c r="I14" s="433"/>
      <c r="J14" s="433"/>
      <c r="K14" s="433"/>
    </row>
    <row r="15" spans="2:11">
      <c r="B15" s="433"/>
      <c r="C15" s="433"/>
      <c r="D15" s="433"/>
      <c r="E15" s="433"/>
      <c r="F15" s="433"/>
      <c r="G15" s="433"/>
      <c r="H15" s="433"/>
      <c r="I15" s="433"/>
      <c r="J15" s="433"/>
      <c r="K15" s="433"/>
    </row>
    <row r="16" spans="2:11">
      <c r="B16" s="433"/>
      <c r="C16" s="433"/>
      <c r="D16" s="433"/>
      <c r="E16" s="433"/>
      <c r="F16" s="433"/>
      <c r="G16" s="433"/>
      <c r="H16" s="433"/>
      <c r="I16" s="433"/>
      <c r="J16" s="433"/>
      <c r="K16" s="433"/>
    </row>
    <row r="17" spans="2:11">
      <c r="B17" s="433"/>
      <c r="C17" s="433"/>
      <c r="D17" s="433"/>
      <c r="E17" s="433"/>
      <c r="F17" s="433"/>
      <c r="G17" s="433"/>
      <c r="H17" s="433"/>
      <c r="I17" s="433"/>
      <c r="J17" s="433"/>
      <c r="K17" s="433"/>
    </row>
    <row r="18" spans="2:11">
      <c r="B18" s="433"/>
      <c r="C18" s="433"/>
      <c r="D18" s="433"/>
      <c r="E18" s="433"/>
      <c r="F18" s="433"/>
      <c r="G18" s="433"/>
      <c r="H18" s="433"/>
      <c r="I18" s="433"/>
      <c r="J18" s="433"/>
      <c r="K18" s="433"/>
    </row>
    <row r="19" spans="2:11">
      <c r="B19" s="433"/>
      <c r="C19" s="433"/>
      <c r="D19" s="433"/>
      <c r="E19" s="433"/>
      <c r="F19" s="433"/>
      <c r="G19" s="433"/>
      <c r="H19" s="433"/>
      <c r="I19" s="433"/>
      <c r="J19" s="433"/>
      <c r="K19" s="433"/>
    </row>
    <row r="20" spans="2:11">
      <c r="B20" s="433"/>
      <c r="C20" s="433"/>
      <c r="D20" s="433"/>
      <c r="E20" s="433"/>
      <c r="F20" s="433"/>
      <c r="G20" s="433"/>
      <c r="H20" s="433"/>
      <c r="I20" s="433"/>
      <c r="J20" s="433"/>
      <c r="K20" s="433"/>
    </row>
    <row r="21" spans="2:11">
      <c r="B21" s="433"/>
      <c r="C21" s="433"/>
      <c r="D21" s="433"/>
      <c r="E21" s="433"/>
      <c r="F21" s="433"/>
      <c r="G21" s="433"/>
      <c r="H21" s="433"/>
      <c r="I21" s="433"/>
      <c r="J21" s="433"/>
      <c r="K21" s="433"/>
    </row>
    <row r="22" spans="2:11">
      <c r="B22" s="433"/>
      <c r="C22" s="433"/>
      <c r="D22" s="433"/>
      <c r="E22" s="433"/>
      <c r="F22" s="433"/>
      <c r="G22" s="433"/>
      <c r="H22" s="433"/>
      <c r="I22" s="433"/>
      <c r="J22" s="433"/>
      <c r="K22" s="433"/>
    </row>
    <row r="23" spans="2:11">
      <c r="B23" s="433"/>
      <c r="C23" s="433"/>
      <c r="D23" s="433"/>
      <c r="E23" s="433"/>
      <c r="F23" s="433"/>
      <c r="G23" s="433"/>
      <c r="H23" s="433"/>
      <c r="I23" s="433"/>
      <c r="J23" s="433"/>
      <c r="K23" s="433"/>
    </row>
    <row r="24" spans="2:11">
      <c r="B24" s="433"/>
      <c r="C24" s="433"/>
      <c r="D24" s="433"/>
      <c r="E24" s="433"/>
      <c r="F24" s="433"/>
      <c r="G24" s="433"/>
      <c r="H24" s="433"/>
      <c r="I24" s="433"/>
      <c r="J24" s="433"/>
      <c r="K24" s="433"/>
    </row>
    <row r="25" spans="2:11">
      <c r="B25" s="433"/>
      <c r="C25" s="433"/>
      <c r="D25" s="433"/>
      <c r="E25" s="433"/>
      <c r="F25" s="433"/>
      <c r="G25" s="433"/>
      <c r="H25" s="433"/>
      <c r="I25" s="433"/>
      <c r="J25" s="433"/>
      <c r="K25" s="433"/>
    </row>
    <row r="26" spans="2:11">
      <c r="B26" s="433"/>
      <c r="C26" s="433"/>
      <c r="D26" s="433"/>
      <c r="E26" s="433"/>
      <c r="F26" s="433"/>
      <c r="G26" s="433"/>
      <c r="H26" s="433"/>
      <c r="I26" s="433"/>
      <c r="J26" s="433"/>
      <c r="K26" s="433"/>
    </row>
    <row r="27" spans="2:11">
      <c r="B27" s="433"/>
      <c r="C27" s="433"/>
      <c r="D27" s="433"/>
      <c r="E27" s="433"/>
      <c r="F27" s="433"/>
      <c r="G27" s="433"/>
      <c r="H27" s="433"/>
      <c r="I27" s="433"/>
      <c r="J27" s="433"/>
      <c r="K27" s="433"/>
    </row>
    <row r="28" spans="2:11">
      <c r="B28" s="433"/>
      <c r="C28" s="433"/>
      <c r="D28" s="433"/>
      <c r="E28" s="433"/>
      <c r="F28" s="433"/>
      <c r="G28" s="433"/>
      <c r="H28" s="433"/>
      <c r="I28" s="433"/>
      <c r="J28" s="433"/>
      <c r="K28" s="433"/>
    </row>
    <row r="29" spans="2:11">
      <c r="B29" s="433"/>
      <c r="C29" s="433"/>
      <c r="D29" s="433"/>
      <c r="E29" s="433"/>
      <c r="F29" s="433"/>
      <c r="G29" s="433"/>
      <c r="H29" s="433"/>
      <c r="I29" s="433"/>
      <c r="J29" s="433"/>
      <c r="K29" s="433"/>
    </row>
    <row r="30" spans="2:11">
      <c r="B30" s="433"/>
      <c r="C30" s="433"/>
      <c r="D30" s="433"/>
      <c r="E30" s="433"/>
      <c r="F30" s="433"/>
      <c r="G30" s="433"/>
      <c r="H30" s="433"/>
      <c r="I30" s="433"/>
      <c r="J30" s="433"/>
      <c r="K30" s="433"/>
    </row>
    <row r="31" spans="2:11">
      <c r="B31" s="433"/>
      <c r="C31" s="433"/>
      <c r="D31" s="433"/>
      <c r="E31" s="433"/>
      <c r="F31" s="433"/>
      <c r="G31" s="433"/>
      <c r="H31" s="433"/>
      <c r="I31" s="433"/>
      <c r="J31" s="433"/>
      <c r="K31" s="433"/>
    </row>
    <row r="32" spans="2:11">
      <c r="B32" s="433"/>
      <c r="C32" s="433"/>
      <c r="D32" s="433"/>
      <c r="E32" s="433"/>
      <c r="F32" s="433"/>
      <c r="G32" s="433"/>
      <c r="H32" s="433"/>
      <c r="I32" s="433"/>
      <c r="J32" s="433"/>
      <c r="K32" s="433"/>
    </row>
    <row r="33" spans="2:11">
      <c r="B33" s="433"/>
      <c r="C33" s="433"/>
      <c r="D33" s="433"/>
      <c r="E33" s="433"/>
      <c r="F33" s="433"/>
      <c r="G33" s="433"/>
      <c r="H33" s="433"/>
      <c r="I33" s="433"/>
      <c r="J33" s="433"/>
      <c r="K33" s="433"/>
    </row>
    <row r="34" spans="2:11">
      <c r="B34" s="433"/>
      <c r="C34" s="433"/>
      <c r="D34" s="433"/>
      <c r="E34" s="433"/>
      <c r="F34" s="433"/>
      <c r="G34" s="433"/>
      <c r="H34" s="433"/>
      <c r="I34" s="433"/>
      <c r="J34" s="433"/>
      <c r="K34" s="433"/>
    </row>
    <row r="35" spans="2:11">
      <c r="B35" s="433"/>
      <c r="C35" s="433"/>
      <c r="D35" s="433"/>
      <c r="E35" s="433"/>
      <c r="F35" s="433"/>
      <c r="G35" s="433"/>
      <c r="H35" s="433"/>
      <c r="I35" s="433"/>
      <c r="J35" s="433"/>
      <c r="K35" s="433"/>
    </row>
    <row r="36" spans="2:11">
      <c r="B36" s="433"/>
      <c r="C36" s="433"/>
      <c r="D36" s="433"/>
      <c r="E36" s="433"/>
      <c r="F36" s="433"/>
      <c r="G36" s="433"/>
      <c r="H36" s="433"/>
      <c r="I36" s="433"/>
      <c r="J36" s="433"/>
      <c r="K36" s="433"/>
    </row>
    <row r="37" spans="2:11">
      <c r="B37" s="433"/>
      <c r="C37" s="433"/>
      <c r="D37" s="433"/>
      <c r="E37" s="433"/>
      <c r="F37" s="433"/>
      <c r="G37" s="433"/>
      <c r="H37" s="433"/>
      <c r="I37" s="433"/>
      <c r="J37" s="433"/>
      <c r="K37" s="433"/>
    </row>
    <row r="38" spans="2:11">
      <c r="B38" s="433"/>
      <c r="C38" s="433"/>
      <c r="D38" s="433"/>
      <c r="E38" s="433"/>
      <c r="F38" s="433"/>
      <c r="G38" s="433"/>
      <c r="H38" s="433"/>
      <c r="I38" s="433"/>
      <c r="J38" s="433"/>
      <c r="K38" s="433"/>
    </row>
    <row r="39" spans="2:11">
      <c r="B39" s="433"/>
      <c r="C39" s="433"/>
      <c r="D39" s="433"/>
      <c r="E39" s="433"/>
      <c r="F39" s="433"/>
      <c r="G39" s="433"/>
      <c r="H39" s="433"/>
      <c r="I39" s="433"/>
      <c r="J39" s="433"/>
      <c r="K39" s="433"/>
    </row>
    <row r="40" spans="2:11">
      <c r="B40" s="433"/>
      <c r="C40" s="433"/>
      <c r="D40" s="433"/>
      <c r="E40" s="433"/>
      <c r="F40" s="433"/>
      <c r="G40" s="433"/>
      <c r="H40" s="433"/>
      <c r="I40" s="433"/>
      <c r="J40" s="433"/>
      <c r="K40" s="433"/>
    </row>
    <row r="41" spans="2:11">
      <c r="B41" s="433"/>
      <c r="C41" s="433"/>
      <c r="D41" s="433"/>
      <c r="E41" s="433"/>
      <c r="F41" s="433"/>
      <c r="G41" s="433"/>
      <c r="H41" s="433"/>
      <c r="I41" s="433"/>
      <c r="J41" s="433"/>
      <c r="K41" s="433"/>
    </row>
    <row r="42" spans="2:11">
      <c r="B42" s="433"/>
      <c r="C42" s="433"/>
      <c r="D42" s="433"/>
      <c r="E42" s="433"/>
      <c r="F42" s="433"/>
      <c r="G42" s="433"/>
      <c r="H42" s="433"/>
      <c r="I42" s="433"/>
      <c r="J42" s="433"/>
      <c r="K42" s="433"/>
    </row>
    <row r="43" spans="2:11">
      <c r="B43" s="433"/>
      <c r="C43" s="433"/>
      <c r="D43" s="433"/>
      <c r="E43" s="433"/>
      <c r="F43" s="433"/>
      <c r="G43" s="433"/>
      <c r="H43" s="433"/>
      <c r="I43" s="433"/>
      <c r="J43" s="433"/>
      <c r="K43" s="433"/>
    </row>
    <row r="44" spans="2:11">
      <c r="B44" s="433"/>
      <c r="C44" s="433"/>
      <c r="D44" s="433"/>
      <c r="E44" s="433"/>
      <c r="F44" s="433"/>
      <c r="G44" s="433"/>
      <c r="H44" s="433"/>
      <c r="I44" s="433"/>
      <c r="J44" s="433"/>
      <c r="K44" s="433"/>
    </row>
    <row r="45" spans="2:11">
      <c r="B45" s="433"/>
      <c r="C45" s="433"/>
      <c r="D45" s="433"/>
      <c r="E45" s="433"/>
      <c r="F45" s="433"/>
      <c r="G45" s="433"/>
      <c r="H45" s="433"/>
      <c r="I45" s="433"/>
      <c r="J45" s="433"/>
      <c r="K45" s="433"/>
    </row>
    <row r="46" spans="2:11">
      <c r="B46" s="433"/>
      <c r="C46" s="433"/>
      <c r="D46" s="433"/>
      <c r="E46" s="433"/>
      <c r="F46" s="433"/>
      <c r="G46" s="433"/>
      <c r="H46" s="433"/>
      <c r="I46" s="433"/>
      <c r="J46" s="433"/>
      <c r="K46" s="433"/>
    </row>
    <row r="47" spans="2:11">
      <c r="B47" s="433"/>
      <c r="C47" s="433"/>
      <c r="D47" s="433"/>
      <c r="E47" s="433"/>
      <c r="F47" s="433"/>
      <c r="G47" s="433"/>
      <c r="H47" s="433"/>
      <c r="I47" s="433"/>
      <c r="J47" s="433"/>
      <c r="K47" s="433"/>
    </row>
    <row r="48" spans="2:11">
      <c r="B48" s="433"/>
      <c r="C48" s="433"/>
      <c r="D48" s="433"/>
      <c r="E48" s="433"/>
      <c r="F48" s="433"/>
      <c r="G48" s="433"/>
      <c r="H48" s="433"/>
      <c r="I48" s="433"/>
      <c r="J48" s="433"/>
      <c r="K48" s="433"/>
    </row>
    <row r="49" spans="2:11">
      <c r="B49" s="433"/>
      <c r="C49" s="433"/>
      <c r="D49" s="433"/>
      <c r="E49" s="433"/>
      <c r="F49" s="433"/>
      <c r="G49" s="433"/>
      <c r="H49" s="433"/>
      <c r="I49" s="433"/>
      <c r="J49" s="433"/>
      <c r="K49" s="433"/>
    </row>
    <row r="50" spans="2:11">
      <c r="B50" s="433"/>
      <c r="C50" s="433"/>
      <c r="D50" s="433"/>
      <c r="E50" s="433"/>
      <c r="F50" s="433"/>
      <c r="G50" s="433"/>
      <c r="H50" s="433"/>
      <c r="I50" s="433"/>
      <c r="J50" s="433"/>
      <c r="K50" s="433"/>
    </row>
    <row r="51" spans="2:11">
      <c r="B51" s="433"/>
      <c r="C51" s="433"/>
      <c r="D51" s="433"/>
      <c r="E51" s="433"/>
      <c r="F51" s="433"/>
      <c r="G51" s="433"/>
      <c r="H51" s="433"/>
      <c r="I51" s="433"/>
      <c r="J51" s="433"/>
      <c r="K51" s="433"/>
    </row>
    <row r="52" spans="2:11">
      <c r="B52" s="433"/>
      <c r="C52" s="433"/>
      <c r="D52" s="433"/>
      <c r="E52" s="433"/>
      <c r="F52" s="433"/>
      <c r="G52" s="433"/>
      <c r="H52" s="433"/>
      <c r="I52" s="433"/>
      <c r="J52" s="433"/>
      <c r="K52" s="433"/>
    </row>
    <row r="53" spans="2:11">
      <c r="B53" s="433"/>
      <c r="C53" s="433"/>
      <c r="D53" s="433"/>
      <c r="E53" s="433"/>
      <c r="F53" s="433"/>
      <c r="G53" s="433"/>
      <c r="H53" s="433"/>
      <c r="I53" s="433"/>
      <c r="J53" s="433"/>
      <c r="K53" s="433"/>
    </row>
    <row r="54" spans="2:11">
      <c r="B54" s="433"/>
      <c r="C54" s="433"/>
      <c r="D54" s="433"/>
      <c r="E54" s="433"/>
      <c r="F54" s="433"/>
      <c r="G54" s="433"/>
      <c r="H54" s="433"/>
      <c r="I54" s="433"/>
      <c r="J54" s="433"/>
      <c r="K54" s="433"/>
    </row>
    <row r="55" spans="2:11">
      <c r="B55" s="433"/>
      <c r="C55" s="433"/>
      <c r="D55" s="433"/>
      <c r="E55" s="433"/>
      <c r="F55" s="433"/>
      <c r="G55" s="433"/>
      <c r="H55" s="433"/>
      <c r="I55" s="433"/>
      <c r="J55" s="433"/>
      <c r="K55" s="433"/>
    </row>
    <row r="56" spans="2:11">
      <c r="B56" s="433"/>
      <c r="C56" s="433"/>
      <c r="D56" s="433"/>
      <c r="E56" s="433"/>
      <c r="F56" s="433"/>
      <c r="G56" s="433"/>
      <c r="H56" s="433"/>
      <c r="I56" s="433"/>
      <c r="J56" s="433"/>
      <c r="K56" s="433"/>
    </row>
    <row r="57" spans="2:11">
      <c r="B57" s="433"/>
      <c r="C57" s="433"/>
      <c r="D57" s="433"/>
      <c r="E57" s="433"/>
      <c r="F57" s="433"/>
      <c r="G57" s="433"/>
      <c r="H57" s="433"/>
      <c r="I57" s="433"/>
      <c r="J57" s="433"/>
      <c r="K57" s="433"/>
    </row>
    <row r="58" spans="2:11">
      <c r="B58" s="433"/>
      <c r="C58" s="433"/>
      <c r="D58" s="433"/>
      <c r="E58" s="433"/>
      <c r="F58" s="433"/>
      <c r="G58" s="433"/>
      <c r="H58" s="433"/>
      <c r="I58" s="433"/>
      <c r="J58" s="433"/>
      <c r="K58" s="433"/>
    </row>
    <row r="59" spans="2:11">
      <c r="B59" s="433"/>
      <c r="C59" s="433"/>
      <c r="D59" s="433"/>
      <c r="E59" s="433"/>
      <c r="F59" s="433"/>
      <c r="G59" s="433"/>
      <c r="H59" s="433"/>
      <c r="I59" s="433"/>
      <c r="J59" s="433"/>
      <c r="K59" s="433"/>
    </row>
    <row r="60" spans="2:11">
      <c r="B60" s="433"/>
      <c r="C60" s="433"/>
      <c r="D60" s="433"/>
      <c r="E60" s="433"/>
      <c r="F60" s="433"/>
      <c r="G60" s="433"/>
      <c r="H60" s="433"/>
      <c r="I60" s="433"/>
      <c r="J60" s="433"/>
      <c r="K60" s="433"/>
    </row>
    <row r="61" spans="2:11">
      <c r="B61" s="433"/>
      <c r="C61" s="433"/>
      <c r="D61" s="433"/>
      <c r="E61" s="433"/>
      <c r="F61" s="433"/>
      <c r="G61" s="433"/>
      <c r="H61" s="433"/>
      <c r="I61" s="433"/>
      <c r="J61" s="433"/>
      <c r="K61" s="433"/>
    </row>
    <row r="62" spans="2:11">
      <c r="B62" s="433"/>
      <c r="C62" s="433"/>
      <c r="D62" s="433"/>
      <c r="E62" s="433"/>
      <c r="F62" s="433"/>
      <c r="G62" s="433"/>
      <c r="H62" s="433"/>
      <c r="I62" s="433"/>
      <c r="J62" s="433"/>
      <c r="K62" s="433"/>
    </row>
    <row r="63" spans="2:11">
      <c r="B63" s="433"/>
      <c r="C63" s="433"/>
      <c r="D63" s="433"/>
      <c r="E63" s="433"/>
      <c r="F63" s="433"/>
      <c r="G63" s="433"/>
      <c r="H63" s="433"/>
      <c r="I63" s="433"/>
      <c r="J63" s="433"/>
      <c r="K63" s="433"/>
    </row>
    <row r="64" spans="2:11">
      <c r="B64" s="433"/>
      <c r="C64" s="433"/>
      <c r="D64" s="433"/>
      <c r="E64" s="433"/>
      <c r="F64" s="433"/>
      <c r="G64" s="433"/>
      <c r="H64" s="433"/>
      <c r="I64" s="433"/>
      <c r="J64" s="433"/>
      <c r="K64" s="433"/>
    </row>
    <row r="65" spans="2:11">
      <c r="B65" s="433"/>
      <c r="C65" s="433"/>
      <c r="D65" s="433"/>
      <c r="E65" s="433"/>
      <c r="F65" s="433"/>
      <c r="G65" s="433"/>
      <c r="H65" s="433"/>
      <c r="I65" s="433"/>
      <c r="J65" s="433"/>
      <c r="K65" s="433"/>
    </row>
    <row r="66" spans="2:11">
      <c r="B66" s="433"/>
      <c r="C66" s="433"/>
      <c r="D66" s="433"/>
      <c r="E66" s="433"/>
      <c r="F66" s="433"/>
      <c r="G66" s="433"/>
      <c r="H66" s="433"/>
      <c r="I66" s="433"/>
      <c r="J66" s="433"/>
      <c r="K66" s="433"/>
    </row>
    <row r="67" spans="2:11">
      <c r="B67" s="433"/>
      <c r="C67" s="433"/>
      <c r="D67" s="433"/>
      <c r="E67" s="433"/>
      <c r="F67" s="433"/>
      <c r="G67" s="433"/>
      <c r="H67" s="433"/>
      <c r="I67" s="433"/>
      <c r="J67" s="433"/>
      <c r="K67" s="433"/>
    </row>
    <row r="68" spans="2:11">
      <c r="B68" s="433"/>
      <c r="C68" s="433"/>
      <c r="D68" s="433"/>
      <c r="E68" s="433"/>
      <c r="F68" s="433"/>
      <c r="G68" s="433"/>
      <c r="H68" s="433"/>
      <c r="I68" s="433"/>
      <c r="J68" s="433"/>
      <c r="K68" s="433"/>
    </row>
    <row r="69" spans="2:11">
      <c r="B69" s="433"/>
      <c r="C69" s="433"/>
      <c r="D69" s="433"/>
      <c r="E69" s="433"/>
      <c r="F69" s="433"/>
      <c r="G69" s="433"/>
      <c r="H69" s="433"/>
      <c r="I69" s="433"/>
      <c r="J69" s="433"/>
      <c r="K69" s="433"/>
    </row>
    <row r="70" spans="2:11">
      <c r="B70" s="433"/>
      <c r="C70" s="433"/>
      <c r="D70" s="433"/>
      <c r="E70" s="433"/>
      <c r="F70" s="433"/>
      <c r="G70" s="433"/>
      <c r="H70" s="433"/>
      <c r="I70" s="433"/>
      <c r="J70" s="433"/>
      <c r="K70" s="433"/>
    </row>
    <row r="71" spans="2:11">
      <c r="B71" s="433"/>
      <c r="C71" s="433"/>
      <c r="D71" s="433"/>
      <c r="E71" s="433"/>
      <c r="F71" s="433"/>
      <c r="G71" s="433"/>
      <c r="H71" s="433"/>
      <c r="I71" s="433"/>
      <c r="J71" s="433"/>
      <c r="K71" s="433"/>
    </row>
    <row r="72" spans="2:11">
      <c r="B72" s="433"/>
      <c r="C72" s="433"/>
      <c r="D72" s="433"/>
      <c r="E72" s="433"/>
      <c r="F72" s="433"/>
      <c r="G72" s="433"/>
      <c r="H72" s="433"/>
      <c r="I72" s="433"/>
      <c r="J72" s="433"/>
      <c r="K72" s="433"/>
    </row>
    <row r="73" spans="2:11">
      <c r="B73" s="433"/>
      <c r="C73" s="433"/>
      <c r="D73" s="433"/>
      <c r="E73" s="433"/>
      <c r="F73" s="433"/>
      <c r="G73" s="433"/>
      <c r="H73" s="433"/>
      <c r="I73" s="433"/>
      <c r="J73" s="433"/>
      <c r="K73" s="433"/>
    </row>
    <row r="74" spans="2:11">
      <c r="B74" s="433"/>
      <c r="C74" s="433"/>
      <c r="D74" s="433"/>
      <c r="E74" s="433"/>
      <c r="F74" s="433"/>
      <c r="G74" s="433"/>
      <c r="H74" s="433"/>
      <c r="I74" s="433"/>
      <c r="J74" s="433"/>
      <c r="K74" s="433"/>
    </row>
    <row r="75" spans="2:11">
      <c r="B75" s="433"/>
      <c r="C75" s="433"/>
      <c r="D75" s="433"/>
      <c r="E75" s="433"/>
      <c r="F75" s="433"/>
      <c r="G75" s="433"/>
      <c r="H75" s="433"/>
      <c r="I75" s="433"/>
      <c r="J75" s="433"/>
      <c r="K75" s="433"/>
    </row>
    <row r="76" spans="2:11">
      <c r="B76" s="433"/>
      <c r="C76" s="433"/>
      <c r="D76" s="433"/>
      <c r="E76" s="433"/>
      <c r="F76" s="433"/>
      <c r="G76" s="433"/>
      <c r="H76" s="433"/>
      <c r="I76" s="433"/>
      <c r="J76" s="433"/>
      <c r="K76" s="433"/>
    </row>
    <row r="77" spans="2:11">
      <c r="B77" s="433"/>
      <c r="C77" s="433"/>
      <c r="D77" s="433"/>
      <c r="E77" s="433"/>
      <c r="F77" s="433"/>
      <c r="G77" s="433"/>
      <c r="H77" s="433"/>
      <c r="I77" s="433"/>
      <c r="J77" s="433"/>
      <c r="K77" s="433"/>
    </row>
    <row r="78" spans="2:11">
      <c r="B78" s="433"/>
      <c r="C78" s="433"/>
      <c r="D78" s="433"/>
      <c r="E78" s="433"/>
      <c r="F78" s="433"/>
      <c r="G78" s="433"/>
      <c r="H78" s="433"/>
      <c r="I78" s="433"/>
      <c r="J78" s="433"/>
      <c r="K78" s="433"/>
    </row>
    <row r="79" spans="2:11">
      <c r="B79" s="433"/>
      <c r="C79" s="433"/>
      <c r="D79" s="433"/>
      <c r="E79" s="433"/>
      <c r="F79" s="433"/>
      <c r="G79" s="433"/>
      <c r="H79" s="433"/>
      <c r="I79" s="433"/>
      <c r="J79" s="433"/>
      <c r="K79" s="433"/>
    </row>
    <row r="80" spans="2:11">
      <c r="B80" s="433"/>
      <c r="C80" s="433"/>
      <c r="D80" s="433"/>
      <c r="E80" s="433"/>
      <c r="F80" s="433"/>
      <c r="G80" s="433"/>
      <c r="H80" s="433"/>
      <c r="I80" s="433"/>
      <c r="J80" s="433"/>
      <c r="K80" s="433"/>
    </row>
    <row r="81" spans="2:11">
      <c r="B81" s="433"/>
      <c r="C81" s="433"/>
      <c r="D81" s="433"/>
      <c r="E81" s="433"/>
      <c r="F81" s="433"/>
      <c r="G81" s="433"/>
      <c r="H81" s="433"/>
      <c r="I81" s="433"/>
      <c r="J81" s="433"/>
      <c r="K81" s="433"/>
    </row>
    <row r="82" spans="2:11">
      <c r="B82" s="433"/>
      <c r="C82" s="433"/>
      <c r="D82" s="433"/>
      <c r="E82" s="433"/>
      <c r="F82" s="433"/>
      <c r="G82" s="433"/>
      <c r="H82" s="433"/>
      <c r="I82" s="433"/>
      <c r="J82" s="433"/>
      <c r="K82" s="433"/>
    </row>
    <row r="83" spans="2:11">
      <c r="B83" s="433"/>
      <c r="C83" s="433"/>
      <c r="D83" s="433"/>
      <c r="E83" s="433"/>
      <c r="F83" s="433"/>
      <c r="G83" s="433"/>
      <c r="H83" s="433"/>
      <c r="I83" s="433"/>
      <c r="J83" s="433"/>
      <c r="K83" s="433"/>
    </row>
    <row r="84" spans="2:11">
      <c r="B84" s="433"/>
      <c r="C84" s="433"/>
      <c r="D84" s="433"/>
      <c r="E84" s="433"/>
      <c r="F84" s="433"/>
      <c r="G84" s="433"/>
      <c r="H84" s="433"/>
      <c r="I84" s="433"/>
      <c r="J84" s="433"/>
      <c r="K84" s="433"/>
    </row>
    <row r="85" spans="2:11">
      <c r="B85" s="433"/>
      <c r="C85" s="433"/>
      <c r="D85" s="433"/>
      <c r="E85" s="433"/>
      <c r="F85" s="433"/>
      <c r="G85" s="433"/>
      <c r="H85" s="433"/>
      <c r="I85" s="433"/>
      <c r="J85" s="433"/>
      <c r="K85" s="433"/>
    </row>
    <row r="86" spans="2:11">
      <c r="B86" s="433"/>
      <c r="C86" s="433"/>
      <c r="D86" s="433"/>
      <c r="E86" s="433"/>
      <c r="F86" s="433"/>
      <c r="G86" s="433"/>
      <c r="H86" s="433"/>
      <c r="I86" s="433"/>
      <c r="J86" s="433"/>
      <c r="K86" s="433"/>
    </row>
    <row r="87" spans="2:11">
      <c r="B87" s="433"/>
      <c r="C87" s="433"/>
      <c r="D87" s="433"/>
      <c r="E87" s="433"/>
      <c r="F87" s="433"/>
      <c r="G87" s="433"/>
      <c r="H87" s="433"/>
      <c r="I87" s="433"/>
      <c r="J87" s="433"/>
      <c r="K87" s="433"/>
    </row>
    <row r="88" spans="2:11">
      <c r="B88" s="433"/>
      <c r="C88" s="433"/>
      <c r="D88" s="433"/>
      <c r="E88" s="433"/>
      <c r="F88" s="433"/>
      <c r="G88" s="433"/>
      <c r="H88" s="433"/>
      <c r="I88" s="433"/>
      <c r="J88" s="433"/>
      <c r="K88" s="433"/>
    </row>
    <row r="89" spans="2:11">
      <c r="B89" s="433"/>
      <c r="C89" s="433"/>
      <c r="D89" s="433"/>
      <c r="E89" s="433"/>
      <c r="F89" s="433"/>
      <c r="G89" s="433"/>
      <c r="H89" s="433"/>
      <c r="I89" s="433"/>
      <c r="J89" s="433"/>
      <c r="K89" s="433"/>
    </row>
    <row r="90" spans="2:11">
      <c r="B90" s="433"/>
      <c r="C90" s="433"/>
      <c r="D90" s="433"/>
      <c r="E90" s="433"/>
      <c r="F90" s="433"/>
      <c r="G90" s="433"/>
      <c r="H90" s="433"/>
      <c r="I90" s="433"/>
      <c r="J90" s="433"/>
      <c r="K90" s="433"/>
    </row>
    <row r="91" spans="2:11">
      <c r="B91" s="433"/>
      <c r="C91" s="433"/>
      <c r="D91" s="433"/>
      <c r="E91" s="433"/>
      <c r="F91" s="433"/>
      <c r="G91" s="433"/>
      <c r="H91" s="433"/>
      <c r="I91" s="433"/>
      <c r="J91" s="433"/>
      <c r="K91" s="433"/>
    </row>
    <row r="92" spans="2:11">
      <c r="B92" s="433"/>
      <c r="C92" s="433"/>
      <c r="D92" s="433"/>
      <c r="E92" s="433"/>
      <c r="F92" s="433"/>
      <c r="G92" s="433"/>
      <c r="H92" s="433"/>
      <c r="I92" s="433"/>
      <c r="J92" s="433"/>
      <c r="K92" s="433"/>
    </row>
    <row r="93" spans="2:11">
      <c r="B93" s="433"/>
      <c r="C93" s="433"/>
      <c r="D93" s="433"/>
      <c r="E93" s="433"/>
      <c r="F93" s="433"/>
      <c r="G93" s="433"/>
      <c r="H93" s="433"/>
      <c r="I93" s="433"/>
      <c r="J93" s="433"/>
      <c r="K93" s="433"/>
    </row>
    <row r="94" spans="2:11">
      <c r="B94" s="433"/>
      <c r="C94" s="433"/>
      <c r="D94" s="433"/>
      <c r="E94" s="433"/>
      <c r="F94" s="433"/>
      <c r="G94" s="433"/>
      <c r="H94" s="433"/>
      <c r="I94" s="433"/>
      <c r="J94" s="433"/>
      <c r="K94" s="433"/>
    </row>
    <row r="95" spans="2:11">
      <c r="B95" s="433"/>
      <c r="C95" s="433"/>
      <c r="D95" s="433"/>
      <c r="E95" s="433"/>
      <c r="F95" s="433"/>
      <c r="G95" s="433"/>
      <c r="H95" s="433"/>
      <c r="I95" s="433"/>
      <c r="J95" s="433"/>
      <c r="K95" s="433"/>
    </row>
    <row r="96" spans="2:11">
      <c r="B96" s="433"/>
      <c r="C96" s="433"/>
      <c r="D96" s="433"/>
      <c r="E96" s="433"/>
      <c r="F96" s="433"/>
      <c r="G96" s="433"/>
      <c r="H96" s="433"/>
      <c r="I96" s="433"/>
      <c r="J96" s="433"/>
      <c r="K96" s="433"/>
    </row>
    <row r="97" spans="2:11">
      <c r="B97" s="433"/>
      <c r="C97" s="433"/>
      <c r="D97" s="433"/>
      <c r="E97" s="433"/>
      <c r="F97" s="433"/>
      <c r="G97" s="433"/>
      <c r="H97" s="433"/>
      <c r="I97" s="433"/>
      <c r="J97" s="433"/>
      <c r="K97" s="433"/>
    </row>
    <row r="98" spans="2:11">
      <c r="B98" s="433"/>
      <c r="C98" s="433"/>
      <c r="D98" s="433"/>
      <c r="E98" s="433"/>
      <c r="F98" s="433"/>
      <c r="G98" s="433"/>
      <c r="H98" s="433"/>
      <c r="I98" s="433"/>
      <c r="J98" s="433"/>
      <c r="K98" s="433"/>
    </row>
    <row r="99" spans="2:11">
      <c r="B99" s="433"/>
      <c r="C99" s="433"/>
      <c r="D99" s="433"/>
      <c r="E99" s="433"/>
      <c r="F99" s="433"/>
      <c r="G99" s="433"/>
      <c r="H99" s="433"/>
      <c r="I99" s="433"/>
      <c r="J99" s="433"/>
      <c r="K99" s="433"/>
    </row>
    <row r="100" spans="2:11">
      <c r="B100" s="433"/>
      <c r="C100" s="433"/>
      <c r="D100" s="433"/>
      <c r="E100" s="433"/>
      <c r="F100" s="433"/>
      <c r="G100" s="433"/>
      <c r="H100" s="433"/>
      <c r="I100" s="433"/>
      <c r="J100" s="433"/>
      <c r="K100" s="433"/>
    </row>
    <row r="101" spans="2:11">
      <c r="B101" s="433"/>
      <c r="C101" s="433"/>
      <c r="D101" s="433"/>
      <c r="E101" s="433"/>
      <c r="F101" s="433"/>
      <c r="G101" s="433"/>
      <c r="H101" s="433"/>
      <c r="I101" s="433"/>
      <c r="J101" s="433"/>
      <c r="K101" s="433"/>
    </row>
    <row r="102" spans="2:11">
      <c r="B102" s="433"/>
      <c r="C102" s="433"/>
      <c r="D102" s="433"/>
      <c r="E102" s="433"/>
      <c r="F102" s="433"/>
      <c r="G102" s="433"/>
      <c r="H102" s="433"/>
      <c r="I102" s="433"/>
      <c r="J102" s="433"/>
      <c r="K102" s="433"/>
    </row>
    <row r="103" spans="2:11">
      <c r="B103" s="433"/>
      <c r="C103" s="433"/>
      <c r="D103" s="433"/>
      <c r="E103" s="433"/>
      <c r="F103" s="433"/>
      <c r="G103" s="433"/>
      <c r="H103" s="433"/>
      <c r="I103" s="433"/>
      <c r="J103" s="433"/>
      <c r="K103" s="433"/>
    </row>
    <row r="104" spans="2:11">
      <c r="B104" s="433"/>
      <c r="C104" s="433"/>
      <c r="D104" s="433"/>
      <c r="E104" s="433"/>
      <c r="F104" s="433"/>
      <c r="G104" s="433"/>
      <c r="H104" s="433"/>
      <c r="I104" s="433"/>
      <c r="J104" s="433"/>
      <c r="K104" s="433"/>
    </row>
    <row r="105" spans="2:11">
      <c r="B105" s="433"/>
      <c r="C105" s="433"/>
      <c r="D105" s="433"/>
      <c r="E105" s="433"/>
      <c r="F105" s="433"/>
      <c r="G105" s="433"/>
      <c r="H105" s="433"/>
      <c r="I105" s="433"/>
      <c r="J105" s="433"/>
      <c r="K105" s="433"/>
    </row>
    <row r="106" spans="2:11">
      <c r="B106" s="462"/>
      <c r="C106" s="462"/>
      <c r="D106" s="462"/>
      <c r="E106" s="462"/>
      <c r="F106" s="462"/>
      <c r="G106" s="462"/>
      <c r="H106" s="462"/>
      <c r="I106" s="462"/>
      <c r="J106" s="462"/>
      <c r="K106" s="462"/>
    </row>
    <row r="107" spans="2:11">
      <c r="B107" s="462"/>
      <c r="C107" s="462"/>
      <c r="D107" s="462"/>
      <c r="E107" s="462"/>
      <c r="F107" s="462"/>
      <c r="G107" s="462"/>
      <c r="H107" s="462"/>
      <c r="I107" s="462"/>
      <c r="J107" s="462"/>
      <c r="K107" s="462"/>
    </row>
    <row r="108" spans="2:11">
      <c r="B108" s="462"/>
      <c r="C108" s="462"/>
      <c r="D108" s="462"/>
      <c r="E108" s="462"/>
      <c r="F108" s="462"/>
      <c r="G108" s="462"/>
      <c r="H108" s="462"/>
      <c r="I108" s="462"/>
      <c r="J108" s="462"/>
      <c r="K108" s="462"/>
    </row>
    <row r="109" spans="2:11">
      <c r="B109" s="462"/>
      <c r="C109" s="462"/>
      <c r="D109" s="462"/>
      <c r="E109" s="462"/>
      <c r="F109" s="462"/>
      <c r="G109" s="462"/>
      <c r="H109" s="462"/>
      <c r="I109" s="462"/>
      <c r="J109" s="462"/>
      <c r="K109" s="462"/>
    </row>
    <row r="110" spans="2:11">
      <c r="B110" s="462"/>
      <c r="C110" s="462"/>
      <c r="D110" s="462"/>
      <c r="E110" s="462"/>
      <c r="F110" s="462"/>
      <c r="G110" s="462"/>
      <c r="H110" s="462"/>
      <c r="I110" s="462"/>
      <c r="J110" s="462"/>
      <c r="K110" s="462"/>
    </row>
    <row r="111" spans="2:11">
      <c r="B111" s="359"/>
      <c r="C111" s="359"/>
      <c r="D111" s="359"/>
      <c r="E111" s="359"/>
      <c r="F111" s="359"/>
      <c r="G111" s="359"/>
      <c r="H111" s="359"/>
      <c r="I111" s="359"/>
      <c r="J111" s="359"/>
      <c r="K111" s="359"/>
    </row>
    <row r="112" spans="2:11">
      <c r="B112" s="359"/>
      <c r="C112" s="359"/>
      <c r="D112" s="359"/>
      <c r="E112" s="359"/>
      <c r="F112" s="359"/>
      <c r="G112" s="359"/>
      <c r="H112" s="359"/>
      <c r="I112" s="359"/>
      <c r="J112" s="359"/>
      <c r="K112" s="359"/>
    </row>
    <row r="113" spans="2:11">
      <c r="B113" s="359"/>
      <c r="C113" s="359"/>
      <c r="D113" s="359"/>
      <c r="E113" s="359"/>
      <c r="F113" s="359"/>
      <c r="G113" s="359"/>
      <c r="H113" s="359"/>
      <c r="I113" s="359"/>
      <c r="J113" s="359"/>
      <c r="K113" s="359"/>
    </row>
    <row r="114" spans="2:11">
      <c r="B114" s="359"/>
      <c r="C114" s="359"/>
      <c r="D114" s="359"/>
      <c r="E114" s="359"/>
      <c r="F114" s="359"/>
      <c r="G114" s="359"/>
      <c r="H114" s="359"/>
      <c r="I114" s="359"/>
      <c r="J114" s="359"/>
      <c r="K114" s="359"/>
    </row>
    <row r="115" spans="2:11">
      <c r="B115" s="359"/>
      <c r="C115" s="359"/>
      <c r="D115" s="359"/>
      <c r="E115" s="359"/>
      <c r="F115" s="359"/>
      <c r="G115" s="359"/>
      <c r="H115" s="359"/>
      <c r="I115" s="359"/>
      <c r="J115" s="359"/>
      <c r="K115" s="359"/>
    </row>
    <row r="116" spans="2:11">
      <c r="B116" s="359"/>
      <c r="C116" s="359"/>
      <c r="D116" s="359"/>
      <c r="E116" s="359"/>
      <c r="F116" s="359"/>
      <c r="G116" s="359"/>
      <c r="H116" s="359"/>
      <c r="I116" s="359"/>
      <c r="J116" s="359"/>
      <c r="K116" s="359"/>
    </row>
    <row r="117" spans="2:11">
      <c r="B117" s="359"/>
      <c r="C117" s="359"/>
      <c r="D117" s="359"/>
      <c r="E117" s="359"/>
      <c r="F117" s="359"/>
      <c r="G117" s="359"/>
      <c r="H117" s="359"/>
      <c r="I117" s="359"/>
      <c r="J117" s="359"/>
      <c r="K117" s="359"/>
    </row>
    <row r="118" spans="2:11">
      <c r="B118" s="359"/>
      <c r="C118" s="359"/>
      <c r="D118" s="359"/>
      <c r="E118" s="359"/>
      <c r="F118" s="359"/>
      <c r="G118" s="359"/>
      <c r="H118" s="359"/>
      <c r="I118" s="359"/>
      <c r="J118" s="359"/>
      <c r="K118" s="359"/>
    </row>
    <row r="119" spans="2:11">
      <c r="B119" s="359"/>
      <c r="C119" s="359"/>
      <c r="D119" s="359"/>
      <c r="E119" s="359"/>
      <c r="F119" s="359"/>
      <c r="G119" s="359"/>
      <c r="H119" s="359"/>
      <c r="I119" s="359"/>
      <c r="J119" s="359"/>
      <c r="K119" s="359"/>
    </row>
    <row r="120" spans="2:11">
      <c r="B120" s="359"/>
      <c r="C120" s="359"/>
      <c r="D120" s="359"/>
      <c r="E120" s="359"/>
      <c r="F120" s="359"/>
      <c r="G120" s="359"/>
      <c r="H120" s="359"/>
      <c r="I120" s="359"/>
      <c r="J120" s="359"/>
      <c r="K120" s="359"/>
    </row>
    <row r="121" spans="2:11">
      <c r="B121" s="359"/>
      <c r="C121" s="359"/>
      <c r="D121" s="359"/>
      <c r="E121" s="359"/>
      <c r="F121" s="359"/>
      <c r="G121" s="359"/>
      <c r="H121" s="359"/>
      <c r="I121" s="359"/>
      <c r="J121" s="359"/>
      <c r="K121" s="359"/>
    </row>
    <row r="122" spans="2:11">
      <c r="B122" s="359"/>
      <c r="C122" s="359"/>
      <c r="D122" s="359"/>
      <c r="E122" s="359"/>
      <c r="F122" s="359"/>
      <c r="G122" s="359"/>
      <c r="H122" s="359"/>
      <c r="I122" s="359"/>
      <c r="J122" s="359"/>
      <c r="K122" s="359"/>
    </row>
    <row r="123" spans="2:11">
      <c r="B123" s="359"/>
      <c r="C123" s="359"/>
      <c r="D123" s="359"/>
      <c r="E123" s="359"/>
      <c r="F123" s="359"/>
      <c r="G123" s="359"/>
      <c r="H123" s="359"/>
      <c r="I123" s="359"/>
      <c r="J123" s="359"/>
      <c r="K123" s="359"/>
    </row>
    <row r="124" spans="2:11">
      <c r="B124" s="359"/>
      <c r="C124" s="359"/>
      <c r="D124" s="359"/>
      <c r="E124" s="359"/>
      <c r="F124" s="359"/>
      <c r="G124" s="359"/>
      <c r="H124" s="359"/>
      <c r="I124" s="359"/>
      <c r="J124" s="359"/>
      <c r="K124" s="359"/>
    </row>
    <row r="125" spans="2:11">
      <c r="B125" s="359"/>
      <c r="C125" s="359"/>
      <c r="D125" s="359"/>
      <c r="E125" s="359"/>
      <c r="F125" s="359"/>
      <c r="G125" s="359"/>
      <c r="H125" s="359"/>
      <c r="I125" s="359"/>
      <c r="J125" s="359"/>
      <c r="K125" s="359"/>
    </row>
    <row r="126" spans="2:11">
      <c r="B126" s="359"/>
      <c r="C126" s="359"/>
      <c r="D126" s="359"/>
      <c r="E126" s="359"/>
      <c r="F126" s="359"/>
      <c r="G126" s="359"/>
      <c r="H126" s="359"/>
      <c r="I126" s="359"/>
      <c r="J126" s="359"/>
      <c r="K126" s="359"/>
    </row>
    <row r="127" spans="2:11">
      <c r="B127" s="359"/>
      <c r="C127" s="359"/>
      <c r="D127" s="359"/>
      <c r="E127" s="359"/>
      <c r="F127" s="359"/>
      <c r="G127" s="359"/>
      <c r="H127" s="359"/>
      <c r="I127" s="359"/>
      <c r="J127" s="359"/>
      <c r="K127" s="359"/>
    </row>
    <row r="128" spans="2:11">
      <c r="B128" s="359"/>
      <c r="C128" s="359"/>
      <c r="D128" s="359"/>
      <c r="E128" s="359"/>
      <c r="F128" s="359"/>
      <c r="G128" s="359"/>
      <c r="H128" s="359"/>
      <c r="I128" s="359"/>
      <c r="J128" s="359"/>
      <c r="K128" s="359"/>
    </row>
    <row r="129" spans="2:11">
      <c r="B129" s="359"/>
      <c r="C129" s="359"/>
      <c r="D129" s="359"/>
      <c r="E129" s="359"/>
      <c r="F129" s="359"/>
      <c r="G129" s="359"/>
      <c r="H129" s="359"/>
      <c r="I129" s="359"/>
      <c r="J129" s="359"/>
      <c r="K129" s="359"/>
    </row>
    <row r="130" spans="2:11">
      <c r="B130" s="359"/>
      <c r="C130" s="359"/>
      <c r="D130" s="359"/>
      <c r="E130" s="359"/>
      <c r="F130" s="359"/>
      <c r="G130" s="359"/>
      <c r="H130" s="359"/>
      <c r="I130" s="359"/>
      <c r="J130" s="359"/>
      <c r="K130" s="359"/>
    </row>
    <row r="131" spans="2:11">
      <c r="B131" s="359"/>
      <c r="C131" s="359"/>
      <c r="D131" s="359"/>
      <c r="E131" s="359"/>
      <c r="F131" s="359"/>
      <c r="G131" s="359"/>
      <c r="H131" s="359"/>
      <c r="I131" s="359"/>
      <c r="J131" s="359"/>
      <c r="K131" s="359"/>
    </row>
    <row r="132" spans="2:11">
      <c r="B132" s="359"/>
      <c r="C132" s="359"/>
      <c r="D132" s="359"/>
      <c r="E132" s="359"/>
      <c r="F132" s="359"/>
      <c r="G132" s="359"/>
      <c r="H132" s="359"/>
      <c r="I132" s="359"/>
      <c r="J132" s="359"/>
      <c r="K132" s="359"/>
    </row>
    <row r="133" spans="2:11">
      <c r="B133" s="359"/>
      <c r="C133" s="359"/>
      <c r="D133" s="359"/>
      <c r="E133" s="359"/>
      <c r="F133" s="359"/>
      <c r="G133" s="359"/>
      <c r="H133" s="359"/>
      <c r="I133" s="359"/>
      <c r="J133" s="359"/>
      <c r="K133" s="359"/>
    </row>
    <row r="134" spans="2:11">
      <c r="B134" s="359"/>
      <c r="C134" s="359"/>
      <c r="D134" s="359"/>
      <c r="E134" s="359"/>
      <c r="F134" s="359"/>
      <c r="G134" s="359"/>
      <c r="H134" s="359"/>
      <c r="I134" s="359"/>
      <c r="J134" s="359"/>
      <c r="K134" s="359"/>
    </row>
    <row r="135" spans="2:11">
      <c r="B135" s="359"/>
      <c r="C135" s="359"/>
      <c r="D135" s="359"/>
      <c r="E135" s="359"/>
      <c r="F135" s="359"/>
      <c r="G135" s="359"/>
      <c r="H135" s="359"/>
      <c r="I135" s="359"/>
      <c r="J135" s="359"/>
      <c r="K135" s="359"/>
    </row>
    <row r="136" spans="2:11">
      <c r="B136" s="359"/>
      <c r="C136" s="359"/>
      <c r="D136" s="359"/>
      <c r="E136" s="359"/>
      <c r="F136" s="359"/>
      <c r="G136" s="359"/>
      <c r="H136" s="359"/>
      <c r="I136" s="359"/>
      <c r="J136" s="359"/>
      <c r="K136" s="359"/>
    </row>
    <row r="137" spans="2:11">
      <c r="B137" s="359"/>
      <c r="C137" s="359"/>
      <c r="D137" s="359"/>
      <c r="E137" s="359"/>
      <c r="F137" s="359"/>
      <c r="G137" s="359"/>
      <c r="H137" s="359"/>
      <c r="I137" s="359"/>
      <c r="J137" s="359"/>
      <c r="K137" s="359"/>
    </row>
    <row r="138" spans="2:11">
      <c r="B138" s="359"/>
      <c r="C138" s="359"/>
      <c r="D138" s="359"/>
      <c r="E138" s="359"/>
      <c r="F138" s="359"/>
      <c r="G138" s="359"/>
      <c r="H138" s="359"/>
      <c r="I138" s="359"/>
      <c r="J138" s="359"/>
      <c r="K138" s="359"/>
    </row>
    <row r="139" spans="2:11">
      <c r="B139" s="359"/>
      <c r="C139" s="359"/>
      <c r="D139" s="359"/>
      <c r="E139" s="359"/>
      <c r="F139" s="359"/>
      <c r="G139" s="359"/>
      <c r="H139" s="359"/>
      <c r="I139" s="359"/>
      <c r="J139" s="359"/>
      <c r="K139" s="359"/>
    </row>
    <row r="140" spans="2:11">
      <c r="B140" s="359"/>
      <c r="C140" s="359"/>
      <c r="D140" s="359"/>
      <c r="E140" s="359"/>
      <c r="F140" s="359"/>
      <c r="G140" s="359"/>
      <c r="H140" s="359"/>
      <c r="I140" s="359"/>
      <c r="J140" s="359"/>
      <c r="K140" s="359"/>
    </row>
    <row r="141" spans="2:11">
      <c r="B141" s="359"/>
      <c r="C141" s="359"/>
      <c r="D141" s="359"/>
      <c r="E141" s="359"/>
      <c r="F141" s="359"/>
      <c r="G141" s="359"/>
      <c r="H141" s="359"/>
      <c r="I141" s="359"/>
      <c r="J141" s="359"/>
      <c r="K141" s="359"/>
    </row>
    <row r="142" spans="2:11">
      <c r="B142" s="359"/>
      <c r="C142" s="359"/>
      <c r="D142" s="359"/>
      <c r="E142" s="359"/>
      <c r="F142" s="359"/>
      <c r="G142" s="359"/>
      <c r="H142" s="359"/>
      <c r="I142" s="359"/>
      <c r="J142" s="359"/>
      <c r="K142" s="359"/>
    </row>
    <row r="143" spans="2:11">
      <c r="B143" s="359"/>
      <c r="C143" s="359"/>
      <c r="D143" s="359"/>
      <c r="E143" s="359"/>
      <c r="F143" s="359"/>
      <c r="G143" s="359"/>
      <c r="H143" s="359"/>
      <c r="I143" s="359"/>
      <c r="J143" s="359"/>
      <c r="K143" s="359"/>
    </row>
    <row r="144" spans="2:11">
      <c r="B144" s="359"/>
      <c r="C144" s="359"/>
      <c r="D144" s="359"/>
      <c r="E144" s="359"/>
      <c r="F144" s="359"/>
      <c r="G144" s="359"/>
      <c r="H144" s="359"/>
      <c r="I144" s="359"/>
      <c r="J144" s="359"/>
      <c r="K144" s="359"/>
    </row>
    <row r="145" spans="2:11">
      <c r="B145" s="359"/>
      <c r="C145" s="359"/>
      <c r="D145" s="359"/>
      <c r="E145" s="359"/>
      <c r="F145" s="359"/>
      <c r="G145" s="359"/>
      <c r="H145" s="359"/>
      <c r="I145" s="359"/>
      <c r="J145" s="359"/>
      <c r="K145" s="359"/>
    </row>
    <row r="146" spans="2:11">
      <c r="B146" s="359"/>
      <c r="C146" s="359"/>
      <c r="D146" s="359"/>
      <c r="E146" s="359"/>
      <c r="F146" s="359"/>
      <c r="G146" s="359"/>
      <c r="H146" s="359"/>
      <c r="I146" s="359"/>
      <c r="J146" s="359"/>
      <c r="K146" s="359"/>
    </row>
    <row r="147" spans="2:11">
      <c r="B147" s="359"/>
      <c r="C147" s="359"/>
      <c r="D147" s="359"/>
      <c r="E147" s="359"/>
      <c r="F147" s="359"/>
      <c r="G147" s="359"/>
      <c r="H147" s="359"/>
      <c r="I147" s="359"/>
      <c r="J147" s="359"/>
      <c r="K147" s="359"/>
    </row>
    <row r="148" spans="2:11">
      <c r="B148" s="359"/>
      <c r="C148" s="359"/>
      <c r="D148" s="359"/>
      <c r="E148" s="359"/>
      <c r="F148" s="359"/>
      <c r="G148" s="359"/>
      <c r="H148" s="359"/>
      <c r="I148" s="359"/>
      <c r="J148" s="359"/>
      <c r="K148" s="359"/>
    </row>
    <row r="149" spans="2:11">
      <c r="B149" s="359"/>
      <c r="C149" s="359"/>
      <c r="D149" s="359"/>
      <c r="E149" s="359"/>
      <c r="F149" s="359"/>
      <c r="G149" s="359"/>
      <c r="H149" s="359"/>
      <c r="I149" s="359"/>
      <c r="J149" s="359"/>
      <c r="K149" s="359"/>
    </row>
    <row r="150" spans="2:11">
      <c r="B150" s="359"/>
      <c r="C150" s="359"/>
      <c r="D150" s="359"/>
      <c r="E150" s="359"/>
      <c r="F150" s="359"/>
      <c r="G150" s="359"/>
      <c r="H150" s="359"/>
      <c r="I150" s="359"/>
      <c r="J150" s="359"/>
      <c r="K150" s="359"/>
    </row>
    <row r="151" spans="2:11">
      <c r="B151" s="359"/>
      <c r="C151" s="359"/>
      <c r="D151" s="359"/>
      <c r="E151" s="359"/>
      <c r="F151" s="359"/>
      <c r="G151" s="359"/>
      <c r="H151" s="359"/>
      <c r="I151" s="359"/>
      <c r="J151" s="359"/>
      <c r="K151" s="359"/>
    </row>
    <row r="152" spans="2:11">
      <c r="B152" s="359"/>
      <c r="C152" s="359"/>
      <c r="D152" s="359"/>
      <c r="E152" s="359"/>
      <c r="F152" s="359"/>
      <c r="G152" s="359"/>
      <c r="H152" s="359"/>
      <c r="I152" s="359"/>
      <c r="J152" s="359"/>
      <c r="K152" s="359"/>
    </row>
    <row r="153" spans="2:11">
      <c r="B153" s="359"/>
      <c r="C153" s="359"/>
      <c r="D153" s="359"/>
      <c r="E153" s="359"/>
      <c r="F153" s="359"/>
      <c r="G153" s="359"/>
      <c r="H153" s="359"/>
      <c r="I153" s="359"/>
      <c r="J153" s="359"/>
      <c r="K153" s="359"/>
    </row>
    <row r="154" spans="2:11">
      <c r="B154" s="359"/>
      <c r="C154" s="359"/>
      <c r="D154" s="359"/>
      <c r="E154" s="359"/>
      <c r="F154" s="359"/>
      <c r="G154" s="359"/>
      <c r="H154" s="359"/>
      <c r="I154" s="359"/>
      <c r="J154" s="359"/>
      <c r="K154" s="359"/>
    </row>
    <row r="155" spans="2:11">
      <c r="B155" s="359"/>
      <c r="C155" s="359"/>
      <c r="D155" s="359"/>
      <c r="E155" s="359"/>
      <c r="F155" s="359"/>
      <c r="G155" s="359"/>
      <c r="H155" s="359"/>
      <c r="I155" s="359"/>
      <c r="J155" s="359"/>
      <c r="K155" s="359"/>
    </row>
    <row r="156" spans="2:11">
      <c r="B156" s="359"/>
      <c r="C156" s="359"/>
      <c r="D156" s="359"/>
      <c r="E156" s="359"/>
      <c r="F156" s="359"/>
      <c r="G156" s="359"/>
      <c r="H156" s="359"/>
      <c r="I156" s="359"/>
      <c r="J156" s="359"/>
      <c r="K156" s="359"/>
    </row>
    <row r="157" spans="2:11">
      <c r="B157" s="359"/>
      <c r="C157" s="359"/>
      <c r="D157" s="359"/>
      <c r="E157" s="359"/>
      <c r="F157" s="359"/>
      <c r="G157" s="359"/>
      <c r="H157" s="359"/>
      <c r="I157" s="359"/>
      <c r="J157" s="359"/>
      <c r="K157" s="359"/>
    </row>
    <row r="158" spans="2:11">
      <c r="B158" s="359"/>
      <c r="C158" s="359"/>
      <c r="D158" s="359"/>
      <c r="E158" s="359"/>
      <c r="F158" s="359"/>
      <c r="G158" s="359"/>
      <c r="H158" s="359"/>
      <c r="I158" s="359"/>
      <c r="J158" s="359"/>
      <c r="K158" s="359"/>
    </row>
    <row r="159" spans="2:11">
      <c r="B159" s="359"/>
      <c r="C159" s="359"/>
      <c r="D159" s="359"/>
      <c r="E159" s="359"/>
      <c r="F159" s="359"/>
      <c r="G159" s="359"/>
      <c r="H159" s="359"/>
      <c r="I159" s="359"/>
      <c r="J159" s="359"/>
      <c r="K159" s="359"/>
    </row>
    <row r="160" spans="2:11">
      <c r="B160" s="359"/>
      <c r="C160" s="359"/>
      <c r="D160" s="359"/>
      <c r="E160" s="359"/>
      <c r="F160" s="359"/>
      <c r="G160" s="359"/>
      <c r="H160" s="359"/>
      <c r="I160" s="359"/>
      <c r="J160" s="359"/>
      <c r="K160" s="359"/>
    </row>
    <row r="161" spans="2:11">
      <c r="B161" s="359"/>
      <c r="C161" s="359"/>
      <c r="D161" s="359"/>
      <c r="E161" s="359"/>
      <c r="F161" s="359"/>
      <c r="G161" s="359"/>
      <c r="H161" s="359"/>
      <c r="I161" s="359"/>
      <c r="J161" s="359"/>
      <c r="K161" s="359"/>
    </row>
    <row r="162" spans="2:11">
      <c r="B162" s="359"/>
      <c r="C162" s="359"/>
      <c r="D162" s="359"/>
      <c r="E162" s="359"/>
      <c r="F162" s="359"/>
      <c r="G162" s="359"/>
      <c r="H162" s="359"/>
      <c r="I162" s="359"/>
      <c r="J162" s="359"/>
      <c r="K162" s="359"/>
    </row>
    <row r="163" spans="2:11">
      <c r="B163" s="359"/>
      <c r="C163" s="359"/>
      <c r="D163" s="359"/>
      <c r="E163" s="359"/>
      <c r="F163" s="359"/>
      <c r="G163" s="359"/>
      <c r="H163" s="359"/>
      <c r="I163" s="359"/>
      <c r="J163" s="359"/>
      <c r="K163" s="359"/>
    </row>
    <row r="164" spans="2:11">
      <c r="B164" s="359"/>
      <c r="C164" s="359"/>
      <c r="D164" s="359"/>
      <c r="E164" s="359"/>
      <c r="F164" s="359"/>
      <c r="G164" s="359"/>
      <c r="H164" s="359"/>
      <c r="I164" s="359"/>
      <c r="J164" s="359"/>
      <c r="K164" s="359"/>
    </row>
    <row r="165" spans="2:11">
      <c r="B165" s="359"/>
      <c r="C165" s="359"/>
      <c r="D165" s="359"/>
      <c r="E165" s="359"/>
      <c r="F165" s="359"/>
      <c r="G165" s="359"/>
      <c r="H165" s="359"/>
      <c r="I165" s="359"/>
      <c r="J165" s="359"/>
      <c r="K165" s="359"/>
    </row>
    <row r="166" spans="2:11">
      <c r="B166" s="359"/>
      <c r="C166" s="359"/>
      <c r="D166" s="359"/>
      <c r="E166" s="359"/>
      <c r="F166" s="359"/>
      <c r="G166" s="359"/>
      <c r="H166" s="359"/>
      <c r="I166" s="359"/>
      <c r="J166" s="359"/>
      <c r="K166" s="359"/>
    </row>
    <row r="167" spans="2:11">
      <c r="B167" s="359"/>
      <c r="C167" s="359"/>
      <c r="D167" s="359"/>
      <c r="E167" s="359"/>
      <c r="F167" s="359"/>
      <c r="G167" s="359"/>
      <c r="H167" s="359"/>
      <c r="I167" s="359"/>
      <c r="J167" s="359"/>
      <c r="K167" s="359"/>
    </row>
    <row r="168" spans="2:11">
      <c r="B168" s="359"/>
      <c r="C168" s="359"/>
      <c r="D168" s="359"/>
      <c r="E168" s="359"/>
      <c r="F168" s="359"/>
      <c r="G168" s="359"/>
      <c r="H168" s="359"/>
      <c r="I168" s="359"/>
      <c r="J168" s="359"/>
      <c r="K168" s="359"/>
    </row>
    <row r="169" spans="2:11">
      <c r="B169" s="359"/>
      <c r="C169" s="359"/>
      <c r="D169" s="359"/>
      <c r="E169" s="359"/>
      <c r="F169" s="359"/>
      <c r="G169" s="359"/>
      <c r="H169" s="359"/>
      <c r="I169" s="359"/>
      <c r="J169" s="359"/>
      <c r="K169" s="359"/>
    </row>
    <row r="170" spans="2:11">
      <c r="B170" s="359"/>
      <c r="C170" s="359"/>
      <c r="D170" s="359"/>
      <c r="E170" s="359"/>
      <c r="F170" s="359"/>
      <c r="G170" s="359"/>
      <c r="H170" s="359"/>
      <c r="I170" s="359"/>
      <c r="J170" s="359"/>
      <c r="K170" s="359"/>
    </row>
    <row r="171" spans="2:11">
      <c r="B171" s="359"/>
      <c r="C171" s="359"/>
      <c r="D171" s="359"/>
      <c r="E171" s="359"/>
      <c r="F171" s="359"/>
      <c r="G171" s="359"/>
      <c r="H171" s="359"/>
      <c r="I171" s="359"/>
      <c r="J171" s="359"/>
      <c r="K171" s="359"/>
    </row>
    <row r="172" spans="2:11">
      <c r="B172" s="359"/>
      <c r="C172" s="359"/>
      <c r="D172" s="359"/>
      <c r="E172" s="359"/>
      <c r="F172" s="359"/>
      <c r="G172" s="359"/>
      <c r="H172" s="359"/>
      <c r="I172" s="359"/>
      <c r="J172" s="359"/>
      <c r="K172" s="359"/>
    </row>
    <row r="173" spans="2:11">
      <c r="B173" s="359"/>
      <c r="C173" s="359"/>
      <c r="D173" s="359"/>
      <c r="E173" s="359"/>
      <c r="F173" s="359"/>
      <c r="G173" s="359"/>
      <c r="H173" s="359"/>
      <c r="I173" s="359"/>
      <c r="J173" s="359"/>
      <c r="K173" s="359"/>
    </row>
    <row r="174" spans="2:11">
      <c r="B174" s="359"/>
      <c r="C174" s="359"/>
      <c r="D174" s="359"/>
      <c r="E174" s="359"/>
      <c r="F174" s="359"/>
      <c r="G174" s="359"/>
      <c r="H174" s="359"/>
      <c r="I174" s="359"/>
      <c r="J174" s="359"/>
      <c r="K174" s="359"/>
    </row>
    <row r="175" spans="2:11">
      <c r="B175" s="359"/>
      <c r="C175" s="359"/>
      <c r="D175" s="359"/>
      <c r="E175" s="359"/>
      <c r="F175" s="359"/>
      <c r="G175" s="359"/>
      <c r="H175" s="359"/>
      <c r="I175" s="359"/>
      <c r="J175" s="359"/>
      <c r="K175" s="359"/>
    </row>
    <row r="176" spans="2:11">
      <c r="B176" s="359"/>
      <c r="C176" s="359"/>
      <c r="D176" s="359"/>
      <c r="E176" s="359"/>
      <c r="F176" s="359"/>
      <c r="G176" s="359"/>
      <c r="H176" s="359"/>
      <c r="I176" s="359"/>
      <c r="J176" s="359"/>
      <c r="K176" s="359"/>
    </row>
    <row r="177" spans="2:11">
      <c r="B177" s="359"/>
      <c r="C177" s="359"/>
      <c r="D177" s="359"/>
      <c r="E177" s="359"/>
      <c r="F177" s="359"/>
      <c r="G177" s="359"/>
      <c r="H177" s="359"/>
      <c r="I177" s="359"/>
      <c r="J177" s="359"/>
      <c r="K177" s="359"/>
    </row>
    <row r="178" spans="2:11">
      <c r="B178" s="359"/>
      <c r="C178" s="359"/>
      <c r="D178" s="359"/>
      <c r="E178" s="359"/>
      <c r="F178" s="359"/>
      <c r="G178" s="359"/>
      <c r="H178" s="359"/>
      <c r="I178" s="359"/>
      <c r="J178" s="359"/>
      <c r="K178" s="359"/>
    </row>
    <row r="179" spans="2:11">
      <c r="B179" s="359"/>
      <c r="C179" s="359"/>
      <c r="D179" s="359"/>
      <c r="E179" s="359"/>
      <c r="F179" s="359"/>
      <c r="G179" s="359"/>
      <c r="H179" s="359"/>
      <c r="I179" s="359"/>
      <c r="J179" s="359"/>
      <c r="K179" s="359"/>
    </row>
    <row r="180" spans="2:11">
      <c r="B180" s="359"/>
      <c r="C180" s="359"/>
      <c r="D180" s="359"/>
      <c r="E180" s="359"/>
      <c r="F180" s="359"/>
      <c r="G180" s="359"/>
      <c r="H180" s="359"/>
      <c r="I180" s="359"/>
      <c r="J180" s="359"/>
      <c r="K180" s="359"/>
    </row>
    <row r="181" spans="2:11">
      <c r="B181" s="359"/>
      <c r="C181" s="359"/>
      <c r="D181" s="359"/>
      <c r="E181" s="359"/>
      <c r="F181" s="359"/>
      <c r="G181" s="359"/>
      <c r="H181" s="359"/>
      <c r="I181" s="359"/>
      <c r="J181" s="359"/>
      <c r="K181" s="359"/>
    </row>
    <row r="182" spans="2:11">
      <c r="B182" s="359"/>
      <c r="C182" s="359"/>
      <c r="D182" s="359"/>
      <c r="E182" s="359"/>
      <c r="F182" s="359"/>
      <c r="G182" s="359"/>
      <c r="H182" s="359"/>
      <c r="I182" s="359"/>
      <c r="J182" s="359"/>
      <c r="K182" s="359"/>
    </row>
    <row r="183" spans="2:11">
      <c r="B183" s="359"/>
      <c r="C183" s="359"/>
      <c r="D183" s="359"/>
      <c r="E183" s="359"/>
      <c r="F183" s="359"/>
      <c r="G183" s="359"/>
      <c r="H183" s="359"/>
      <c r="I183" s="359"/>
      <c r="J183" s="359"/>
      <c r="K183" s="359"/>
    </row>
    <row r="184" spans="2:11">
      <c r="B184" s="359"/>
      <c r="C184" s="359"/>
      <c r="D184" s="359"/>
      <c r="E184" s="359"/>
      <c r="F184" s="359"/>
      <c r="G184" s="359"/>
      <c r="H184" s="359"/>
      <c r="I184" s="359"/>
      <c r="J184" s="359"/>
      <c r="K184" s="359"/>
    </row>
    <row r="185" spans="2:11">
      <c r="B185" s="359"/>
      <c r="C185" s="359"/>
      <c r="D185" s="359"/>
      <c r="E185" s="359"/>
      <c r="F185" s="359"/>
      <c r="G185" s="359"/>
      <c r="H185" s="359"/>
      <c r="I185" s="359"/>
      <c r="J185" s="359"/>
      <c r="K185" s="359"/>
    </row>
    <row r="186" spans="2:11">
      <c r="B186" s="359"/>
      <c r="C186" s="359"/>
      <c r="D186" s="359"/>
      <c r="E186" s="359"/>
      <c r="F186" s="359"/>
      <c r="G186" s="359"/>
      <c r="H186" s="359"/>
      <c r="I186" s="359"/>
      <c r="J186" s="359"/>
      <c r="K186" s="359"/>
    </row>
    <row r="187" spans="2:11">
      <c r="B187" s="359"/>
      <c r="C187" s="359"/>
      <c r="D187" s="359"/>
      <c r="E187" s="359"/>
      <c r="F187" s="359"/>
      <c r="G187" s="359"/>
      <c r="H187" s="359"/>
      <c r="I187" s="359"/>
      <c r="J187" s="359"/>
      <c r="K187" s="359"/>
    </row>
    <row r="188" spans="2:11">
      <c r="B188" s="359"/>
      <c r="C188" s="359"/>
      <c r="D188" s="359"/>
      <c r="E188" s="359"/>
      <c r="F188" s="359"/>
      <c r="G188" s="359"/>
      <c r="H188" s="359"/>
      <c r="I188" s="359"/>
      <c r="J188" s="359"/>
      <c r="K188" s="359"/>
    </row>
    <row r="189" spans="2:11">
      <c r="B189" s="359"/>
      <c r="C189" s="359"/>
      <c r="D189" s="359"/>
      <c r="E189" s="359"/>
      <c r="F189" s="359"/>
      <c r="G189" s="359"/>
      <c r="H189" s="359"/>
      <c r="I189" s="359"/>
      <c r="J189" s="359"/>
      <c r="K189" s="359"/>
    </row>
    <row r="190" spans="2:11">
      <c r="B190" s="359"/>
      <c r="C190" s="359"/>
      <c r="D190" s="359"/>
      <c r="E190" s="359"/>
      <c r="F190" s="359"/>
      <c r="G190" s="359"/>
      <c r="H190" s="359"/>
      <c r="I190" s="359"/>
      <c r="J190" s="359"/>
      <c r="K190" s="359"/>
    </row>
    <row r="191" spans="2:11">
      <c r="B191" s="359"/>
      <c r="C191" s="359"/>
      <c r="D191" s="359"/>
      <c r="E191" s="359"/>
      <c r="F191" s="359"/>
      <c r="G191" s="359"/>
      <c r="H191" s="359"/>
      <c r="I191" s="359"/>
      <c r="J191" s="359"/>
      <c r="K191" s="359"/>
    </row>
    <row r="192" spans="2:11">
      <c r="B192" s="359"/>
      <c r="C192" s="359"/>
      <c r="D192" s="359"/>
      <c r="E192" s="359"/>
      <c r="F192" s="359"/>
      <c r="G192" s="359"/>
      <c r="H192" s="359"/>
      <c r="I192" s="359"/>
      <c r="J192" s="359"/>
      <c r="K192" s="359"/>
    </row>
    <row r="193" spans="2:11">
      <c r="B193" s="359"/>
      <c r="C193" s="359"/>
      <c r="D193" s="359"/>
      <c r="E193" s="359"/>
      <c r="F193" s="359"/>
      <c r="G193" s="359"/>
      <c r="H193" s="359"/>
      <c r="I193" s="359"/>
      <c r="J193" s="359"/>
      <c r="K193" s="359"/>
    </row>
    <row r="194" spans="2:11">
      <c r="B194" s="359"/>
      <c r="C194" s="359"/>
      <c r="D194" s="359"/>
      <c r="E194" s="359"/>
      <c r="F194" s="359"/>
      <c r="G194" s="359"/>
      <c r="H194" s="359"/>
      <c r="I194" s="359"/>
      <c r="J194" s="359"/>
      <c r="K194" s="359"/>
    </row>
    <row r="195" spans="2:11">
      <c r="B195" s="359"/>
      <c r="C195" s="359"/>
      <c r="D195" s="359"/>
      <c r="E195" s="359"/>
      <c r="F195" s="359"/>
      <c r="G195" s="359"/>
      <c r="H195" s="359"/>
      <c r="I195" s="359"/>
      <c r="J195" s="359"/>
      <c r="K195" s="359"/>
    </row>
    <row r="196" spans="2:11">
      <c r="B196" s="359"/>
      <c r="C196" s="359"/>
      <c r="D196" s="359"/>
      <c r="E196" s="359"/>
      <c r="F196" s="359"/>
      <c r="G196" s="359"/>
      <c r="H196" s="359"/>
      <c r="I196" s="359"/>
      <c r="J196" s="359"/>
      <c r="K196" s="359"/>
    </row>
    <row r="197" spans="2:11">
      <c r="B197" s="359"/>
      <c r="C197" s="359"/>
      <c r="D197" s="359"/>
      <c r="E197" s="359"/>
      <c r="F197" s="359"/>
      <c r="G197" s="359"/>
      <c r="H197" s="359"/>
      <c r="I197" s="359"/>
      <c r="J197" s="359"/>
      <c r="K197" s="359"/>
    </row>
    <row r="198" spans="2:11">
      <c r="B198" s="359"/>
      <c r="C198" s="359"/>
      <c r="D198" s="359"/>
      <c r="E198" s="359"/>
      <c r="F198" s="359"/>
      <c r="G198" s="359"/>
      <c r="H198" s="359"/>
      <c r="I198" s="359"/>
      <c r="J198" s="359"/>
      <c r="K198" s="359"/>
    </row>
    <row r="199" spans="2:11">
      <c r="B199" s="359"/>
      <c r="C199" s="359"/>
      <c r="D199" s="359"/>
      <c r="E199" s="359"/>
      <c r="F199" s="359"/>
      <c r="G199" s="359"/>
      <c r="H199" s="359"/>
      <c r="I199" s="359"/>
      <c r="J199" s="359"/>
      <c r="K199" s="359"/>
    </row>
    <row r="200" spans="2:11">
      <c r="B200" s="359"/>
      <c r="C200" s="359"/>
      <c r="D200" s="359"/>
      <c r="E200" s="359"/>
      <c r="F200" s="359"/>
      <c r="G200" s="359"/>
      <c r="H200" s="359"/>
      <c r="I200" s="359"/>
      <c r="J200" s="359"/>
      <c r="K200" s="359"/>
    </row>
    <row r="201" spans="2:11">
      <c r="B201" s="359"/>
      <c r="C201" s="359"/>
      <c r="D201" s="359"/>
      <c r="E201" s="359"/>
      <c r="F201" s="359"/>
      <c r="G201" s="359"/>
      <c r="H201" s="359"/>
      <c r="I201" s="359"/>
      <c r="J201" s="359"/>
      <c r="K201" s="359"/>
    </row>
    <row r="202" spans="2:11">
      <c r="B202" s="359"/>
      <c r="C202" s="359"/>
      <c r="D202" s="359"/>
      <c r="E202" s="359"/>
      <c r="F202" s="359"/>
      <c r="G202" s="359"/>
      <c r="H202" s="359"/>
      <c r="I202" s="359"/>
      <c r="J202" s="359"/>
      <c r="K202" s="359"/>
    </row>
    <row r="203" spans="2:11">
      <c r="B203" s="359"/>
      <c r="C203" s="359"/>
      <c r="D203" s="359"/>
      <c r="E203" s="359"/>
      <c r="F203" s="359"/>
      <c r="G203" s="359"/>
      <c r="H203" s="359"/>
      <c r="I203" s="359"/>
      <c r="J203" s="359"/>
      <c r="K203" s="359"/>
    </row>
    <row r="204" spans="2:11">
      <c r="B204" s="359"/>
      <c r="C204" s="359"/>
      <c r="D204" s="359"/>
      <c r="E204" s="359"/>
      <c r="F204" s="359"/>
      <c r="G204" s="359"/>
      <c r="H204" s="359"/>
      <c r="I204" s="359"/>
      <c r="J204" s="359"/>
      <c r="K204" s="359"/>
    </row>
    <row r="205" spans="2:11">
      <c r="B205" s="359"/>
      <c r="C205" s="359"/>
      <c r="D205" s="359"/>
      <c r="E205" s="359"/>
      <c r="F205" s="359"/>
      <c r="G205" s="359"/>
      <c r="H205" s="359"/>
      <c r="I205" s="359"/>
      <c r="J205" s="359"/>
      <c r="K205" s="359"/>
    </row>
    <row r="206" spans="2:11" ht="13.2" customHeight="1">
      <c r="B206" s="428"/>
      <c r="C206" s="428"/>
      <c r="D206" s="428"/>
      <c r="E206" s="428"/>
      <c r="F206" s="428"/>
      <c r="G206" s="428"/>
      <c r="H206" s="428"/>
      <c r="I206" s="428"/>
      <c r="J206" s="428"/>
      <c r="K206" s="428"/>
    </row>
    <row r="207" spans="2:11">
      <c r="B207" s="428"/>
      <c r="C207" s="428"/>
      <c r="D207" s="428"/>
      <c r="E207" s="428"/>
      <c r="F207" s="428"/>
      <c r="G207" s="428"/>
      <c r="H207" s="428"/>
      <c r="I207" s="428"/>
      <c r="J207" s="428"/>
      <c r="K207" s="428"/>
    </row>
    <row r="208" spans="2:11">
      <c r="B208" s="428"/>
      <c r="C208" s="428"/>
      <c r="D208" s="428"/>
      <c r="E208" s="428"/>
      <c r="F208" s="428"/>
      <c r="G208" s="428"/>
      <c r="H208" s="428"/>
      <c r="I208" s="428"/>
      <c r="J208" s="428"/>
      <c r="K208" s="428"/>
    </row>
    <row r="209" spans="2:11">
      <c r="B209" s="428"/>
      <c r="C209" s="428"/>
      <c r="D209" s="428"/>
      <c r="E209" s="428"/>
      <c r="F209" s="428"/>
      <c r="G209" s="428"/>
      <c r="H209" s="428"/>
      <c r="I209" s="428"/>
      <c r="J209" s="428"/>
      <c r="K209" s="428"/>
    </row>
    <row r="210" spans="2:11">
      <c r="B210" s="428"/>
      <c r="C210" s="428"/>
      <c r="D210" s="428"/>
      <c r="E210" s="428"/>
      <c r="F210" s="428"/>
      <c r="G210" s="428"/>
      <c r="H210" s="428"/>
      <c r="I210" s="428"/>
      <c r="J210" s="428"/>
      <c r="K210" s="428"/>
    </row>
    <row r="211" spans="2:11">
      <c r="B211" s="428"/>
      <c r="C211" s="428"/>
      <c r="D211" s="428"/>
      <c r="E211" s="428"/>
      <c r="F211" s="428"/>
      <c r="G211" s="428"/>
      <c r="H211" s="428"/>
      <c r="I211" s="428"/>
      <c r="J211" s="428"/>
      <c r="K211" s="428"/>
    </row>
    <row r="212" spans="2:11">
      <c r="B212" s="428"/>
      <c r="C212" s="428"/>
      <c r="D212" s="428"/>
      <c r="E212" s="428"/>
      <c r="F212" s="428"/>
      <c r="G212" s="428"/>
      <c r="H212" s="428"/>
      <c r="I212" s="428"/>
      <c r="J212" s="428"/>
      <c r="K212" s="428"/>
    </row>
    <row r="213" spans="2:11">
      <c r="B213" s="428"/>
      <c r="C213" s="428"/>
      <c r="D213" s="428"/>
      <c r="E213" s="428"/>
      <c r="F213" s="428"/>
      <c r="G213" s="428"/>
      <c r="H213" s="428"/>
      <c r="I213" s="428"/>
      <c r="J213" s="428"/>
      <c r="K213" s="428"/>
    </row>
    <row r="214" spans="2:11">
      <c r="B214" s="359"/>
      <c r="C214" s="359"/>
      <c r="D214" s="359"/>
      <c r="E214" s="359"/>
      <c r="F214" s="359"/>
      <c r="G214" s="359"/>
      <c r="H214" s="359"/>
      <c r="I214" s="359"/>
      <c r="J214" s="359"/>
      <c r="K214" s="359"/>
    </row>
    <row r="215" spans="2:11">
      <c r="B215" s="359"/>
      <c r="C215" s="359"/>
      <c r="D215" s="359"/>
      <c r="E215" s="359"/>
      <c r="F215" s="359"/>
      <c r="G215" s="359"/>
      <c r="H215" s="359"/>
      <c r="I215" s="359"/>
      <c r="J215" s="359"/>
      <c r="K215" s="359"/>
    </row>
    <row r="216" spans="2:11">
      <c r="B216" s="359"/>
      <c r="C216" s="359"/>
      <c r="D216" s="359"/>
      <c r="E216" s="359"/>
      <c r="F216" s="359"/>
      <c r="G216" s="359"/>
      <c r="H216" s="359"/>
      <c r="I216" s="359"/>
      <c r="J216" s="359"/>
      <c r="K216" s="359"/>
    </row>
    <row r="217" spans="2:11">
      <c r="B217" s="359"/>
      <c r="C217" s="359"/>
      <c r="D217" s="359"/>
      <c r="E217" s="359"/>
      <c r="F217" s="359"/>
      <c r="G217" s="359"/>
      <c r="H217" s="359"/>
      <c r="I217" s="359"/>
      <c r="J217" s="359"/>
      <c r="K217" s="359"/>
    </row>
  </sheetData>
  <sheetProtection algorithmName="SHA-512" hashValue="k/gEWrdvG/W9EhefmXsJJ+Up1Be3Rl6sKxmAF/7tGECS9TTm0BVExtxAFD2yr0V8SM7xzZ2FEo9Lbpf3F/x6Aw==" saltValue="wDIU8zQNJQUDjlUjZRzKmQ==" spinCount="100000" sheet="1" objects="1" scenarios="1"/>
  <mergeCells count="6">
    <mergeCell ref="B206:K213"/>
    <mergeCell ref="B3:I3"/>
    <mergeCell ref="B4:J4"/>
    <mergeCell ref="B5:J5"/>
    <mergeCell ref="B8:J8"/>
    <mergeCell ref="B10:K10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dimension ref="A1:AJR345"/>
  <sheetViews>
    <sheetView zoomScale="110" zoomScaleNormal="110" workbookViewId="0">
      <pane xSplit="3" ySplit="2" topLeftCell="D3" activePane="bottomRight" state="frozen"/>
      <selection activeCell="E2" sqref="E2"/>
      <selection pane="topRight" activeCell="E2" sqref="E2"/>
      <selection pane="bottomLeft" activeCell="E2" sqref="E2"/>
      <selection pane="bottomRight" activeCell="B1" sqref="B1"/>
    </sheetView>
  </sheetViews>
  <sheetFormatPr defaultRowHeight="13.5" customHeight="1"/>
  <cols>
    <col min="1" max="1" width="4.09765625" style="116" customWidth="1"/>
    <col min="2" max="2" width="42.09765625" style="119" customWidth="1"/>
    <col min="3" max="3" width="8.59765625" style="119" hidden="1" customWidth="1"/>
    <col min="4" max="15" width="10.69921875" style="119" customWidth="1"/>
    <col min="16" max="954" width="9.09765625" style="122" customWidth="1"/>
    <col min="955" max="955" width="9" style="515" customWidth="1"/>
    <col min="956" max="16384" width="8.796875" style="515"/>
  </cols>
  <sheetData>
    <row r="1" spans="1:954" s="123" customFormat="1" ht="24" customHeight="1">
      <c r="A1" s="125"/>
      <c r="B1" s="126"/>
      <c r="C1" s="126"/>
      <c r="D1" s="29" t="str">
        <f>Finansowanie!D1</f>
        <v>IV. kwartał 1</v>
      </c>
      <c r="E1" s="29" t="str">
        <f>Finansowanie!E1</f>
        <v>I. kwartał 2</v>
      </c>
      <c r="F1" s="29" t="str">
        <f>Finansowanie!F1</f>
        <v>II. kwartał 2</v>
      </c>
      <c r="G1" s="29" t="str">
        <f>Finansowanie!G1</f>
        <v>III. kwartał 2</v>
      </c>
      <c r="H1" s="29" t="str">
        <f>Finansowanie!H1</f>
        <v>IV. kwartał 2</v>
      </c>
      <c r="I1" s="29" t="str">
        <f>Finansowanie!I1</f>
        <v>I. kwartał 3</v>
      </c>
      <c r="J1" s="29" t="str">
        <f>Finansowanie!J1</f>
        <v>II. kwartał 3</v>
      </c>
      <c r="K1" s="29" t="str">
        <f>Finansowanie!K1</f>
        <v>III. kwartał 3</v>
      </c>
      <c r="L1" s="29" t="str">
        <f>Finansowanie!L1</f>
        <v>IV. kwartał 3</v>
      </c>
      <c r="M1" s="29" t="str">
        <f>Finansowanie!M1</f>
        <v>I. kwartał 4</v>
      </c>
      <c r="N1" s="29" t="str">
        <f>Finansowanie!N1</f>
        <v>II. kwartał 4</v>
      </c>
      <c r="O1" s="29" t="str">
        <f>Finansowanie!O1</f>
        <v>III. kwartał 4</v>
      </c>
    </row>
    <row r="2" spans="1:954" s="541" customFormat="1" ht="15.6">
      <c r="A2" s="127"/>
      <c r="B2" s="128"/>
      <c r="C2" s="128"/>
      <c r="D2" s="129" t="str">
        <f>IF(RZS!E2="NIE","koniec roku obrotowego","")</f>
        <v>koniec roku obrotowego</v>
      </c>
      <c r="E2" s="129" t="str">
        <f>IF(RZS!F2="NIE","koniec roku obrotowego","")</f>
        <v/>
      </c>
      <c r="F2" s="129" t="str">
        <f>IF(RZS!G2="NIE","koniec roku obrotowego","")</f>
        <v/>
      </c>
      <c r="G2" s="129" t="str">
        <f>IF(RZS!H2="NIE","koniec roku obrotowego","")</f>
        <v/>
      </c>
      <c r="H2" s="129" t="str">
        <f>IF(RZS!I2="NIE","koniec roku obrotowego","")</f>
        <v>koniec roku obrotowego</v>
      </c>
      <c r="I2" s="129" t="str">
        <f>IF(RZS!J2="NIE","koniec roku obrotowego","")</f>
        <v/>
      </c>
      <c r="J2" s="129" t="str">
        <f>IF(RZS!K2="NIE","koniec roku obrotowego","")</f>
        <v/>
      </c>
      <c r="K2" s="129" t="str">
        <f>IF(RZS!L2="NIE","koniec roku obrotowego","")</f>
        <v/>
      </c>
      <c r="L2" s="129" t="str">
        <f>IF(RZS!M2="NIE","koniec roku obrotowego","")</f>
        <v>koniec roku obrotowego</v>
      </c>
      <c r="M2" s="129" t="str">
        <f>IF(RZS!N2="NIE","koniec roku obrotowego","")</f>
        <v/>
      </c>
      <c r="N2" s="129" t="str">
        <f>IF(RZS!O2="NIE","koniec roku obrotowego","")</f>
        <v/>
      </c>
      <c r="O2" s="129"/>
    </row>
    <row r="3" spans="1:954" s="543" customFormat="1" ht="13.5" customHeight="1">
      <c r="A3" s="130" t="s">
        <v>23</v>
      </c>
      <c r="B3" s="542" t="s">
        <v>24</v>
      </c>
      <c r="C3" s="542"/>
      <c r="D3" s="131">
        <f t="shared" ref="D3:O3" si="0">SUM(D4,D5,D8,D9,D10)</f>
        <v>0</v>
      </c>
      <c r="E3" s="131">
        <f t="shared" si="0"/>
        <v>0</v>
      </c>
      <c r="F3" s="131">
        <f t="shared" si="0"/>
        <v>0</v>
      </c>
      <c r="G3" s="131">
        <f t="shared" si="0"/>
        <v>0</v>
      </c>
      <c r="H3" s="131">
        <f t="shared" si="0"/>
        <v>0</v>
      </c>
      <c r="I3" s="131">
        <f t="shared" si="0"/>
        <v>0</v>
      </c>
      <c r="J3" s="131">
        <f t="shared" si="0"/>
        <v>0</v>
      </c>
      <c r="K3" s="131">
        <f t="shared" si="0"/>
        <v>0</v>
      </c>
      <c r="L3" s="131">
        <f t="shared" si="0"/>
        <v>0</v>
      </c>
      <c r="M3" s="131">
        <f t="shared" si="0"/>
        <v>0</v>
      </c>
      <c r="N3" s="131">
        <f t="shared" si="0"/>
        <v>0</v>
      </c>
      <c r="O3" s="131">
        <f t="shared" si="0"/>
        <v>0</v>
      </c>
    </row>
    <row r="4" spans="1:954" ht="13.8" customHeight="1">
      <c r="A4" s="125" t="s">
        <v>25</v>
      </c>
      <c r="B4" s="544" t="s">
        <v>26</v>
      </c>
      <c r="C4" s="544"/>
      <c r="D4" s="545"/>
      <c r="E4" s="545"/>
      <c r="F4" s="545"/>
      <c r="G4" s="545"/>
      <c r="H4" s="545"/>
      <c r="I4" s="545"/>
      <c r="J4" s="545"/>
      <c r="K4" s="545"/>
      <c r="L4" s="545"/>
      <c r="M4" s="545"/>
      <c r="N4" s="545"/>
      <c r="O4" s="545"/>
    </row>
    <row r="5" spans="1:954" ht="13.8" customHeight="1">
      <c r="A5" s="125" t="s">
        <v>31</v>
      </c>
      <c r="B5" s="544" t="s">
        <v>32</v>
      </c>
      <c r="C5" s="544"/>
      <c r="D5" s="132">
        <f>SUM(D6,D7)</f>
        <v>0</v>
      </c>
      <c r="E5" s="132">
        <f t="shared" ref="E5:O5" si="1">SUM(E6,E7)</f>
        <v>0</v>
      </c>
      <c r="F5" s="132">
        <f t="shared" si="1"/>
        <v>0</v>
      </c>
      <c r="G5" s="132">
        <f t="shared" si="1"/>
        <v>0</v>
      </c>
      <c r="H5" s="132">
        <f t="shared" si="1"/>
        <v>0</v>
      </c>
      <c r="I5" s="132">
        <f t="shared" si="1"/>
        <v>0</v>
      </c>
      <c r="J5" s="132">
        <f t="shared" si="1"/>
        <v>0</v>
      </c>
      <c r="K5" s="132">
        <f t="shared" si="1"/>
        <v>0</v>
      </c>
      <c r="L5" s="132">
        <f t="shared" si="1"/>
        <v>0</v>
      </c>
      <c r="M5" s="132">
        <f t="shared" si="1"/>
        <v>0</v>
      </c>
      <c r="N5" s="132">
        <f t="shared" si="1"/>
        <v>0</v>
      </c>
      <c r="O5" s="132">
        <f t="shared" si="1"/>
        <v>0</v>
      </c>
    </row>
    <row r="6" spans="1:954" ht="13.8" customHeight="1">
      <c r="A6" s="125" t="s">
        <v>27</v>
      </c>
      <c r="B6" s="544" t="s">
        <v>33</v>
      </c>
      <c r="C6" s="544"/>
      <c r="D6" s="545"/>
      <c r="E6" s="545"/>
      <c r="F6" s="545"/>
      <c r="G6" s="545"/>
      <c r="H6" s="545"/>
      <c r="I6" s="545"/>
      <c r="J6" s="545"/>
      <c r="K6" s="545"/>
      <c r="L6" s="545"/>
      <c r="M6" s="545"/>
      <c r="N6" s="545"/>
      <c r="O6" s="545"/>
    </row>
    <row r="7" spans="1:954" ht="13.8" customHeight="1">
      <c r="A7" s="125"/>
      <c r="B7" s="544" t="s">
        <v>34</v>
      </c>
      <c r="C7" s="544"/>
      <c r="D7" s="545"/>
      <c r="E7" s="545"/>
      <c r="F7" s="545"/>
      <c r="G7" s="545"/>
      <c r="H7" s="545"/>
      <c r="I7" s="545"/>
      <c r="J7" s="545"/>
      <c r="K7" s="545"/>
      <c r="L7" s="545"/>
      <c r="M7" s="545"/>
      <c r="N7" s="545"/>
      <c r="O7" s="545"/>
    </row>
    <row r="8" spans="1:954" ht="13.8" customHeight="1">
      <c r="A8" s="125" t="s">
        <v>35</v>
      </c>
      <c r="B8" s="544" t="s">
        <v>36</v>
      </c>
      <c r="C8" s="544"/>
      <c r="D8" s="545"/>
      <c r="E8" s="545"/>
      <c r="F8" s="545"/>
      <c r="G8" s="545"/>
      <c r="H8" s="545"/>
      <c r="I8" s="545"/>
      <c r="J8" s="545"/>
      <c r="K8" s="545"/>
      <c r="L8" s="545"/>
      <c r="M8" s="545"/>
      <c r="N8" s="545"/>
      <c r="O8" s="545"/>
    </row>
    <row r="9" spans="1:954" ht="13.8" customHeight="1">
      <c r="A9" s="125" t="s">
        <v>37</v>
      </c>
      <c r="B9" s="544" t="s">
        <v>38</v>
      </c>
      <c r="C9" s="544"/>
      <c r="D9" s="545"/>
      <c r="E9" s="545"/>
      <c r="F9" s="545"/>
      <c r="G9" s="545"/>
      <c r="H9" s="545"/>
      <c r="I9" s="545"/>
      <c r="J9" s="545"/>
      <c r="K9" s="545"/>
      <c r="L9" s="545"/>
      <c r="M9" s="545"/>
      <c r="N9" s="545"/>
      <c r="O9" s="545"/>
    </row>
    <row r="10" spans="1:954" ht="13.8" customHeight="1">
      <c r="A10" s="125" t="s">
        <v>39</v>
      </c>
      <c r="B10" s="544" t="s">
        <v>40</v>
      </c>
      <c r="C10" s="544"/>
      <c r="D10" s="545"/>
      <c r="E10" s="545"/>
      <c r="F10" s="545"/>
      <c r="G10" s="545"/>
      <c r="H10" s="545"/>
      <c r="I10" s="545"/>
      <c r="J10" s="545"/>
      <c r="K10" s="545"/>
      <c r="L10" s="545"/>
      <c r="M10" s="545"/>
      <c r="N10" s="545"/>
      <c r="O10" s="545"/>
    </row>
    <row r="11" spans="1:954" s="543" customFormat="1" ht="13.8" customHeight="1">
      <c r="A11" s="130" t="s">
        <v>41</v>
      </c>
      <c r="B11" s="542" t="s">
        <v>42</v>
      </c>
      <c r="C11" s="542"/>
      <c r="D11" s="131">
        <f t="shared" ref="D11:O11" ca="1" si="2">SUM(D12,D18,D22,D27)</f>
        <v>5003333.333333333</v>
      </c>
      <c r="E11" s="131">
        <f t="shared" ca="1" si="2"/>
        <v>25138333.333333332</v>
      </c>
      <c r="F11" s="131">
        <f t="shared" ca="1" si="2"/>
        <v>25683333.333333332</v>
      </c>
      <c r="G11" s="131">
        <f t="shared" ca="1" si="2"/>
        <v>27204866.666666664</v>
      </c>
      <c r="H11" s="131">
        <f t="shared" ca="1" si="2"/>
        <v>28424866.666666668</v>
      </c>
      <c r="I11" s="131">
        <f t="shared" ca="1" si="2"/>
        <v>33734466.666666672</v>
      </c>
      <c r="J11" s="131">
        <f t="shared" ca="1" si="2"/>
        <v>35806400</v>
      </c>
      <c r="K11" s="131">
        <f t="shared" ca="1" si="2"/>
        <v>44619066.666666672</v>
      </c>
      <c r="L11" s="131">
        <f t="shared" ca="1" si="2"/>
        <v>48102933.333333343</v>
      </c>
      <c r="M11" s="131">
        <f t="shared" ca="1" si="2"/>
        <v>61328666.666666672</v>
      </c>
      <c r="N11" s="131">
        <f t="shared" ca="1" si="2"/>
        <v>24624533.333333336</v>
      </c>
      <c r="O11" s="131">
        <f t="shared" ca="1" si="2"/>
        <v>29008666.666666668</v>
      </c>
    </row>
    <row r="12" spans="1:954" ht="13.8" customHeight="1">
      <c r="A12" s="125" t="s">
        <v>25</v>
      </c>
      <c r="B12" s="544" t="s">
        <v>43</v>
      </c>
      <c r="C12" s="544"/>
      <c r="D12" s="132">
        <f t="shared" ref="D12:O12" si="3">SUM(D13,D14,D15,D16,D17)</f>
        <v>10000</v>
      </c>
      <c r="E12" s="132">
        <f t="shared" si="3"/>
        <v>7975000</v>
      </c>
      <c r="F12" s="132">
        <f t="shared" si="3"/>
        <v>10475000</v>
      </c>
      <c r="G12" s="132">
        <f t="shared" si="3"/>
        <v>13728000</v>
      </c>
      <c r="H12" s="132">
        <f t="shared" si="3"/>
        <v>16981000</v>
      </c>
      <c r="I12" s="132">
        <f t="shared" si="3"/>
        <v>21068000</v>
      </c>
      <c r="J12" s="132">
        <f t="shared" si="3"/>
        <v>24354000</v>
      </c>
      <c r="K12" s="132">
        <f t="shared" si="3"/>
        <v>27700000</v>
      </c>
      <c r="L12" s="132">
        <f t="shared" si="3"/>
        <v>31124000</v>
      </c>
      <c r="M12" s="132">
        <f t="shared" si="3"/>
        <v>36564000</v>
      </c>
      <c r="N12" s="132">
        <f t="shared" ca="1" si="3"/>
        <v>7327800</v>
      </c>
      <c r="O12" s="132">
        <f t="shared" ca="1" si="3"/>
        <v>0</v>
      </c>
    </row>
    <row r="13" spans="1:954" ht="13.8" customHeight="1">
      <c r="A13" s="125" t="s">
        <v>27</v>
      </c>
      <c r="B13" s="544" t="s">
        <v>44</v>
      </c>
      <c r="C13" s="544"/>
      <c r="D13" s="545"/>
      <c r="E13" s="545"/>
      <c r="F13" s="545"/>
      <c r="G13" s="545"/>
      <c r="H13" s="545"/>
      <c r="I13" s="545"/>
      <c r="J13" s="545"/>
      <c r="K13" s="545"/>
      <c r="L13" s="545"/>
      <c r="M13" s="545"/>
      <c r="N13" s="545"/>
      <c r="O13" s="545"/>
    </row>
    <row r="14" spans="1:954" s="548" customFormat="1" ht="13.8" customHeight="1">
      <c r="A14" s="133" t="s">
        <v>28</v>
      </c>
      <c r="B14" s="546" t="s">
        <v>45</v>
      </c>
      <c r="C14" s="546"/>
      <c r="D14" s="134">
        <f>Majatek!D15</f>
        <v>10000</v>
      </c>
      <c r="E14" s="134">
        <f>Majatek!E15</f>
        <v>800000</v>
      </c>
      <c r="F14" s="134">
        <f>Majatek!F15</f>
        <v>3300000</v>
      </c>
      <c r="G14" s="134">
        <f>Majatek!G15</f>
        <v>6553000</v>
      </c>
      <c r="H14" s="134">
        <f>Majatek!H15</f>
        <v>9806000</v>
      </c>
      <c r="I14" s="134">
        <f>Majatek!I15</f>
        <v>13893000</v>
      </c>
      <c r="J14" s="134">
        <f>Majatek!J15</f>
        <v>17179000</v>
      </c>
      <c r="K14" s="134">
        <f>Majatek!K15</f>
        <v>20525000</v>
      </c>
      <c r="L14" s="134">
        <f>Majatek!L15</f>
        <v>23949000</v>
      </c>
      <c r="M14" s="134">
        <f>Majatek!M15</f>
        <v>29389000</v>
      </c>
      <c r="N14" s="134">
        <f>Majatek!N15</f>
        <v>0</v>
      </c>
      <c r="O14" s="134">
        <f>Majatek!O15</f>
        <v>0</v>
      </c>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c r="IT14" s="547"/>
      <c r="IU14" s="547"/>
      <c r="IV14" s="547"/>
      <c r="IW14" s="547"/>
      <c r="IX14" s="547"/>
      <c r="IY14" s="547"/>
      <c r="IZ14" s="547"/>
      <c r="JA14" s="547"/>
      <c r="JB14" s="547"/>
      <c r="JC14" s="547"/>
      <c r="JD14" s="547"/>
      <c r="JE14" s="547"/>
      <c r="JF14" s="547"/>
      <c r="JG14" s="547"/>
      <c r="JH14" s="547"/>
      <c r="JI14" s="547"/>
      <c r="JJ14" s="547"/>
      <c r="JK14" s="547"/>
      <c r="JL14" s="547"/>
      <c r="JM14" s="547"/>
      <c r="JN14" s="547"/>
      <c r="JO14" s="547"/>
      <c r="JP14" s="547"/>
      <c r="JQ14" s="547"/>
      <c r="JR14" s="547"/>
      <c r="JS14" s="547"/>
      <c r="JT14" s="547"/>
      <c r="JU14" s="547"/>
      <c r="JV14" s="547"/>
      <c r="JW14" s="547"/>
      <c r="JX14" s="547"/>
      <c r="JY14" s="547"/>
      <c r="JZ14" s="547"/>
      <c r="KA14" s="547"/>
      <c r="KB14" s="547"/>
      <c r="KC14" s="547"/>
      <c r="KD14" s="547"/>
      <c r="KE14" s="547"/>
      <c r="KF14" s="547"/>
      <c r="KG14" s="547"/>
      <c r="KH14" s="547"/>
      <c r="KI14" s="547"/>
      <c r="KJ14" s="547"/>
      <c r="KK14" s="547"/>
      <c r="KL14" s="547"/>
      <c r="KM14" s="547"/>
      <c r="KN14" s="547"/>
      <c r="KO14" s="547"/>
      <c r="KP14" s="547"/>
      <c r="KQ14" s="547"/>
      <c r="KR14" s="547"/>
      <c r="KS14" s="547"/>
      <c r="KT14" s="547"/>
      <c r="KU14" s="547"/>
      <c r="KV14" s="547"/>
      <c r="KW14" s="547"/>
      <c r="KX14" s="547"/>
      <c r="KY14" s="547"/>
      <c r="KZ14" s="547"/>
      <c r="LA14" s="547"/>
      <c r="LB14" s="547"/>
      <c r="LC14" s="547"/>
      <c r="LD14" s="547"/>
      <c r="LE14" s="547"/>
      <c r="LF14" s="547"/>
      <c r="LG14" s="547"/>
      <c r="LH14" s="547"/>
      <c r="LI14" s="547"/>
      <c r="LJ14" s="547"/>
      <c r="LK14" s="547"/>
      <c r="LL14" s="547"/>
      <c r="LM14" s="547"/>
      <c r="LN14" s="547"/>
      <c r="LO14" s="547"/>
      <c r="LP14" s="547"/>
      <c r="LQ14" s="547"/>
      <c r="LR14" s="547"/>
      <c r="LS14" s="547"/>
      <c r="LT14" s="547"/>
      <c r="LU14" s="547"/>
      <c r="LV14" s="547"/>
      <c r="LW14" s="547"/>
      <c r="LX14" s="547"/>
      <c r="LY14" s="547"/>
      <c r="LZ14" s="547"/>
      <c r="MA14" s="547"/>
      <c r="MB14" s="547"/>
      <c r="MC14" s="547"/>
      <c r="MD14" s="547"/>
      <c r="ME14" s="547"/>
      <c r="MF14" s="547"/>
      <c r="MG14" s="547"/>
      <c r="MH14" s="547"/>
      <c r="MI14" s="547"/>
      <c r="MJ14" s="547"/>
      <c r="MK14" s="547"/>
      <c r="ML14" s="547"/>
      <c r="MM14" s="547"/>
      <c r="MN14" s="547"/>
      <c r="MO14" s="547"/>
      <c r="MP14" s="547"/>
      <c r="MQ14" s="547"/>
      <c r="MR14" s="547"/>
      <c r="MS14" s="547"/>
      <c r="MT14" s="547"/>
      <c r="MU14" s="547"/>
      <c r="MV14" s="547"/>
      <c r="MW14" s="547"/>
      <c r="MX14" s="547"/>
      <c r="MY14" s="547"/>
      <c r="MZ14" s="547"/>
      <c r="NA14" s="547"/>
      <c r="NB14" s="547"/>
      <c r="NC14" s="547"/>
      <c r="ND14" s="547"/>
      <c r="NE14" s="547"/>
      <c r="NF14" s="547"/>
      <c r="NG14" s="547"/>
      <c r="NH14" s="547"/>
      <c r="NI14" s="547"/>
      <c r="NJ14" s="547"/>
      <c r="NK14" s="547"/>
      <c r="NL14" s="547"/>
      <c r="NM14" s="547"/>
      <c r="NN14" s="547"/>
      <c r="NO14" s="547"/>
      <c r="NP14" s="547"/>
      <c r="NQ14" s="547"/>
      <c r="NR14" s="547"/>
      <c r="NS14" s="547"/>
      <c r="NT14" s="547"/>
      <c r="NU14" s="547"/>
      <c r="NV14" s="547"/>
      <c r="NW14" s="547"/>
      <c r="NX14" s="547"/>
      <c r="NY14" s="547"/>
      <c r="NZ14" s="547"/>
      <c r="OA14" s="547"/>
      <c r="OB14" s="547"/>
      <c r="OC14" s="547"/>
      <c r="OD14" s="547"/>
      <c r="OE14" s="547"/>
      <c r="OF14" s="547"/>
      <c r="OG14" s="547"/>
      <c r="OH14" s="547"/>
      <c r="OI14" s="547"/>
      <c r="OJ14" s="547"/>
      <c r="OK14" s="547"/>
      <c r="OL14" s="547"/>
      <c r="OM14" s="547"/>
      <c r="ON14" s="547"/>
      <c r="OO14" s="547"/>
      <c r="OP14" s="547"/>
      <c r="OQ14" s="547"/>
      <c r="OR14" s="547"/>
      <c r="OS14" s="547"/>
      <c r="OT14" s="547"/>
      <c r="OU14" s="547"/>
      <c r="OV14" s="547"/>
      <c r="OW14" s="547"/>
      <c r="OX14" s="547"/>
      <c r="OY14" s="547"/>
      <c r="OZ14" s="547"/>
      <c r="PA14" s="547"/>
      <c r="PB14" s="547"/>
      <c r="PC14" s="547"/>
      <c r="PD14" s="547"/>
      <c r="PE14" s="547"/>
      <c r="PF14" s="547"/>
      <c r="PG14" s="547"/>
      <c r="PH14" s="547"/>
      <c r="PI14" s="547"/>
      <c r="PJ14" s="547"/>
      <c r="PK14" s="547"/>
      <c r="PL14" s="547"/>
      <c r="PM14" s="547"/>
      <c r="PN14" s="547"/>
      <c r="PO14" s="547"/>
      <c r="PP14" s="547"/>
      <c r="PQ14" s="547"/>
      <c r="PR14" s="547"/>
      <c r="PS14" s="547"/>
      <c r="PT14" s="547"/>
      <c r="PU14" s="547"/>
      <c r="PV14" s="547"/>
      <c r="PW14" s="547"/>
      <c r="PX14" s="547"/>
      <c r="PY14" s="547"/>
      <c r="PZ14" s="547"/>
      <c r="QA14" s="547"/>
      <c r="QB14" s="547"/>
      <c r="QC14" s="547"/>
      <c r="QD14" s="547"/>
      <c r="QE14" s="547"/>
      <c r="QF14" s="547"/>
      <c r="QG14" s="547"/>
      <c r="QH14" s="547"/>
      <c r="QI14" s="547"/>
      <c r="QJ14" s="547"/>
      <c r="QK14" s="547"/>
      <c r="QL14" s="547"/>
      <c r="QM14" s="547"/>
      <c r="QN14" s="547"/>
      <c r="QO14" s="547"/>
      <c r="QP14" s="547"/>
      <c r="QQ14" s="547"/>
      <c r="QR14" s="547"/>
      <c r="QS14" s="547"/>
      <c r="QT14" s="547"/>
      <c r="QU14" s="547"/>
      <c r="QV14" s="547"/>
      <c r="QW14" s="547"/>
      <c r="QX14" s="547"/>
      <c r="QY14" s="547"/>
      <c r="QZ14" s="547"/>
      <c r="RA14" s="547"/>
      <c r="RB14" s="547"/>
      <c r="RC14" s="547"/>
      <c r="RD14" s="547"/>
      <c r="RE14" s="547"/>
      <c r="RF14" s="547"/>
      <c r="RG14" s="547"/>
      <c r="RH14" s="547"/>
      <c r="RI14" s="547"/>
      <c r="RJ14" s="547"/>
      <c r="RK14" s="547"/>
      <c r="RL14" s="547"/>
      <c r="RM14" s="547"/>
      <c r="RN14" s="547"/>
      <c r="RO14" s="547"/>
      <c r="RP14" s="547"/>
      <c r="RQ14" s="547"/>
      <c r="RR14" s="547"/>
      <c r="RS14" s="547"/>
      <c r="RT14" s="547"/>
      <c r="RU14" s="547"/>
      <c r="RV14" s="547"/>
      <c r="RW14" s="547"/>
      <c r="RX14" s="547"/>
      <c r="RY14" s="547"/>
      <c r="RZ14" s="547"/>
      <c r="SA14" s="547"/>
      <c r="SB14" s="547"/>
      <c r="SC14" s="547"/>
      <c r="SD14" s="547"/>
      <c r="SE14" s="547"/>
      <c r="SF14" s="547"/>
      <c r="SG14" s="547"/>
      <c r="SH14" s="547"/>
      <c r="SI14" s="547"/>
      <c r="SJ14" s="547"/>
      <c r="SK14" s="547"/>
      <c r="SL14" s="547"/>
      <c r="SM14" s="547"/>
      <c r="SN14" s="547"/>
      <c r="SO14" s="547"/>
      <c r="SP14" s="547"/>
      <c r="SQ14" s="547"/>
      <c r="SR14" s="547"/>
      <c r="SS14" s="547"/>
      <c r="ST14" s="547"/>
      <c r="SU14" s="547"/>
      <c r="SV14" s="547"/>
      <c r="SW14" s="547"/>
      <c r="SX14" s="547"/>
      <c r="SY14" s="547"/>
      <c r="SZ14" s="547"/>
      <c r="TA14" s="547"/>
      <c r="TB14" s="547"/>
      <c r="TC14" s="547"/>
      <c r="TD14" s="547"/>
      <c r="TE14" s="547"/>
      <c r="TF14" s="547"/>
      <c r="TG14" s="547"/>
      <c r="TH14" s="547"/>
      <c r="TI14" s="547"/>
      <c r="TJ14" s="547"/>
      <c r="TK14" s="547"/>
      <c r="TL14" s="547"/>
      <c r="TM14" s="547"/>
      <c r="TN14" s="547"/>
      <c r="TO14" s="547"/>
      <c r="TP14" s="547"/>
      <c r="TQ14" s="547"/>
      <c r="TR14" s="547"/>
      <c r="TS14" s="547"/>
      <c r="TT14" s="547"/>
      <c r="TU14" s="547"/>
      <c r="TV14" s="547"/>
      <c r="TW14" s="547"/>
      <c r="TX14" s="547"/>
      <c r="TY14" s="547"/>
      <c r="TZ14" s="547"/>
      <c r="UA14" s="547"/>
      <c r="UB14" s="547"/>
      <c r="UC14" s="547"/>
      <c r="UD14" s="547"/>
      <c r="UE14" s="547"/>
      <c r="UF14" s="547"/>
      <c r="UG14" s="547"/>
      <c r="UH14" s="547"/>
      <c r="UI14" s="547"/>
      <c r="UJ14" s="547"/>
      <c r="UK14" s="547"/>
      <c r="UL14" s="547"/>
      <c r="UM14" s="547"/>
      <c r="UN14" s="547"/>
      <c r="UO14" s="547"/>
      <c r="UP14" s="547"/>
      <c r="UQ14" s="547"/>
      <c r="UR14" s="547"/>
      <c r="US14" s="547"/>
      <c r="UT14" s="547"/>
      <c r="UU14" s="547"/>
      <c r="UV14" s="547"/>
      <c r="UW14" s="547"/>
      <c r="UX14" s="547"/>
      <c r="UY14" s="547"/>
      <c r="UZ14" s="547"/>
      <c r="VA14" s="547"/>
      <c r="VB14" s="547"/>
      <c r="VC14" s="547"/>
      <c r="VD14" s="547"/>
      <c r="VE14" s="547"/>
      <c r="VF14" s="547"/>
      <c r="VG14" s="547"/>
      <c r="VH14" s="547"/>
      <c r="VI14" s="547"/>
      <c r="VJ14" s="547"/>
      <c r="VK14" s="547"/>
      <c r="VL14" s="547"/>
      <c r="VM14" s="547"/>
      <c r="VN14" s="547"/>
      <c r="VO14" s="547"/>
      <c r="VP14" s="547"/>
      <c r="VQ14" s="547"/>
      <c r="VR14" s="547"/>
      <c r="VS14" s="547"/>
      <c r="VT14" s="547"/>
      <c r="VU14" s="547"/>
      <c r="VV14" s="547"/>
      <c r="VW14" s="547"/>
      <c r="VX14" s="547"/>
      <c r="VY14" s="547"/>
      <c r="VZ14" s="547"/>
      <c r="WA14" s="547"/>
      <c r="WB14" s="547"/>
      <c r="WC14" s="547"/>
      <c r="WD14" s="547"/>
      <c r="WE14" s="547"/>
      <c r="WF14" s="547"/>
      <c r="WG14" s="547"/>
      <c r="WH14" s="547"/>
      <c r="WI14" s="547"/>
      <c r="WJ14" s="547"/>
      <c r="WK14" s="547"/>
      <c r="WL14" s="547"/>
      <c r="WM14" s="547"/>
      <c r="WN14" s="547"/>
      <c r="WO14" s="547"/>
      <c r="WP14" s="547"/>
      <c r="WQ14" s="547"/>
      <c r="WR14" s="547"/>
      <c r="WS14" s="547"/>
      <c r="WT14" s="547"/>
      <c r="WU14" s="547"/>
      <c r="WV14" s="547"/>
      <c r="WW14" s="547"/>
      <c r="WX14" s="547"/>
      <c r="WY14" s="547"/>
      <c r="WZ14" s="547"/>
      <c r="XA14" s="547"/>
      <c r="XB14" s="547"/>
      <c r="XC14" s="547"/>
      <c r="XD14" s="547"/>
      <c r="XE14" s="547"/>
      <c r="XF14" s="547"/>
      <c r="XG14" s="547"/>
      <c r="XH14" s="547"/>
      <c r="XI14" s="547"/>
      <c r="XJ14" s="547"/>
      <c r="XK14" s="547"/>
      <c r="XL14" s="547"/>
      <c r="XM14" s="547"/>
      <c r="XN14" s="547"/>
      <c r="XO14" s="547"/>
      <c r="XP14" s="547"/>
      <c r="XQ14" s="547"/>
      <c r="XR14" s="547"/>
      <c r="XS14" s="547"/>
      <c r="XT14" s="547"/>
      <c r="XU14" s="547"/>
      <c r="XV14" s="547"/>
      <c r="XW14" s="547"/>
      <c r="XX14" s="547"/>
      <c r="XY14" s="547"/>
      <c r="XZ14" s="547"/>
      <c r="YA14" s="547"/>
      <c r="YB14" s="547"/>
      <c r="YC14" s="547"/>
      <c r="YD14" s="547"/>
      <c r="YE14" s="547"/>
      <c r="YF14" s="547"/>
      <c r="YG14" s="547"/>
      <c r="YH14" s="547"/>
      <c r="YI14" s="547"/>
      <c r="YJ14" s="547"/>
      <c r="YK14" s="547"/>
      <c r="YL14" s="547"/>
      <c r="YM14" s="547"/>
      <c r="YN14" s="547"/>
      <c r="YO14" s="547"/>
      <c r="YP14" s="547"/>
      <c r="YQ14" s="547"/>
      <c r="YR14" s="547"/>
      <c r="YS14" s="547"/>
      <c r="YT14" s="547"/>
      <c r="YU14" s="547"/>
      <c r="YV14" s="547"/>
      <c r="YW14" s="547"/>
      <c r="YX14" s="547"/>
      <c r="YY14" s="547"/>
      <c r="YZ14" s="547"/>
      <c r="ZA14" s="547"/>
      <c r="ZB14" s="547"/>
      <c r="ZC14" s="547"/>
      <c r="ZD14" s="547"/>
      <c r="ZE14" s="547"/>
      <c r="ZF14" s="547"/>
      <c r="ZG14" s="547"/>
      <c r="ZH14" s="547"/>
      <c r="ZI14" s="547"/>
      <c r="ZJ14" s="547"/>
      <c r="ZK14" s="547"/>
      <c r="ZL14" s="547"/>
      <c r="ZM14" s="547"/>
      <c r="ZN14" s="547"/>
      <c r="ZO14" s="547"/>
      <c r="ZP14" s="547"/>
      <c r="ZQ14" s="547"/>
      <c r="ZR14" s="547"/>
      <c r="ZS14" s="547"/>
      <c r="ZT14" s="547"/>
      <c r="ZU14" s="547"/>
      <c r="ZV14" s="547"/>
      <c r="ZW14" s="547"/>
      <c r="ZX14" s="547"/>
      <c r="ZY14" s="547"/>
      <c r="ZZ14" s="547"/>
      <c r="AAA14" s="547"/>
      <c r="AAB14" s="547"/>
      <c r="AAC14" s="547"/>
      <c r="AAD14" s="547"/>
      <c r="AAE14" s="547"/>
      <c r="AAF14" s="547"/>
      <c r="AAG14" s="547"/>
      <c r="AAH14" s="547"/>
      <c r="AAI14" s="547"/>
      <c r="AAJ14" s="547"/>
      <c r="AAK14" s="547"/>
      <c r="AAL14" s="547"/>
      <c r="AAM14" s="547"/>
      <c r="AAN14" s="547"/>
      <c r="AAO14" s="547"/>
      <c r="AAP14" s="547"/>
      <c r="AAQ14" s="547"/>
      <c r="AAR14" s="547"/>
      <c r="AAS14" s="547"/>
      <c r="AAT14" s="547"/>
      <c r="AAU14" s="547"/>
      <c r="AAV14" s="547"/>
      <c r="AAW14" s="547"/>
      <c r="AAX14" s="547"/>
      <c r="AAY14" s="547"/>
      <c r="AAZ14" s="547"/>
      <c r="ABA14" s="547"/>
      <c r="ABB14" s="547"/>
      <c r="ABC14" s="547"/>
      <c r="ABD14" s="547"/>
      <c r="ABE14" s="547"/>
      <c r="ABF14" s="547"/>
      <c r="ABG14" s="547"/>
      <c r="ABH14" s="547"/>
      <c r="ABI14" s="547"/>
      <c r="ABJ14" s="547"/>
      <c r="ABK14" s="547"/>
      <c r="ABL14" s="547"/>
      <c r="ABM14" s="547"/>
      <c r="ABN14" s="547"/>
      <c r="ABO14" s="547"/>
      <c r="ABP14" s="547"/>
      <c r="ABQ14" s="547"/>
      <c r="ABR14" s="547"/>
      <c r="ABS14" s="547"/>
      <c r="ABT14" s="547"/>
      <c r="ABU14" s="547"/>
      <c r="ABV14" s="547"/>
      <c r="ABW14" s="547"/>
      <c r="ABX14" s="547"/>
      <c r="ABY14" s="547"/>
      <c r="ABZ14" s="547"/>
      <c r="ACA14" s="547"/>
      <c r="ACB14" s="547"/>
      <c r="ACC14" s="547"/>
      <c r="ACD14" s="547"/>
      <c r="ACE14" s="547"/>
      <c r="ACF14" s="547"/>
      <c r="ACG14" s="547"/>
      <c r="ACH14" s="547"/>
      <c r="ACI14" s="547"/>
      <c r="ACJ14" s="547"/>
      <c r="ACK14" s="547"/>
      <c r="ACL14" s="547"/>
      <c r="ACM14" s="547"/>
      <c r="ACN14" s="547"/>
      <c r="ACO14" s="547"/>
      <c r="ACP14" s="547"/>
      <c r="ACQ14" s="547"/>
      <c r="ACR14" s="547"/>
      <c r="ACS14" s="547"/>
      <c r="ACT14" s="547"/>
      <c r="ACU14" s="547"/>
      <c r="ACV14" s="547"/>
      <c r="ACW14" s="547"/>
      <c r="ACX14" s="547"/>
      <c r="ACY14" s="547"/>
      <c r="ACZ14" s="547"/>
      <c r="ADA14" s="547"/>
      <c r="ADB14" s="547"/>
      <c r="ADC14" s="547"/>
      <c r="ADD14" s="547"/>
      <c r="ADE14" s="547"/>
      <c r="ADF14" s="547"/>
      <c r="ADG14" s="547"/>
      <c r="ADH14" s="547"/>
      <c r="ADI14" s="547"/>
      <c r="ADJ14" s="547"/>
      <c r="ADK14" s="547"/>
      <c r="ADL14" s="547"/>
      <c r="ADM14" s="547"/>
      <c r="ADN14" s="547"/>
      <c r="ADO14" s="547"/>
      <c r="ADP14" s="547"/>
      <c r="ADQ14" s="547"/>
      <c r="ADR14" s="547"/>
      <c r="ADS14" s="547"/>
      <c r="ADT14" s="547"/>
      <c r="ADU14" s="547"/>
      <c r="ADV14" s="547"/>
      <c r="ADW14" s="547"/>
      <c r="ADX14" s="547"/>
      <c r="ADY14" s="547"/>
      <c r="ADZ14" s="547"/>
      <c r="AEA14" s="547"/>
      <c r="AEB14" s="547"/>
      <c r="AEC14" s="547"/>
      <c r="AED14" s="547"/>
      <c r="AEE14" s="547"/>
      <c r="AEF14" s="547"/>
      <c r="AEG14" s="547"/>
      <c r="AEH14" s="547"/>
      <c r="AEI14" s="547"/>
      <c r="AEJ14" s="547"/>
      <c r="AEK14" s="547"/>
      <c r="AEL14" s="547"/>
      <c r="AEM14" s="547"/>
      <c r="AEN14" s="547"/>
      <c r="AEO14" s="547"/>
      <c r="AEP14" s="547"/>
      <c r="AEQ14" s="547"/>
      <c r="AER14" s="547"/>
      <c r="AES14" s="547"/>
      <c r="AET14" s="547"/>
      <c r="AEU14" s="547"/>
      <c r="AEV14" s="547"/>
      <c r="AEW14" s="547"/>
      <c r="AEX14" s="547"/>
      <c r="AEY14" s="547"/>
      <c r="AEZ14" s="547"/>
      <c r="AFA14" s="547"/>
      <c r="AFB14" s="547"/>
      <c r="AFC14" s="547"/>
      <c r="AFD14" s="547"/>
      <c r="AFE14" s="547"/>
      <c r="AFF14" s="547"/>
      <c r="AFG14" s="547"/>
      <c r="AFH14" s="547"/>
      <c r="AFI14" s="547"/>
      <c r="AFJ14" s="547"/>
      <c r="AFK14" s="547"/>
      <c r="AFL14" s="547"/>
      <c r="AFM14" s="547"/>
      <c r="AFN14" s="547"/>
      <c r="AFO14" s="547"/>
      <c r="AFP14" s="547"/>
      <c r="AFQ14" s="547"/>
      <c r="AFR14" s="547"/>
      <c r="AFS14" s="547"/>
      <c r="AFT14" s="547"/>
      <c r="AFU14" s="547"/>
      <c r="AFV14" s="547"/>
      <c r="AFW14" s="547"/>
      <c r="AFX14" s="547"/>
      <c r="AFY14" s="547"/>
      <c r="AFZ14" s="547"/>
      <c r="AGA14" s="547"/>
      <c r="AGB14" s="547"/>
      <c r="AGC14" s="547"/>
      <c r="AGD14" s="547"/>
      <c r="AGE14" s="547"/>
      <c r="AGF14" s="547"/>
      <c r="AGG14" s="547"/>
      <c r="AGH14" s="547"/>
      <c r="AGI14" s="547"/>
      <c r="AGJ14" s="547"/>
      <c r="AGK14" s="547"/>
      <c r="AGL14" s="547"/>
      <c r="AGM14" s="547"/>
      <c r="AGN14" s="547"/>
      <c r="AGO14" s="547"/>
      <c r="AGP14" s="547"/>
      <c r="AGQ14" s="547"/>
      <c r="AGR14" s="547"/>
      <c r="AGS14" s="547"/>
      <c r="AGT14" s="547"/>
      <c r="AGU14" s="547"/>
      <c r="AGV14" s="547"/>
      <c r="AGW14" s="547"/>
      <c r="AGX14" s="547"/>
      <c r="AGY14" s="547"/>
      <c r="AGZ14" s="547"/>
      <c r="AHA14" s="547"/>
      <c r="AHB14" s="547"/>
      <c r="AHC14" s="547"/>
      <c r="AHD14" s="547"/>
      <c r="AHE14" s="547"/>
      <c r="AHF14" s="547"/>
      <c r="AHG14" s="547"/>
      <c r="AHH14" s="547"/>
      <c r="AHI14" s="547"/>
      <c r="AHJ14" s="547"/>
      <c r="AHK14" s="547"/>
      <c r="AHL14" s="547"/>
      <c r="AHM14" s="547"/>
      <c r="AHN14" s="547"/>
      <c r="AHO14" s="547"/>
      <c r="AHP14" s="547"/>
      <c r="AHQ14" s="547"/>
      <c r="AHR14" s="547"/>
      <c r="AHS14" s="547"/>
      <c r="AHT14" s="547"/>
      <c r="AHU14" s="547"/>
      <c r="AHV14" s="547"/>
      <c r="AHW14" s="547"/>
      <c r="AHX14" s="547"/>
      <c r="AHY14" s="547"/>
      <c r="AHZ14" s="547"/>
      <c r="AIA14" s="547"/>
      <c r="AIB14" s="547"/>
      <c r="AIC14" s="547"/>
      <c r="AID14" s="547"/>
      <c r="AIE14" s="547"/>
      <c r="AIF14" s="547"/>
      <c r="AIG14" s="547"/>
      <c r="AIH14" s="547"/>
      <c r="AII14" s="547"/>
      <c r="AIJ14" s="547"/>
      <c r="AIK14" s="547"/>
      <c r="AIL14" s="547"/>
      <c r="AIM14" s="547"/>
      <c r="AIN14" s="547"/>
      <c r="AIO14" s="547"/>
      <c r="AIP14" s="547"/>
      <c r="AIQ14" s="547"/>
      <c r="AIR14" s="547"/>
      <c r="AIS14" s="547"/>
      <c r="AIT14" s="547"/>
      <c r="AIU14" s="547"/>
      <c r="AIV14" s="547"/>
      <c r="AIW14" s="547"/>
      <c r="AIX14" s="547"/>
      <c r="AIY14" s="547"/>
      <c r="AIZ14" s="547"/>
      <c r="AJA14" s="547"/>
      <c r="AJB14" s="547"/>
      <c r="AJC14" s="547"/>
      <c r="AJD14" s="547"/>
      <c r="AJE14" s="547"/>
      <c r="AJF14" s="547"/>
      <c r="AJG14" s="547"/>
      <c r="AJH14" s="547"/>
      <c r="AJI14" s="547"/>
      <c r="AJJ14" s="547"/>
      <c r="AJK14" s="547"/>
      <c r="AJL14" s="547"/>
      <c r="AJM14" s="547"/>
      <c r="AJN14" s="547"/>
      <c r="AJO14" s="547"/>
      <c r="AJP14" s="547"/>
      <c r="AJQ14" s="547"/>
      <c r="AJR14" s="547"/>
    </row>
    <row r="15" spans="1:954" s="548" customFormat="1" ht="13.8" customHeight="1">
      <c r="A15" s="133" t="s">
        <v>29</v>
      </c>
      <c r="B15" s="546" t="s">
        <v>46</v>
      </c>
      <c r="C15" s="546"/>
      <c r="D15" s="134">
        <f>Majatek!D16</f>
        <v>0</v>
      </c>
      <c r="E15" s="134">
        <f>Majatek!E16</f>
        <v>0</v>
      </c>
      <c r="F15" s="134">
        <f>Majatek!F16</f>
        <v>0</v>
      </c>
      <c r="G15" s="134">
        <f>Majatek!G16</f>
        <v>0</v>
      </c>
      <c r="H15" s="134">
        <f>Majatek!H16</f>
        <v>0</v>
      </c>
      <c r="I15" s="134">
        <f>Majatek!I16</f>
        <v>0</v>
      </c>
      <c r="J15" s="134">
        <f>Majatek!J16</f>
        <v>0</v>
      </c>
      <c r="K15" s="134">
        <f>Majatek!K16</f>
        <v>0</v>
      </c>
      <c r="L15" s="134">
        <f>Majatek!L16</f>
        <v>0</v>
      </c>
      <c r="M15" s="134">
        <f>Majatek!M16</f>
        <v>0</v>
      </c>
      <c r="N15" s="134">
        <f ca="1">Majatek!N16</f>
        <v>5892800</v>
      </c>
      <c r="O15" s="134">
        <f ca="1">Majatek!O16</f>
        <v>0</v>
      </c>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c r="IT15" s="547"/>
      <c r="IU15" s="547"/>
      <c r="IV15" s="547"/>
      <c r="IW15" s="547"/>
      <c r="IX15" s="547"/>
      <c r="IY15" s="547"/>
      <c r="IZ15" s="547"/>
      <c r="JA15" s="547"/>
      <c r="JB15" s="547"/>
      <c r="JC15" s="547"/>
      <c r="JD15" s="547"/>
      <c r="JE15" s="547"/>
      <c r="JF15" s="547"/>
      <c r="JG15" s="547"/>
      <c r="JH15" s="547"/>
      <c r="JI15" s="547"/>
      <c r="JJ15" s="547"/>
      <c r="JK15" s="547"/>
      <c r="JL15" s="547"/>
      <c r="JM15" s="547"/>
      <c r="JN15" s="547"/>
      <c r="JO15" s="547"/>
      <c r="JP15" s="547"/>
      <c r="JQ15" s="547"/>
      <c r="JR15" s="547"/>
      <c r="JS15" s="547"/>
      <c r="JT15" s="547"/>
      <c r="JU15" s="547"/>
      <c r="JV15" s="547"/>
      <c r="JW15" s="547"/>
      <c r="JX15" s="547"/>
      <c r="JY15" s="547"/>
      <c r="JZ15" s="547"/>
      <c r="KA15" s="547"/>
      <c r="KB15" s="547"/>
      <c r="KC15" s="547"/>
      <c r="KD15" s="547"/>
      <c r="KE15" s="547"/>
      <c r="KF15" s="547"/>
      <c r="KG15" s="547"/>
      <c r="KH15" s="547"/>
      <c r="KI15" s="547"/>
      <c r="KJ15" s="547"/>
      <c r="KK15" s="547"/>
      <c r="KL15" s="547"/>
      <c r="KM15" s="547"/>
      <c r="KN15" s="547"/>
      <c r="KO15" s="547"/>
      <c r="KP15" s="547"/>
      <c r="KQ15" s="547"/>
      <c r="KR15" s="547"/>
      <c r="KS15" s="547"/>
      <c r="KT15" s="547"/>
      <c r="KU15" s="547"/>
      <c r="KV15" s="547"/>
      <c r="KW15" s="547"/>
      <c r="KX15" s="547"/>
      <c r="KY15" s="547"/>
      <c r="KZ15" s="547"/>
      <c r="LA15" s="547"/>
      <c r="LB15" s="547"/>
      <c r="LC15" s="547"/>
      <c r="LD15" s="547"/>
      <c r="LE15" s="547"/>
      <c r="LF15" s="547"/>
      <c r="LG15" s="547"/>
      <c r="LH15" s="547"/>
      <c r="LI15" s="547"/>
      <c r="LJ15" s="547"/>
      <c r="LK15" s="547"/>
      <c r="LL15" s="547"/>
      <c r="LM15" s="547"/>
      <c r="LN15" s="547"/>
      <c r="LO15" s="547"/>
      <c r="LP15" s="547"/>
      <c r="LQ15" s="547"/>
      <c r="LR15" s="547"/>
      <c r="LS15" s="547"/>
      <c r="LT15" s="547"/>
      <c r="LU15" s="547"/>
      <c r="LV15" s="547"/>
      <c r="LW15" s="547"/>
      <c r="LX15" s="547"/>
      <c r="LY15" s="547"/>
      <c r="LZ15" s="547"/>
      <c r="MA15" s="547"/>
      <c r="MB15" s="547"/>
      <c r="MC15" s="547"/>
      <c r="MD15" s="547"/>
      <c r="ME15" s="547"/>
      <c r="MF15" s="547"/>
      <c r="MG15" s="547"/>
      <c r="MH15" s="547"/>
      <c r="MI15" s="547"/>
      <c r="MJ15" s="547"/>
      <c r="MK15" s="547"/>
      <c r="ML15" s="547"/>
      <c r="MM15" s="547"/>
      <c r="MN15" s="547"/>
      <c r="MO15" s="547"/>
      <c r="MP15" s="547"/>
      <c r="MQ15" s="547"/>
      <c r="MR15" s="547"/>
      <c r="MS15" s="547"/>
      <c r="MT15" s="547"/>
      <c r="MU15" s="547"/>
      <c r="MV15" s="547"/>
      <c r="MW15" s="547"/>
      <c r="MX15" s="547"/>
      <c r="MY15" s="547"/>
      <c r="MZ15" s="547"/>
      <c r="NA15" s="547"/>
      <c r="NB15" s="547"/>
      <c r="NC15" s="547"/>
      <c r="ND15" s="547"/>
      <c r="NE15" s="547"/>
      <c r="NF15" s="547"/>
      <c r="NG15" s="547"/>
      <c r="NH15" s="547"/>
      <c r="NI15" s="547"/>
      <c r="NJ15" s="547"/>
      <c r="NK15" s="547"/>
      <c r="NL15" s="547"/>
      <c r="NM15" s="547"/>
      <c r="NN15" s="547"/>
      <c r="NO15" s="547"/>
      <c r="NP15" s="547"/>
      <c r="NQ15" s="547"/>
      <c r="NR15" s="547"/>
      <c r="NS15" s="547"/>
      <c r="NT15" s="547"/>
      <c r="NU15" s="547"/>
      <c r="NV15" s="547"/>
      <c r="NW15" s="547"/>
      <c r="NX15" s="547"/>
      <c r="NY15" s="547"/>
      <c r="NZ15" s="547"/>
      <c r="OA15" s="547"/>
      <c r="OB15" s="547"/>
      <c r="OC15" s="547"/>
      <c r="OD15" s="547"/>
      <c r="OE15" s="547"/>
      <c r="OF15" s="547"/>
      <c r="OG15" s="547"/>
      <c r="OH15" s="547"/>
      <c r="OI15" s="547"/>
      <c r="OJ15" s="547"/>
      <c r="OK15" s="547"/>
      <c r="OL15" s="547"/>
      <c r="OM15" s="547"/>
      <c r="ON15" s="547"/>
      <c r="OO15" s="547"/>
      <c r="OP15" s="547"/>
      <c r="OQ15" s="547"/>
      <c r="OR15" s="547"/>
      <c r="OS15" s="547"/>
      <c r="OT15" s="547"/>
      <c r="OU15" s="547"/>
      <c r="OV15" s="547"/>
      <c r="OW15" s="547"/>
      <c r="OX15" s="547"/>
      <c r="OY15" s="547"/>
      <c r="OZ15" s="547"/>
      <c r="PA15" s="547"/>
      <c r="PB15" s="547"/>
      <c r="PC15" s="547"/>
      <c r="PD15" s="547"/>
      <c r="PE15" s="547"/>
      <c r="PF15" s="547"/>
      <c r="PG15" s="547"/>
      <c r="PH15" s="547"/>
      <c r="PI15" s="547"/>
      <c r="PJ15" s="547"/>
      <c r="PK15" s="547"/>
      <c r="PL15" s="547"/>
      <c r="PM15" s="547"/>
      <c r="PN15" s="547"/>
      <c r="PO15" s="547"/>
      <c r="PP15" s="547"/>
      <c r="PQ15" s="547"/>
      <c r="PR15" s="547"/>
      <c r="PS15" s="547"/>
      <c r="PT15" s="547"/>
      <c r="PU15" s="547"/>
      <c r="PV15" s="547"/>
      <c r="PW15" s="547"/>
      <c r="PX15" s="547"/>
      <c r="PY15" s="547"/>
      <c r="PZ15" s="547"/>
      <c r="QA15" s="547"/>
      <c r="QB15" s="547"/>
      <c r="QC15" s="547"/>
      <c r="QD15" s="547"/>
      <c r="QE15" s="547"/>
      <c r="QF15" s="547"/>
      <c r="QG15" s="547"/>
      <c r="QH15" s="547"/>
      <c r="QI15" s="547"/>
      <c r="QJ15" s="547"/>
      <c r="QK15" s="547"/>
      <c r="QL15" s="547"/>
      <c r="QM15" s="547"/>
      <c r="QN15" s="547"/>
      <c r="QO15" s="547"/>
      <c r="QP15" s="547"/>
      <c r="QQ15" s="547"/>
      <c r="QR15" s="547"/>
      <c r="QS15" s="547"/>
      <c r="QT15" s="547"/>
      <c r="QU15" s="547"/>
      <c r="QV15" s="547"/>
      <c r="QW15" s="547"/>
      <c r="QX15" s="547"/>
      <c r="QY15" s="547"/>
      <c r="QZ15" s="547"/>
      <c r="RA15" s="547"/>
      <c r="RB15" s="547"/>
      <c r="RC15" s="547"/>
      <c r="RD15" s="547"/>
      <c r="RE15" s="547"/>
      <c r="RF15" s="547"/>
      <c r="RG15" s="547"/>
      <c r="RH15" s="547"/>
      <c r="RI15" s="547"/>
      <c r="RJ15" s="547"/>
      <c r="RK15" s="547"/>
      <c r="RL15" s="547"/>
      <c r="RM15" s="547"/>
      <c r="RN15" s="547"/>
      <c r="RO15" s="547"/>
      <c r="RP15" s="547"/>
      <c r="RQ15" s="547"/>
      <c r="RR15" s="547"/>
      <c r="RS15" s="547"/>
      <c r="RT15" s="547"/>
      <c r="RU15" s="547"/>
      <c r="RV15" s="547"/>
      <c r="RW15" s="547"/>
      <c r="RX15" s="547"/>
      <c r="RY15" s="547"/>
      <c r="RZ15" s="547"/>
      <c r="SA15" s="547"/>
      <c r="SB15" s="547"/>
      <c r="SC15" s="547"/>
      <c r="SD15" s="547"/>
      <c r="SE15" s="547"/>
      <c r="SF15" s="547"/>
      <c r="SG15" s="547"/>
      <c r="SH15" s="547"/>
      <c r="SI15" s="547"/>
      <c r="SJ15" s="547"/>
      <c r="SK15" s="547"/>
      <c r="SL15" s="547"/>
      <c r="SM15" s="547"/>
      <c r="SN15" s="547"/>
      <c r="SO15" s="547"/>
      <c r="SP15" s="547"/>
      <c r="SQ15" s="547"/>
      <c r="SR15" s="547"/>
      <c r="SS15" s="547"/>
      <c r="ST15" s="547"/>
      <c r="SU15" s="547"/>
      <c r="SV15" s="547"/>
      <c r="SW15" s="547"/>
      <c r="SX15" s="547"/>
      <c r="SY15" s="547"/>
      <c r="SZ15" s="547"/>
      <c r="TA15" s="547"/>
      <c r="TB15" s="547"/>
      <c r="TC15" s="547"/>
      <c r="TD15" s="547"/>
      <c r="TE15" s="547"/>
      <c r="TF15" s="547"/>
      <c r="TG15" s="547"/>
      <c r="TH15" s="547"/>
      <c r="TI15" s="547"/>
      <c r="TJ15" s="547"/>
      <c r="TK15" s="547"/>
      <c r="TL15" s="547"/>
      <c r="TM15" s="547"/>
      <c r="TN15" s="547"/>
      <c r="TO15" s="547"/>
      <c r="TP15" s="547"/>
      <c r="TQ15" s="547"/>
      <c r="TR15" s="547"/>
      <c r="TS15" s="547"/>
      <c r="TT15" s="547"/>
      <c r="TU15" s="547"/>
      <c r="TV15" s="547"/>
      <c r="TW15" s="547"/>
      <c r="TX15" s="547"/>
      <c r="TY15" s="547"/>
      <c r="TZ15" s="547"/>
      <c r="UA15" s="547"/>
      <c r="UB15" s="547"/>
      <c r="UC15" s="547"/>
      <c r="UD15" s="547"/>
      <c r="UE15" s="547"/>
      <c r="UF15" s="547"/>
      <c r="UG15" s="547"/>
      <c r="UH15" s="547"/>
      <c r="UI15" s="547"/>
      <c r="UJ15" s="547"/>
      <c r="UK15" s="547"/>
      <c r="UL15" s="547"/>
      <c r="UM15" s="547"/>
      <c r="UN15" s="547"/>
      <c r="UO15" s="547"/>
      <c r="UP15" s="547"/>
      <c r="UQ15" s="547"/>
      <c r="UR15" s="547"/>
      <c r="US15" s="547"/>
      <c r="UT15" s="547"/>
      <c r="UU15" s="547"/>
      <c r="UV15" s="547"/>
      <c r="UW15" s="547"/>
      <c r="UX15" s="547"/>
      <c r="UY15" s="547"/>
      <c r="UZ15" s="547"/>
      <c r="VA15" s="547"/>
      <c r="VB15" s="547"/>
      <c r="VC15" s="547"/>
      <c r="VD15" s="547"/>
      <c r="VE15" s="547"/>
      <c r="VF15" s="547"/>
      <c r="VG15" s="547"/>
      <c r="VH15" s="547"/>
      <c r="VI15" s="547"/>
      <c r="VJ15" s="547"/>
      <c r="VK15" s="547"/>
      <c r="VL15" s="547"/>
      <c r="VM15" s="547"/>
      <c r="VN15" s="547"/>
      <c r="VO15" s="547"/>
      <c r="VP15" s="547"/>
      <c r="VQ15" s="547"/>
      <c r="VR15" s="547"/>
      <c r="VS15" s="547"/>
      <c r="VT15" s="547"/>
      <c r="VU15" s="547"/>
      <c r="VV15" s="547"/>
      <c r="VW15" s="547"/>
      <c r="VX15" s="547"/>
      <c r="VY15" s="547"/>
      <c r="VZ15" s="547"/>
      <c r="WA15" s="547"/>
      <c r="WB15" s="547"/>
      <c r="WC15" s="547"/>
      <c r="WD15" s="547"/>
      <c r="WE15" s="547"/>
      <c r="WF15" s="547"/>
      <c r="WG15" s="547"/>
      <c r="WH15" s="547"/>
      <c r="WI15" s="547"/>
      <c r="WJ15" s="547"/>
      <c r="WK15" s="547"/>
      <c r="WL15" s="547"/>
      <c r="WM15" s="547"/>
      <c r="WN15" s="547"/>
      <c r="WO15" s="547"/>
      <c r="WP15" s="547"/>
      <c r="WQ15" s="547"/>
      <c r="WR15" s="547"/>
      <c r="WS15" s="547"/>
      <c r="WT15" s="547"/>
      <c r="WU15" s="547"/>
      <c r="WV15" s="547"/>
      <c r="WW15" s="547"/>
      <c r="WX15" s="547"/>
      <c r="WY15" s="547"/>
      <c r="WZ15" s="547"/>
      <c r="XA15" s="547"/>
      <c r="XB15" s="547"/>
      <c r="XC15" s="547"/>
      <c r="XD15" s="547"/>
      <c r="XE15" s="547"/>
      <c r="XF15" s="547"/>
      <c r="XG15" s="547"/>
      <c r="XH15" s="547"/>
      <c r="XI15" s="547"/>
      <c r="XJ15" s="547"/>
      <c r="XK15" s="547"/>
      <c r="XL15" s="547"/>
      <c r="XM15" s="547"/>
      <c r="XN15" s="547"/>
      <c r="XO15" s="547"/>
      <c r="XP15" s="547"/>
      <c r="XQ15" s="547"/>
      <c r="XR15" s="547"/>
      <c r="XS15" s="547"/>
      <c r="XT15" s="547"/>
      <c r="XU15" s="547"/>
      <c r="XV15" s="547"/>
      <c r="XW15" s="547"/>
      <c r="XX15" s="547"/>
      <c r="XY15" s="547"/>
      <c r="XZ15" s="547"/>
      <c r="YA15" s="547"/>
      <c r="YB15" s="547"/>
      <c r="YC15" s="547"/>
      <c r="YD15" s="547"/>
      <c r="YE15" s="547"/>
      <c r="YF15" s="547"/>
      <c r="YG15" s="547"/>
      <c r="YH15" s="547"/>
      <c r="YI15" s="547"/>
      <c r="YJ15" s="547"/>
      <c r="YK15" s="547"/>
      <c r="YL15" s="547"/>
      <c r="YM15" s="547"/>
      <c r="YN15" s="547"/>
      <c r="YO15" s="547"/>
      <c r="YP15" s="547"/>
      <c r="YQ15" s="547"/>
      <c r="YR15" s="547"/>
      <c r="YS15" s="547"/>
      <c r="YT15" s="547"/>
      <c r="YU15" s="547"/>
      <c r="YV15" s="547"/>
      <c r="YW15" s="547"/>
      <c r="YX15" s="547"/>
      <c r="YY15" s="547"/>
      <c r="YZ15" s="547"/>
      <c r="ZA15" s="547"/>
      <c r="ZB15" s="547"/>
      <c r="ZC15" s="547"/>
      <c r="ZD15" s="547"/>
      <c r="ZE15" s="547"/>
      <c r="ZF15" s="547"/>
      <c r="ZG15" s="547"/>
      <c r="ZH15" s="547"/>
      <c r="ZI15" s="547"/>
      <c r="ZJ15" s="547"/>
      <c r="ZK15" s="547"/>
      <c r="ZL15" s="547"/>
      <c r="ZM15" s="547"/>
      <c r="ZN15" s="547"/>
      <c r="ZO15" s="547"/>
      <c r="ZP15" s="547"/>
      <c r="ZQ15" s="547"/>
      <c r="ZR15" s="547"/>
      <c r="ZS15" s="547"/>
      <c r="ZT15" s="547"/>
      <c r="ZU15" s="547"/>
      <c r="ZV15" s="547"/>
      <c r="ZW15" s="547"/>
      <c r="ZX15" s="547"/>
      <c r="ZY15" s="547"/>
      <c r="ZZ15" s="547"/>
      <c r="AAA15" s="547"/>
      <c r="AAB15" s="547"/>
      <c r="AAC15" s="547"/>
      <c r="AAD15" s="547"/>
      <c r="AAE15" s="547"/>
      <c r="AAF15" s="547"/>
      <c r="AAG15" s="547"/>
      <c r="AAH15" s="547"/>
      <c r="AAI15" s="547"/>
      <c r="AAJ15" s="547"/>
      <c r="AAK15" s="547"/>
      <c r="AAL15" s="547"/>
      <c r="AAM15" s="547"/>
      <c r="AAN15" s="547"/>
      <c r="AAO15" s="547"/>
      <c r="AAP15" s="547"/>
      <c r="AAQ15" s="547"/>
      <c r="AAR15" s="547"/>
      <c r="AAS15" s="547"/>
      <c r="AAT15" s="547"/>
      <c r="AAU15" s="547"/>
      <c r="AAV15" s="547"/>
      <c r="AAW15" s="547"/>
      <c r="AAX15" s="547"/>
      <c r="AAY15" s="547"/>
      <c r="AAZ15" s="547"/>
      <c r="ABA15" s="547"/>
      <c r="ABB15" s="547"/>
      <c r="ABC15" s="547"/>
      <c r="ABD15" s="547"/>
      <c r="ABE15" s="547"/>
      <c r="ABF15" s="547"/>
      <c r="ABG15" s="547"/>
      <c r="ABH15" s="547"/>
      <c r="ABI15" s="547"/>
      <c r="ABJ15" s="547"/>
      <c r="ABK15" s="547"/>
      <c r="ABL15" s="547"/>
      <c r="ABM15" s="547"/>
      <c r="ABN15" s="547"/>
      <c r="ABO15" s="547"/>
      <c r="ABP15" s="547"/>
      <c r="ABQ15" s="547"/>
      <c r="ABR15" s="547"/>
      <c r="ABS15" s="547"/>
      <c r="ABT15" s="547"/>
      <c r="ABU15" s="547"/>
      <c r="ABV15" s="547"/>
      <c r="ABW15" s="547"/>
      <c r="ABX15" s="547"/>
      <c r="ABY15" s="547"/>
      <c r="ABZ15" s="547"/>
      <c r="ACA15" s="547"/>
      <c r="ACB15" s="547"/>
      <c r="ACC15" s="547"/>
      <c r="ACD15" s="547"/>
      <c r="ACE15" s="547"/>
      <c r="ACF15" s="547"/>
      <c r="ACG15" s="547"/>
      <c r="ACH15" s="547"/>
      <c r="ACI15" s="547"/>
      <c r="ACJ15" s="547"/>
      <c r="ACK15" s="547"/>
      <c r="ACL15" s="547"/>
      <c r="ACM15" s="547"/>
      <c r="ACN15" s="547"/>
      <c r="ACO15" s="547"/>
      <c r="ACP15" s="547"/>
      <c r="ACQ15" s="547"/>
      <c r="ACR15" s="547"/>
      <c r="ACS15" s="547"/>
      <c r="ACT15" s="547"/>
      <c r="ACU15" s="547"/>
      <c r="ACV15" s="547"/>
      <c r="ACW15" s="547"/>
      <c r="ACX15" s="547"/>
      <c r="ACY15" s="547"/>
      <c r="ACZ15" s="547"/>
      <c r="ADA15" s="547"/>
      <c r="ADB15" s="547"/>
      <c r="ADC15" s="547"/>
      <c r="ADD15" s="547"/>
      <c r="ADE15" s="547"/>
      <c r="ADF15" s="547"/>
      <c r="ADG15" s="547"/>
      <c r="ADH15" s="547"/>
      <c r="ADI15" s="547"/>
      <c r="ADJ15" s="547"/>
      <c r="ADK15" s="547"/>
      <c r="ADL15" s="547"/>
      <c r="ADM15" s="547"/>
      <c r="ADN15" s="547"/>
      <c r="ADO15" s="547"/>
      <c r="ADP15" s="547"/>
      <c r="ADQ15" s="547"/>
      <c r="ADR15" s="547"/>
      <c r="ADS15" s="547"/>
      <c r="ADT15" s="547"/>
      <c r="ADU15" s="547"/>
      <c r="ADV15" s="547"/>
      <c r="ADW15" s="547"/>
      <c r="ADX15" s="547"/>
      <c r="ADY15" s="547"/>
      <c r="ADZ15" s="547"/>
      <c r="AEA15" s="547"/>
      <c r="AEB15" s="547"/>
      <c r="AEC15" s="547"/>
      <c r="AED15" s="547"/>
      <c r="AEE15" s="547"/>
      <c r="AEF15" s="547"/>
      <c r="AEG15" s="547"/>
      <c r="AEH15" s="547"/>
      <c r="AEI15" s="547"/>
      <c r="AEJ15" s="547"/>
      <c r="AEK15" s="547"/>
      <c r="AEL15" s="547"/>
      <c r="AEM15" s="547"/>
      <c r="AEN15" s="547"/>
      <c r="AEO15" s="547"/>
      <c r="AEP15" s="547"/>
      <c r="AEQ15" s="547"/>
      <c r="AER15" s="547"/>
      <c r="AES15" s="547"/>
      <c r="AET15" s="547"/>
      <c r="AEU15" s="547"/>
      <c r="AEV15" s="547"/>
      <c r="AEW15" s="547"/>
      <c r="AEX15" s="547"/>
      <c r="AEY15" s="547"/>
      <c r="AEZ15" s="547"/>
      <c r="AFA15" s="547"/>
      <c r="AFB15" s="547"/>
      <c r="AFC15" s="547"/>
      <c r="AFD15" s="547"/>
      <c r="AFE15" s="547"/>
      <c r="AFF15" s="547"/>
      <c r="AFG15" s="547"/>
      <c r="AFH15" s="547"/>
      <c r="AFI15" s="547"/>
      <c r="AFJ15" s="547"/>
      <c r="AFK15" s="547"/>
      <c r="AFL15" s="547"/>
      <c r="AFM15" s="547"/>
      <c r="AFN15" s="547"/>
      <c r="AFO15" s="547"/>
      <c r="AFP15" s="547"/>
      <c r="AFQ15" s="547"/>
      <c r="AFR15" s="547"/>
      <c r="AFS15" s="547"/>
      <c r="AFT15" s="547"/>
      <c r="AFU15" s="547"/>
      <c r="AFV15" s="547"/>
      <c r="AFW15" s="547"/>
      <c r="AFX15" s="547"/>
      <c r="AFY15" s="547"/>
      <c r="AFZ15" s="547"/>
      <c r="AGA15" s="547"/>
      <c r="AGB15" s="547"/>
      <c r="AGC15" s="547"/>
      <c r="AGD15" s="547"/>
      <c r="AGE15" s="547"/>
      <c r="AGF15" s="547"/>
      <c r="AGG15" s="547"/>
      <c r="AGH15" s="547"/>
      <c r="AGI15" s="547"/>
      <c r="AGJ15" s="547"/>
      <c r="AGK15" s="547"/>
      <c r="AGL15" s="547"/>
      <c r="AGM15" s="547"/>
      <c r="AGN15" s="547"/>
      <c r="AGO15" s="547"/>
      <c r="AGP15" s="547"/>
      <c r="AGQ15" s="547"/>
      <c r="AGR15" s="547"/>
      <c r="AGS15" s="547"/>
      <c r="AGT15" s="547"/>
      <c r="AGU15" s="547"/>
      <c r="AGV15" s="547"/>
      <c r="AGW15" s="547"/>
      <c r="AGX15" s="547"/>
      <c r="AGY15" s="547"/>
      <c r="AGZ15" s="547"/>
      <c r="AHA15" s="547"/>
      <c r="AHB15" s="547"/>
      <c r="AHC15" s="547"/>
      <c r="AHD15" s="547"/>
      <c r="AHE15" s="547"/>
      <c r="AHF15" s="547"/>
      <c r="AHG15" s="547"/>
      <c r="AHH15" s="547"/>
      <c r="AHI15" s="547"/>
      <c r="AHJ15" s="547"/>
      <c r="AHK15" s="547"/>
      <c r="AHL15" s="547"/>
      <c r="AHM15" s="547"/>
      <c r="AHN15" s="547"/>
      <c r="AHO15" s="547"/>
      <c r="AHP15" s="547"/>
      <c r="AHQ15" s="547"/>
      <c r="AHR15" s="547"/>
      <c r="AHS15" s="547"/>
      <c r="AHT15" s="547"/>
      <c r="AHU15" s="547"/>
      <c r="AHV15" s="547"/>
      <c r="AHW15" s="547"/>
      <c r="AHX15" s="547"/>
      <c r="AHY15" s="547"/>
      <c r="AHZ15" s="547"/>
      <c r="AIA15" s="547"/>
      <c r="AIB15" s="547"/>
      <c r="AIC15" s="547"/>
      <c r="AID15" s="547"/>
      <c r="AIE15" s="547"/>
      <c r="AIF15" s="547"/>
      <c r="AIG15" s="547"/>
      <c r="AIH15" s="547"/>
      <c r="AII15" s="547"/>
      <c r="AIJ15" s="547"/>
      <c r="AIK15" s="547"/>
      <c r="AIL15" s="547"/>
      <c r="AIM15" s="547"/>
      <c r="AIN15" s="547"/>
      <c r="AIO15" s="547"/>
      <c r="AIP15" s="547"/>
      <c r="AIQ15" s="547"/>
      <c r="AIR15" s="547"/>
      <c r="AIS15" s="547"/>
      <c r="AIT15" s="547"/>
      <c r="AIU15" s="547"/>
      <c r="AIV15" s="547"/>
      <c r="AIW15" s="547"/>
      <c r="AIX15" s="547"/>
      <c r="AIY15" s="547"/>
      <c r="AIZ15" s="547"/>
      <c r="AJA15" s="547"/>
      <c r="AJB15" s="547"/>
      <c r="AJC15" s="547"/>
      <c r="AJD15" s="547"/>
      <c r="AJE15" s="547"/>
      <c r="AJF15" s="547"/>
      <c r="AJG15" s="547"/>
      <c r="AJH15" s="547"/>
      <c r="AJI15" s="547"/>
      <c r="AJJ15" s="547"/>
      <c r="AJK15" s="547"/>
      <c r="AJL15" s="547"/>
      <c r="AJM15" s="547"/>
      <c r="AJN15" s="547"/>
      <c r="AJO15" s="547"/>
      <c r="AJP15" s="547"/>
      <c r="AJQ15" s="547"/>
      <c r="AJR15" s="547"/>
    </row>
    <row r="16" spans="1:954" ht="13.8" customHeight="1">
      <c r="A16" s="125" t="s">
        <v>30</v>
      </c>
      <c r="B16" s="544" t="s">
        <v>47</v>
      </c>
      <c r="C16" s="544"/>
      <c r="D16" s="134">
        <f>Majatek!D14</f>
        <v>0</v>
      </c>
      <c r="E16" s="134">
        <f>Majatek!E14</f>
        <v>7175000</v>
      </c>
      <c r="F16" s="134">
        <f>Majatek!F14</f>
        <v>7175000</v>
      </c>
      <c r="G16" s="134">
        <f>Majatek!G14</f>
        <v>7175000</v>
      </c>
      <c r="H16" s="134">
        <f>Majatek!H14</f>
        <v>7175000</v>
      </c>
      <c r="I16" s="134">
        <f>Majatek!I14</f>
        <v>7175000</v>
      </c>
      <c r="J16" s="134">
        <f>Majatek!J14</f>
        <v>7175000</v>
      </c>
      <c r="K16" s="134">
        <f>Majatek!K14</f>
        <v>7175000</v>
      </c>
      <c r="L16" s="134">
        <f>Majatek!L14</f>
        <v>7175000</v>
      </c>
      <c r="M16" s="134">
        <f>Majatek!M14</f>
        <v>7175000</v>
      </c>
      <c r="N16" s="134">
        <f ca="1">Majatek!N14</f>
        <v>1435000</v>
      </c>
      <c r="O16" s="134">
        <f ca="1">Majatek!O14</f>
        <v>0</v>
      </c>
    </row>
    <row r="17" spans="1:954" ht="13.8" customHeight="1">
      <c r="A17" s="125" t="s">
        <v>48</v>
      </c>
      <c r="B17" s="544" t="s">
        <v>49</v>
      </c>
      <c r="C17" s="544"/>
      <c r="D17" s="545"/>
      <c r="E17" s="545"/>
      <c r="F17" s="545"/>
      <c r="G17" s="545"/>
      <c r="H17" s="545"/>
      <c r="I17" s="545"/>
      <c r="J17" s="545"/>
      <c r="K17" s="545"/>
      <c r="L17" s="545"/>
      <c r="M17" s="545"/>
      <c r="N17" s="545"/>
      <c r="O17" s="545"/>
    </row>
    <row r="18" spans="1:954" s="548" customFormat="1" ht="13.8" customHeight="1">
      <c r="A18" s="133" t="s">
        <v>31</v>
      </c>
      <c r="B18" s="546" t="s">
        <v>50</v>
      </c>
      <c r="C18" s="546"/>
      <c r="D18" s="134">
        <f t="shared" ref="D18:O18" ca="1" si="4">SUM(D19,D20,D21)</f>
        <v>2300</v>
      </c>
      <c r="E18" s="134">
        <f t="shared" ca="1" si="4"/>
        <v>95450</v>
      </c>
      <c r="F18" s="134">
        <f t="shared" ca="1" si="4"/>
        <v>235250</v>
      </c>
      <c r="G18" s="134">
        <f t="shared" ca="1" si="4"/>
        <v>657606.66666666674</v>
      </c>
      <c r="H18" s="134">
        <f t="shared" ca="1" si="4"/>
        <v>657606.66666666674</v>
      </c>
      <c r="I18" s="134">
        <f t="shared" ca="1" si="4"/>
        <v>1959176.666666667</v>
      </c>
      <c r="J18" s="134">
        <f t="shared" ca="1" si="4"/>
        <v>1071863.3333333335</v>
      </c>
      <c r="K18" s="134">
        <f t="shared" ca="1" si="4"/>
        <v>3134746.6666666679</v>
      </c>
      <c r="L18" s="134">
        <f t="shared" ca="1" si="4"/>
        <v>1494520.0000000002</v>
      </c>
      <c r="M18" s="134">
        <f t="shared" ca="1" si="4"/>
        <v>4537116.666666666</v>
      </c>
      <c r="N18" s="134">
        <f t="shared" ca="1" si="4"/>
        <v>4990629.9999999991</v>
      </c>
      <c r="O18" s="134">
        <f t="shared" ca="1" si="4"/>
        <v>4144866.6666666665</v>
      </c>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c r="IT18" s="547"/>
      <c r="IU18" s="547"/>
      <c r="IV18" s="547"/>
      <c r="IW18" s="547"/>
      <c r="IX18" s="547"/>
      <c r="IY18" s="547"/>
      <c r="IZ18" s="547"/>
      <c r="JA18" s="547"/>
      <c r="JB18" s="547"/>
      <c r="JC18" s="547"/>
      <c r="JD18" s="547"/>
      <c r="JE18" s="547"/>
      <c r="JF18" s="547"/>
      <c r="JG18" s="547"/>
      <c r="JH18" s="547"/>
      <c r="JI18" s="547"/>
      <c r="JJ18" s="547"/>
      <c r="JK18" s="547"/>
      <c r="JL18" s="547"/>
      <c r="JM18" s="547"/>
      <c r="JN18" s="547"/>
      <c r="JO18" s="547"/>
      <c r="JP18" s="547"/>
      <c r="JQ18" s="547"/>
      <c r="JR18" s="547"/>
      <c r="JS18" s="547"/>
      <c r="JT18" s="547"/>
      <c r="JU18" s="547"/>
      <c r="JV18" s="547"/>
      <c r="JW18" s="547"/>
      <c r="JX18" s="547"/>
      <c r="JY18" s="547"/>
      <c r="JZ18" s="547"/>
      <c r="KA18" s="547"/>
      <c r="KB18" s="547"/>
      <c r="KC18" s="547"/>
      <c r="KD18" s="547"/>
      <c r="KE18" s="547"/>
      <c r="KF18" s="547"/>
      <c r="KG18" s="547"/>
      <c r="KH18" s="547"/>
      <c r="KI18" s="547"/>
      <c r="KJ18" s="547"/>
      <c r="KK18" s="547"/>
      <c r="KL18" s="547"/>
      <c r="KM18" s="547"/>
      <c r="KN18" s="547"/>
      <c r="KO18" s="547"/>
      <c r="KP18" s="547"/>
      <c r="KQ18" s="547"/>
      <c r="KR18" s="547"/>
      <c r="KS18" s="547"/>
      <c r="KT18" s="547"/>
      <c r="KU18" s="547"/>
      <c r="KV18" s="547"/>
      <c r="KW18" s="547"/>
      <c r="KX18" s="547"/>
      <c r="KY18" s="547"/>
      <c r="KZ18" s="547"/>
      <c r="LA18" s="547"/>
      <c r="LB18" s="547"/>
      <c r="LC18" s="547"/>
      <c r="LD18" s="547"/>
      <c r="LE18" s="547"/>
      <c r="LF18" s="547"/>
      <c r="LG18" s="547"/>
      <c r="LH18" s="547"/>
      <c r="LI18" s="547"/>
      <c r="LJ18" s="547"/>
      <c r="LK18" s="547"/>
      <c r="LL18" s="547"/>
      <c r="LM18" s="547"/>
      <c r="LN18" s="547"/>
      <c r="LO18" s="547"/>
      <c r="LP18" s="547"/>
      <c r="LQ18" s="547"/>
      <c r="LR18" s="547"/>
      <c r="LS18" s="547"/>
      <c r="LT18" s="547"/>
      <c r="LU18" s="547"/>
      <c r="LV18" s="547"/>
      <c r="LW18" s="547"/>
      <c r="LX18" s="547"/>
      <c r="LY18" s="547"/>
      <c r="LZ18" s="547"/>
      <c r="MA18" s="547"/>
      <c r="MB18" s="547"/>
      <c r="MC18" s="547"/>
      <c r="MD18" s="547"/>
      <c r="ME18" s="547"/>
      <c r="MF18" s="547"/>
      <c r="MG18" s="547"/>
      <c r="MH18" s="547"/>
      <c r="MI18" s="547"/>
      <c r="MJ18" s="547"/>
      <c r="MK18" s="547"/>
      <c r="ML18" s="547"/>
      <c r="MM18" s="547"/>
      <c r="MN18" s="547"/>
      <c r="MO18" s="547"/>
      <c r="MP18" s="547"/>
      <c r="MQ18" s="547"/>
      <c r="MR18" s="547"/>
      <c r="MS18" s="547"/>
      <c r="MT18" s="547"/>
      <c r="MU18" s="547"/>
      <c r="MV18" s="547"/>
      <c r="MW18" s="547"/>
      <c r="MX18" s="547"/>
      <c r="MY18" s="547"/>
      <c r="MZ18" s="547"/>
      <c r="NA18" s="547"/>
      <c r="NB18" s="547"/>
      <c r="NC18" s="547"/>
      <c r="ND18" s="547"/>
      <c r="NE18" s="547"/>
      <c r="NF18" s="547"/>
      <c r="NG18" s="547"/>
      <c r="NH18" s="547"/>
      <c r="NI18" s="547"/>
      <c r="NJ18" s="547"/>
      <c r="NK18" s="547"/>
      <c r="NL18" s="547"/>
      <c r="NM18" s="547"/>
      <c r="NN18" s="547"/>
      <c r="NO18" s="547"/>
      <c r="NP18" s="547"/>
      <c r="NQ18" s="547"/>
      <c r="NR18" s="547"/>
      <c r="NS18" s="547"/>
      <c r="NT18" s="547"/>
      <c r="NU18" s="547"/>
      <c r="NV18" s="547"/>
      <c r="NW18" s="547"/>
      <c r="NX18" s="547"/>
      <c r="NY18" s="547"/>
      <c r="NZ18" s="547"/>
      <c r="OA18" s="547"/>
      <c r="OB18" s="547"/>
      <c r="OC18" s="547"/>
      <c r="OD18" s="547"/>
      <c r="OE18" s="547"/>
      <c r="OF18" s="547"/>
      <c r="OG18" s="547"/>
      <c r="OH18" s="547"/>
      <c r="OI18" s="547"/>
      <c r="OJ18" s="547"/>
      <c r="OK18" s="547"/>
      <c r="OL18" s="547"/>
      <c r="OM18" s="547"/>
      <c r="ON18" s="547"/>
      <c r="OO18" s="547"/>
      <c r="OP18" s="547"/>
      <c r="OQ18" s="547"/>
      <c r="OR18" s="547"/>
      <c r="OS18" s="547"/>
      <c r="OT18" s="547"/>
      <c r="OU18" s="547"/>
      <c r="OV18" s="547"/>
      <c r="OW18" s="547"/>
      <c r="OX18" s="547"/>
      <c r="OY18" s="547"/>
      <c r="OZ18" s="547"/>
      <c r="PA18" s="547"/>
      <c r="PB18" s="547"/>
      <c r="PC18" s="547"/>
      <c r="PD18" s="547"/>
      <c r="PE18" s="547"/>
      <c r="PF18" s="547"/>
      <c r="PG18" s="547"/>
      <c r="PH18" s="547"/>
      <c r="PI18" s="547"/>
      <c r="PJ18" s="547"/>
      <c r="PK18" s="547"/>
      <c r="PL18" s="547"/>
      <c r="PM18" s="547"/>
      <c r="PN18" s="547"/>
      <c r="PO18" s="547"/>
      <c r="PP18" s="547"/>
      <c r="PQ18" s="547"/>
      <c r="PR18" s="547"/>
      <c r="PS18" s="547"/>
      <c r="PT18" s="547"/>
      <c r="PU18" s="547"/>
      <c r="PV18" s="547"/>
      <c r="PW18" s="547"/>
      <c r="PX18" s="547"/>
      <c r="PY18" s="547"/>
      <c r="PZ18" s="547"/>
      <c r="QA18" s="547"/>
      <c r="QB18" s="547"/>
      <c r="QC18" s="547"/>
      <c r="QD18" s="547"/>
      <c r="QE18" s="547"/>
      <c r="QF18" s="547"/>
      <c r="QG18" s="547"/>
      <c r="QH18" s="547"/>
      <c r="QI18" s="547"/>
      <c r="QJ18" s="547"/>
      <c r="QK18" s="547"/>
      <c r="QL18" s="547"/>
      <c r="QM18" s="547"/>
      <c r="QN18" s="547"/>
      <c r="QO18" s="547"/>
      <c r="QP18" s="547"/>
      <c r="QQ18" s="547"/>
      <c r="QR18" s="547"/>
      <c r="QS18" s="547"/>
      <c r="QT18" s="547"/>
      <c r="QU18" s="547"/>
      <c r="QV18" s="547"/>
      <c r="QW18" s="547"/>
      <c r="QX18" s="547"/>
      <c r="QY18" s="547"/>
      <c r="QZ18" s="547"/>
      <c r="RA18" s="547"/>
      <c r="RB18" s="547"/>
      <c r="RC18" s="547"/>
      <c r="RD18" s="547"/>
      <c r="RE18" s="547"/>
      <c r="RF18" s="547"/>
      <c r="RG18" s="547"/>
      <c r="RH18" s="547"/>
      <c r="RI18" s="547"/>
      <c r="RJ18" s="547"/>
      <c r="RK18" s="547"/>
      <c r="RL18" s="547"/>
      <c r="RM18" s="547"/>
      <c r="RN18" s="547"/>
      <c r="RO18" s="547"/>
      <c r="RP18" s="547"/>
      <c r="RQ18" s="547"/>
      <c r="RR18" s="547"/>
      <c r="RS18" s="547"/>
      <c r="RT18" s="547"/>
      <c r="RU18" s="547"/>
      <c r="RV18" s="547"/>
      <c r="RW18" s="547"/>
      <c r="RX18" s="547"/>
      <c r="RY18" s="547"/>
      <c r="RZ18" s="547"/>
      <c r="SA18" s="547"/>
      <c r="SB18" s="547"/>
      <c r="SC18" s="547"/>
      <c r="SD18" s="547"/>
      <c r="SE18" s="547"/>
      <c r="SF18" s="547"/>
      <c r="SG18" s="547"/>
      <c r="SH18" s="547"/>
      <c r="SI18" s="547"/>
      <c r="SJ18" s="547"/>
      <c r="SK18" s="547"/>
      <c r="SL18" s="547"/>
      <c r="SM18" s="547"/>
      <c r="SN18" s="547"/>
      <c r="SO18" s="547"/>
      <c r="SP18" s="547"/>
      <c r="SQ18" s="547"/>
      <c r="SR18" s="547"/>
      <c r="SS18" s="547"/>
      <c r="ST18" s="547"/>
      <c r="SU18" s="547"/>
      <c r="SV18" s="547"/>
      <c r="SW18" s="547"/>
      <c r="SX18" s="547"/>
      <c r="SY18" s="547"/>
      <c r="SZ18" s="547"/>
      <c r="TA18" s="547"/>
      <c r="TB18" s="547"/>
      <c r="TC18" s="547"/>
      <c r="TD18" s="547"/>
      <c r="TE18" s="547"/>
      <c r="TF18" s="547"/>
      <c r="TG18" s="547"/>
      <c r="TH18" s="547"/>
      <c r="TI18" s="547"/>
      <c r="TJ18" s="547"/>
      <c r="TK18" s="547"/>
      <c r="TL18" s="547"/>
      <c r="TM18" s="547"/>
      <c r="TN18" s="547"/>
      <c r="TO18" s="547"/>
      <c r="TP18" s="547"/>
      <c r="TQ18" s="547"/>
      <c r="TR18" s="547"/>
      <c r="TS18" s="547"/>
      <c r="TT18" s="547"/>
      <c r="TU18" s="547"/>
      <c r="TV18" s="547"/>
      <c r="TW18" s="547"/>
      <c r="TX18" s="547"/>
      <c r="TY18" s="547"/>
      <c r="TZ18" s="547"/>
      <c r="UA18" s="547"/>
      <c r="UB18" s="547"/>
      <c r="UC18" s="547"/>
      <c r="UD18" s="547"/>
      <c r="UE18" s="547"/>
      <c r="UF18" s="547"/>
      <c r="UG18" s="547"/>
      <c r="UH18" s="547"/>
      <c r="UI18" s="547"/>
      <c r="UJ18" s="547"/>
      <c r="UK18" s="547"/>
      <c r="UL18" s="547"/>
      <c r="UM18" s="547"/>
      <c r="UN18" s="547"/>
      <c r="UO18" s="547"/>
      <c r="UP18" s="547"/>
      <c r="UQ18" s="547"/>
      <c r="UR18" s="547"/>
      <c r="US18" s="547"/>
      <c r="UT18" s="547"/>
      <c r="UU18" s="547"/>
      <c r="UV18" s="547"/>
      <c r="UW18" s="547"/>
      <c r="UX18" s="547"/>
      <c r="UY18" s="547"/>
      <c r="UZ18" s="547"/>
      <c r="VA18" s="547"/>
      <c r="VB18" s="547"/>
      <c r="VC18" s="547"/>
      <c r="VD18" s="547"/>
      <c r="VE18" s="547"/>
      <c r="VF18" s="547"/>
      <c r="VG18" s="547"/>
      <c r="VH18" s="547"/>
      <c r="VI18" s="547"/>
      <c r="VJ18" s="547"/>
      <c r="VK18" s="547"/>
      <c r="VL18" s="547"/>
      <c r="VM18" s="547"/>
      <c r="VN18" s="547"/>
      <c r="VO18" s="547"/>
      <c r="VP18" s="547"/>
      <c r="VQ18" s="547"/>
      <c r="VR18" s="547"/>
      <c r="VS18" s="547"/>
      <c r="VT18" s="547"/>
      <c r="VU18" s="547"/>
      <c r="VV18" s="547"/>
      <c r="VW18" s="547"/>
      <c r="VX18" s="547"/>
      <c r="VY18" s="547"/>
      <c r="VZ18" s="547"/>
      <c r="WA18" s="547"/>
      <c r="WB18" s="547"/>
      <c r="WC18" s="547"/>
      <c r="WD18" s="547"/>
      <c r="WE18" s="547"/>
      <c r="WF18" s="547"/>
      <c r="WG18" s="547"/>
      <c r="WH18" s="547"/>
      <c r="WI18" s="547"/>
      <c r="WJ18" s="547"/>
      <c r="WK18" s="547"/>
      <c r="WL18" s="547"/>
      <c r="WM18" s="547"/>
      <c r="WN18" s="547"/>
      <c r="WO18" s="547"/>
      <c r="WP18" s="547"/>
      <c r="WQ18" s="547"/>
      <c r="WR18" s="547"/>
      <c r="WS18" s="547"/>
      <c r="WT18" s="547"/>
      <c r="WU18" s="547"/>
      <c r="WV18" s="547"/>
      <c r="WW18" s="547"/>
      <c r="WX18" s="547"/>
      <c r="WY18" s="547"/>
      <c r="WZ18" s="547"/>
      <c r="XA18" s="547"/>
      <c r="XB18" s="547"/>
      <c r="XC18" s="547"/>
      <c r="XD18" s="547"/>
      <c r="XE18" s="547"/>
      <c r="XF18" s="547"/>
      <c r="XG18" s="547"/>
      <c r="XH18" s="547"/>
      <c r="XI18" s="547"/>
      <c r="XJ18" s="547"/>
      <c r="XK18" s="547"/>
      <c r="XL18" s="547"/>
      <c r="XM18" s="547"/>
      <c r="XN18" s="547"/>
      <c r="XO18" s="547"/>
      <c r="XP18" s="547"/>
      <c r="XQ18" s="547"/>
      <c r="XR18" s="547"/>
      <c r="XS18" s="547"/>
      <c r="XT18" s="547"/>
      <c r="XU18" s="547"/>
      <c r="XV18" s="547"/>
      <c r="XW18" s="547"/>
      <c r="XX18" s="547"/>
      <c r="XY18" s="547"/>
      <c r="XZ18" s="547"/>
      <c r="YA18" s="547"/>
      <c r="YB18" s="547"/>
      <c r="YC18" s="547"/>
      <c r="YD18" s="547"/>
      <c r="YE18" s="547"/>
      <c r="YF18" s="547"/>
      <c r="YG18" s="547"/>
      <c r="YH18" s="547"/>
      <c r="YI18" s="547"/>
      <c r="YJ18" s="547"/>
      <c r="YK18" s="547"/>
      <c r="YL18" s="547"/>
      <c r="YM18" s="547"/>
      <c r="YN18" s="547"/>
      <c r="YO18" s="547"/>
      <c r="YP18" s="547"/>
      <c r="YQ18" s="547"/>
      <c r="YR18" s="547"/>
      <c r="YS18" s="547"/>
      <c r="YT18" s="547"/>
      <c r="YU18" s="547"/>
      <c r="YV18" s="547"/>
      <c r="YW18" s="547"/>
      <c r="YX18" s="547"/>
      <c r="YY18" s="547"/>
      <c r="YZ18" s="547"/>
      <c r="ZA18" s="547"/>
      <c r="ZB18" s="547"/>
      <c r="ZC18" s="547"/>
      <c r="ZD18" s="547"/>
      <c r="ZE18" s="547"/>
      <c r="ZF18" s="547"/>
      <c r="ZG18" s="547"/>
      <c r="ZH18" s="547"/>
      <c r="ZI18" s="547"/>
      <c r="ZJ18" s="547"/>
      <c r="ZK18" s="547"/>
      <c r="ZL18" s="547"/>
      <c r="ZM18" s="547"/>
      <c r="ZN18" s="547"/>
      <c r="ZO18" s="547"/>
      <c r="ZP18" s="547"/>
      <c r="ZQ18" s="547"/>
      <c r="ZR18" s="547"/>
      <c r="ZS18" s="547"/>
      <c r="ZT18" s="547"/>
      <c r="ZU18" s="547"/>
      <c r="ZV18" s="547"/>
      <c r="ZW18" s="547"/>
      <c r="ZX18" s="547"/>
      <c r="ZY18" s="547"/>
      <c r="ZZ18" s="547"/>
      <c r="AAA18" s="547"/>
      <c r="AAB18" s="547"/>
      <c r="AAC18" s="547"/>
      <c r="AAD18" s="547"/>
      <c r="AAE18" s="547"/>
      <c r="AAF18" s="547"/>
      <c r="AAG18" s="547"/>
      <c r="AAH18" s="547"/>
      <c r="AAI18" s="547"/>
      <c r="AAJ18" s="547"/>
      <c r="AAK18" s="547"/>
      <c r="AAL18" s="547"/>
      <c r="AAM18" s="547"/>
      <c r="AAN18" s="547"/>
      <c r="AAO18" s="547"/>
      <c r="AAP18" s="547"/>
      <c r="AAQ18" s="547"/>
      <c r="AAR18" s="547"/>
      <c r="AAS18" s="547"/>
      <c r="AAT18" s="547"/>
      <c r="AAU18" s="547"/>
      <c r="AAV18" s="547"/>
      <c r="AAW18" s="547"/>
      <c r="AAX18" s="547"/>
      <c r="AAY18" s="547"/>
      <c r="AAZ18" s="547"/>
      <c r="ABA18" s="547"/>
      <c r="ABB18" s="547"/>
      <c r="ABC18" s="547"/>
      <c r="ABD18" s="547"/>
      <c r="ABE18" s="547"/>
      <c r="ABF18" s="547"/>
      <c r="ABG18" s="547"/>
      <c r="ABH18" s="547"/>
      <c r="ABI18" s="547"/>
      <c r="ABJ18" s="547"/>
      <c r="ABK18" s="547"/>
      <c r="ABL18" s="547"/>
      <c r="ABM18" s="547"/>
      <c r="ABN18" s="547"/>
      <c r="ABO18" s="547"/>
      <c r="ABP18" s="547"/>
      <c r="ABQ18" s="547"/>
      <c r="ABR18" s="547"/>
      <c r="ABS18" s="547"/>
      <c r="ABT18" s="547"/>
      <c r="ABU18" s="547"/>
      <c r="ABV18" s="547"/>
      <c r="ABW18" s="547"/>
      <c r="ABX18" s="547"/>
      <c r="ABY18" s="547"/>
      <c r="ABZ18" s="547"/>
      <c r="ACA18" s="547"/>
      <c r="ACB18" s="547"/>
      <c r="ACC18" s="547"/>
      <c r="ACD18" s="547"/>
      <c r="ACE18" s="547"/>
      <c r="ACF18" s="547"/>
      <c r="ACG18" s="547"/>
      <c r="ACH18" s="547"/>
      <c r="ACI18" s="547"/>
      <c r="ACJ18" s="547"/>
      <c r="ACK18" s="547"/>
      <c r="ACL18" s="547"/>
      <c r="ACM18" s="547"/>
      <c r="ACN18" s="547"/>
      <c r="ACO18" s="547"/>
      <c r="ACP18" s="547"/>
      <c r="ACQ18" s="547"/>
      <c r="ACR18" s="547"/>
      <c r="ACS18" s="547"/>
      <c r="ACT18" s="547"/>
      <c r="ACU18" s="547"/>
      <c r="ACV18" s="547"/>
      <c r="ACW18" s="547"/>
      <c r="ACX18" s="547"/>
      <c r="ACY18" s="547"/>
      <c r="ACZ18" s="547"/>
      <c r="ADA18" s="547"/>
      <c r="ADB18" s="547"/>
      <c r="ADC18" s="547"/>
      <c r="ADD18" s="547"/>
      <c r="ADE18" s="547"/>
      <c r="ADF18" s="547"/>
      <c r="ADG18" s="547"/>
      <c r="ADH18" s="547"/>
      <c r="ADI18" s="547"/>
      <c r="ADJ18" s="547"/>
      <c r="ADK18" s="547"/>
      <c r="ADL18" s="547"/>
      <c r="ADM18" s="547"/>
      <c r="ADN18" s="547"/>
      <c r="ADO18" s="547"/>
      <c r="ADP18" s="547"/>
      <c r="ADQ18" s="547"/>
      <c r="ADR18" s="547"/>
      <c r="ADS18" s="547"/>
      <c r="ADT18" s="547"/>
      <c r="ADU18" s="547"/>
      <c r="ADV18" s="547"/>
      <c r="ADW18" s="547"/>
      <c r="ADX18" s="547"/>
      <c r="ADY18" s="547"/>
      <c r="ADZ18" s="547"/>
      <c r="AEA18" s="547"/>
      <c r="AEB18" s="547"/>
      <c r="AEC18" s="547"/>
      <c r="AED18" s="547"/>
      <c r="AEE18" s="547"/>
      <c r="AEF18" s="547"/>
      <c r="AEG18" s="547"/>
      <c r="AEH18" s="547"/>
      <c r="AEI18" s="547"/>
      <c r="AEJ18" s="547"/>
      <c r="AEK18" s="547"/>
      <c r="AEL18" s="547"/>
      <c r="AEM18" s="547"/>
      <c r="AEN18" s="547"/>
      <c r="AEO18" s="547"/>
      <c r="AEP18" s="547"/>
      <c r="AEQ18" s="547"/>
      <c r="AER18" s="547"/>
      <c r="AES18" s="547"/>
      <c r="AET18" s="547"/>
      <c r="AEU18" s="547"/>
      <c r="AEV18" s="547"/>
      <c r="AEW18" s="547"/>
      <c r="AEX18" s="547"/>
      <c r="AEY18" s="547"/>
      <c r="AEZ18" s="547"/>
      <c r="AFA18" s="547"/>
      <c r="AFB18" s="547"/>
      <c r="AFC18" s="547"/>
      <c r="AFD18" s="547"/>
      <c r="AFE18" s="547"/>
      <c r="AFF18" s="547"/>
      <c r="AFG18" s="547"/>
      <c r="AFH18" s="547"/>
      <c r="AFI18" s="547"/>
      <c r="AFJ18" s="547"/>
      <c r="AFK18" s="547"/>
      <c r="AFL18" s="547"/>
      <c r="AFM18" s="547"/>
      <c r="AFN18" s="547"/>
      <c r="AFO18" s="547"/>
      <c r="AFP18" s="547"/>
      <c r="AFQ18" s="547"/>
      <c r="AFR18" s="547"/>
      <c r="AFS18" s="547"/>
      <c r="AFT18" s="547"/>
      <c r="AFU18" s="547"/>
      <c r="AFV18" s="547"/>
      <c r="AFW18" s="547"/>
      <c r="AFX18" s="547"/>
      <c r="AFY18" s="547"/>
      <c r="AFZ18" s="547"/>
      <c r="AGA18" s="547"/>
      <c r="AGB18" s="547"/>
      <c r="AGC18" s="547"/>
      <c r="AGD18" s="547"/>
      <c r="AGE18" s="547"/>
      <c r="AGF18" s="547"/>
      <c r="AGG18" s="547"/>
      <c r="AGH18" s="547"/>
      <c r="AGI18" s="547"/>
      <c r="AGJ18" s="547"/>
      <c r="AGK18" s="547"/>
      <c r="AGL18" s="547"/>
      <c r="AGM18" s="547"/>
      <c r="AGN18" s="547"/>
      <c r="AGO18" s="547"/>
      <c r="AGP18" s="547"/>
      <c r="AGQ18" s="547"/>
      <c r="AGR18" s="547"/>
      <c r="AGS18" s="547"/>
      <c r="AGT18" s="547"/>
      <c r="AGU18" s="547"/>
      <c r="AGV18" s="547"/>
      <c r="AGW18" s="547"/>
      <c r="AGX18" s="547"/>
      <c r="AGY18" s="547"/>
      <c r="AGZ18" s="547"/>
      <c r="AHA18" s="547"/>
      <c r="AHB18" s="547"/>
      <c r="AHC18" s="547"/>
      <c r="AHD18" s="547"/>
      <c r="AHE18" s="547"/>
      <c r="AHF18" s="547"/>
      <c r="AHG18" s="547"/>
      <c r="AHH18" s="547"/>
      <c r="AHI18" s="547"/>
      <c r="AHJ18" s="547"/>
      <c r="AHK18" s="547"/>
      <c r="AHL18" s="547"/>
      <c r="AHM18" s="547"/>
      <c r="AHN18" s="547"/>
      <c r="AHO18" s="547"/>
      <c r="AHP18" s="547"/>
      <c r="AHQ18" s="547"/>
      <c r="AHR18" s="547"/>
      <c r="AHS18" s="547"/>
      <c r="AHT18" s="547"/>
      <c r="AHU18" s="547"/>
      <c r="AHV18" s="547"/>
      <c r="AHW18" s="547"/>
      <c r="AHX18" s="547"/>
      <c r="AHY18" s="547"/>
      <c r="AHZ18" s="547"/>
      <c r="AIA18" s="547"/>
      <c r="AIB18" s="547"/>
      <c r="AIC18" s="547"/>
      <c r="AID18" s="547"/>
      <c r="AIE18" s="547"/>
      <c r="AIF18" s="547"/>
      <c r="AIG18" s="547"/>
      <c r="AIH18" s="547"/>
      <c r="AII18" s="547"/>
      <c r="AIJ18" s="547"/>
      <c r="AIK18" s="547"/>
      <c r="AIL18" s="547"/>
      <c r="AIM18" s="547"/>
      <c r="AIN18" s="547"/>
      <c r="AIO18" s="547"/>
      <c r="AIP18" s="547"/>
      <c r="AIQ18" s="547"/>
      <c r="AIR18" s="547"/>
      <c r="AIS18" s="547"/>
      <c r="AIT18" s="547"/>
      <c r="AIU18" s="547"/>
      <c r="AIV18" s="547"/>
      <c r="AIW18" s="547"/>
      <c r="AIX18" s="547"/>
      <c r="AIY18" s="547"/>
      <c r="AIZ18" s="547"/>
      <c r="AJA18" s="547"/>
      <c r="AJB18" s="547"/>
      <c r="AJC18" s="547"/>
      <c r="AJD18" s="547"/>
      <c r="AJE18" s="547"/>
      <c r="AJF18" s="547"/>
      <c r="AJG18" s="547"/>
      <c r="AJH18" s="547"/>
      <c r="AJI18" s="547"/>
      <c r="AJJ18" s="547"/>
      <c r="AJK18" s="547"/>
      <c r="AJL18" s="547"/>
      <c r="AJM18" s="547"/>
      <c r="AJN18" s="547"/>
      <c r="AJO18" s="547"/>
      <c r="AJP18" s="547"/>
      <c r="AJQ18" s="547"/>
      <c r="AJR18" s="547"/>
    </row>
    <row r="19" spans="1:954" ht="13.8" customHeight="1">
      <c r="A19" s="125"/>
      <c r="B19" s="544" t="s">
        <v>216</v>
      </c>
      <c r="C19" s="544"/>
      <c r="D19" s="545">
        <f ca="1">'Sprzedaz | Wplywy'!D109/3</f>
        <v>0</v>
      </c>
      <c r="E19" s="545">
        <f ca="1">'Sprzedaz | Wplywy'!E109/3</f>
        <v>0</v>
      </c>
      <c r="F19" s="545">
        <f ca="1">'Sprzedaz | Wplywy'!F109/3</f>
        <v>0</v>
      </c>
      <c r="G19" s="545">
        <f ca="1">'Sprzedaz | Wplywy'!G109/3</f>
        <v>406666.66666666674</v>
      </c>
      <c r="H19" s="545">
        <f ca="1">'Sprzedaz | Wplywy'!H109/3</f>
        <v>406666.66666666674</v>
      </c>
      <c r="I19" s="545">
        <f ca="1">'Sprzedaz | Wplywy'!I109/3</f>
        <v>1626666.666666667</v>
      </c>
      <c r="J19" s="545">
        <f ca="1">'Sprzedaz | Wplywy'!J109/3</f>
        <v>813333.33333333349</v>
      </c>
      <c r="K19" s="545">
        <f ca="1">'Sprzedaz | Wplywy'!K109/3</f>
        <v>2846666.6666666679</v>
      </c>
      <c r="L19" s="545">
        <f ca="1">'Sprzedaz | Wplywy'!L109/3</f>
        <v>1220000.0000000002</v>
      </c>
      <c r="M19" s="545">
        <f ca="1">'Sprzedaz | Wplywy'!M109/3</f>
        <v>4066666.6666666665</v>
      </c>
      <c r="N19" s="545">
        <f ca="1">'Sprzedaz | Wplywy'!N109/3</f>
        <v>4879999.9999999991</v>
      </c>
      <c r="O19" s="545">
        <f ca="1">'Sprzedaz | Wplywy'!O109/3</f>
        <v>4066666.6666666665</v>
      </c>
    </row>
    <row r="20" spans="1:954" ht="13.8" customHeight="1">
      <c r="A20" s="125"/>
      <c r="B20" s="544" t="s">
        <v>51</v>
      </c>
      <c r="C20" s="544"/>
      <c r="D20" s="545">
        <f>(Naklady!D12+Naklady!D41)*8%+(Naklady!D23+Naklady!D29)*23%+Koszty!E14*23%</f>
        <v>2300</v>
      </c>
      <c r="E20" s="545">
        <f>(Naklady!E12+Naklady!E41)*8%+(Naklady!E23+Naklady!E29)*23%+Koszty!F14*23%</f>
        <v>95450</v>
      </c>
      <c r="F20" s="545">
        <f>(Naklady!F12+Naklady!F41)*8%+(Naklady!F23+Naklady!F29)*23%+Koszty!G14*23%</f>
        <v>235250</v>
      </c>
      <c r="G20" s="545">
        <f>(Naklady!G12+Naklady!G41)*8%+(Naklady!G23+Naklady!G29)*23%+Koszty!H14*23%</f>
        <v>250940</v>
      </c>
      <c r="H20" s="545">
        <f>(Naklady!H12+Naklady!H41)*8%+(Naklady!H23+Naklady!H29)*23%+Koszty!I14*23%</f>
        <v>250940</v>
      </c>
      <c r="I20" s="545">
        <f>(Naklady!I12+Naklady!I41)*8%+(Naklady!I23+Naklady!I29)*23%+Koszty!J14*23%</f>
        <v>332510</v>
      </c>
      <c r="J20" s="545">
        <f>(Naklady!J12+Naklady!J41)*8%+(Naklady!J23+Naklady!J29)*23%+Koszty!K14*23%</f>
        <v>258530</v>
      </c>
      <c r="K20" s="545">
        <f>(Naklady!K12+Naklady!K41)*8%+(Naklady!K23+Naklady!K29)*23%+Koszty!L14*23%</f>
        <v>288080</v>
      </c>
      <c r="L20" s="545">
        <f>(Naklady!L12+Naklady!L41)*8%+(Naklady!L23+Naklady!L29)*23%+Koszty!M14*23%</f>
        <v>274520</v>
      </c>
      <c r="M20" s="545">
        <f>(Naklady!M12+Naklady!M41)*8%+(Naklady!M23+Naklady!M29)*23%+Koszty!N14*23%</f>
        <v>470450</v>
      </c>
      <c r="N20" s="545">
        <f>(Naklady!N12+Naklady!N41)*8%+(Naklady!N23+Naklady!N29)*23%+Koszty!O14*23%</f>
        <v>110629.99999999999</v>
      </c>
      <c r="O20" s="545">
        <f>(Naklady!O12+Naklady!O41)*8%+(Naklady!O23+Naklady!O29)*23%+Koszty!P14*23%</f>
        <v>78200</v>
      </c>
    </row>
    <row r="21" spans="1:954" ht="13.8" customHeight="1">
      <c r="A21" s="125"/>
      <c r="B21" s="544" t="s">
        <v>52</v>
      </c>
      <c r="C21" s="544"/>
      <c r="D21" s="545"/>
      <c r="E21" s="545"/>
      <c r="F21" s="545"/>
      <c r="G21" s="545"/>
      <c r="H21" s="545"/>
      <c r="I21" s="545"/>
      <c r="J21" s="545"/>
      <c r="K21" s="545"/>
      <c r="L21" s="545"/>
      <c r="M21" s="545"/>
      <c r="N21" s="545"/>
      <c r="O21" s="545"/>
    </row>
    <row r="22" spans="1:954" ht="13.8" customHeight="1">
      <c r="A22" s="125" t="s">
        <v>35</v>
      </c>
      <c r="B22" s="544" t="s">
        <v>53</v>
      </c>
      <c r="C22" s="544"/>
      <c r="D22" s="132">
        <f t="shared" ref="D22:O22" ca="1" si="5">SUM(D23,D26)</f>
        <v>4991033.333333333</v>
      </c>
      <c r="E22" s="132">
        <f t="shared" ca="1" si="5"/>
        <v>17067883.333333332</v>
      </c>
      <c r="F22" s="132">
        <f t="shared" ca="1" si="5"/>
        <v>14973083.333333332</v>
      </c>
      <c r="G22" s="132">
        <f t="shared" ca="1" si="5"/>
        <v>12819260</v>
      </c>
      <c r="H22" s="132">
        <f t="shared" ca="1" si="5"/>
        <v>10786260</v>
      </c>
      <c r="I22" s="132">
        <f t="shared" ca="1" si="5"/>
        <v>10707290.000000002</v>
      </c>
      <c r="J22" s="132">
        <f t="shared" ca="1" si="5"/>
        <v>10380536.666666668</v>
      </c>
      <c r="K22" s="132">
        <f t="shared" ca="1" si="5"/>
        <v>13784320.000000004</v>
      </c>
      <c r="L22" s="132">
        <f t="shared" ca="1" si="5"/>
        <v>15484413.33333334</v>
      </c>
      <c r="M22" s="132">
        <f t="shared" ca="1" si="5"/>
        <v>20227550.000000007</v>
      </c>
      <c r="N22" s="132">
        <f t="shared" ca="1" si="5"/>
        <v>12306103.333333336</v>
      </c>
      <c r="O22" s="132">
        <f t="shared" ca="1" si="5"/>
        <v>24863800</v>
      </c>
    </row>
    <row r="23" spans="1:954" ht="13.8" customHeight="1">
      <c r="A23" s="125" t="s">
        <v>27</v>
      </c>
      <c r="B23" s="544" t="s">
        <v>181</v>
      </c>
      <c r="C23" s="544"/>
      <c r="D23" s="132">
        <f ca="1">'Cash-flow'!D27</f>
        <v>4991033.333333333</v>
      </c>
      <c r="E23" s="132">
        <f ca="1">'Cash-flow'!E27</f>
        <v>17067883.333333332</v>
      </c>
      <c r="F23" s="132">
        <f ca="1">'Cash-flow'!F27</f>
        <v>14973083.333333332</v>
      </c>
      <c r="G23" s="132">
        <f ca="1">'Cash-flow'!G27</f>
        <v>12819260</v>
      </c>
      <c r="H23" s="132">
        <f ca="1">'Cash-flow'!H27</f>
        <v>10786260</v>
      </c>
      <c r="I23" s="132">
        <f ca="1">'Cash-flow'!I27</f>
        <v>10707290.000000002</v>
      </c>
      <c r="J23" s="132">
        <f ca="1">'Cash-flow'!J27</f>
        <v>10380536.666666668</v>
      </c>
      <c r="K23" s="132">
        <f ca="1">'Cash-flow'!K27</f>
        <v>13784320.000000004</v>
      </c>
      <c r="L23" s="132">
        <f ca="1">'Cash-flow'!L27</f>
        <v>15484413.33333334</v>
      </c>
      <c r="M23" s="132">
        <f ca="1">'Cash-flow'!M27</f>
        <v>20227550.000000007</v>
      </c>
      <c r="N23" s="132">
        <f ca="1">'Cash-flow'!N27</f>
        <v>12306103.333333336</v>
      </c>
      <c r="O23" s="132">
        <f ca="1">'Cash-flow'!O27</f>
        <v>24863800</v>
      </c>
    </row>
    <row r="24" spans="1:954" s="552" customFormat="1" ht="13.8" customHeight="1">
      <c r="A24" s="89"/>
      <c r="B24" s="549" t="s">
        <v>238</v>
      </c>
      <c r="C24" s="550"/>
      <c r="D24" s="90">
        <f ca="1">'Sprzedaz | Wplywy'!D52</f>
        <v>0</v>
      </c>
      <c r="E24" s="90">
        <f ca="1">'Sprzedaz | Wplywy'!E52</f>
        <v>0</v>
      </c>
      <c r="F24" s="90">
        <f ca="1">'Sprzedaz | Wplywy'!F52</f>
        <v>0</v>
      </c>
      <c r="G24" s="90">
        <f ca="1">'Sprzedaz | Wplywy'!G52</f>
        <v>860000.00000000012</v>
      </c>
      <c r="H24" s="90">
        <f ca="1">'Sprzedaz | Wplywy'!H52</f>
        <v>1720000.0000000002</v>
      </c>
      <c r="I24" s="90">
        <f ca="1">'Sprzedaz | Wplywy'!I52</f>
        <v>4472000.0000000009</v>
      </c>
      <c r="J24" s="90">
        <f ca="1">'Sprzedaz | Wplywy'!J52</f>
        <v>4403200</v>
      </c>
      <c r="K24" s="90">
        <f ca="1">'Sprzedaz | Wplywy'!K52</f>
        <v>7781280.0000000019</v>
      </c>
      <c r="L24" s="90">
        <f ca="1">'Sprzedaz | Wplywy'!L52</f>
        <v>5692512</v>
      </c>
      <c r="M24" s="90">
        <f ca="1">'Sprzedaz | Wplywy'!M52</f>
        <v>9738502.3999999985</v>
      </c>
      <c r="N24" s="90">
        <f ca="1">'Sprzedaz | Wplywy'!N52</f>
        <v>10320000</v>
      </c>
      <c r="O24" s="90">
        <f ca="1">'Sprzedaz | Wplywy'!O52</f>
        <v>8600000</v>
      </c>
      <c r="P24" s="551"/>
      <c r="Q24" s="551"/>
      <c r="R24" s="551"/>
      <c r="S24" s="551"/>
      <c r="T24" s="551"/>
      <c r="U24" s="551"/>
      <c r="V24" s="551"/>
      <c r="W24" s="551"/>
      <c r="X24" s="551"/>
      <c r="Y24" s="551"/>
      <c r="Z24" s="551"/>
      <c r="AA24" s="551"/>
      <c r="AB24" s="551"/>
      <c r="AC24" s="551"/>
      <c r="AD24" s="551"/>
      <c r="AE24" s="551"/>
      <c r="AF24" s="551"/>
      <c r="AG24" s="551"/>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c r="DR24" s="551"/>
      <c r="DS24" s="551"/>
      <c r="DT24" s="551"/>
      <c r="DU24" s="551"/>
      <c r="DV24" s="551"/>
      <c r="DW24" s="551"/>
      <c r="DX24" s="551"/>
      <c r="DY24" s="551"/>
      <c r="DZ24" s="551"/>
      <c r="EA24" s="551"/>
      <c r="EB24" s="551"/>
      <c r="EC24" s="551"/>
      <c r="ED24" s="551"/>
      <c r="EE24" s="551"/>
      <c r="EF24" s="551"/>
      <c r="EG24" s="551"/>
      <c r="EH24" s="551"/>
      <c r="EI24" s="551"/>
      <c r="EJ24" s="551"/>
      <c r="EK24" s="551"/>
      <c r="EL24" s="551"/>
      <c r="EM24" s="551"/>
      <c r="EN24" s="551"/>
      <c r="EO24" s="551"/>
      <c r="EP24" s="551"/>
      <c r="EQ24" s="551"/>
      <c r="ER24" s="551"/>
      <c r="ES24" s="551"/>
      <c r="ET24" s="551"/>
      <c r="EU24" s="551"/>
      <c r="EV24" s="551"/>
      <c r="EW24" s="551"/>
      <c r="EX24" s="551"/>
      <c r="EY24" s="551"/>
      <c r="EZ24" s="551"/>
      <c r="FA24" s="551"/>
      <c r="FB24" s="551"/>
      <c r="FC24" s="551"/>
      <c r="FD24" s="551"/>
      <c r="FE24" s="551"/>
      <c r="FF24" s="551"/>
      <c r="FG24" s="551"/>
      <c r="FH24" s="551"/>
      <c r="FI24" s="551"/>
      <c r="FJ24" s="551"/>
      <c r="FK24" s="551"/>
      <c r="FL24" s="551"/>
      <c r="FM24" s="551"/>
      <c r="FN24" s="551"/>
      <c r="FO24" s="551"/>
      <c r="FP24" s="551"/>
      <c r="FQ24" s="551"/>
      <c r="FR24" s="551"/>
      <c r="FS24" s="551"/>
      <c r="FT24" s="551"/>
      <c r="FU24" s="551"/>
      <c r="FV24" s="551"/>
      <c r="FW24" s="551"/>
      <c r="FX24" s="551"/>
      <c r="FY24" s="551"/>
      <c r="FZ24" s="551"/>
      <c r="GA24" s="551"/>
      <c r="GB24" s="551"/>
      <c r="GC24" s="551"/>
      <c r="GD24" s="551"/>
      <c r="GE24" s="551"/>
      <c r="GF24" s="551"/>
      <c r="GG24" s="551"/>
      <c r="GH24" s="551"/>
      <c r="GI24" s="551"/>
      <c r="GJ24" s="551"/>
      <c r="GK24" s="551"/>
      <c r="GL24" s="551"/>
      <c r="GM24" s="551"/>
      <c r="GN24" s="551"/>
      <c r="GO24" s="551"/>
      <c r="GP24" s="551"/>
      <c r="GQ24" s="551"/>
      <c r="GR24" s="551"/>
      <c r="GS24" s="551"/>
      <c r="GT24" s="551"/>
      <c r="GU24" s="551"/>
      <c r="GV24" s="551"/>
      <c r="GW24" s="551"/>
      <c r="GX24" s="551"/>
      <c r="GY24" s="551"/>
      <c r="GZ24" s="551"/>
      <c r="HA24" s="551"/>
      <c r="HB24" s="551"/>
      <c r="HC24" s="551"/>
      <c r="HD24" s="551"/>
      <c r="HE24" s="551"/>
      <c r="HF24" s="551"/>
      <c r="HG24" s="551"/>
      <c r="HH24" s="551"/>
      <c r="HI24" s="551"/>
      <c r="HJ24" s="551"/>
      <c r="HK24" s="551"/>
      <c r="HL24" s="551"/>
      <c r="HM24" s="551"/>
      <c r="HN24" s="551"/>
      <c r="HO24" s="551"/>
      <c r="HP24" s="551"/>
      <c r="HQ24" s="551"/>
      <c r="HR24" s="551"/>
      <c r="HS24" s="551"/>
      <c r="HT24" s="551"/>
      <c r="HU24" s="551"/>
      <c r="HV24" s="551"/>
      <c r="HW24" s="551"/>
      <c r="HX24" s="551"/>
      <c r="HY24" s="551"/>
      <c r="HZ24" s="551"/>
      <c r="IA24" s="551"/>
      <c r="IB24" s="551"/>
      <c r="IC24" s="551"/>
      <c r="ID24" s="551"/>
      <c r="IE24" s="551"/>
      <c r="IF24" s="551"/>
      <c r="IG24" s="551"/>
      <c r="IH24" s="551"/>
      <c r="II24" s="551"/>
      <c r="IJ24" s="551"/>
      <c r="IK24" s="551"/>
      <c r="IL24" s="551"/>
      <c r="IM24" s="551"/>
      <c r="IN24" s="551"/>
      <c r="IO24" s="551"/>
      <c r="IP24" s="551"/>
      <c r="IQ24" s="551"/>
      <c r="IR24" s="551"/>
      <c r="IS24" s="551"/>
      <c r="IT24" s="551"/>
      <c r="IU24" s="551"/>
      <c r="IV24" s="551"/>
      <c r="IW24" s="551"/>
      <c r="IX24" s="551"/>
      <c r="IY24" s="551"/>
      <c r="IZ24" s="551"/>
      <c r="JA24" s="551"/>
      <c r="JB24" s="551"/>
      <c r="JC24" s="551"/>
      <c r="JD24" s="551"/>
      <c r="JE24" s="551"/>
      <c r="JF24" s="551"/>
      <c r="JG24" s="551"/>
      <c r="JH24" s="551"/>
      <c r="JI24" s="551"/>
      <c r="JJ24" s="551"/>
      <c r="JK24" s="551"/>
      <c r="JL24" s="551"/>
      <c r="JM24" s="551"/>
      <c r="JN24" s="551"/>
      <c r="JO24" s="551"/>
      <c r="JP24" s="551"/>
      <c r="JQ24" s="551"/>
      <c r="JR24" s="551"/>
      <c r="JS24" s="551"/>
      <c r="JT24" s="551"/>
      <c r="JU24" s="551"/>
      <c r="JV24" s="551"/>
      <c r="JW24" s="551"/>
      <c r="JX24" s="551"/>
      <c r="JY24" s="551"/>
      <c r="JZ24" s="551"/>
      <c r="KA24" s="551"/>
      <c r="KB24" s="551"/>
      <c r="KC24" s="551"/>
      <c r="KD24" s="551"/>
      <c r="KE24" s="551"/>
      <c r="KF24" s="551"/>
      <c r="KG24" s="551"/>
      <c r="KH24" s="551"/>
      <c r="KI24" s="551"/>
      <c r="KJ24" s="551"/>
      <c r="KK24" s="551"/>
      <c r="KL24" s="551"/>
      <c r="KM24" s="551"/>
      <c r="KN24" s="551"/>
      <c r="KO24" s="551"/>
      <c r="KP24" s="551"/>
      <c r="KQ24" s="551"/>
      <c r="KR24" s="551"/>
      <c r="KS24" s="551"/>
      <c r="KT24" s="551"/>
      <c r="KU24" s="551"/>
      <c r="KV24" s="551"/>
      <c r="KW24" s="551"/>
      <c r="KX24" s="551"/>
      <c r="KY24" s="551"/>
      <c r="KZ24" s="551"/>
      <c r="LA24" s="551"/>
      <c r="LB24" s="551"/>
      <c r="LC24" s="551"/>
      <c r="LD24" s="551"/>
      <c r="LE24" s="551"/>
      <c r="LF24" s="551"/>
      <c r="LG24" s="551"/>
      <c r="LH24" s="551"/>
      <c r="LI24" s="551"/>
      <c r="LJ24" s="551"/>
      <c r="LK24" s="551"/>
      <c r="LL24" s="551"/>
      <c r="LM24" s="551"/>
      <c r="LN24" s="551"/>
      <c r="LO24" s="551"/>
      <c r="LP24" s="551"/>
      <c r="LQ24" s="551"/>
      <c r="LR24" s="551"/>
      <c r="LS24" s="551"/>
      <c r="LT24" s="551"/>
      <c r="LU24" s="551"/>
      <c r="LV24" s="551"/>
      <c r="LW24" s="551"/>
      <c r="LX24" s="551"/>
      <c r="LY24" s="551"/>
      <c r="LZ24" s="551"/>
      <c r="MA24" s="551"/>
      <c r="MB24" s="551"/>
      <c r="MC24" s="551"/>
      <c r="MD24" s="551"/>
      <c r="ME24" s="551"/>
      <c r="MF24" s="551"/>
      <c r="MG24" s="551"/>
      <c r="MH24" s="551"/>
      <c r="MI24" s="551"/>
      <c r="MJ24" s="551"/>
      <c r="MK24" s="551"/>
      <c r="ML24" s="551"/>
      <c r="MM24" s="551"/>
      <c r="MN24" s="551"/>
      <c r="MO24" s="551"/>
      <c r="MP24" s="551"/>
      <c r="MQ24" s="551"/>
      <c r="MR24" s="551"/>
      <c r="MS24" s="551"/>
      <c r="MT24" s="551"/>
      <c r="MU24" s="551"/>
      <c r="MV24" s="551"/>
      <c r="MW24" s="551"/>
      <c r="MX24" s="551"/>
      <c r="MY24" s="551"/>
      <c r="MZ24" s="551"/>
      <c r="NA24" s="551"/>
      <c r="NB24" s="551"/>
      <c r="NC24" s="551"/>
      <c r="ND24" s="551"/>
      <c r="NE24" s="551"/>
      <c r="NF24" s="551"/>
      <c r="NG24" s="551"/>
      <c r="NH24" s="551"/>
      <c r="NI24" s="551"/>
      <c r="NJ24" s="551"/>
      <c r="NK24" s="551"/>
      <c r="NL24" s="551"/>
      <c r="NM24" s="551"/>
      <c r="NN24" s="551"/>
      <c r="NO24" s="551"/>
      <c r="NP24" s="551"/>
      <c r="NQ24" s="551"/>
      <c r="NR24" s="551"/>
      <c r="NS24" s="551"/>
      <c r="NT24" s="551"/>
      <c r="NU24" s="551"/>
      <c r="NV24" s="551"/>
      <c r="NW24" s="551"/>
      <c r="NX24" s="551"/>
      <c r="NY24" s="551"/>
      <c r="NZ24" s="551"/>
      <c r="OA24" s="551"/>
      <c r="OB24" s="551"/>
      <c r="OC24" s="551"/>
      <c r="OD24" s="551"/>
      <c r="OE24" s="551"/>
      <c r="OF24" s="551"/>
      <c r="OG24" s="551"/>
      <c r="OH24" s="551"/>
      <c r="OI24" s="551"/>
      <c r="OJ24" s="551"/>
      <c r="OK24" s="551"/>
      <c r="OL24" s="551"/>
      <c r="OM24" s="551"/>
      <c r="ON24" s="551"/>
      <c r="OO24" s="551"/>
      <c r="OP24" s="551"/>
      <c r="OQ24" s="551"/>
      <c r="OR24" s="551"/>
      <c r="OS24" s="551"/>
      <c r="OT24" s="551"/>
      <c r="OU24" s="551"/>
      <c r="OV24" s="551"/>
      <c r="OW24" s="551"/>
      <c r="OX24" s="551"/>
      <c r="OY24" s="551"/>
      <c r="OZ24" s="551"/>
      <c r="PA24" s="551"/>
      <c r="PB24" s="551"/>
      <c r="PC24" s="551"/>
      <c r="PD24" s="551"/>
      <c r="PE24" s="551"/>
      <c r="PF24" s="551"/>
      <c r="PG24" s="551"/>
      <c r="PH24" s="551"/>
      <c r="PI24" s="551"/>
      <c r="PJ24" s="551"/>
      <c r="PK24" s="551"/>
      <c r="PL24" s="551"/>
      <c r="PM24" s="551"/>
      <c r="PN24" s="551"/>
      <c r="PO24" s="551"/>
      <c r="PP24" s="551"/>
      <c r="PQ24" s="551"/>
      <c r="PR24" s="551"/>
      <c r="PS24" s="551"/>
      <c r="PT24" s="551"/>
      <c r="PU24" s="551"/>
      <c r="PV24" s="551"/>
      <c r="PW24" s="551"/>
      <c r="PX24" s="551"/>
      <c r="PY24" s="551"/>
      <c r="PZ24" s="551"/>
      <c r="QA24" s="551"/>
      <c r="QB24" s="551"/>
      <c r="QC24" s="551"/>
      <c r="QD24" s="551"/>
      <c r="QE24" s="551"/>
      <c r="QF24" s="551"/>
      <c r="QG24" s="551"/>
      <c r="QH24" s="551"/>
      <c r="QI24" s="551"/>
      <c r="QJ24" s="551"/>
      <c r="QK24" s="551"/>
      <c r="QL24" s="551"/>
      <c r="QM24" s="551"/>
      <c r="QN24" s="551"/>
      <c r="QO24" s="551"/>
      <c r="QP24" s="551"/>
      <c r="QQ24" s="551"/>
      <c r="QR24" s="551"/>
      <c r="QS24" s="551"/>
      <c r="QT24" s="551"/>
      <c r="QU24" s="551"/>
      <c r="QV24" s="551"/>
      <c r="QW24" s="551"/>
      <c r="QX24" s="551"/>
      <c r="QY24" s="551"/>
      <c r="QZ24" s="551"/>
      <c r="RA24" s="551"/>
      <c r="RB24" s="551"/>
      <c r="RC24" s="551"/>
      <c r="RD24" s="551"/>
      <c r="RE24" s="551"/>
      <c r="RF24" s="551"/>
      <c r="RG24" s="551"/>
      <c r="RH24" s="551"/>
      <c r="RI24" s="551"/>
      <c r="RJ24" s="551"/>
      <c r="RK24" s="551"/>
      <c r="RL24" s="551"/>
      <c r="RM24" s="551"/>
      <c r="RN24" s="551"/>
      <c r="RO24" s="551"/>
      <c r="RP24" s="551"/>
      <c r="RQ24" s="551"/>
      <c r="RR24" s="551"/>
      <c r="RS24" s="551"/>
      <c r="RT24" s="551"/>
      <c r="RU24" s="551"/>
      <c r="RV24" s="551"/>
      <c r="RW24" s="551"/>
      <c r="RX24" s="551"/>
      <c r="RY24" s="551"/>
      <c r="RZ24" s="551"/>
      <c r="SA24" s="551"/>
      <c r="SB24" s="551"/>
      <c r="SC24" s="551"/>
      <c r="SD24" s="551"/>
      <c r="SE24" s="551"/>
      <c r="SF24" s="551"/>
      <c r="SG24" s="551"/>
      <c r="SH24" s="551"/>
      <c r="SI24" s="551"/>
      <c r="SJ24" s="551"/>
      <c r="SK24" s="551"/>
      <c r="SL24" s="551"/>
      <c r="SM24" s="551"/>
      <c r="SN24" s="551"/>
      <c r="SO24" s="551"/>
      <c r="SP24" s="551"/>
      <c r="SQ24" s="551"/>
      <c r="SR24" s="551"/>
      <c r="SS24" s="551"/>
      <c r="ST24" s="551"/>
      <c r="SU24" s="551"/>
      <c r="SV24" s="551"/>
      <c r="SW24" s="551"/>
      <c r="SX24" s="551"/>
      <c r="SY24" s="551"/>
      <c r="SZ24" s="551"/>
      <c r="TA24" s="551"/>
      <c r="TB24" s="551"/>
      <c r="TC24" s="551"/>
      <c r="TD24" s="551"/>
      <c r="TE24" s="551"/>
      <c r="TF24" s="551"/>
      <c r="TG24" s="551"/>
      <c r="TH24" s="551"/>
      <c r="TI24" s="551"/>
      <c r="TJ24" s="551"/>
      <c r="TK24" s="551"/>
      <c r="TL24" s="551"/>
      <c r="TM24" s="551"/>
      <c r="TN24" s="551"/>
      <c r="TO24" s="551"/>
      <c r="TP24" s="551"/>
      <c r="TQ24" s="551"/>
      <c r="TR24" s="551"/>
      <c r="TS24" s="551"/>
      <c r="TT24" s="551"/>
      <c r="TU24" s="551"/>
      <c r="TV24" s="551"/>
      <c r="TW24" s="551"/>
      <c r="TX24" s="551"/>
      <c r="TY24" s="551"/>
      <c r="TZ24" s="551"/>
      <c r="UA24" s="551"/>
      <c r="UB24" s="551"/>
      <c r="UC24" s="551"/>
      <c r="UD24" s="551"/>
      <c r="UE24" s="551"/>
      <c r="UF24" s="551"/>
      <c r="UG24" s="551"/>
      <c r="UH24" s="551"/>
      <c r="UI24" s="551"/>
      <c r="UJ24" s="551"/>
      <c r="UK24" s="551"/>
      <c r="UL24" s="551"/>
      <c r="UM24" s="551"/>
      <c r="UN24" s="551"/>
      <c r="UO24" s="551"/>
      <c r="UP24" s="551"/>
      <c r="UQ24" s="551"/>
      <c r="UR24" s="551"/>
      <c r="US24" s="551"/>
      <c r="UT24" s="551"/>
      <c r="UU24" s="551"/>
      <c r="UV24" s="551"/>
      <c r="UW24" s="551"/>
      <c r="UX24" s="551"/>
      <c r="UY24" s="551"/>
      <c r="UZ24" s="551"/>
      <c r="VA24" s="551"/>
      <c r="VB24" s="551"/>
      <c r="VC24" s="551"/>
      <c r="VD24" s="551"/>
      <c r="VE24" s="551"/>
      <c r="VF24" s="551"/>
      <c r="VG24" s="551"/>
      <c r="VH24" s="551"/>
      <c r="VI24" s="551"/>
      <c r="VJ24" s="551"/>
      <c r="VK24" s="551"/>
      <c r="VL24" s="551"/>
      <c r="VM24" s="551"/>
      <c r="VN24" s="551"/>
      <c r="VO24" s="551"/>
      <c r="VP24" s="551"/>
      <c r="VQ24" s="551"/>
      <c r="VR24" s="551"/>
      <c r="VS24" s="551"/>
      <c r="VT24" s="551"/>
      <c r="VU24" s="551"/>
      <c r="VV24" s="551"/>
      <c r="VW24" s="551"/>
      <c r="VX24" s="551"/>
      <c r="VY24" s="551"/>
      <c r="VZ24" s="551"/>
      <c r="WA24" s="551"/>
      <c r="WB24" s="551"/>
      <c r="WC24" s="551"/>
      <c r="WD24" s="551"/>
      <c r="WE24" s="551"/>
      <c r="WF24" s="551"/>
      <c r="WG24" s="551"/>
      <c r="WH24" s="551"/>
      <c r="WI24" s="551"/>
      <c r="WJ24" s="551"/>
      <c r="WK24" s="551"/>
      <c r="WL24" s="551"/>
      <c r="WM24" s="551"/>
      <c r="WN24" s="551"/>
      <c r="WO24" s="551"/>
      <c r="WP24" s="551"/>
      <c r="WQ24" s="551"/>
      <c r="WR24" s="551"/>
      <c r="WS24" s="551"/>
      <c r="WT24" s="551"/>
      <c r="WU24" s="551"/>
      <c r="WV24" s="551"/>
      <c r="WW24" s="551"/>
      <c r="WX24" s="551"/>
      <c r="WY24" s="551"/>
      <c r="WZ24" s="551"/>
      <c r="XA24" s="551"/>
      <c r="XB24" s="551"/>
      <c r="XC24" s="551"/>
      <c r="XD24" s="551"/>
      <c r="XE24" s="551"/>
      <c r="XF24" s="551"/>
      <c r="XG24" s="551"/>
      <c r="XH24" s="551"/>
      <c r="XI24" s="551"/>
      <c r="XJ24" s="551"/>
      <c r="XK24" s="551"/>
      <c r="XL24" s="551"/>
      <c r="XM24" s="551"/>
      <c r="XN24" s="551"/>
      <c r="XO24" s="551"/>
      <c r="XP24" s="551"/>
      <c r="XQ24" s="551"/>
      <c r="XR24" s="551"/>
      <c r="XS24" s="551"/>
      <c r="XT24" s="551"/>
      <c r="XU24" s="551"/>
      <c r="XV24" s="551"/>
      <c r="XW24" s="551"/>
      <c r="XX24" s="551"/>
      <c r="XY24" s="551"/>
      <c r="XZ24" s="551"/>
      <c r="YA24" s="551"/>
      <c r="YB24" s="551"/>
      <c r="YC24" s="551"/>
      <c r="YD24" s="551"/>
      <c r="YE24" s="551"/>
      <c r="YF24" s="551"/>
      <c r="YG24" s="551"/>
      <c r="YH24" s="551"/>
      <c r="YI24" s="551"/>
      <c r="YJ24" s="551"/>
      <c r="YK24" s="551"/>
      <c r="YL24" s="551"/>
      <c r="YM24" s="551"/>
      <c r="YN24" s="551"/>
      <c r="YO24" s="551"/>
      <c r="YP24" s="551"/>
      <c r="YQ24" s="551"/>
      <c r="YR24" s="551"/>
      <c r="YS24" s="551"/>
      <c r="YT24" s="551"/>
      <c r="YU24" s="551"/>
      <c r="YV24" s="551"/>
      <c r="YW24" s="551"/>
      <c r="YX24" s="551"/>
      <c r="YY24" s="551"/>
      <c r="YZ24" s="551"/>
      <c r="ZA24" s="551"/>
      <c r="ZB24" s="551"/>
      <c r="ZC24" s="551"/>
      <c r="ZD24" s="551"/>
      <c r="ZE24" s="551"/>
      <c r="ZF24" s="551"/>
      <c r="ZG24" s="551"/>
      <c r="ZH24" s="551"/>
      <c r="ZI24" s="551"/>
      <c r="ZJ24" s="551"/>
      <c r="ZK24" s="551"/>
      <c r="ZL24" s="551"/>
      <c r="ZM24" s="551"/>
      <c r="ZN24" s="551"/>
      <c r="ZO24" s="551"/>
      <c r="ZP24" s="551"/>
      <c r="ZQ24" s="551"/>
      <c r="ZR24" s="551"/>
      <c r="ZS24" s="551"/>
      <c r="ZT24" s="551"/>
      <c r="ZU24" s="551"/>
      <c r="ZV24" s="551"/>
      <c r="ZW24" s="551"/>
      <c r="ZX24" s="551"/>
      <c r="ZY24" s="551"/>
      <c r="ZZ24" s="551"/>
      <c r="AAA24" s="551"/>
      <c r="AAB24" s="551"/>
      <c r="AAC24" s="551"/>
      <c r="AAD24" s="551"/>
      <c r="AAE24" s="551"/>
      <c r="AAF24" s="551"/>
      <c r="AAG24" s="551"/>
      <c r="AAH24" s="551"/>
      <c r="AAI24" s="551"/>
      <c r="AAJ24" s="551"/>
      <c r="AAK24" s="551"/>
      <c r="AAL24" s="551"/>
      <c r="AAM24" s="551"/>
      <c r="AAN24" s="551"/>
      <c r="AAO24" s="551"/>
      <c r="AAP24" s="551"/>
      <c r="AAQ24" s="551"/>
      <c r="AAR24" s="551"/>
      <c r="AAS24" s="551"/>
      <c r="AAT24" s="551"/>
      <c r="AAU24" s="551"/>
      <c r="AAV24" s="551"/>
      <c r="AAW24" s="551"/>
      <c r="AAX24" s="551"/>
      <c r="AAY24" s="551"/>
      <c r="AAZ24" s="551"/>
      <c r="ABA24" s="551"/>
      <c r="ABB24" s="551"/>
      <c r="ABC24" s="551"/>
      <c r="ABD24" s="551"/>
      <c r="ABE24" s="551"/>
      <c r="ABF24" s="551"/>
      <c r="ABG24" s="551"/>
      <c r="ABH24" s="551"/>
      <c r="ABI24" s="551"/>
      <c r="ABJ24" s="551"/>
      <c r="ABK24" s="551"/>
      <c r="ABL24" s="551"/>
      <c r="ABM24" s="551"/>
      <c r="ABN24" s="551"/>
      <c r="ABO24" s="551"/>
      <c r="ABP24" s="551"/>
      <c r="ABQ24" s="551"/>
      <c r="ABR24" s="551"/>
      <c r="ABS24" s="551"/>
      <c r="ABT24" s="551"/>
      <c r="ABU24" s="551"/>
      <c r="ABV24" s="551"/>
      <c r="ABW24" s="551"/>
      <c r="ABX24" s="551"/>
      <c r="ABY24" s="551"/>
      <c r="ABZ24" s="551"/>
      <c r="ACA24" s="551"/>
      <c r="ACB24" s="551"/>
      <c r="ACC24" s="551"/>
      <c r="ACD24" s="551"/>
      <c r="ACE24" s="551"/>
      <c r="ACF24" s="551"/>
      <c r="ACG24" s="551"/>
      <c r="ACH24" s="551"/>
      <c r="ACI24" s="551"/>
      <c r="ACJ24" s="551"/>
      <c r="ACK24" s="551"/>
      <c r="ACL24" s="551"/>
      <c r="ACM24" s="551"/>
      <c r="ACN24" s="551"/>
      <c r="ACO24" s="551"/>
      <c r="ACP24" s="551"/>
      <c r="ACQ24" s="551"/>
      <c r="ACR24" s="551"/>
      <c r="ACS24" s="551"/>
      <c r="ACT24" s="551"/>
      <c r="ACU24" s="551"/>
      <c r="ACV24" s="551"/>
      <c r="ACW24" s="551"/>
      <c r="ACX24" s="551"/>
      <c r="ACY24" s="551"/>
      <c r="ACZ24" s="551"/>
      <c r="ADA24" s="551"/>
      <c r="ADB24" s="551"/>
      <c r="ADC24" s="551"/>
      <c r="ADD24" s="551"/>
      <c r="ADE24" s="551"/>
      <c r="ADF24" s="551"/>
      <c r="ADG24" s="551"/>
      <c r="ADH24" s="551"/>
      <c r="ADI24" s="551"/>
      <c r="ADJ24" s="551"/>
      <c r="ADK24" s="551"/>
      <c r="ADL24" s="551"/>
      <c r="ADM24" s="551"/>
      <c r="ADN24" s="551"/>
      <c r="ADO24" s="551"/>
      <c r="ADP24" s="551"/>
      <c r="ADQ24" s="551"/>
      <c r="ADR24" s="551"/>
      <c r="ADS24" s="551"/>
      <c r="ADT24" s="551"/>
      <c r="ADU24" s="551"/>
      <c r="ADV24" s="551"/>
      <c r="ADW24" s="551"/>
      <c r="ADX24" s="551"/>
      <c r="ADY24" s="551"/>
      <c r="ADZ24" s="551"/>
      <c r="AEA24" s="551"/>
      <c r="AEB24" s="551"/>
      <c r="AEC24" s="551"/>
      <c r="AED24" s="551"/>
      <c r="AEE24" s="551"/>
      <c r="AEF24" s="551"/>
      <c r="AEG24" s="551"/>
      <c r="AEH24" s="551"/>
      <c r="AEI24" s="551"/>
      <c r="AEJ24" s="551"/>
      <c r="AEK24" s="551"/>
      <c r="AEL24" s="551"/>
      <c r="AEM24" s="551"/>
      <c r="AEN24" s="551"/>
      <c r="AEO24" s="551"/>
      <c r="AEP24" s="551"/>
      <c r="AEQ24" s="551"/>
      <c r="AER24" s="551"/>
      <c r="AES24" s="551"/>
      <c r="AET24" s="551"/>
      <c r="AEU24" s="551"/>
      <c r="AEV24" s="551"/>
      <c r="AEW24" s="551"/>
      <c r="AEX24" s="551"/>
      <c r="AEY24" s="551"/>
      <c r="AEZ24" s="551"/>
      <c r="AFA24" s="551"/>
      <c r="AFB24" s="551"/>
      <c r="AFC24" s="551"/>
      <c r="AFD24" s="551"/>
      <c r="AFE24" s="551"/>
      <c r="AFF24" s="551"/>
      <c r="AFG24" s="551"/>
      <c r="AFH24" s="551"/>
      <c r="AFI24" s="551"/>
      <c r="AFJ24" s="551"/>
      <c r="AFK24" s="551"/>
      <c r="AFL24" s="551"/>
      <c r="AFM24" s="551"/>
      <c r="AFN24" s="551"/>
      <c r="AFO24" s="551"/>
      <c r="AFP24" s="551"/>
      <c r="AFQ24" s="551"/>
      <c r="AFR24" s="551"/>
      <c r="AFS24" s="551"/>
      <c r="AFT24" s="551"/>
      <c r="AFU24" s="551"/>
      <c r="AFV24" s="551"/>
      <c r="AFW24" s="551"/>
      <c r="AFX24" s="551"/>
      <c r="AFY24" s="551"/>
      <c r="AFZ24" s="551"/>
      <c r="AGA24" s="551"/>
      <c r="AGB24" s="551"/>
      <c r="AGC24" s="551"/>
      <c r="AGD24" s="551"/>
      <c r="AGE24" s="551"/>
      <c r="AGF24" s="551"/>
      <c r="AGG24" s="551"/>
      <c r="AGH24" s="551"/>
      <c r="AGI24" s="551"/>
      <c r="AGJ24" s="551"/>
      <c r="AGK24" s="551"/>
      <c r="AGL24" s="551"/>
      <c r="AGM24" s="551"/>
      <c r="AGN24" s="551"/>
      <c r="AGO24" s="551"/>
      <c r="AGP24" s="551"/>
      <c r="AGQ24" s="551"/>
      <c r="AGR24" s="551"/>
      <c r="AGS24" s="551"/>
      <c r="AGT24" s="551"/>
      <c r="AGU24" s="551"/>
      <c r="AGV24" s="551"/>
      <c r="AGW24" s="551"/>
      <c r="AGX24" s="551"/>
      <c r="AGY24" s="551"/>
      <c r="AGZ24" s="551"/>
      <c r="AHA24" s="551"/>
      <c r="AHB24" s="551"/>
      <c r="AHC24" s="551"/>
      <c r="AHD24" s="551"/>
      <c r="AHE24" s="551"/>
      <c r="AHF24" s="551"/>
      <c r="AHG24" s="551"/>
      <c r="AHH24" s="551"/>
      <c r="AHI24" s="551"/>
      <c r="AHJ24" s="551"/>
      <c r="AHK24" s="551"/>
      <c r="AHL24" s="551"/>
      <c r="AHM24" s="551"/>
      <c r="AHN24" s="551"/>
      <c r="AHO24" s="551"/>
      <c r="AHP24" s="551"/>
      <c r="AHQ24" s="551"/>
      <c r="AHR24" s="551"/>
      <c r="AHS24" s="551"/>
      <c r="AHT24" s="551"/>
      <c r="AHU24" s="551"/>
      <c r="AHV24" s="551"/>
      <c r="AHW24" s="551"/>
      <c r="AHX24" s="551"/>
      <c r="AHY24" s="551"/>
      <c r="AHZ24" s="551"/>
      <c r="AIA24" s="551"/>
      <c r="AIB24" s="551"/>
      <c r="AIC24" s="551"/>
      <c r="AID24" s="551"/>
      <c r="AIE24" s="551"/>
      <c r="AIF24" s="551"/>
      <c r="AIG24" s="551"/>
      <c r="AIH24" s="551"/>
      <c r="AII24" s="551"/>
      <c r="AIJ24" s="551"/>
      <c r="AIK24" s="551"/>
      <c r="AIL24" s="551"/>
      <c r="AIM24" s="551"/>
      <c r="AIN24" s="551"/>
      <c r="AIO24" s="551"/>
      <c r="AIP24" s="551"/>
      <c r="AIQ24" s="551"/>
      <c r="AIR24" s="551"/>
      <c r="AIS24" s="551"/>
      <c r="AIT24" s="551"/>
      <c r="AIU24" s="551"/>
      <c r="AIV24" s="551"/>
      <c r="AIW24" s="551"/>
      <c r="AIX24" s="551"/>
      <c r="AIY24" s="551"/>
      <c r="AIZ24" s="551"/>
      <c r="AJA24" s="551"/>
      <c r="AJB24" s="551"/>
      <c r="AJC24" s="551"/>
      <c r="AJD24" s="551"/>
      <c r="AJE24" s="551"/>
      <c r="AJF24" s="551"/>
      <c r="AJG24" s="551"/>
      <c r="AJH24" s="551"/>
      <c r="AJI24" s="551"/>
      <c r="AJJ24" s="551"/>
      <c r="AJK24" s="551"/>
      <c r="AJL24" s="551"/>
      <c r="AJM24" s="551"/>
      <c r="AJN24" s="551"/>
      <c r="AJO24" s="551"/>
      <c r="AJP24" s="551"/>
      <c r="AJQ24" s="551"/>
      <c r="AJR24" s="551"/>
    </row>
    <row r="25" spans="1:954" s="552" customFormat="1" ht="13.8" customHeight="1">
      <c r="A25" s="89"/>
      <c r="B25" s="549" t="s">
        <v>239</v>
      </c>
      <c r="C25" s="550"/>
      <c r="D25" s="90">
        <f ca="1">D23-D24</f>
        <v>4991033.333333333</v>
      </c>
      <c r="E25" s="90">
        <f t="shared" ref="E25:O25" ca="1" si="6">E23-E24</f>
        <v>17067883.333333332</v>
      </c>
      <c r="F25" s="90">
        <f t="shared" ca="1" si="6"/>
        <v>14973083.333333332</v>
      </c>
      <c r="G25" s="90">
        <f t="shared" ca="1" si="6"/>
        <v>11959260</v>
      </c>
      <c r="H25" s="90">
        <f t="shared" ca="1" si="6"/>
        <v>9066260</v>
      </c>
      <c r="I25" s="90">
        <f t="shared" ca="1" si="6"/>
        <v>6235290.0000000009</v>
      </c>
      <c r="J25" s="90">
        <f t="shared" ca="1" si="6"/>
        <v>5977336.6666666679</v>
      </c>
      <c r="K25" s="90">
        <f t="shared" ca="1" si="6"/>
        <v>6003040.0000000019</v>
      </c>
      <c r="L25" s="90">
        <f t="shared" ca="1" si="6"/>
        <v>9791901.3333333395</v>
      </c>
      <c r="M25" s="90">
        <f t="shared" ca="1" si="6"/>
        <v>10489047.600000009</v>
      </c>
      <c r="N25" s="90">
        <f t="shared" ca="1" si="6"/>
        <v>1986103.3333333358</v>
      </c>
      <c r="O25" s="90">
        <f t="shared" ca="1" si="6"/>
        <v>16263800</v>
      </c>
      <c r="P25" s="551"/>
      <c r="Q25" s="551"/>
      <c r="R25" s="551"/>
      <c r="S25" s="55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51"/>
      <c r="AQ25" s="551"/>
      <c r="AR25" s="551"/>
      <c r="AS25" s="551"/>
      <c r="AT25" s="551"/>
      <c r="AU25" s="551"/>
      <c r="AV25" s="551"/>
      <c r="AW25" s="551"/>
      <c r="AX25" s="551"/>
      <c r="AY25" s="551"/>
      <c r="AZ25" s="551"/>
      <c r="BA25" s="551"/>
      <c r="BB25" s="551"/>
      <c r="BC25" s="551"/>
      <c r="BD25" s="551"/>
      <c r="BE25" s="551"/>
      <c r="BF25" s="551"/>
      <c r="BG25" s="551"/>
      <c r="BH25" s="551"/>
      <c r="BI25" s="551"/>
      <c r="BJ25" s="551"/>
      <c r="BK25" s="551"/>
      <c r="BL25" s="551"/>
      <c r="BM25" s="551"/>
      <c r="BN25" s="551"/>
      <c r="BO25" s="551"/>
      <c r="BP25" s="551"/>
      <c r="BQ25" s="551"/>
      <c r="BR25" s="551"/>
      <c r="BS25" s="551"/>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c r="DB25" s="551"/>
      <c r="DC25" s="551"/>
      <c r="DD25" s="551"/>
      <c r="DE25" s="551"/>
      <c r="DF25" s="551"/>
      <c r="DG25" s="551"/>
      <c r="DH25" s="551"/>
      <c r="DI25" s="551"/>
      <c r="DJ25" s="551"/>
      <c r="DK25" s="551"/>
      <c r="DL25" s="551"/>
      <c r="DM25" s="551"/>
      <c r="DN25" s="551"/>
      <c r="DO25" s="551"/>
      <c r="DP25" s="551"/>
      <c r="DQ25" s="551"/>
      <c r="DR25" s="551"/>
      <c r="DS25" s="551"/>
      <c r="DT25" s="551"/>
      <c r="DU25" s="551"/>
      <c r="DV25" s="551"/>
      <c r="DW25" s="551"/>
      <c r="DX25" s="551"/>
      <c r="DY25" s="551"/>
      <c r="DZ25" s="551"/>
      <c r="EA25" s="551"/>
      <c r="EB25" s="551"/>
      <c r="EC25" s="551"/>
      <c r="ED25" s="551"/>
      <c r="EE25" s="551"/>
      <c r="EF25" s="551"/>
      <c r="EG25" s="551"/>
      <c r="EH25" s="551"/>
      <c r="EI25" s="551"/>
      <c r="EJ25" s="551"/>
      <c r="EK25" s="551"/>
      <c r="EL25" s="551"/>
      <c r="EM25" s="551"/>
      <c r="EN25" s="551"/>
      <c r="EO25" s="551"/>
      <c r="EP25" s="551"/>
      <c r="EQ25" s="551"/>
      <c r="ER25" s="551"/>
      <c r="ES25" s="551"/>
      <c r="ET25" s="551"/>
      <c r="EU25" s="551"/>
      <c r="EV25" s="551"/>
      <c r="EW25" s="551"/>
      <c r="EX25" s="551"/>
      <c r="EY25" s="551"/>
      <c r="EZ25" s="551"/>
      <c r="FA25" s="551"/>
      <c r="FB25" s="551"/>
      <c r="FC25" s="551"/>
      <c r="FD25" s="551"/>
      <c r="FE25" s="551"/>
      <c r="FF25" s="551"/>
      <c r="FG25" s="551"/>
      <c r="FH25" s="551"/>
      <c r="FI25" s="551"/>
      <c r="FJ25" s="551"/>
      <c r="FK25" s="551"/>
      <c r="FL25" s="551"/>
      <c r="FM25" s="551"/>
      <c r="FN25" s="551"/>
      <c r="FO25" s="551"/>
      <c r="FP25" s="551"/>
      <c r="FQ25" s="551"/>
      <c r="FR25" s="551"/>
      <c r="FS25" s="551"/>
      <c r="FT25" s="551"/>
      <c r="FU25" s="551"/>
      <c r="FV25" s="551"/>
      <c r="FW25" s="551"/>
      <c r="FX25" s="551"/>
      <c r="FY25" s="551"/>
      <c r="FZ25" s="551"/>
      <c r="GA25" s="551"/>
      <c r="GB25" s="551"/>
      <c r="GC25" s="551"/>
      <c r="GD25" s="551"/>
      <c r="GE25" s="551"/>
      <c r="GF25" s="551"/>
      <c r="GG25" s="551"/>
      <c r="GH25" s="551"/>
      <c r="GI25" s="551"/>
      <c r="GJ25" s="551"/>
      <c r="GK25" s="551"/>
      <c r="GL25" s="551"/>
      <c r="GM25" s="551"/>
      <c r="GN25" s="551"/>
      <c r="GO25" s="551"/>
      <c r="GP25" s="551"/>
      <c r="GQ25" s="551"/>
      <c r="GR25" s="551"/>
      <c r="GS25" s="551"/>
      <c r="GT25" s="551"/>
      <c r="GU25" s="551"/>
      <c r="GV25" s="551"/>
      <c r="GW25" s="551"/>
      <c r="GX25" s="551"/>
      <c r="GY25" s="551"/>
      <c r="GZ25" s="551"/>
      <c r="HA25" s="551"/>
      <c r="HB25" s="551"/>
      <c r="HC25" s="551"/>
      <c r="HD25" s="551"/>
      <c r="HE25" s="551"/>
      <c r="HF25" s="551"/>
      <c r="HG25" s="551"/>
      <c r="HH25" s="551"/>
      <c r="HI25" s="551"/>
      <c r="HJ25" s="551"/>
      <c r="HK25" s="551"/>
      <c r="HL25" s="551"/>
      <c r="HM25" s="551"/>
      <c r="HN25" s="551"/>
      <c r="HO25" s="551"/>
      <c r="HP25" s="551"/>
      <c r="HQ25" s="551"/>
      <c r="HR25" s="551"/>
      <c r="HS25" s="551"/>
      <c r="HT25" s="551"/>
      <c r="HU25" s="551"/>
      <c r="HV25" s="551"/>
      <c r="HW25" s="551"/>
      <c r="HX25" s="551"/>
      <c r="HY25" s="551"/>
      <c r="HZ25" s="551"/>
      <c r="IA25" s="551"/>
      <c r="IB25" s="551"/>
      <c r="IC25" s="551"/>
      <c r="ID25" s="551"/>
      <c r="IE25" s="551"/>
      <c r="IF25" s="551"/>
      <c r="IG25" s="551"/>
      <c r="IH25" s="551"/>
      <c r="II25" s="551"/>
      <c r="IJ25" s="551"/>
      <c r="IK25" s="551"/>
      <c r="IL25" s="551"/>
      <c r="IM25" s="551"/>
      <c r="IN25" s="551"/>
      <c r="IO25" s="551"/>
      <c r="IP25" s="551"/>
      <c r="IQ25" s="551"/>
      <c r="IR25" s="551"/>
      <c r="IS25" s="551"/>
      <c r="IT25" s="551"/>
      <c r="IU25" s="551"/>
      <c r="IV25" s="551"/>
      <c r="IW25" s="551"/>
      <c r="IX25" s="551"/>
      <c r="IY25" s="551"/>
      <c r="IZ25" s="551"/>
      <c r="JA25" s="551"/>
      <c r="JB25" s="551"/>
      <c r="JC25" s="551"/>
      <c r="JD25" s="551"/>
      <c r="JE25" s="551"/>
      <c r="JF25" s="551"/>
      <c r="JG25" s="551"/>
      <c r="JH25" s="551"/>
      <c r="JI25" s="551"/>
      <c r="JJ25" s="551"/>
      <c r="JK25" s="551"/>
      <c r="JL25" s="551"/>
      <c r="JM25" s="551"/>
      <c r="JN25" s="551"/>
      <c r="JO25" s="551"/>
      <c r="JP25" s="551"/>
      <c r="JQ25" s="551"/>
      <c r="JR25" s="551"/>
      <c r="JS25" s="551"/>
      <c r="JT25" s="551"/>
      <c r="JU25" s="551"/>
      <c r="JV25" s="551"/>
      <c r="JW25" s="551"/>
      <c r="JX25" s="551"/>
      <c r="JY25" s="551"/>
      <c r="JZ25" s="551"/>
      <c r="KA25" s="551"/>
      <c r="KB25" s="551"/>
      <c r="KC25" s="551"/>
      <c r="KD25" s="551"/>
      <c r="KE25" s="551"/>
      <c r="KF25" s="551"/>
      <c r="KG25" s="551"/>
      <c r="KH25" s="551"/>
      <c r="KI25" s="551"/>
      <c r="KJ25" s="551"/>
      <c r="KK25" s="551"/>
      <c r="KL25" s="551"/>
      <c r="KM25" s="551"/>
      <c r="KN25" s="551"/>
      <c r="KO25" s="551"/>
      <c r="KP25" s="551"/>
      <c r="KQ25" s="551"/>
      <c r="KR25" s="551"/>
      <c r="KS25" s="551"/>
      <c r="KT25" s="551"/>
      <c r="KU25" s="551"/>
      <c r="KV25" s="551"/>
      <c r="KW25" s="551"/>
      <c r="KX25" s="551"/>
      <c r="KY25" s="551"/>
      <c r="KZ25" s="551"/>
      <c r="LA25" s="551"/>
      <c r="LB25" s="551"/>
      <c r="LC25" s="551"/>
      <c r="LD25" s="551"/>
      <c r="LE25" s="551"/>
      <c r="LF25" s="551"/>
      <c r="LG25" s="551"/>
      <c r="LH25" s="551"/>
      <c r="LI25" s="551"/>
      <c r="LJ25" s="551"/>
      <c r="LK25" s="551"/>
      <c r="LL25" s="551"/>
      <c r="LM25" s="551"/>
      <c r="LN25" s="551"/>
      <c r="LO25" s="551"/>
      <c r="LP25" s="551"/>
      <c r="LQ25" s="551"/>
      <c r="LR25" s="551"/>
      <c r="LS25" s="551"/>
      <c r="LT25" s="551"/>
      <c r="LU25" s="551"/>
      <c r="LV25" s="551"/>
      <c r="LW25" s="551"/>
      <c r="LX25" s="551"/>
      <c r="LY25" s="551"/>
      <c r="LZ25" s="551"/>
      <c r="MA25" s="551"/>
      <c r="MB25" s="551"/>
      <c r="MC25" s="551"/>
      <c r="MD25" s="551"/>
      <c r="ME25" s="551"/>
      <c r="MF25" s="551"/>
      <c r="MG25" s="551"/>
      <c r="MH25" s="551"/>
      <c r="MI25" s="551"/>
      <c r="MJ25" s="551"/>
      <c r="MK25" s="551"/>
      <c r="ML25" s="551"/>
      <c r="MM25" s="551"/>
      <c r="MN25" s="551"/>
      <c r="MO25" s="551"/>
      <c r="MP25" s="551"/>
      <c r="MQ25" s="551"/>
      <c r="MR25" s="551"/>
      <c r="MS25" s="551"/>
      <c r="MT25" s="551"/>
      <c r="MU25" s="551"/>
      <c r="MV25" s="551"/>
      <c r="MW25" s="551"/>
      <c r="MX25" s="551"/>
      <c r="MY25" s="551"/>
      <c r="MZ25" s="551"/>
      <c r="NA25" s="551"/>
      <c r="NB25" s="551"/>
      <c r="NC25" s="551"/>
      <c r="ND25" s="551"/>
      <c r="NE25" s="551"/>
      <c r="NF25" s="551"/>
      <c r="NG25" s="551"/>
      <c r="NH25" s="551"/>
      <c r="NI25" s="551"/>
      <c r="NJ25" s="551"/>
      <c r="NK25" s="551"/>
      <c r="NL25" s="551"/>
      <c r="NM25" s="551"/>
      <c r="NN25" s="551"/>
      <c r="NO25" s="551"/>
      <c r="NP25" s="551"/>
      <c r="NQ25" s="551"/>
      <c r="NR25" s="551"/>
      <c r="NS25" s="551"/>
      <c r="NT25" s="551"/>
      <c r="NU25" s="551"/>
      <c r="NV25" s="551"/>
      <c r="NW25" s="551"/>
      <c r="NX25" s="551"/>
      <c r="NY25" s="551"/>
      <c r="NZ25" s="551"/>
      <c r="OA25" s="551"/>
      <c r="OB25" s="551"/>
      <c r="OC25" s="551"/>
      <c r="OD25" s="551"/>
      <c r="OE25" s="551"/>
      <c r="OF25" s="551"/>
      <c r="OG25" s="551"/>
      <c r="OH25" s="551"/>
      <c r="OI25" s="551"/>
      <c r="OJ25" s="551"/>
      <c r="OK25" s="551"/>
      <c r="OL25" s="551"/>
      <c r="OM25" s="551"/>
      <c r="ON25" s="551"/>
      <c r="OO25" s="551"/>
      <c r="OP25" s="551"/>
      <c r="OQ25" s="551"/>
      <c r="OR25" s="551"/>
      <c r="OS25" s="551"/>
      <c r="OT25" s="551"/>
      <c r="OU25" s="551"/>
      <c r="OV25" s="551"/>
      <c r="OW25" s="551"/>
      <c r="OX25" s="551"/>
      <c r="OY25" s="551"/>
      <c r="OZ25" s="551"/>
      <c r="PA25" s="551"/>
      <c r="PB25" s="551"/>
      <c r="PC25" s="551"/>
      <c r="PD25" s="551"/>
      <c r="PE25" s="551"/>
      <c r="PF25" s="551"/>
      <c r="PG25" s="551"/>
      <c r="PH25" s="551"/>
      <c r="PI25" s="551"/>
      <c r="PJ25" s="551"/>
      <c r="PK25" s="551"/>
      <c r="PL25" s="551"/>
      <c r="PM25" s="551"/>
      <c r="PN25" s="551"/>
      <c r="PO25" s="551"/>
      <c r="PP25" s="551"/>
      <c r="PQ25" s="551"/>
      <c r="PR25" s="551"/>
      <c r="PS25" s="551"/>
      <c r="PT25" s="551"/>
      <c r="PU25" s="551"/>
      <c r="PV25" s="551"/>
      <c r="PW25" s="551"/>
      <c r="PX25" s="551"/>
      <c r="PY25" s="551"/>
      <c r="PZ25" s="551"/>
      <c r="QA25" s="551"/>
      <c r="QB25" s="551"/>
      <c r="QC25" s="551"/>
      <c r="QD25" s="551"/>
      <c r="QE25" s="551"/>
      <c r="QF25" s="551"/>
      <c r="QG25" s="551"/>
      <c r="QH25" s="551"/>
      <c r="QI25" s="551"/>
      <c r="QJ25" s="551"/>
      <c r="QK25" s="551"/>
      <c r="QL25" s="551"/>
      <c r="QM25" s="551"/>
      <c r="QN25" s="551"/>
      <c r="QO25" s="551"/>
      <c r="QP25" s="551"/>
      <c r="QQ25" s="551"/>
      <c r="QR25" s="551"/>
      <c r="QS25" s="551"/>
      <c r="QT25" s="551"/>
      <c r="QU25" s="551"/>
      <c r="QV25" s="551"/>
      <c r="QW25" s="551"/>
      <c r="QX25" s="551"/>
      <c r="QY25" s="551"/>
      <c r="QZ25" s="551"/>
      <c r="RA25" s="551"/>
      <c r="RB25" s="551"/>
      <c r="RC25" s="551"/>
      <c r="RD25" s="551"/>
      <c r="RE25" s="551"/>
      <c r="RF25" s="551"/>
      <c r="RG25" s="551"/>
      <c r="RH25" s="551"/>
      <c r="RI25" s="551"/>
      <c r="RJ25" s="551"/>
      <c r="RK25" s="551"/>
      <c r="RL25" s="551"/>
      <c r="RM25" s="551"/>
      <c r="RN25" s="551"/>
      <c r="RO25" s="551"/>
      <c r="RP25" s="551"/>
      <c r="RQ25" s="551"/>
      <c r="RR25" s="551"/>
      <c r="RS25" s="551"/>
      <c r="RT25" s="551"/>
      <c r="RU25" s="551"/>
      <c r="RV25" s="551"/>
      <c r="RW25" s="551"/>
      <c r="RX25" s="551"/>
      <c r="RY25" s="551"/>
      <c r="RZ25" s="551"/>
      <c r="SA25" s="551"/>
      <c r="SB25" s="551"/>
      <c r="SC25" s="551"/>
      <c r="SD25" s="551"/>
      <c r="SE25" s="551"/>
      <c r="SF25" s="551"/>
      <c r="SG25" s="551"/>
      <c r="SH25" s="551"/>
      <c r="SI25" s="551"/>
      <c r="SJ25" s="551"/>
      <c r="SK25" s="551"/>
      <c r="SL25" s="551"/>
      <c r="SM25" s="551"/>
      <c r="SN25" s="551"/>
      <c r="SO25" s="551"/>
      <c r="SP25" s="551"/>
      <c r="SQ25" s="551"/>
      <c r="SR25" s="551"/>
      <c r="SS25" s="551"/>
      <c r="ST25" s="551"/>
      <c r="SU25" s="551"/>
      <c r="SV25" s="551"/>
      <c r="SW25" s="551"/>
      <c r="SX25" s="551"/>
      <c r="SY25" s="551"/>
      <c r="SZ25" s="551"/>
      <c r="TA25" s="551"/>
      <c r="TB25" s="551"/>
      <c r="TC25" s="551"/>
      <c r="TD25" s="551"/>
      <c r="TE25" s="551"/>
      <c r="TF25" s="551"/>
      <c r="TG25" s="551"/>
      <c r="TH25" s="551"/>
      <c r="TI25" s="551"/>
      <c r="TJ25" s="551"/>
      <c r="TK25" s="551"/>
      <c r="TL25" s="551"/>
      <c r="TM25" s="551"/>
      <c r="TN25" s="551"/>
      <c r="TO25" s="551"/>
      <c r="TP25" s="551"/>
      <c r="TQ25" s="551"/>
      <c r="TR25" s="551"/>
      <c r="TS25" s="551"/>
      <c r="TT25" s="551"/>
      <c r="TU25" s="551"/>
      <c r="TV25" s="551"/>
      <c r="TW25" s="551"/>
      <c r="TX25" s="551"/>
      <c r="TY25" s="551"/>
      <c r="TZ25" s="551"/>
      <c r="UA25" s="551"/>
      <c r="UB25" s="551"/>
      <c r="UC25" s="551"/>
      <c r="UD25" s="551"/>
      <c r="UE25" s="551"/>
      <c r="UF25" s="551"/>
      <c r="UG25" s="551"/>
      <c r="UH25" s="551"/>
      <c r="UI25" s="551"/>
      <c r="UJ25" s="551"/>
      <c r="UK25" s="551"/>
      <c r="UL25" s="551"/>
      <c r="UM25" s="551"/>
      <c r="UN25" s="551"/>
      <c r="UO25" s="551"/>
      <c r="UP25" s="551"/>
      <c r="UQ25" s="551"/>
      <c r="UR25" s="551"/>
      <c r="US25" s="551"/>
      <c r="UT25" s="551"/>
      <c r="UU25" s="551"/>
      <c r="UV25" s="551"/>
      <c r="UW25" s="551"/>
      <c r="UX25" s="551"/>
      <c r="UY25" s="551"/>
      <c r="UZ25" s="551"/>
      <c r="VA25" s="551"/>
      <c r="VB25" s="551"/>
      <c r="VC25" s="551"/>
      <c r="VD25" s="551"/>
      <c r="VE25" s="551"/>
      <c r="VF25" s="551"/>
      <c r="VG25" s="551"/>
      <c r="VH25" s="551"/>
      <c r="VI25" s="551"/>
      <c r="VJ25" s="551"/>
      <c r="VK25" s="551"/>
      <c r="VL25" s="551"/>
      <c r="VM25" s="551"/>
      <c r="VN25" s="551"/>
      <c r="VO25" s="551"/>
      <c r="VP25" s="551"/>
      <c r="VQ25" s="551"/>
      <c r="VR25" s="551"/>
      <c r="VS25" s="551"/>
      <c r="VT25" s="551"/>
      <c r="VU25" s="551"/>
      <c r="VV25" s="551"/>
      <c r="VW25" s="551"/>
      <c r="VX25" s="551"/>
      <c r="VY25" s="551"/>
      <c r="VZ25" s="551"/>
      <c r="WA25" s="551"/>
      <c r="WB25" s="551"/>
      <c r="WC25" s="551"/>
      <c r="WD25" s="551"/>
      <c r="WE25" s="551"/>
      <c r="WF25" s="551"/>
      <c r="WG25" s="551"/>
      <c r="WH25" s="551"/>
      <c r="WI25" s="551"/>
      <c r="WJ25" s="551"/>
      <c r="WK25" s="551"/>
      <c r="WL25" s="551"/>
      <c r="WM25" s="551"/>
      <c r="WN25" s="551"/>
      <c r="WO25" s="551"/>
      <c r="WP25" s="551"/>
      <c r="WQ25" s="551"/>
      <c r="WR25" s="551"/>
      <c r="WS25" s="551"/>
      <c r="WT25" s="551"/>
      <c r="WU25" s="551"/>
      <c r="WV25" s="551"/>
      <c r="WW25" s="551"/>
      <c r="WX25" s="551"/>
      <c r="WY25" s="551"/>
      <c r="WZ25" s="551"/>
      <c r="XA25" s="551"/>
      <c r="XB25" s="551"/>
      <c r="XC25" s="551"/>
      <c r="XD25" s="551"/>
      <c r="XE25" s="551"/>
      <c r="XF25" s="551"/>
      <c r="XG25" s="551"/>
      <c r="XH25" s="551"/>
      <c r="XI25" s="551"/>
      <c r="XJ25" s="551"/>
      <c r="XK25" s="551"/>
      <c r="XL25" s="551"/>
      <c r="XM25" s="551"/>
      <c r="XN25" s="551"/>
      <c r="XO25" s="551"/>
      <c r="XP25" s="551"/>
      <c r="XQ25" s="551"/>
      <c r="XR25" s="551"/>
      <c r="XS25" s="551"/>
      <c r="XT25" s="551"/>
      <c r="XU25" s="551"/>
      <c r="XV25" s="551"/>
      <c r="XW25" s="551"/>
      <c r="XX25" s="551"/>
      <c r="XY25" s="551"/>
      <c r="XZ25" s="551"/>
      <c r="YA25" s="551"/>
      <c r="YB25" s="551"/>
      <c r="YC25" s="551"/>
      <c r="YD25" s="551"/>
      <c r="YE25" s="551"/>
      <c r="YF25" s="551"/>
      <c r="YG25" s="551"/>
      <c r="YH25" s="551"/>
      <c r="YI25" s="551"/>
      <c r="YJ25" s="551"/>
      <c r="YK25" s="551"/>
      <c r="YL25" s="551"/>
      <c r="YM25" s="551"/>
      <c r="YN25" s="551"/>
      <c r="YO25" s="551"/>
      <c r="YP25" s="551"/>
      <c r="YQ25" s="551"/>
      <c r="YR25" s="551"/>
      <c r="YS25" s="551"/>
      <c r="YT25" s="551"/>
      <c r="YU25" s="551"/>
      <c r="YV25" s="551"/>
      <c r="YW25" s="551"/>
      <c r="YX25" s="551"/>
      <c r="YY25" s="551"/>
      <c r="YZ25" s="551"/>
      <c r="ZA25" s="551"/>
      <c r="ZB25" s="551"/>
      <c r="ZC25" s="551"/>
      <c r="ZD25" s="551"/>
      <c r="ZE25" s="551"/>
      <c r="ZF25" s="551"/>
      <c r="ZG25" s="551"/>
      <c r="ZH25" s="551"/>
      <c r="ZI25" s="551"/>
      <c r="ZJ25" s="551"/>
      <c r="ZK25" s="551"/>
      <c r="ZL25" s="551"/>
      <c r="ZM25" s="551"/>
      <c r="ZN25" s="551"/>
      <c r="ZO25" s="551"/>
      <c r="ZP25" s="551"/>
      <c r="ZQ25" s="551"/>
      <c r="ZR25" s="551"/>
      <c r="ZS25" s="551"/>
      <c r="ZT25" s="551"/>
      <c r="ZU25" s="551"/>
      <c r="ZV25" s="551"/>
      <c r="ZW25" s="551"/>
      <c r="ZX25" s="551"/>
      <c r="ZY25" s="551"/>
      <c r="ZZ25" s="551"/>
      <c r="AAA25" s="551"/>
      <c r="AAB25" s="551"/>
      <c r="AAC25" s="551"/>
      <c r="AAD25" s="551"/>
      <c r="AAE25" s="551"/>
      <c r="AAF25" s="551"/>
      <c r="AAG25" s="551"/>
      <c r="AAH25" s="551"/>
      <c r="AAI25" s="551"/>
      <c r="AAJ25" s="551"/>
      <c r="AAK25" s="551"/>
      <c r="AAL25" s="551"/>
      <c r="AAM25" s="551"/>
      <c r="AAN25" s="551"/>
      <c r="AAO25" s="551"/>
      <c r="AAP25" s="551"/>
      <c r="AAQ25" s="551"/>
      <c r="AAR25" s="551"/>
      <c r="AAS25" s="551"/>
      <c r="AAT25" s="551"/>
      <c r="AAU25" s="551"/>
      <c r="AAV25" s="551"/>
      <c r="AAW25" s="551"/>
      <c r="AAX25" s="551"/>
      <c r="AAY25" s="551"/>
      <c r="AAZ25" s="551"/>
      <c r="ABA25" s="551"/>
      <c r="ABB25" s="551"/>
      <c r="ABC25" s="551"/>
      <c r="ABD25" s="551"/>
      <c r="ABE25" s="551"/>
      <c r="ABF25" s="551"/>
      <c r="ABG25" s="551"/>
      <c r="ABH25" s="551"/>
      <c r="ABI25" s="551"/>
      <c r="ABJ25" s="551"/>
      <c r="ABK25" s="551"/>
      <c r="ABL25" s="551"/>
      <c r="ABM25" s="551"/>
      <c r="ABN25" s="551"/>
      <c r="ABO25" s="551"/>
      <c r="ABP25" s="551"/>
      <c r="ABQ25" s="551"/>
      <c r="ABR25" s="551"/>
      <c r="ABS25" s="551"/>
      <c r="ABT25" s="551"/>
      <c r="ABU25" s="551"/>
      <c r="ABV25" s="551"/>
      <c r="ABW25" s="551"/>
      <c r="ABX25" s="551"/>
      <c r="ABY25" s="551"/>
      <c r="ABZ25" s="551"/>
      <c r="ACA25" s="551"/>
      <c r="ACB25" s="551"/>
      <c r="ACC25" s="551"/>
      <c r="ACD25" s="551"/>
      <c r="ACE25" s="551"/>
      <c r="ACF25" s="551"/>
      <c r="ACG25" s="551"/>
      <c r="ACH25" s="551"/>
      <c r="ACI25" s="551"/>
      <c r="ACJ25" s="551"/>
      <c r="ACK25" s="551"/>
      <c r="ACL25" s="551"/>
      <c r="ACM25" s="551"/>
      <c r="ACN25" s="551"/>
      <c r="ACO25" s="551"/>
      <c r="ACP25" s="551"/>
      <c r="ACQ25" s="551"/>
      <c r="ACR25" s="551"/>
      <c r="ACS25" s="551"/>
      <c r="ACT25" s="551"/>
      <c r="ACU25" s="551"/>
      <c r="ACV25" s="551"/>
      <c r="ACW25" s="551"/>
      <c r="ACX25" s="551"/>
      <c r="ACY25" s="551"/>
      <c r="ACZ25" s="551"/>
      <c r="ADA25" s="551"/>
      <c r="ADB25" s="551"/>
      <c r="ADC25" s="551"/>
      <c r="ADD25" s="551"/>
      <c r="ADE25" s="551"/>
      <c r="ADF25" s="551"/>
      <c r="ADG25" s="551"/>
      <c r="ADH25" s="551"/>
      <c r="ADI25" s="551"/>
      <c r="ADJ25" s="551"/>
      <c r="ADK25" s="551"/>
      <c r="ADL25" s="551"/>
      <c r="ADM25" s="551"/>
      <c r="ADN25" s="551"/>
      <c r="ADO25" s="551"/>
      <c r="ADP25" s="551"/>
      <c r="ADQ25" s="551"/>
      <c r="ADR25" s="551"/>
      <c r="ADS25" s="551"/>
      <c r="ADT25" s="551"/>
      <c r="ADU25" s="551"/>
      <c r="ADV25" s="551"/>
      <c r="ADW25" s="551"/>
      <c r="ADX25" s="551"/>
      <c r="ADY25" s="551"/>
      <c r="ADZ25" s="551"/>
      <c r="AEA25" s="551"/>
      <c r="AEB25" s="551"/>
      <c r="AEC25" s="551"/>
      <c r="AED25" s="551"/>
      <c r="AEE25" s="551"/>
      <c r="AEF25" s="551"/>
      <c r="AEG25" s="551"/>
      <c r="AEH25" s="551"/>
      <c r="AEI25" s="551"/>
      <c r="AEJ25" s="551"/>
      <c r="AEK25" s="551"/>
      <c r="AEL25" s="551"/>
      <c r="AEM25" s="551"/>
      <c r="AEN25" s="551"/>
      <c r="AEO25" s="551"/>
      <c r="AEP25" s="551"/>
      <c r="AEQ25" s="551"/>
      <c r="AER25" s="551"/>
      <c r="AES25" s="551"/>
      <c r="AET25" s="551"/>
      <c r="AEU25" s="551"/>
      <c r="AEV25" s="551"/>
      <c r="AEW25" s="551"/>
      <c r="AEX25" s="551"/>
      <c r="AEY25" s="551"/>
      <c r="AEZ25" s="551"/>
      <c r="AFA25" s="551"/>
      <c r="AFB25" s="551"/>
      <c r="AFC25" s="551"/>
      <c r="AFD25" s="551"/>
      <c r="AFE25" s="551"/>
      <c r="AFF25" s="551"/>
      <c r="AFG25" s="551"/>
      <c r="AFH25" s="551"/>
      <c r="AFI25" s="551"/>
      <c r="AFJ25" s="551"/>
      <c r="AFK25" s="551"/>
      <c r="AFL25" s="551"/>
      <c r="AFM25" s="551"/>
      <c r="AFN25" s="551"/>
      <c r="AFO25" s="551"/>
      <c r="AFP25" s="551"/>
      <c r="AFQ25" s="551"/>
      <c r="AFR25" s="551"/>
      <c r="AFS25" s="551"/>
      <c r="AFT25" s="551"/>
      <c r="AFU25" s="551"/>
      <c r="AFV25" s="551"/>
      <c r="AFW25" s="551"/>
      <c r="AFX25" s="551"/>
      <c r="AFY25" s="551"/>
      <c r="AFZ25" s="551"/>
      <c r="AGA25" s="551"/>
      <c r="AGB25" s="551"/>
      <c r="AGC25" s="551"/>
      <c r="AGD25" s="551"/>
      <c r="AGE25" s="551"/>
      <c r="AGF25" s="551"/>
      <c r="AGG25" s="551"/>
      <c r="AGH25" s="551"/>
      <c r="AGI25" s="551"/>
      <c r="AGJ25" s="551"/>
      <c r="AGK25" s="551"/>
      <c r="AGL25" s="551"/>
      <c r="AGM25" s="551"/>
      <c r="AGN25" s="551"/>
      <c r="AGO25" s="551"/>
      <c r="AGP25" s="551"/>
      <c r="AGQ25" s="551"/>
      <c r="AGR25" s="551"/>
      <c r="AGS25" s="551"/>
      <c r="AGT25" s="551"/>
      <c r="AGU25" s="551"/>
      <c r="AGV25" s="551"/>
      <c r="AGW25" s="551"/>
      <c r="AGX25" s="551"/>
      <c r="AGY25" s="551"/>
      <c r="AGZ25" s="551"/>
      <c r="AHA25" s="551"/>
      <c r="AHB25" s="551"/>
      <c r="AHC25" s="551"/>
      <c r="AHD25" s="551"/>
      <c r="AHE25" s="551"/>
      <c r="AHF25" s="551"/>
      <c r="AHG25" s="551"/>
      <c r="AHH25" s="551"/>
      <c r="AHI25" s="551"/>
      <c r="AHJ25" s="551"/>
      <c r="AHK25" s="551"/>
      <c r="AHL25" s="551"/>
      <c r="AHM25" s="551"/>
      <c r="AHN25" s="551"/>
      <c r="AHO25" s="551"/>
      <c r="AHP25" s="551"/>
      <c r="AHQ25" s="551"/>
      <c r="AHR25" s="551"/>
      <c r="AHS25" s="551"/>
      <c r="AHT25" s="551"/>
      <c r="AHU25" s="551"/>
      <c r="AHV25" s="551"/>
      <c r="AHW25" s="551"/>
      <c r="AHX25" s="551"/>
      <c r="AHY25" s="551"/>
      <c r="AHZ25" s="551"/>
      <c r="AIA25" s="551"/>
      <c r="AIB25" s="551"/>
      <c r="AIC25" s="551"/>
      <c r="AID25" s="551"/>
      <c r="AIE25" s="551"/>
      <c r="AIF25" s="551"/>
      <c r="AIG25" s="551"/>
      <c r="AIH25" s="551"/>
      <c r="AII25" s="551"/>
      <c r="AIJ25" s="551"/>
      <c r="AIK25" s="551"/>
      <c r="AIL25" s="551"/>
      <c r="AIM25" s="551"/>
      <c r="AIN25" s="551"/>
      <c r="AIO25" s="551"/>
      <c r="AIP25" s="551"/>
      <c r="AIQ25" s="551"/>
      <c r="AIR25" s="551"/>
      <c r="AIS25" s="551"/>
      <c r="AIT25" s="551"/>
      <c r="AIU25" s="551"/>
      <c r="AIV25" s="551"/>
      <c r="AIW25" s="551"/>
      <c r="AIX25" s="551"/>
      <c r="AIY25" s="551"/>
      <c r="AIZ25" s="551"/>
      <c r="AJA25" s="551"/>
      <c r="AJB25" s="551"/>
      <c r="AJC25" s="551"/>
      <c r="AJD25" s="551"/>
      <c r="AJE25" s="551"/>
      <c r="AJF25" s="551"/>
      <c r="AJG25" s="551"/>
      <c r="AJH25" s="551"/>
      <c r="AJI25" s="551"/>
      <c r="AJJ25" s="551"/>
      <c r="AJK25" s="551"/>
      <c r="AJL25" s="551"/>
      <c r="AJM25" s="551"/>
      <c r="AJN25" s="551"/>
      <c r="AJO25" s="551"/>
      <c r="AJP25" s="551"/>
      <c r="AJQ25" s="551"/>
      <c r="AJR25" s="551"/>
    </row>
    <row r="26" spans="1:954" ht="13.8" customHeight="1">
      <c r="A26" s="125" t="s">
        <v>28</v>
      </c>
      <c r="B26" s="544" t="s">
        <v>54</v>
      </c>
      <c r="C26" s="544"/>
      <c r="D26" s="545"/>
      <c r="E26" s="545"/>
      <c r="F26" s="545"/>
      <c r="G26" s="545"/>
      <c r="H26" s="545"/>
      <c r="I26" s="545"/>
      <c r="J26" s="545"/>
      <c r="K26" s="545"/>
      <c r="L26" s="545"/>
      <c r="M26" s="545"/>
      <c r="N26" s="545"/>
      <c r="O26" s="545"/>
    </row>
    <row r="27" spans="1:954" ht="13.8" customHeight="1">
      <c r="A27" s="125" t="s">
        <v>37</v>
      </c>
      <c r="B27" s="544" t="s">
        <v>55</v>
      </c>
      <c r="C27" s="544"/>
      <c r="D27" s="545"/>
      <c r="E27" s="545"/>
      <c r="F27" s="545"/>
      <c r="G27" s="545"/>
      <c r="H27" s="545"/>
      <c r="I27" s="545"/>
      <c r="J27" s="545"/>
      <c r="K27" s="545"/>
      <c r="L27" s="545"/>
      <c r="M27" s="545"/>
      <c r="N27" s="545"/>
      <c r="O27" s="545"/>
    </row>
    <row r="28" spans="1:954" s="554" customFormat="1" ht="13.8" customHeight="1">
      <c r="A28" s="130" t="s">
        <v>98</v>
      </c>
      <c r="B28" s="542" t="s">
        <v>172</v>
      </c>
      <c r="C28" s="542"/>
      <c r="D28" s="553"/>
      <c r="E28" s="553"/>
      <c r="F28" s="553"/>
      <c r="G28" s="553"/>
      <c r="H28" s="553"/>
      <c r="I28" s="553"/>
      <c r="J28" s="553"/>
      <c r="K28" s="553"/>
      <c r="L28" s="553"/>
      <c r="M28" s="553"/>
      <c r="N28" s="553"/>
      <c r="O28" s="55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c r="IT28" s="543"/>
      <c r="IU28" s="543"/>
      <c r="IV28" s="543"/>
      <c r="IW28" s="543"/>
      <c r="IX28" s="543"/>
      <c r="IY28" s="543"/>
      <c r="IZ28" s="543"/>
      <c r="JA28" s="543"/>
      <c r="JB28" s="543"/>
      <c r="JC28" s="543"/>
      <c r="JD28" s="543"/>
      <c r="JE28" s="543"/>
      <c r="JF28" s="543"/>
      <c r="JG28" s="543"/>
      <c r="JH28" s="543"/>
      <c r="JI28" s="543"/>
      <c r="JJ28" s="543"/>
      <c r="JK28" s="543"/>
      <c r="JL28" s="543"/>
      <c r="JM28" s="543"/>
      <c r="JN28" s="543"/>
      <c r="JO28" s="543"/>
      <c r="JP28" s="543"/>
      <c r="JQ28" s="543"/>
      <c r="JR28" s="543"/>
      <c r="JS28" s="543"/>
      <c r="JT28" s="543"/>
      <c r="JU28" s="543"/>
      <c r="JV28" s="543"/>
      <c r="JW28" s="543"/>
      <c r="JX28" s="543"/>
      <c r="JY28" s="543"/>
      <c r="JZ28" s="543"/>
      <c r="KA28" s="543"/>
      <c r="KB28" s="543"/>
      <c r="KC28" s="543"/>
      <c r="KD28" s="543"/>
      <c r="KE28" s="543"/>
      <c r="KF28" s="543"/>
      <c r="KG28" s="543"/>
      <c r="KH28" s="543"/>
      <c r="KI28" s="543"/>
      <c r="KJ28" s="543"/>
      <c r="KK28" s="543"/>
      <c r="KL28" s="543"/>
      <c r="KM28" s="543"/>
      <c r="KN28" s="543"/>
      <c r="KO28" s="543"/>
      <c r="KP28" s="543"/>
      <c r="KQ28" s="543"/>
      <c r="KR28" s="543"/>
      <c r="KS28" s="543"/>
      <c r="KT28" s="543"/>
      <c r="KU28" s="543"/>
      <c r="KV28" s="543"/>
      <c r="KW28" s="543"/>
      <c r="KX28" s="543"/>
      <c r="KY28" s="543"/>
      <c r="KZ28" s="543"/>
      <c r="LA28" s="543"/>
      <c r="LB28" s="543"/>
      <c r="LC28" s="543"/>
      <c r="LD28" s="543"/>
      <c r="LE28" s="543"/>
      <c r="LF28" s="543"/>
      <c r="LG28" s="543"/>
      <c r="LH28" s="543"/>
      <c r="LI28" s="543"/>
      <c r="LJ28" s="543"/>
      <c r="LK28" s="543"/>
      <c r="LL28" s="543"/>
      <c r="LM28" s="543"/>
      <c r="LN28" s="543"/>
      <c r="LO28" s="543"/>
      <c r="LP28" s="543"/>
      <c r="LQ28" s="543"/>
      <c r="LR28" s="543"/>
      <c r="LS28" s="543"/>
      <c r="LT28" s="543"/>
      <c r="LU28" s="543"/>
      <c r="LV28" s="543"/>
      <c r="LW28" s="543"/>
      <c r="LX28" s="543"/>
      <c r="LY28" s="543"/>
      <c r="LZ28" s="543"/>
      <c r="MA28" s="543"/>
      <c r="MB28" s="543"/>
      <c r="MC28" s="543"/>
      <c r="MD28" s="543"/>
      <c r="ME28" s="543"/>
      <c r="MF28" s="543"/>
      <c r="MG28" s="543"/>
      <c r="MH28" s="543"/>
      <c r="MI28" s="543"/>
      <c r="MJ28" s="543"/>
      <c r="MK28" s="543"/>
      <c r="ML28" s="543"/>
      <c r="MM28" s="543"/>
      <c r="MN28" s="543"/>
      <c r="MO28" s="543"/>
      <c r="MP28" s="543"/>
      <c r="MQ28" s="543"/>
      <c r="MR28" s="543"/>
      <c r="MS28" s="543"/>
      <c r="MT28" s="543"/>
      <c r="MU28" s="543"/>
      <c r="MV28" s="543"/>
      <c r="MW28" s="543"/>
      <c r="MX28" s="543"/>
      <c r="MY28" s="543"/>
      <c r="MZ28" s="543"/>
      <c r="NA28" s="543"/>
      <c r="NB28" s="543"/>
      <c r="NC28" s="543"/>
      <c r="ND28" s="543"/>
      <c r="NE28" s="543"/>
      <c r="NF28" s="543"/>
      <c r="NG28" s="543"/>
      <c r="NH28" s="543"/>
      <c r="NI28" s="543"/>
      <c r="NJ28" s="543"/>
      <c r="NK28" s="543"/>
      <c r="NL28" s="543"/>
      <c r="NM28" s="543"/>
      <c r="NN28" s="543"/>
      <c r="NO28" s="543"/>
      <c r="NP28" s="543"/>
      <c r="NQ28" s="543"/>
      <c r="NR28" s="543"/>
      <c r="NS28" s="543"/>
      <c r="NT28" s="543"/>
      <c r="NU28" s="543"/>
      <c r="NV28" s="543"/>
      <c r="NW28" s="543"/>
      <c r="NX28" s="543"/>
      <c r="NY28" s="543"/>
      <c r="NZ28" s="543"/>
      <c r="OA28" s="543"/>
      <c r="OB28" s="543"/>
      <c r="OC28" s="543"/>
      <c r="OD28" s="543"/>
      <c r="OE28" s="543"/>
      <c r="OF28" s="543"/>
      <c r="OG28" s="543"/>
      <c r="OH28" s="543"/>
      <c r="OI28" s="543"/>
      <c r="OJ28" s="543"/>
      <c r="OK28" s="543"/>
      <c r="OL28" s="543"/>
      <c r="OM28" s="543"/>
      <c r="ON28" s="543"/>
      <c r="OO28" s="543"/>
      <c r="OP28" s="543"/>
      <c r="OQ28" s="543"/>
      <c r="OR28" s="543"/>
      <c r="OS28" s="543"/>
      <c r="OT28" s="543"/>
      <c r="OU28" s="543"/>
      <c r="OV28" s="543"/>
      <c r="OW28" s="543"/>
      <c r="OX28" s="543"/>
      <c r="OY28" s="543"/>
      <c r="OZ28" s="543"/>
      <c r="PA28" s="543"/>
      <c r="PB28" s="543"/>
      <c r="PC28" s="543"/>
      <c r="PD28" s="543"/>
      <c r="PE28" s="543"/>
      <c r="PF28" s="543"/>
      <c r="PG28" s="543"/>
      <c r="PH28" s="543"/>
      <c r="PI28" s="543"/>
      <c r="PJ28" s="543"/>
      <c r="PK28" s="543"/>
      <c r="PL28" s="543"/>
      <c r="PM28" s="543"/>
      <c r="PN28" s="543"/>
      <c r="PO28" s="543"/>
      <c r="PP28" s="543"/>
      <c r="PQ28" s="543"/>
      <c r="PR28" s="543"/>
      <c r="PS28" s="543"/>
      <c r="PT28" s="543"/>
      <c r="PU28" s="543"/>
      <c r="PV28" s="543"/>
      <c r="PW28" s="543"/>
      <c r="PX28" s="543"/>
      <c r="PY28" s="543"/>
      <c r="PZ28" s="543"/>
      <c r="QA28" s="543"/>
      <c r="QB28" s="543"/>
      <c r="QC28" s="543"/>
      <c r="QD28" s="543"/>
      <c r="QE28" s="543"/>
      <c r="QF28" s="543"/>
      <c r="QG28" s="543"/>
      <c r="QH28" s="543"/>
      <c r="QI28" s="543"/>
      <c r="QJ28" s="543"/>
      <c r="QK28" s="543"/>
      <c r="QL28" s="543"/>
      <c r="QM28" s="543"/>
      <c r="QN28" s="543"/>
      <c r="QO28" s="543"/>
      <c r="QP28" s="543"/>
      <c r="QQ28" s="543"/>
      <c r="QR28" s="543"/>
      <c r="QS28" s="543"/>
      <c r="QT28" s="543"/>
      <c r="QU28" s="543"/>
      <c r="QV28" s="543"/>
      <c r="QW28" s="543"/>
      <c r="QX28" s="543"/>
      <c r="QY28" s="543"/>
      <c r="QZ28" s="543"/>
      <c r="RA28" s="543"/>
      <c r="RB28" s="543"/>
      <c r="RC28" s="543"/>
      <c r="RD28" s="543"/>
      <c r="RE28" s="543"/>
      <c r="RF28" s="543"/>
      <c r="RG28" s="543"/>
      <c r="RH28" s="543"/>
      <c r="RI28" s="543"/>
      <c r="RJ28" s="543"/>
      <c r="RK28" s="543"/>
      <c r="RL28" s="543"/>
      <c r="RM28" s="543"/>
      <c r="RN28" s="543"/>
      <c r="RO28" s="543"/>
      <c r="RP28" s="543"/>
      <c r="RQ28" s="543"/>
      <c r="RR28" s="543"/>
      <c r="RS28" s="543"/>
      <c r="RT28" s="543"/>
      <c r="RU28" s="543"/>
      <c r="RV28" s="543"/>
      <c r="RW28" s="543"/>
      <c r="RX28" s="543"/>
      <c r="RY28" s="543"/>
      <c r="RZ28" s="543"/>
      <c r="SA28" s="543"/>
      <c r="SB28" s="543"/>
      <c r="SC28" s="543"/>
      <c r="SD28" s="543"/>
      <c r="SE28" s="543"/>
      <c r="SF28" s="543"/>
      <c r="SG28" s="543"/>
      <c r="SH28" s="543"/>
      <c r="SI28" s="543"/>
      <c r="SJ28" s="543"/>
      <c r="SK28" s="543"/>
      <c r="SL28" s="543"/>
      <c r="SM28" s="543"/>
      <c r="SN28" s="543"/>
      <c r="SO28" s="543"/>
      <c r="SP28" s="543"/>
      <c r="SQ28" s="543"/>
      <c r="SR28" s="543"/>
      <c r="SS28" s="543"/>
      <c r="ST28" s="543"/>
      <c r="SU28" s="543"/>
      <c r="SV28" s="543"/>
      <c r="SW28" s="543"/>
      <c r="SX28" s="543"/>
      <c r="SY28" s="543"/>
      <c r="SZ28" s="543"/>
      <c r="TA28" s="543"/>
      <c r="TB28" s="543"/>
      <c r="TC28" s="543"/>
      <c r="TD28" s="543"/>
      <c r="TE28" s="543"/>
      <c r="TF28" s="543"/>
      <c r="TG28" s="543"/>
      <c r="TH28" s="543"/>
      <c r="TI28" s="543"/>
      <c r="TJ28" s="543"/>
      <c r="TK28" s="543"/>
      <c r="TL28" s="543"/>
      <c r="TM28" s="543"/>
      <c r="TN28" s="543"/>
      <c r="TO28" s="543"/>
      <c r="TP28" s="543"/>
      <c r="TQ28" s="543"/>
      <c r="TR28" s="543"/>
      <c r="TS28" s="543"/>
      <c r="TT28" s="543"/>
      <c r="TU28" s="543"/>
      <c r="TV28" s="543"/>
      <c r="TW28" s="543"/>
      <c r="TX28" s="543"/>
      <c r="TY28" s="543"/>
      <c r="TZ28" s="543"/>
      <c r="UA28" s="543"/>
      <c r="UB28" s="543"/>
      <c r="UC28" s="543"/>
      <c r="UD28" s="543"/>
      <c r="UE28" s="543"/>
      <c r="UF28" s="543"/>
      <c r="UG28" s="543"/>
      <c r="UH28" s="543"/>
      <c r="UI28" s="543"/>
      <c r="UJ28" s="543"/>
      <c r="UK28" s="543"/>
      <c r="UL28" s="543"/>
      <c r="UM28" s="543"/>
      <c r="UN28" s="543"/>
      <c r="UO28" s="543"/>
      <c r="UP28" s="543"/>
      <c r="UQ28" s="543"/>
      <c r="UR28" s="543"/>
      <c r="US28" s="543"/>
      <c r="UT28" s="543"/>
      <c r="UU28" s="543"/>
      <c r="UV28" s="543"/>
      <c r="UW28" s="543"/>
      <c r="UX28" s="543"/>
      <c r="UY28" s="543"/>
      <c r="UZ28" s="543"/>
      <c r="VA28" s="543"/>
      <c r="VB28" s="543"/>
      <c r="VC28" s="543"/>
      <c r="VD28" s="543"/>
      <c r="VE28" s="543"/>
      <c r="VF28" s="543"/>
      <c r="VG28" s="543"/>
      <c r="VH28" s="543"/>
      <c r="VI28" s="543"/>
      <c r="VJ28" s="543"/>
      <c r="VK28" s="543"/>
      <c r="VL28" s="543"/>
      <c r="VM28" s="543"/>
      <c r="VN28" s="543"/>
      <c r="VO28" s="543"/>
      <c r="VP28" s="543"/>
      <c r="VQ28" s="543"/>
      <c r="VR28" s="543"/>
      <c r="VS28" s="543"/>
      <c r="VT28" s="543"/>
      <c r="VU28" s="543"/>
      <c r="VV28" s="543"/>
      <c r="VW28" s="543"/>
      <c r="VX28" s="543"/>
      <c r="VY28" s="543"/>
      <c r="VZ28" s="543"/>
      <c r="WA28" s="543"/>
      <c r="WB28" s="543"/>
      <c r="WC28" s="543"/>
      <c r="WD28" s="543"/>
      <c r="WE28" s="543"/>
      <c r="WF28" s="543"/>
      <c r="WG28" s="543"/>
      <c r="WH28" s="543"/>
      <c r="WI28" s="543"/>
      <c r="WJ28" s="543"/>
      <c r="WK28" s="543"/>
      <c r="WL28" s="543"/>
      <c r="WM28" s="543"/>
      <c r="WN28" s="543"/>
      <c r="WO28" s="543"/>
      <c r="WP28" s="543"/>
      <c r="WQ28" s="543"/>
      <c r="WR28" s="543"/>
      <c r="WS28" s="543"/>
      <c r="WT28" s="543"/>
      <c r="WU28" s="543"/>
      <c r="WV28" s="543"/>
      <c r="WW28" s="543"/>
      <c r="WX28" s="543"/>
      <c r="WY28" s="543"/>
      <c r="WZ28" s="543"/>
      <c r="XA28" s="543"/>
      <c r="XB28" s="543"/>
      <c r="XC28" s="543"/>
      <c r="XD28" s="543"/>
      <c r="XE28" s="543"/>
      <c r="XF28" s="543"/>
      <c r="XG28" s="543"/>
      <c r="XH28" s="543"/>
      <c r="XI28" s="543"/>
      <c r="XJ28" s="543"/>
      <c r="XK28" s="543"/>
      <c r="XL28" s="543"/>
      <c r="XM28" s="543"/>
      <c r="XN28" s="543"/>
      <c r="XO28" s="543"/>
      <c r="XP28" s="543"/>
      <c r="XQ28" s="543"/>
      <c r="XR28" s="543"/>
      <c r="XS28" s="543"/>
      <c r="XT28" s="543"/>
      <c r="XU28" s="543"/>
      <c r="XV28" s="543"/>
      <c r="XW28" s="543"/>
      <c r="XX28" s="543"/>
      <c r="XY28" s="543"/>
      <c r="XZ28" s="543"/>
      <c r="YA28" s="543"/>
      <c r="YB28" s="543"/>
      <c r="YC28" s="543"/>
      <c r="YD28" s="543"/>
      <c r="YE28" s="543"/>
      <c r="YF28" s="543"/>
      <c r="YG28" s="543"/>
      <c r="YH28" s="543"/>
      <c r="YI28" s="543"/>
      <c r="YJ28" s="543"/>
      <c r="YK28" s="543"/>
      <c r="YL28" s="543"/>
      <c r="YM28" s="543"/>
      <c r="YN28" s="543"/>
      <c r="YO28" s="543"/>
      <c r="YP28" s="543"/>
      <c r="YQ28" s="543"/>
      <c r="YR28" s="543"/>
      <c r="YS28" s="543"/>
      <c r="YT28" s="543"/>
      <c r="YU28" s="543"/>
      <c r="YV28" s="543"/>
      <c r="YW28" s="543"/>
      <c r="YX28" s="543"/>
      <c r="YY28" s="543"/>
      <c r="YZ28" s="543"/>
      <c r="ZA28" s="543"/>
      <c r="ZB28" s="543"/>
      <c r="ZC28" s="543"/>
      <c r="ZD28" s="543"/>
      <c r="ZE28" s="543"/>
      <c r="ZF28" s="543"/>
      <c r="ZG28" s="543"/>
      <c r="ZH28" s="543"/>
      <c r="ZI28" s="543"/>
      <c r="ZJ28" s="543"/>
      <c r="ZK28" s="543"/>
      <c r="ZL28" s="543"/>
      <c r="ZM28" s="543"/>
      <c r="ZN28" s="543"/>
      <c r="ZO28" s="543"/>
      <c r="ZP28" s="543"/>
      <c r="ZQ28" s="543"/>
      <c r="ZR28" s="543"/>
      <c r="ZS28" s="543"/>
      <c r="ZT28" s="543"/>
      <c r="ZU28" s="543"/>
      <c r="ZV28" s="543"/>
      <c r="ZW28" s="543"/>
      <c r="ZX28" s="543"/>
      <c r="ZY28" s="543"/>
      <c r="ZZ28" s="543"/>
      <c r="AAA28" s="543"/>
      <c r="AAB28" s="543"/>
      <c r="AAC28" s="543"/>
      <c r="AAD28" s="543"/>
      <c r="AAE28" s="543"/>
      <c r="AAF28" s="543"/>
      <c r="AAG28" s="543"/>
      <c r="AAH28" s="543"/>
      <c r="AAI28" s="543"/>
      <c r="AAJ28" s="543"/>
      <c r="AAK28" s="543"/>
      <c r="AAL28" s="543"/>
      <c r="AAM28" s="543"/>
      <c r="AAN28" s="543"/>
      <c r="AAO28" s="543"/>
      <c r="AAP28" s="543"/>
      <c r="AAQ28" s="543"/>
      <c r="AAR28" s="543"/>
      <c r="AAS28" s="543"/>
      <c r="AAT28" s="543"/>
      <c r="AAU28" s="543"/>
      <c r="AAV28" s="543"/>
      <c r="AAW28" s="543"/>
      <c r="AAX28" s="543"/>
      <c r="AAY28" s="543"/>
      <c r="AAZ28" s="543"/>
      <c r="ABA28" s="543"/>
      <c r="ABB28" s="543"/>
      <c r="ABC28" s="543"/>
      <c r="ABD28" s="543"/>
      <c r="ABE28" s="543"/>
      <c r="ABF28" s="543"/>
      <c r="ABG28" s="543"/>
      <c r="ABH28" s="543"/>
      <c r="ABI28" s="543"/>
      <c r="ABJ28" s="543"/>
      <c r="ABK28" s="543"/>
      <c r="ABL28" s="543"/>
      <c r="ABM28" s="543"/>
      <c r="ABN28" s="543"/>
      <c r="ABO28" s="543"/>
      <c r="ABP28" s="543"/>
      <c r="ABQ28" s="543"/>
      <c r="ABR28" s="543"/>
      <c r="ABS28" s="543"/>
      <c r="ABT28" s="543"/>
      <c r="ABU28" s="543"/>
      <c r="ABV28" s="543"/>
      <c r="ABW28" s="543"/>
      <c r="ABX28" s="543"/>
      <c r="ABY28" s="543"/>
      <c r="ABZ28" s="543"/>
      <c r="ACA28" s="543"/>
      <c r="ACB28" s="543"/>
      <c r="ACC28" s="543"/>
      <c r="ACD28" s="543"/>
      <c r="ACE28" s="543"/>
      <c r="ACF28" s="543"/>
      <c r="ACG28" s="543"/>
      <c r="ACH28" s="543"/>
      <c r="ACI28" s="543"/>
      <c r="ACJ28" s="543"/>
      <c r="ACK28" s="543"/>
      <c r="ACL28" s="543"/>
      <c r="ACM28" s="543"/>
      <c r="ACN28" s="543"/>
      <c r="ACO28" s="543"/>
      <c r="ACP28" s="543"/>
      <c r="ACQ28" s="543"/>
      <c r="ACR28" s="543"/>
      <c r="ACS28" s="543"/>
      <c r="ACT28" s="543"/>
      <c r="ACU28" s="543"/>
      <c r="ACV28" s="543"/>
      <c r="ACW28" s="543"/>
      <c r="ACX28" s="543"/>
      <c r="ACY28" s="543"/>
      <c r="ACZ28" s="543"/>
      <c r="ADA28" s="543"/>
      <c r="ADB28" s="543"/>
      <c r="ADC28" s="543"/>
      <c r="ADD28" s="543"/>
      <c r="ADE28" s="543"/>
      <c r="ADF28" s="543"/>
      <c r="ADG28" s="543"/>
      <c r="ADH28" s="543"/>
      <c r="ADI28" s="543"/>
      <c r="ADJ28" s="543"/>
      <c r="ADK28" s="543"/>
      <c r="ADL28" s="543"/>
      <c r="ADM28" s="543"/>
      <c r="ADN28" s="543"/>
      <c r="ADO28" s="543"/>
      <c r="ADP28" s="543"/>
      <c r="ADQ28" s="543"/>
      <c r="ADR28" s="543"/>
      <c r="ADS28" s="543"/>
      <c r="ADT28" s="543"/>
      <c r="ADU28" s="543"/>
      <c r="ADV28" s="543"/>
      <c r="ADW28" s="543"/>
      <c r="ADX28" s="543"/>
      <c r="ADY28" s="543"/>
      <c r="ADZ28" s="543"/>
      <c r="AEA28" s="543"/>
      <c r="AEB28" s="543"/>
      <c r="AEC28" s="543"/>
      <c r="AED28" s="543"/>
      <c r="AEE28" s="543"/>
      <c r="AEF28" s="543"/>
      <c r="AEG28" s="543"/>
      <c r="AEH28" s="543"/>
      <c r="AEI28" s="543"/>
      <c r="AEJ28" s="543"/>
      <c r="AEK28" s="543"/>
      <c r="AEL28" s="543"/>
      <c r="AEM28" s="543"/>
      <c r="AEN28" s="543"/>
      <c r="AEO28" s="543"/>
      <c r="AEP28" s="543"/>
      <c r="AEQ28" s="543"/>
      <c r="AER28" s="543"/>
      <c r="AES28" s="543"/>
      <c r="AET28" s="543"/>
      <c r="AEU28" s="543"/>
      <c r="AEV28" s="543"/>
      <c r="AEW28" s="543"/>
      <c r="AEX28" s="543"/>
      <c r="AEY28" s="543"/>
      <c r="AEZ28" s="543"/>
      <c r="AFA28" s="543"/>
      <c r="AFB28" s="543"/>
      <c r="AFC28" s="543"/>
      <c r="AFD28" s="543"/>
      <c r="AFE28" s="543"/>
      <c r="AFF28" s="543"/>
      <c r="AFG28" s="543"/>
      <c r="AFH28" s="543"/>
      <c r="AFI28" s="543"/>
      <c r="AFJ28" s="543"/>
      <c r="AFK28" s="543"/>
      <c r="AFL28" s="543"/>
      <c r="AFM28" s="543"/>
      <c r="AFN28" s="543"/>
      <c r="AFO28" s="543"/>
      <c r="AFP28" s="543"/>
      <c r="AFQ28" s="543"/>
      <c r="AFR28" s="543"/>
      <c r="AFS28" s="543"/>
      <c r="AFT28" s="543"/>
      <c r="AFU28" s="543"/>
      <c r="AFV28" s="543"/>
      <c r="AFW28" s="543"/>
      <c r="AFX28" s="543"/>
      <c r="AFY28" s="543"/>
      <c r="AFZ28" s="543"/>
      <c r="AGA28" s="543"/>
      <c r="AGB28" s="543"/>
      <c r="AGC28" s="543"/>
      <c r="AGD28" s="543"/>
      <c r="AGE28" s="543"/>
      <c r="AGF28" s="543"/>
      <c r="AGG28" s="543"/>
      <c r="AGH28" s="543"/>
      <c r="AGI28" s="543"/>
      <c r="AGJ28" s="543"/>
      <c r="AGK28" s="543"/>
      <c r="AGL28" s="543"/>
      <c r="AGM28" s="543"/>
      <c r="AGN28" s="543"/>
      <c r="AGO28" s="543"/>
      <c r="AGP28" s="543"/>
      <c r="AGQ28" s="543"/>
      <c r="AGR28" s="543"/>
      <c r="AGS28" s="543"/>
      <c r="AGT28" s="543"/>
      <c r="AGU28" s="543"/>
      <c r="AGV28" s="543"/>
      <c r="AGW28" s="543"/>
      <c r="AGX28" s="543"/>
      <c r="AGY28" s="543"/>
      <c r="AGZ28" s="543"/>
      <c r="AHA28" s="543"/>
      <c r="AHB28" s="543"/>
      <c r="AHC28" s="543"/>
      <c r="AHD28" s="543"/>
      <c r="AHE28" s="543"/>
      <c r="AHF28" s="543"/>
      <c r="AHG28" s="543"/>
      <c r="AHH28" s="543"/>
      <c r="AHI28" s="543"/>
      <c r="AHJ28" s="543"/>
      <c r="AHK28" s="543"/>
      <c r="AHL28" s="543"/>
      <c r="AHM28" s="543"/>
      <c r="AHN28" s="543"/>
      <c r="AHO28" s="543"/>
      <c r="AHP28" s="543"/>
      <c r="AHQ28" s="543"/>
      <c r="AHR28" s="543"/>
      <c r="AHS28" s="543"/>
      <c r="AHT28" s="543"/>
      <c r="AHU28" s="543"/>
      <c r="AHV28" s="543"/>
      <c r="AHW28" s="543"/>
      <c r="AHX28" s="543"/>
      <c r="AHY28" s="543"/>
      <c r="AHZ28" s="543"/>
      <c r="AIA28" s="543"/>
      <c r="AIB28" s="543"/>
      <c r="AIC28" s="543"/>
      <c r="AID28" s="543"/>
      <c r="AIE28" s="543"/>
      <c r="AIF28" s="543"/>
      <c r="AIG28" s="543"/>
      <c r="AIH28" s="543"/>
      <c r="AII28" s="543"/>
      <c r="AIJ28" s="543"/>
      <c r="AIK28" s="543"/>
      <c r="AIL28" s="543"/>
      <c r="AIM28" s="543"/>
      <c r="AIN28" s="543"/>
      <c r="AIO28" s="543"/>
      <c r="AIP28" s="543"/>
      <c r="AIQ28" s="543"/>
      <c r="AIR28" s="543"/>
      <c r="AIS28" s="543"/>
      <c r="AIT28" s="543"/>
      <c r="AIU28" s="543"/>
      <c r="AIV28" s="543"/>
      <c r="AIW28" s="543"/>
      <c r="AIX28" s="543"/>
      <c r="AIY28" s="543"/>
      <c r="AIZ28" s="543"/>
      <c r="AJA28" s="543"/>
      <c r="AJB28" s="543"/>
      <c r="AJC28" s="543"/>
      <c r="AJD28" s="543"/>
      <c r="AJE28" s="543"/>
      <c r="AJF28" s="543"/>
      <c r="AJG28" s="543"/>
      <c r="AJH28" s="543"/>
      <c r="AJI28" s="543"/>
      <c r="AJJ28" s="543"/>
      <c r="AJK28" s="543"/>
      <c r="AJL28" s="543"/>
      <c r="AJM28" s="543"/>
      <c r="AJN28" s="543"/>
      <c r="AJO28" s="543"/>
      <c r="AJP28" s="543"/>
      <c r="AJQ28" s="543"/>
      <c r="AJR28" s="543"/>
    </row>
    <row r="29" spans="1:954" s="554" customFormat="1" ht="13.8" customHeight="1">
      <c r="A29" s="130" t="s">
        <v>99</v>
      </c>
      <c r="B29" s="542" t="s">
        <v>173</v>
      </c>
      <c r="C29" s="542"/>
      <c r="D29" s="553"/>
      <c r="E29" s="553"/>
      <c r="F29" s="553"/>
      <c r="G29" s="553"/>
      <c r="H29" s="553"/>
      <c r="I29" s="553"/>
      <c r="J29" s="553"/>
      <c r="K29" s="553"/>
      <c r="L29" s="553"/>
      <c r="M29" s="553"/>
      <c r="N29" s="553"/>
      <c r="O29" s="55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c r="IT29" s="543"/>
      <c r="IU29" s="543"/>
      <c r="IV29" s="543"/>
      <c r="IW29" s="543"/>
      <c r="IX29" s="543"/>
      <c r="IY29" s="543"/>
      <c r="IZ29" s="543"/>
      <c r="JA29" s="543"/>
      <c r="JB29" s="543"/>
      <c r="JC29" s="543"/>
      <c r="JD29" s="543"/>
      <c r="JE29" s="543"/>
      <c r="JF29" s="543"/>
      <c r="JG29" s="543"/>
      <c r="JH29" s="543"/>
      <c r="JI29" s="543"/>
      <c r="JJ29" s="543"/>
      <c r="JK29" s="543"/>
      <c r="JL29" s="543"/>
      <c r="JM29" s="543"/>
      <c r="JN29" s="543"/>
      <c r="JO29" s="543"/>
      <c r="JP29" s="543"/>
      <c r="JQ29" s="543"/>
      <c r="JR29" s="543"/>
      <c r="JS29" s="543"/>
      <c r="JT29" s="543"/>
      <c r="JU29" s="543"/>
      <c r="JV29" s="543"/>
      <c r="JW29" s="543"/>
      <c r="JX29" s="543"/>
      <c r="JY29" s="543"/>
      <c r="JZ29" s="543"/>
      <c r="KA29" s="543"/>
      <c r="KB29" s="543"/>
      <c r="KC29" s="543"/>
      <c r="KD29" s="543"/>
      <c r="KE29" s="543"/>
      <c r="KF29" s="543"/>
      <c r="KG29" s="543"/>
      <c r="KH29" s="543"/>
      <c r="KI29" s="543"/>
      <c r="KJ29" s="543"/>
      <c r="KK29" s="543"/>
      <c r="KL29" s="543"/>
      <c r="KM29" s="543"/>
      <c r="KN29" s="543"/>
      <c r="KO29" s="543"/>
      <c r="KP29" s="543"/>
      <c r="KQ29" s="543"/>
      <c r="KR29" s="543"/>
      <c r="KS29" s="543"/>
      <c r="KT29" s="543"/>
      <c r="KU29" s="543"/>
      <c r="KV29" s="543"/>
      <c r="KW29" s="543"/>
      <c r="KX29" s="543"/>
      <c r="KY29" s="543"/>
      <c r="KZ29" s="543"/>
      <c r="LA29" s="543"/>
      <c r="LB29" s="543"/>
      <c r="LC29" s="543"/>
      <c r="LD29" s="543"/>
      <c r="LE29" s="543"/>
      <c r="LF29" s="543"/>
      <c r="LG29" s="543"/>
      <c r="LH29" s="543"/>
      <c r="LI29" s="543"/>
      <c r="LJ29" s="543"/>
      <c r="LK29" s="543"/>
      <c r="LL29" s="543"/>
      <c r="LM29" s="543"/>
      <c r="LN29" s="543"/>
      <c r="LO29" s="543"/>
      <c r="LP29" s="543"/>
      <c r="LQ29" s="543"/>
      <c r="LR29" s="543"/>
      <c r="LS29" s="543"/>
      <c r="LT29" s="543"/>
      <c r="LU29" s="543"/>
      <c r="LV29" s="543"/>
      <c r="LW29" s="543"/>
      <c r="LX29" s="543"/>
      <c r="LY29" s="543"/>
      <c r="LZ29" s="543"/>
      <c r="MA29" s="543"/>
      <c r="MB29" s="543"/>
      <c r="MC29" s="543"/>
      <c r="MD29" s="543"/>
      <c r="ME29" s="543"/>
      <c r="MF29" s="543"/>
      <c r="MG29" s="543"/>
      <c r="MH29" s="543"/>
      <c r="MI29" s="543"/>
      <c r="MJ29" s="543"/>
      <c r="MK29" s="543"/>
      <c r="ML29" s="543"/>
      <c r="MM29" s="543"/>
      <c r="MN29" s="543"/>
      <c r="MO29" s="543"/>
      <c r="MP29" s="543"/>
      <c r="MQ29" s="543"/>
      <c r="MR29" s="543"/>
      <c r="MS29" s="543"/>
      <c r="MT29" s="543"/>
      <c r="MU29" s="543"/>
      <c r="MV29" s="543"/>
      <c r="MW29" s="543"/>
      <c r="MX29" s="543"/>
      <c r="MY29" s="543"/>
      <c r="MZ29" s="543"/>
      <c r="NA29" s="543"/>
      <c r="NB29" s="543"/>
      <c r="NC29" s="543"/>
      <c r="ND29" s="543"/>
      <c r="NE29" s="543"/>
      <c r="NF29" s="543"/>
      <c r="NG29" s="543"/>
      <c r="NH29" s="543"/>
      <c r="NI29" s="543"/>
      <c r="NJ29" s="543"/>
      <c r="NK29" s="543"/>
      <c r="NL29" s="543"/>
      <c r="NM29" s="543"/>
      <c r="NN29" s="543"/>
      <c r="NO29" s="543"/>
      <c r="NP29" s="543"/>
      <c r="NQ29" s="543"/>
      <c r="NR29" s="543"/>
      <c r="NS29" s="543"/>
      <c r="NT29" s="543"/>
      <c r="NU29" s="543"/>
      <c r="NV29" s="543"/>
      <c r="NW29" s="543"/>
      <c r="NX29" s="543"/>
      <c r="NY29" s="543"/>
      <c r="NZ29" s="543"/>
      <c r="OA29" s="543"/>
      <c r="OB29" s="543"/>
      <c r="OC29" s="543"/>
      <c r="OD29" s="543"/>
      <c r="OE29" s="543"/>
      <c r="OF29" s="543"/>
      <c r="OG29" s="543"/>
      <c r="OH29" s="543"/>
      <c r="OI29" s="543"/>
      <c r="OJ29" s="543"/>
      <c r="OK29" s="543"/>
      <c r="OL29" s="543"/>
      <c r="OM29" s="543"/>
      <c r="ON29" s="543"/>
      <c r="OO29" s="543"/>
      <c r="OP29" s="543"/>
      <c r="OQ29" s="543"/>
      <c r="OR29" s="543"/>
      <c r="OS29" s="543"/>
      <c r="OT29" s="543"/>
      <c r="OU29" s="543"/>
      <c r="OV29" s="543"/>
      <c r="OW29" s="543"/>
      <c r="OX29" s="543"/>
      <c r="OY29" s="543"/>
      <c r="OZ29" s="543"/>
      <c r="PA29" s="543"/>
      <c r="PB29" s="543"/>
      <c r="PC29" s="543"/>
      <c r="PD29" s="543"/>
      <c r="PE29" s="543"/>
      <c r="PF29" s="543"/>
      <c r="PG29" s="543"/>
      <c r="PH29" s="543"/>
      <c r="PI29" s="543"/>
      <c r="PJ29" s="543"/>
      <c r="PK29" s="543"/>
      <c r="PL29" s="543"/>
      <c r="PM29" s="543"/>
      <c r="PN29" s="543"/>
      <c r="PO29" s="543"/>
      <c r="PP29" s="543"/>
      <c r="PQ29" s="543"/>
      <c r="PR29" s="543"/>
      <c r="PS29" s="543"/>
      <c r="PT29" s="543"/>
      <c r="PU29" s="543"/>
      <c r="PV29" s="543"/>
      <c r="PW29" s="543"/>
      <c r="PX29" s="543"/>
      <c r="PY29" s="543"/>
      <c r="PZ29" s="543"/>
      <c r="QA29" s="543"/>
      <c r="QB29" s="543"/>
      <c r="QC29" s="543"/>
      <c r="QD29" s="543"/>
      <c r="QE29" s="543"/>
      <c r="QF29" s="543"/>
      <c r="QG29" s="543"/>
      <c r="QH29" s="543"/>
      <c r="QI29" s="543"/>
      <c r="QJ29" s="543"/>
      <c r="QK29" s="543"/>
      <c r="QL29" s="543"/>
      <c r="QM29" s="543"/>
      <c r="QN29" s="543"/>
      <c r="QO29" s="543"/>
      <c r="QP29" s="543"/>
      <c r="QQ29" s="543"/>
      <c r="QR29" s="543"/>
      <c r="QS29" s="543"/>
      <c r="QT29" s="543"/>
      <c r="QU29" s="543"/>
      <c r="QV29" s="543"/>
      <c r="QW29" s="543"/>
      <c r="QX29" s="543"/>
      <c r="QY29" s="543"/>
      <c r="QZ29" s="543"/>
      <c r="RA29" s="543"/>
      <c r="RB29" s="543"/>
      <c r="RC29" s="543"/>
      <c r="RD29" s="543"/>
      <c r="RE29" s="543"/>
      <c r="RF29" s="543"/>
      <c r="RG29" s="543"/>
      <c r="RH29" s="543"/>
      <c r="RI29" s="543"/>
      <c r="RJ29" s="543"/>
      <c r="RK29" s="543"/>
      <c r="RL29" s="543"/>
      <c r="RM29" s="543"/>
      <c r="RN29" s="543"/>
      <c r="RO29" s="543"/>
      <c r="RP29" s="543"/>
      <c r="RQ29" s="543"/>
      <c r="RR29" s="543"/>
      <c r="RS29" s="543"/>
      <c r="RT29" s="543"/>
      <c r="RU29" s="543"/>
      <c r="RV29" s="543"/>
      <c r="RW29" s="543"/>
      <c r="RX29" s="543"/>
      <c r="RY29" s="543"/>
      <c r="RZ29" s="543"/>
      <c r="SA29" s="543"/>
      <c r="SB29" s="543"/>
      <c r="SC29" s="543"/>
      <c r="SD29" s="543"/>
      <c r="SE29" s="543"/>
      <c r="SF29" s="543"/>
      <c r="SG29" s="543"/>
      <c r="SH29" s="543"/>
      <c r="SI29" s="543"/>
      <c r="SJ29" s="543"/>
      <c r="SK29" s="543"/>
      <c r="SL29" s="543"/>
      <c r="SM29" s="543"/>
      <c r="SN29" s="543"/>
      <c r="SO29" s="543"/>
      <c r="SP29" s="543"/>
      <c r="SQ29" s="543"/>
      <c r="SR29" s="543"/>
      <c r="SS29" s="543"/>
      <c r="ST29" s="543"/>
      <c r="SU29" s="543"/>
      <c r="SV29" s="543"/>
      <c r="SW29" s="543"/>
      <c r="SX29" s="543"/>
      <c r="SY29" s="543"/>
      <c r="SZ29" s="543"/>
      <c r="TA29" s="543"/>
      <c r="TB29" s="543"/>
      <c r="TC29" s="543"/>
      <c r="TD29" s="543"/>
      <c r="TE29" s="543"/>
      <c r="TF29" s="543"/>
      <c r="TG29" s="543"/>
      <c r="TH29" s="543"/>
      <c r="TI29" s="543"/>
      <c r="TJ29" s="543"/>
      <c r="TK29" s="543"/>
      <c r="TL29" s="543"/>
      <c r="TM29" s="543"/>
      <c r="TN29" s="543"/>
      <c r="TO29" s="543"/>
      <c r="TP29" s="543"/>
      <c r="TQ29" s="543"/>
      <c r="TR29" s="543"/>
      <c r="TS29" s="543"/>
      <c r="TT29" s="543"/>
      <c r="TU29" s="543"/>
      <c r="TV29" s="543"/>
      <c r="TW29" s="543"/>
      <c r="TX29" s="543"/>
      <c r="TY29" s="543"/>
      <c r="TZ29" s="543"/>
      <c r="UA29" s="543"/>
      <c r="UB29" s="543"/>
      <c r="UC29" s="543"/>
      <c r="UD29" s="543"/>
      <c r="UE29" s="543"/>
      <c r="UF29" s="543"/>
      <c r="UG29" s="543"/>
      <c r="UH29" s="543"/>
      <c r="UI29" s="543"/>
      <c r="UJ29" s="543"/>
      <c r="UK29" s="543"/>
      <c r="UL29" s="543"/>
      <c r="UM29" s="543"/>
      <c r="UN29" s="543"/>
      <c r="UO29" s="543"/>
      <c r="UP29" s="543"/>
      <c r="UQ29" s="543"/>
      <c r="UR29" s="543"/>
      <c r="US29" s="543"/>
      <c r="UT29" s="543"/>
      <c r="UU29" s="543"/>
      <c r="UV29" s="543"/>
      <c r="UW29" s="543"/>
      <c r="UX29" s="543"/>
      <c r="UY29" s="543"/>
      <c r="UZ29" s="543"/>
      <c r="VA29" s="543"/>
      <c r="VB29" s="543"/>
      <c r="VC29" s="543"/>
      <c r="VD29" s="543"/>
      <c r="VE29" s="543"/>
      <c r="VF29" s="543"/>
      <c r="VG29" s="543"/>
      <c r="VH29" s="543"/>
      <c r="VI29" s="543"/>
      <c r="VJ29" s="543"/>
      <c r="VK29" s="543"/>
      <c r="VL29" s="543"/>
      <c r="VM29" s="543"/>
      <c r="VN29" s="543"/>
      <c r="VO29" s="543"/>
      <c r="VP29" s="543"/>
      <c r="VQ29" s="543"/>
      <c r="VR29" s="543"/>
      <c r="VS29" s="543"/>
      <c r="VT29" s="543"/>
      <c r="VU29" s="543"/>
      <c r="VV29" s="543"/>
      <c r="VW29" s="543"/>
      <c r="VX29" s="543"/>
      <c r="VY29" s="543"/>
      <c r="VZ29" s="543"/>
      <c r="WA29" s="543"/>
      <c r="WB29" s="543"/>
      <c r="WC29" s="543"/>
      <c r="WD29" s="543"/>
      <c r="WE29" s="543"/>
      <c r="WF29" s="543"/>
      <c r="WG29" s="543"/>
      <c r="WH29" s="543"/>
      <c r="WI29" s="543"/>
      <c r="WJ29" s="543"/>
      <c r="WK29" s="543"/>
      <c r="WL29" s="543"/>
      <c r="WM29" s="543"/>
      <c r="WN29" s="543"/>
      <c r="WO29" s="543"/>
      <c r="WP29" s="543"/>
      <c r="WQ29" s="543"/>
      <c r="WR29" s="543"/>
      <c r="WS29" s="543"/>
      <c r="WT29" s="543"/>
      <c r="WU29" s="543"/>
      <c r="WV29" s="543"/>
      <c r="WW29" s="543"/>
      <c r="WX29" s="543"/>
      <c r="WY29" s="543"/>
      <c r="WZ29" s="543"/>
      <c r="XA29" s="543"/>
      <c r="XB29" s="543"/>
      <c r="XC29" s="543"/>
      <c r="XD29" s="543"/>
      <c r="XE29" s="543"/>
      <c r="XF29" s="543"/>
      <c r="XG29" s="543"/>
      <c r="XH29" s="543"/>
      <c r="XI29" s="543"/>
      <c r="XJ29" s="543"/>
      <c r="XK29" s="543"/>
      <c r="XL29" s="543"/>
      <c r="XM29" s="543"/>
      <c r="XN29" s="543"/>
      <c r="XO29" s="543"/>
      <c r="XP29" s="543"/>
      <c r="XQ29" s="543"/>
      <c r="XR29" s="543"/>
      <c r="XS29" s="543"/>
      <c r="XT29" s="543"/>
      <c r="XU29" s="543"/>
      <c r="XV29" s="543"/>
      <c r="XW29" s="543"/>
      <c r="XX29" s="543"/>
      <c r="XY29" s="543"/>
      <c r="XZ29" s="543"/>
      <c r="YA29" s="543"/>
      <c r="YB29" s="543"/>
      <c r="YC29" s="543"/>
      <c r="YD29" s="543"/>
      <c r="YE29" s="543"/>
      <c r="YF29" s="543"/>
      <c r="YG29" s="543"/>
      <c r="YH29" s="543"/>
      <c r="YI29" s="543"/>
      <c r="YJ29" s="543"/>
      <c r="YK29" s="543"/>
      <c r="YL29" s="543"/>
      <c r="YM29" s="543"/>
      <c r="YN29" s="543"/>
      <c r="YO29" s="543"/>
      <c r="YP29" s="543"/>
      <c r="YQ29" s="543"/>
      <c r="YR29" s="543"/>
      <c r="YS29" s="543"/>
      <c r="YT29" s="543"/>
      <c r="YU29" s="543"/>
      <c r="YV29" s="543"/>
      <c r="YW29" s="543"/>
      <c r="YX29" s="543"/>
      <c r="YY29" s="543"/>
      <c r="YZ29" s="543"/>
      <c r="ZA29" s="543"/>
      <c r="ZB29" s="543"/>
      <c r="ZC29" s="543"/>
      <c r="ZD29" s="543"/>
      <c r="ZE29" s="543"/>
      <c r="ZF29" s="543"/>
      <c r="ZG29" s="543"/>
      <c r="ZH29" s="543"/>
      <c r="ZI29" s="543"/>
      <c r="ZJ29" s="543"/>
      <c r="ZK29" s="543"/>
      <c r="ZL29" s="543"/>
      <c r="ZM29" s="543"/>
      <c r="ZN29" s="543"/>
      <c r="ZO29" s="543"/>
      <c r="ZP29" s="543"/>
      <c r="ZQ29" s="543"/>
      <c r="ZR29" s="543"/>
      <c r="ZS29" s="543"/>
      <c r="ZT29" s="543"/>
      <c r="ZU29" s="543"/>
      <c r="ZV29" s="543"/>
      <c r="ZW29" s="543"/>
      <c r="ZX29" s="543"/>
      <c r="ZY29" s="543"/>
      <c r="ZZ29" s="543"/>
      <c r="AAA29" s="543"/>
      <c r="AAB29" s="543"/>
      <c r="AAC29" s="543"/>
      <c r="AAD29" s="543"/>
      <c r="AAE29" s="543"/>
      <c r="AAF29" s="543"/>
      <c r="AAG29" s="543"/>
      <c r="AAH29" s="543"/>
      <c r="AAI29" s="543"/>
      <c r="AAJ29" s="543"/>
      <c r="AAK29" s="543"/>
      <c r="AAL29" s="543"/>
      <c r="AAM29" s="543"/>
      <c r="AAN29" s="543"/>
      <c r="AAO29" s="543"/>
      <c r="AAP29" s="543"/>
      <c r="AAQ29" s="543"/>
      <c r="AAR29" s="543"/>
      <c r="AAS29" s="543"/>
      <c r="AAT29" s="543"/>
      <c r="AAU29" s="543"/>
      <c r="AAV29" s="543"/>
      <c r="AAW29" s="543"/>
      <c r="AAX29" s="543"/>
      <c r="AAY29" s="543"/>
      <c r="AAZ29" s="543"/>
      <c r="ABA29" s="543"/>
      <c r="ABB29" s="543"/>
      <c r="ABC29" s="543"/>
      <c r="ABD29" s="543"/>
      <c r="ABE29" s="543"/>
      <c r="ABF29" s="543"/>
      <c r="ABG29" s="543"/>
      <c r="ABH29" s="543"/>
      <c r="ABI29" s="543"/>
      <c r="ABJ29" s="543"/>
      <c r="ABK29" s="543"/>
      <c r="ABL29" s="543"/>
      <c r="ABM29" s="543"/>
      <c r="ABN29" s="543"/>
      <c r="ABO29" s="543"/>
      <c r="ABP29" s="543"/>
      <c r="ABQ29" s="543"/>
      <c r="ABR29" s="543"/>
      <c r="ABS29" s="543"/>
      <c r="ABT29" s="543"/>
      <c r="ABU29" s="543"/>
      <c r="ABV29" s="543"/>
      <c r="ABW29" s="543"/>
      <c r="ABX29" s="543"/>
      <c r="ABY29" s="543"/>
      <c r="ABZ29" s="543"/>
      <c r="ACA29" s="543"/>
      <c r="ACB29" s="543"/>
      <c r="ACC29" s="543"/>
      <c r="ACD29" s="543"/>
      <c r="ACE29" s="543"/>
      <c r="ACF29" s="543"/>
      <c r="ACG29" s="543"/>
      <c r="ACH29" s="543"/>
      <c r="ACI29" s="543"/>
      <c r="ACJ29" s="543"/>
      <c r="ACK29" s="543"/>
      <c r="ACL29" s="543"/>
      <c r="ACM29" s="543"/>
      <c r="ACN29" s="543"/>
      <c r="ACO29" s="543"/>
      <c r="ACP29" s="543"/>
      <c r="ACQ29" s="543"/>
      <c r="ACR29" s="543"/>
      <c r="ACS29" s="543"/>
      <c r="ACT29" s="543"/>
      <c r="ACU29" s="543"/>
      <c r="ACV29" s="543"/>
      <c r="ACW29" s="543"/>
      <c r="ACX29" s="543"/>
      <c r="ACY29" s="543"/>
      <c r="ACZ29" s="543"/>
      <c r="ADA29" s="543"/>
      <c r="ADB29" s="543"/>
      <c r="ADC29" s="543"/>
      <c r="ADD29" s="543"/>
      <c r="ADE29" s="543"/>
      <c r="ADF29" s="543"/>
      <c r="ADG29" s="543"/>
      <c r="ADH29" s="543"/>
      <c r="ADI29" s="543"/>
      <c r="ADJ29" s="543"/>
      <c r="ADK29" s="543"/>
      <c r="ADL29" s="543"/>
      <c r="ADM29" s="543"/>
      <c r="ADN29" s="543"/>
      <c r="ADO29" s="543"/>
      <c r="ADP29" s="543"/>
      <c r="ADQ29" s="543"/>
      <c r="ADR29" s="543"/>
      <c r="ADS29" s="543"/>
      <c r="ADT29" s="543"/>
      <c r="ADU29" s="543"/>
      <c r="ADV29" s="543"/>
      <c r="ADW29" s="543"/>
      <c r="ADX29" s="543"/>
      <c r="ADY29" s="543"/>
      <c r="ADZ29" s="543"/>
      <c r="AEA29" s="543"/>
      <c r="AEB29" s="543"/>
      <c r="AEC29" s="543"/>
      <c r="AED29" s="543"/>
      <c r="AEE29" s="543"/>
      <c r="AEF29" s="543"/>
      <c r="AEG29" s="543"/>
      <c r="AEH29" s="543"/>
      <c r="AEI29" s="543"/>
      <c r="AEJ29" s="543"/>
      <c r="AEK29" s="543"/>
      <c r="AEL29" s="543"/>
      <c r="AEM29" s="543"/>
      <c r="AEN29" s="543"/>
      <c r="AEO29" s="543"/>
      <c r="AEP29" s="543"/>
      <c r="AEQ29" s="543"/>
      <c r="AER29" s="543"/>
      <c r="AES29" s="543"/>
      <c r="AET29" s="543"/>
      <c r="AEU29" s="543"/>
      <c r="AEV29" s="543"/>
      <c r="AEW29" s="543"/>
      <c r="AEX29" s="543"/>
      <c r="AEY29" s="543"/>
      <c r="AEZ29" s="543"/>
      <c r="AFA29" s="543"/>
      <c r="AFB29" s="543"/>
      <c r="AFC29" s="543"/>
      <c r="AFD29" s="543"/>
      <c r="AFE29" s="543"/>
      <c r="AFF29" s="543"/>
      <c r="AFG29" s="543"/>
      <c r="AFH29" s="543"/>
      <c r="AFI29" s="543"/>
      <c r="AFJ29" s="543"/>
      <c r="AFK29" s="543"/>
      <c r="AFL29" s="543"/>
      <c r="AFM29" s="543"/>
      <c r="AFN29" s="543"/>
      <c r="AFO29" s="543"/>
      <c r="AFP29" s="543"/>
      <c r="AFQ29" s="543"/>
      <c r="AFR29" s="543"/>
      <c r="AFS29" s="543"/>
      <c r="AFT29" s="543"/>
      <c r="AFU29" s="543"/>
      <c r="AFV29" s="543"/>
      <c r="AFW29" s="543"/>
      <c r="AFX29" s="543"/>
      <c r="AFY29" s="543"/>
      <c r="AFZ29" s="543"/>
      <c r="AGA29" s="543"/>
      <c r="AGB29" s="543"/>
      <c r="AGC29" s="543"/>
      <c r="AGD29" s="543"/>
      <c r="AGE29" s="543"/>
      <c r="AGF29" s="543"/>
      <c r="AGG29" s="543"/>
      <c r="AGH29" s="543"/>
      <c r="AGI29" s="543"/>
      <c r="AGJ29" s="543"/>
      <c r="AGK29" s="543"/>
      <c r="AGL29" s="543"/>
      <c r="AGM29" s="543"/>
      <c r="AGN29" s="543"/>
      <c r="AGO29" s="543"/>
      <c r="AGP29" s="543"/>
      <c r="AGQ29" s="543"/>
      <c r="AGR29" s="543"/>
      <c r="AGS29" s="543"/>
      <c r="AGT29" s="543"/>
      <c r="AGU29" s="543"/>
      <c r="AGV29" s="543"/>
      <c r="AGW29" s="543"/>
      <c r="AGX29" s="543"/>
      <c r="AGY29" s="543"/>
      <c r="AGZ29" s="543"/>
      <c r="AHA29" s="543"/>
      <c r="AHB29" s="543"/>
      <c r="AHC29" s="543"/>
      <c r="AHD29" s="543"/>
      <c r="AHE29" s="543"/>
      <c r="AHF29" s="543"/>
      <c r="AHG29" s="543"/>
      <c r="AHH29" s="543"/>
      <c r="AHI29" s="543"/>
      <c r="AHJ29" s="543"/>
      <c r="AHK29" s="543"/>
      <c r="AHL29" s="543"/>
      <c r="AHM29" s="543"/>
      <c r="AHN29" s="543"/>
      <c r="AHO29" s="543"/>
      <c r="AHP29" s="543"/>
      <c r="AHQ29" s="543"/>
      <c r="AHR29" s="543"/>
      <c r="AHS29" s="543"/>
      <c r="AHT29" s="543"/>
      <c r="AHU29" s="543"/>
      <c r="AHV29" s="543"/>
      <c r="AHW29" s="543"/>
      <c r="AHX29" s="543"/>
      <c r="AHY29" s="543"/>
      <c r="AHZ29" s="543"/>
      <c r="AIA29" s="543"/>
      <c r="AIB29" s="543"/>
      <c r="AIC29" s="543"/>
      <c r="AID29" s="543"/>
      <c r="AIE29" s="543"/>
      <c r="AIF29" s="543"/>
      <c r="AIG29" s="543"/>
      <c r="AIH29" s="543"/>
      <c r="AII29" s="543"/>
      <c r="AIJ29" s="543"/>
      <c r="AIK29" s="543"/>
      <c r="AIL29" s="543"/>
      <c r="AIM29" s="543"/>
      <c r="AIN29" s="543"/>
      <c r="AIO29" s="543"/>
      <c r="AIP29" s="543"/>
      <c r="AIQ29" s="543"/>
      <c r="AIR29" s="543"/>
      <c r="AIS29" s="543"/>
      <c r="AIT29" s="543"/>
      <c r="AIU29" s="543"/>
      <c r="AIV29" s="543"/>
      <c r="AIW29" s="543"/>
      <c r="AIX29" s="543"/>
      <c r="AIY29" s="543"/>
      <c r="AIZ29" s="543"/>
      <c r="AJA29" s="543"/>
      <c r="AJB29" s="543"/>
      <c r="AJC29" s="543"/>
      <c r="AJD29" s="543"/>
      <c r="AJE29" s="543"/>
      <c r="AJF29" s="543"/>
      <c r="AJG29" s="543"/>
      <c r="AJH29" s="543"/>
      <c r="AJI29" s="543"/>
      <c r="AJJ29" s="543"/>
      <c r="AJK29" s="543"/>
      <c r="AJL29" s="543"/>
      <c r="AJM29" s="543"/>
      <c r="AJN29" s="543"/>
      <c r="AJO29" s="543"/>
      <c r="AJP29" s="543"/>
      <c r="AJQ29" s="543"/>
      <c r="AJR29" s="543"/>
    </row>
    <row r="30" spans="1:954" s="543" customFormat="1" ht="13.8" customHeight="1">
      <c r="A30" s="130"/>
      <c r="B30" s="542" t="s">
        <v>174</v>
      </c>
      <c r="C30" s="542"/>
      <c r="D30" s="131">
        <f t="shared" ref="D30:O30" ca="1" si="7">SUM(D11,D3,D28,D29)</f>
        <v>5003333.333333333</v>
      </c>
      <c r="E30" s="131">
        <f t="shared" ca="1" si="7"/>
        <v>25138333.333333332</v>
      </c>
      <c r="F30" s="131">
        <f t="shared" ca="1" si="7"/>
        <v>25683333.333333332</v>
      </c>
      <c r="G30" s="131">
        <f t="shared" ca="1" si="7"/>
        <v>27204866.666666664</v>
      </c>
      <c r="H30" s="131">
        <f t="shared" ca="1" si="7"/>
        <v>28424866.666666668</v>
      </c>
      <c r="I30" s="131">
        <f t="shared" ca="1" si="7"/>
        <v>33734466.666666672</v>
      </c>
      <c r="J30" s="131">
        <f t="shared" ca="1" si="7"/>
        <v>35806400</v>
      </c>
      <c r="K30" s="131">
        <f t="shared" ca="1" si="7"/>
        <v>44619066.666666672</v>
      </c>
      <c r="L30" s="131">
        <f t="shared" ca="1" si="7"/>
        <v>48102933.333333343</v>
      </c>
      <c r="M30" s="131">
        <f t="shared" ca="1" si="7"/>
        <v>61328666.666666672</v>
      </c>
      <c r="N30" s="131">
        <f t="shared" ca="1" si="7"/>
        <v>24624533.333333336</v>
      </c>
      <c r="O30" s="131">
        <f t="shared" ca="1" si="7"/>
        <v>29008666.666666668</v>
      </c>
    </row>
    <row r="31" spans="1:954" s="543" customFormat="1" ht="13.8" customHeight="1">
      <c r="A31" s="130"/>
      <c r="B31" s="542"/>
      <c r="C31" s="542"/>
      <c r="D31" s="131"/>
      <c r="E31" s="131"/>
      <c r="F31" s="131"/>
      <c r="G31" s="131"/>
      <c r="H31" s="131"/>
      <c r="I31" s="131"/>
      <c r="J31" s="131"/>
      <c r="K31" s="131"/>
      <c r="L31" s="131"/>
      <c r="M31" s="131"/>
      <c r="N31" s="131"/>
      <c r="O31" s="131"/>
    </row>
    <row r="32" spans="1:954" s="122" customFormat="1" ht="13.8" customHeight="1">
      <c r="A32" s="125"/>
      <c r="B32" s="135"/>
      <c r="C32" s="135"/>
      <c r="D32" s="136" t="str">
        <f t="shared" ref="D32:O32" si="8">D1</f>
        <v>IV. kwartał 1</v>
      </c>
      <c r="E32" s="136" t="str">
        <f t="shared" si="8"/>
        <v>I. kwartał 2</v>
      </c>
      <c r="F32" s="136" t="str">
        <f t="shared" si="8"/>
        <v>II. kwartał 2</v>
      </c>
      <c r="G32" s="136" t="str">
        <f t="shared" si="8"/>
        <v>III. kwartał 2</v>
      </c>
      <c r="H32" s="136" t="str">
        <f t="shared" si="8"/>
        <v>IV. kwartał 2</v>
      </c>
      <c r="I32" s="136" t="str">
        <f t="shared" si="8"/>
        <v>I. kwartał 3</v>
      </c>
      <c r="J32" s="136" t="str">
        <f t="shared" si="8"/>
        <v>II. kwartał 3</v>
      </c>
      <c r="K32" s="136" t="str">
        <f t="shared" si="8"/>
        <v>III. kwartał 3</v>
      </c>
      <c r="L32" s="136" t="str">
        <f t="shared" si="8"/>
        <v>IV. kwartał 3</v>
      </c>
      <c r="M32" s="136" t="str">
        <f t="shared" si="8"/>
        <v>I. kwartał 4</v>
      </c>
      <c r="N32" s="136" t="str">
        <f t="shared" si="8"/>
        <v>II. kwartał 4</v>
      </c>
      <c r="O32" s="136" t="str">
        <f t="shared" si="8"/>
        <v>III. kwartał 4</v>
      </c>
    </row>
    <row r="33" spans="1:954" s="556" customFormat="1" ht="13.8" customHeight="1">
      <c r="A33" s="137" t="s">
        <v>23</v>
      </c>
      <c r="B33" s="555" t="s">
        <v>56</v>
      </c>
      <c r="C33" s="555"/>
      <c r="D33" s="138">
        <f ca="1">SUM(D34:D35,D38:D42)</f>
        <v>5000000</v>
      </c>
      <c r="E33" s="138">
        <f t="shared" ref="E33:O33" ca="1" si="9">SUM(E34:E35,E38:E42)</f>
        <v>5000000</v>
      </c>
      <c r="F33" s="138">
        <f t="shared" ca="1" si="9"/>
        <v>5000000</v>
      </c>
      <c r="G33" s="138">
        <f t="shared" ca="1" si="9"/>
        <v>5000000</v>
      </c>
      <c r="H33" s="138">
        <f t="shared" ca="1" si="9"/>
        <v>5000000</v>
      </c>
      <c r="I33" s="138">
        <f t="shared" ca="1" si="9"/>
        <v>5000000</v>
      </c>
      <c r="J33" s="138">
        <f t="shared" ca="1" si="9"/>
        <v>5000000</v>
      </c>
      <c r="K33" s="138">
        <f t="shared" ca="1" si="9"/>
        <v>5000000</v>
      </c>
      <c r="L33" s="138">
        <f t="shared" ca="1" si="9"/>
        <v>5000000</v>
      </c>
      <c r="M33" s="138">
        <f t="shared" ca="1" si="9"/>
        <v>5000000</v>
      </c>
      <c r="N33" s="138">
        <f t="shared" ca="1" si="9"/>
        <v>23857800</v>
      </c>
      <c r="O33" s="138">
        <f t="shared" ca="1" si="9"/>
        <v>28390000</v>
      </c>
    </row>
    <row r="34" spans="1:954" ht="13.8" customHeight="1">
      <c r="A34" s="139" t="s">
        <v>25</v>
      </c>
      <c r="B34" s="557" t="s">
        <v>57</v>
      </c>
      <c r="C34" s="557"/>
      <c r="D34" s="558">
        <v>5000000</v>
      </c>
      <c r="E34" s="558">
        <v>5000000</v>
      </c>
      <c r="F34" s="558">
        <v>5000000</v>
      </c>
      <c r="G34" s="558">
        <v>5000000</v>
      </c>
      <c r="H34" s="558">
        <v>5000000</v>
      </c>
      <c r="I34" s="558">
        <v>5000000</v>
      </c>
      <c r="J34" s="558">
        <v>5000000</v>
      </c>
      <c r="K34" s="558">
        <v>5000000</v>
      </c>
      <c r="L34" s="558">
        <v>5000000</v>
      </c>
      <c r="M34" s="558">
        <v>5000000</v>
      </c>
      <c r="N34" s="558">
        <v>5000000</v>
      </c>
      <c r="O34" s="558">
        <v>5000000</v>
      </c>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c r="CB34" s="559"/>
      <c r="CC34" s="559"/>
      <c r="CD34" s="559"/>
      <c r="CE34" s="559"/>
      <c r="CF34" s="559"/>
      <c r="CG34" s="559"/>
      <c r="CH34" s="559"/>
      <c r="CI34" s="559"/>
      <c r="CJ34" s="559"/>
      <c r="CK34" s="559"/>
      <c r="CL34" s="559"/>
      <c r="CM34" s="559"/>
      <c r="CN34" s="559"/>
      <c r="CO34" s="559"/>
      <c r="CP34" s="559"/>
      <c r="CQ34" s="559"/>
      <c r="CR34" s="559"/>
      <c r="CS34" s="559"/>
      <c r="CT34" s="559"/>
      <c r="CU34" s="559"/>
      <c r="CV34" s="559"/>
      <c r="CW34" s="559"/>
      <c r="CX34" s="559"/>
      <c r="CY34" s="559"/>
      <c r="CZ34" s="559"/>
      <c r="DA34" s="559"/>
      <c r="DB34" s="559"/>
      <c r="DC34" s="559"/>
      <c r="DD34" s="559"/>
      <c r="DE34" s="559"/>
      <c r="DF34" s="559"/>
      <c r="DG34" s="559"/>
      <c r="DH34" s="559"/>
      <c r="DI34" s="559"/>
      <c r="DJ34" s="559"/>
      <c r="DK34" s="559"/>
      <c r="DL34" s="559"/>
      <c r="DM34" s="559"/>
      <c r="DN34" s="559"/>
      <c r="DO34" s="559"/>
      <c r="DP34" s="559"/>
      <c r="DQ34" s="559"/>
      <c r="DR34" s="559"/>
      <c r="DS34" s="559"/>
      <c r="DT34" s="559"/>
      <c r="DU34" s="559"/>
      <c r="DV34" s="559"/>
      <c r="DW34" s="559"/>
      <c r="DX34" s="559"/>
      <c r="DY34" s="559"/>
      <c r="DZ34" s="559"/>
      <c r="EA34" s="559"/>
      <c r="EB34" s="559"/>
      <c r="EC34" s="559"/>
      <c r="ED34" s="559"/>
      <c r="EE34" s="559"/>
      <c r="EF34" s="559"/>
      <c r="EG34" s="559"/>
      <c r="EH34" s="559"/>
      <c r="EI34" s="559"/>
      <c r="EJ34" s="559"/>
      <c r="EK34" s="559"/>
      <c r="EL34" s="559"/>
      <c r="EM34" s="559"/>
      <c r="EN34" s="559"/>
      <c r="EO34" s="559"/>
      <c r="EP34" s="559"/>
      <c r="EQ34" s="559"/>
      <c r="ER34" s="559"/>
      <c r="ES34" s="559"/>
      <c r="ET34" s="559"/>
      <c r="EU34" s="559"/>
      <c r="EV34" s="559"/>
      <c r="EW34" s="559"/>
      <c r="EX34" s="559"/>
      <c r="EY34" s="559"/>
      <c r="EZ34" s="559"/>
      <c r="FA34" s="559"/>
      <c r="FB34" s="559"/>
      <c r="FC34" s="559"/>
      <c r="FD34" s="559"/>
      <c r="FE34" s="559"/>
      <c r="FF34" s="559"/>
      <c r="FG34" s="559"/>
      <c r="FH34" s="559"/>
      <c r="FI34" s="559"/>
      <c r="FJ34" s="559"/>
      <c r="FK34" s="559"/>
      <c r="FL34" s="559"/>
      <c r="FM34" s="559"/>
      <c r="FN34" s="559"/>
      <c r="FO34" s="559"/>
      <c r="FP34" s="559"/>
      <c r="FQ34" s="559"/>
      <c r="FR34" s="559"/>
      <c r="FS34" s="559"/>
      <c r="FT34" s="559"/>
      <c r="FU34" s="559"/>
      <c r="FV34" s="559"/>
      <c r="FW34" s="559"/>
      <c r="FX34" s="559"/>
      <c r="FY34" s="559"/>
      <c r="FZ34" s="559"/>
      <c r="GA34" s="559"/>
      <c r="GB34" s="559"/>
      <c r="GC34" s="559"/>
      <c r="GD34" s="559"/>
      <c r="GE34" s="559"/>
      <c r="GF34" s="559"/>
      <c r="GG34" s="559"/>
      <c r="GH34" s="559"/>
      <c r="GI34" s="559"/>
      <c r="GJ34" s="559"/>
      <c r="GK34" s="559"/>
      <c r="GL34" s="559"/>
      <c r="GM34" s="559"/>
      <c r="GN34" s="559"/>
      <c r="GO34" s="559"/>
      <c r="GP34" s="559"/>
      <c r="GQ34" s="559"/>
      <c r="GR34" s="559"/>
      <c r="GS34" s="559"/>
      <c r="GT34" s="559"/>
      <c r="GU34" s="559"/>
      <c r="GV34" s="559"/>
      <c r="GW34" s="559"/>
      <c r="GX34" s="559"/>
      <c r="GY34" s="559"/>
      <c r="GZ34" s="559"/>
      <c r="HA34" s="559"/>
      <c r="HB34" s="559"/>
      <c r="HC34" s="559"/>
      <c r="HD34" s="559"/>
      <c r="HE34" s="559"/>
      <c r="HF34" s="559"/>
      <c r="HG34" s="559"/>
      <c r="HH34" s="559"/>
      <c r="HI34" s="559"/>
      <c r="HJ34" s="559"/>
      <c r="HK34" s="559"/>
      <c r="HL34" s="559"/>
      <c r="HM34" s="559"/>
      <c r="HN34" s="559"/>
      <c r="HO34" s="559"/>
      <c r="HP34" s="559"/>
      <c r="HQ34" s="559"/>
      <c r="HR34" s="559"/>
      <c r="HS34" s="559"/>
      <c r="HT34" s="559"/>
      <c r="HU34" s="559"/>
      <c r="HV34" s="559"/>
      <c r="HW34" s="559"/>
      <c r="HX34" s="559"/>
      <c r="HY34" s="559"/>
      <c r="HZ34" s="559"/>
      <c r="IA34" s="559"/>
      <c r="IB34" s="559"/>
      <c r="IC34" s="559"/>
      <c r="ID34" s="559"/>
      <c r="IE34" s="559"/>
      <c r="IF34" s="559"/>
      <c r="IG34" s="559"/>
      <c r="IH34" s="559"/>
      <c r="II34" s="559"/>
      <c r="IJ34" s="559"/>
      <c r="IK34" s="559"/>
      <c r="IL34" s="559"/>
      <c r="IM34" s="559"/>
      <c r="IN34" s="559"/>
      <c r="IO34" s="559"/>
      <c r="IP34" s="559"/>
      <c r="IQ34" s="559"/>
      <c r="IR34" s="559"/>
      <c r="IS34" s="559"/>
      <c r="IT34" s="559"/>
      <c r="IU34" s="559"/>
      <c r="IV34" s="559"/>
      <c r="IW34" s="559"/>
      <c r="IX34" s="559"/>
      <c r="IY34" s="559"/>
      <c r="IZ34" s="559"/>
      <c r="JA34" s="559"/>
      <c r="JB34" s="559"/>
      <c r="JC34" s="559"/>
      <c r="JD34" s="559"/>
      <c r="JE34" s="559"/>
      <c r="JF34" s="559"/>
      <c r="JG34" s="559"/>
      <c r="JH34" s="559"/>
      <c r="JI34" s="559"/>
      <c r="JJ34" s="559"/>
      <c r="JK34" s="559"/>
      <c r="JL34" s="559"/>
      <c r="JM34" s="559"/>
      <c r="JN34" s="559"/>
      <c r="JO34" s="559"/>
      <c r="JP34" s="559"/>
      <c r="JQ34" s="559"/>
      <c r="JR34" s="559"/>
      <c r="JS34" s="559"/>
      <c r="JT34" s="559"/>
      <c r="JU34" s="559"/>
      <c r="JV34" s="559"/>
      <c r="JW34" s="559"/>
      <c r="JX34" s="559"/>
      <c r="JY34" s="559"/>
      <c r="JZ34" s="559"/>
      <c r="KA34" s="559"/>
      <c r="KB34" s="559"/>
      <c r="KC34" s="559"/>
      <c r="KD34" s="559"/>
      <c r="KE34" s="559"/>
      <c r="KF34" s="559"/>
      <c r="KG34" s="559"/>
      <c r="KH34" s="559"/>
      <c r="KI34" s="559"/>
      <c r="KJ34" s="559"/>
      <c r="KK34" s="559"/>
      <c r="KL34" s="559"/>
      <c r="KM34" s="559"/>
      <c r="KN34" s="559"/>
      <c r="KO34" s="559"/>
      <c r="KP34" s="559"/>
      <c r="KQ34" s="559"/>
      <c r="KR34" s="559"/>
      <c r="KS34" s="559"/>
      <c r="KT34" s="559"/>
      <c r="KU34" s="559"/>
      <c r="KV34" s="559"/>
      <c r="KW34" s="559"/>
      <c r="KX34" s="559"/>
      <c r="KY34" s="559"/>
      <c r="KZ34" s="559"/>
      <c r="LA34" s="559"/>
      <c r="LB34" s="559"/>
      <c r="LC34" s="559"/>
      <c r="LD34" s="559"/>
      <c r="LE34" s="559"/>
      <c r="LF34" s="559"/>
      <c r="LG34" s="559"/>
      <c r="LH34" s="559"/>
      <c r="LI34" s="559"/>
      <c r="LJ34" s="559"/>
      <c r="LK34" s="559"/>
      <c r="LL34" s="559"/>
      <c r="LM34" s="559"/>
      <c r="LN34" s="559"/>
      <c r="LO34" s="559"/>
      <c r="LP34" s="559"/>
      <c r="LQ34" s="559"/>
      <c r="LR34" s="559"/>
      <c r="LS34" s="559"/>
      <c r="LT34" s="559"/>
      <c r="LU34" s="559"/>
      <c r="LV34" s="559"/>
      <c r="LW34" s="559"/>
      <c r="LX34" s="559"/>
      <c r="LY34" s="559"/>
      <c r="LZ34" s="559"/>
      <c r="MA34" s="559"/>
      <c r="MB34" s="559"/>
      <c r="MC34" s="559"/>
      <c r="MD34" s="559"/>
      <c r="ME34" s="559"/>
      <c r="MF34" s="559"/>
      <c r="MG34" s="559"/>
      <c r="MH34" s="559"/>
      <c r="MI34" s="559"/>
      <c r="MJ34" s="559"/>
      <c r="MK34" s="559"/>
      <c r="ML34" s="559"/>
      <c r="MM34" s="559"/>
      <c r="MN34" s="559"/>
      <c r="MO34" s="559"/>
      <c r="MP34" s="559"/>
      <c r="MQ34" s="559"/>
      <c r="MR34" s="559"/>
      <c r="MS34" s="559"/>
      <c r="MT34" s="559"/>
      <c r="MU34" s="559"/>
      <c r="MV34" s="559"/>
      <c r="MW34" s="559"/>
      <c r="MX34" s="559"/>
      <c r="MY34" s="559"/>
      <c r="MZ34" s="559"/>
      <c r="NA34" s="559"/>
      <c r="NB34" s="559"/>
      <c r="NC34" s="559"/>
      <c r="ND34" s="559"/>
      <c r="NE34" s="559"/>
      <c r="NF34" s="559"/>
      <c r="NG34" s="559"/>
      <c r="NH34" s="559"/>
      <c r="NI34" s="559"/>
      <c r="NJ34" s="559"/>
      <c r="NK34" s="559"/>
      <c r="NL34" s="559"/>
      <c r="NM34" s="559"/>
      <c r="NN34" s="559"/>
      <c r="NO34" s="559"/>
      <c r="NP34" s="559"/>
      <c r="NQ34" s="559"/>
      <c r="NR34" s="559"/>
      <c r="NS34" s="559"/>
      <c r="NT34" s="559"/>
      <c r="NU34" s="559"/>
      <c r="NV34" s="559"/>
      <c r="NW34" s="559"/>
      <c r="NX34" s="559"/>
      <c r="NY34" s="559"/>
      <c r="NZ34" s="559"/>
      <c r="OA34" s="559"/>
      <c r="OB34" s="559"/>
      <c r="OC34" s="559"/>
      <c r="OD34" s="559"/>
      <c r="OE34" s="559"/>
      <c r="OF34" s="559"/>
      <c r="OG34" s="559"/>
      <c r="OH34" s="559"/>
      <c r="OI34" s="559"/>
      <c r="OJ34" s="559"/>
      <c r="OK34" s="559"/>
      <c r="OL34" s="559"/>
      <c r="OM34" s="559"/>
      <c r="ON34" s="559"/>
      <c r="OO34" s="559"/>
      <c r="OP34" s="559"/>
      <c r="OQ34" s="559"/>
      <c r="OR34" s="559"/>
      <c r="OS34" s="559"/>
      <c r="OT34" s="559"/>
      <c r="OU34" s="559"/>
      <c r="OV34" s="559"/>
      <c r="OW34" s="559"/>
      <c r="OX34" s="559"/>
      <c r="OY34" s="559"/>
      <c r="OZ34" s="559"/>
      <c r="PA34" s="559"/>
      <c r="PB34" s="559"/>
      <c r="PC34" s="559"/>
      <c r="PD34" s="559"/>
      <c r="PE34" s="559"/>
      <c r="PF34" s="559"/>
      <c r="PG34" s="559"/>
      <c r="PH34" s="559"/>
      <c r="PI34" s="559"/>
      <c r="PJ34" s="559"/>
      <c r="PK34" s="559"/>
      <c r="PL34" s="559"/>
      <c r="PM34" s="559"/>
      <c r="PN34" s="559"/>
      <c r="PO34" s="559"/>
      <c r="PP34" s="559"/>
      <c r="PQ34" s="559"/>
      <c r="PR34" s="559"/>
      <c r="PS34" s="559"/>
      <c r="PT34" s="559"/>
      <c r="PU34" s="559"/>
      <c r="PV34" s="559"/>
      <c r="PW34" s="559"/>
      <c r="PX34" s="559"/>
      <c r="PY34" s="559"/>
      <c r="PZ34" s="559"/>
      <c r="QA34" s="559"/>
      <c r="QB34" s="559"/>
      <c r="QC34" s="559"/>
      <c r="QD34" s="559"/>
      <c r="QE34" s="559"/>
      <c r="QF34" s="559"/>
      <c r="QG34" s="559"/>
      <c r="QH34" s="559"/>
      <c r="QI34" s="559"/>
      <c r="QJ34" s="559"/>
      <c r="QK34" s="559"/>
      <c r="QL34" s="559"/>
      <c r="QM34" s="559"/>
      <c r="QN34" s="559"/>
      <c r="QO34" s="559"/>
      <c r="QP34" s="559"/>
      <c r="QQ34" s="559"/>
      <c r="QR34" s="559"/>
      <c r="QS34" s="559"/>
      <c r="QT34" s="559"/>
      <c r="QU34" s="559"/>
      <c r="QV34" s="559"/>
      <c r="QW34" s="559"/>
      <c r="QX34" s="559"/>
      <c r="QY34" s="559"/>
      <c r="QZ34" s="559"/>
      <c r="RA34" s="559"/>
      <c r="RB34" s="559"/>
      <c r="RC34" s="559"/>
      <c r="RD34" s="559"/>
      <c r="RE34" s="559"/>
      <c r="RF34" s="559"/>
      <c r="RG34" s="559"/>
      <c r="RH34" s="559"/>
      <c r="RI34" s="559"/>
      <c r="RJ34" s="559"/>
      <c r="RK34" s="559"/>
      <c r="RL34" s="559"/>
      <c r="RM34" s="559"/>
      <c r="RN34" s="559"/>
      <c r="RO34" s="559"/>
      <c r="RP34" s="559"/>
      <c r="RQ34" s="559"/>
      <c r="RR34" s="559"/>
      <c r="RS34" s="559"/>
      <c r="RT34" s="559"/>
      <c r="RU34" s="559"/>
      <c r="RV34" s="559"/>
      <c r="RW34" s="559"/>
      <c r="RX34" s="559"/>
      <c r="RY34" s="559"/>
      <c r="RZ34" s="559"/>
      <c r="SA34" s="559"/>
      <c r="SB34" s="559"/>
      <c r="SC34" s="559"/>
      <c r="SD34" s="559"/>
      <c r="SE34" s="559"/>
      <c r="SF34" s="559"/>
      <c r="SG34" s="559"/>
      <c r="SH34" s="559"/>
      <c r="SI34" s="559"/>
      <c r="SJ34" s="559"/>
      <c r="SK34" s="559"/>
      <c r="SL34" s="559"/>
      <c r="SM34" s="559"/>
      <c r="SN34" s="559"/>
      <c r="SO34" s="559"/>
      <c r="SP34" s="559"/>
      <c r="SQ34" s="559"/>
      <c r="SR34" s="559"/>
      <c r="SS34" s="559"/>
      <c r="ST34" s="559"/>
      <c r="SU34" s="559"/>
      <c r="SV34" s="559"/>
      <c r="SW34" s="559"/>
      <c r="SX34" s="559"/>
      <c r="SY34" s="559"/>
      <c r="SZ34" s="559"/>
      <c r="TA34" s="559"/>
      <c r="TB34" s="559"/>
      <c r="TC34" s="559"/>
      <c r="TD34" s="559"/>
      <c r="TE34" s="559"/>
      <c r="TF34" s="559"/>
      <c r="TG34" s="559"/>
      <c r="TH34" s="559"/>
      <c r="TI34" s="559"/>
      <c r="TJ34" s="559"/>
      <c r="TK34" s="559"/>
      <c r="TL34" s="559"/>
      <c r="TM34" s="559"/>
      <c r="TN34" s="559"/>
      <c r="TO34" s="559"/>
      <c r="TP34" s="559"/>
      <c r="TQ34" s="559"/>
      <c r="TR34" s="559"/>
      <c r="TS34" s="559"/>
      <c r="TT34" s="559"/>
      <c r="TU34" s="559"/>
      <c r="TV34" s="559"/>
      <c r="TW34" s="559"/>
      <c r="TX34" s="559"/>
      <c r="TY34" s="559"/>
      <c r="TZ34" s="559"/>
      <c r="UA34" s="559"/>
      <c r="UB34" s="559"/>
      <c r="UC34" s="559"/>
      <c r="UD34" s="559"/>
      <c r="UE34" s="559"/>
      <c r="UF34" s="559"/>
      <c r="UG34" s="559"/>
      <c r="UH34" s="559"/>
      <c r="UI34" s="559"/>
      <c r="UJ34" s="559"/>
      <c r="UK34" s="559"/>
      <c r="UL34" s="559"/>
      <c r="UM34" s="559"/>
      <c r="UN34" s="559"/>
      <c r="UO34" s="559"/>
      <c r="UP34" s="559"/>
      <c r="UQ34" s="559"/>
      <c r="UR34" s="559"/>
      <c r="US34" s="559"/>
      <c r="UT34" s="559"/>
      <c r="UU34" s="559"/>
      <c r="UV34" s="559"/>
      <c r="UW34" s="559"/>
      <c r="UX34" s="559"/>
      <c r="UY34" s="559"/>
      <c r="UZ34" s="559"/>
      <c r="VA34" s="559"/>
      <c r="VB34" s="559"/>
      <c r="VC34" s="559"/>
      <c r="VD34" s="559"/>
      <c r="VE34" s="559"/>
      <c r="VF34" s="559"/>
      <c r="VG34" s="559"/>
      <c r="VH34" s="559"/>
      <c r="VI34" s="559"/>
      <c r="VJ34" s="559"/>
      <c r="VK34" s="559"/>
      <c r="VL34" s="559"/>
      <c r="VM34" s="559"/>
      <c r="VN34" s="559"/>
      <c r="VO34" s="559"/>
      <c r="VP34" s="559"/>
      <c r="VQ34" s="559"/>
      <c r="VR34" s="559"/>
      <c r="VS34" s="559"/>
      <c r="VT34" s="559"/>
      <c r="VU34" s="559"/>
      <c r="VV34" s="559"/>
      <c r="VW34" s="559"/>
      <c r="VX34" s="559"/>
      <c r="VY34" s="559"/>
      <c r="VZ34" s="559"/>
      <c r="WA34" s="559"/>
      <c r="WB34" s="559"/>
      <c r="WC34" s="559"/>
      <c r="WD34" s="559"/>
      <c r="WE34" s="559"/>
      <c r="WF34" s="559"/>
      <c r="WG34" s="559"/>
      <c r="WH34" s="559"/>
      <c r="WI34" s="559"/>
      <c r="WJ34" s="559"/>
      <c r="WK34" s="559"/>
      <c r="WL34" s="559"/>
      <c r="WM34" s="559"/>
      <c r="WN34" s="559"/>
      <c r="WO34" s="559"/>
      <c r="WP34" s="559"/>
      <c r="WQ34" s="559"/>
      <c r="WR34" s="559"/>
      <c r="WS34" s="559"/>
      <c r="WT34" s="559"/>
      <c r="WU34" s="559"/>
      <c r="WV34" s="559"/>
      <c r="WW34" s="559"/>
      <c r="WX34" s="559"/>
      <c r="WY34" s="559"/>
      <c r="WZ34" s="559"/>
      <c r="XA34" s="559"/>
      <c r="XB34" s="559"/>
      <c r="XC34" s="559"/>
      <c r="XD34" s="559"/>
      <c r="XE34" s="559"/>
      <c r="XF34" s="559"/>
      <c r="XG34" s="559"/>
      <c r="XH34" s="559"/>
      <c r="XI34" s="559"/>
      <c r="XJ34" s="559"/>
      <c r="XK34" s="559"/>
      <c r="XL34" s="559"/>
      <c r="XM34" s="559"/>
      <c r="XN34" s="559"/>
      <c r="XO34" s="559"/>
      <c r="XP34" s="559"/>
      <c r="XQ34" s="559"/>
      <c r="XR34" s="559"/>
      <c r="XS34" s="559"/>
      <c r="XT34" s="559"/>
      <c r="XU34" s="559"/>
      <c r="XV34" s="559"/>
      <c r="XW34" s="559"/>
      <c r="XX34" s="559"/>
      <c r="XY34" s="559"/>
      <c r="XZ34" s="559"/>
      <c r="YA34" s="559"/>
      <c r="YB34" s="559"/>
      <c r="YC34" s="559"/>
      <c r="YD34" s="559"/>
      <c r="YE34" s="559"/>
      <c r="YF34" s="559"/>
      <c r="YG34" s="559"/>
      <c r="YH34" s="559"/>
      <c r="YI34" s="559"/>
      <c r="YJ34" s="559"/>
      <c r="YK34" s="559"/>
      <c r="YL34" s="559"/>
      <c r="YM34" s="559"/>
      <c r="YN34" s="559"/>
      <c r="YO34" s="559"/>
      <c r="YP34" s="559"/>
      <c r="YQ34" s="559"/>
      <c r="YR34" s="559"/>
      <c r="YS34" s="559"/>
      <c r="YT34" s="559"/>
      <c r="YU34" s="559"/>
      <c r="YV34" s="559"/>
      <c r="YW34" s="559"/>
      <c r="YX34" s="559"/>
      <c r="YY34" s="559"/>
      <c r="YZ34" s="559"/>
      <c r="ZA34" s="559"/>
      <c r="ZB34" s="559"/>
      <c r="ZC34" s="559"/>
      <c r="ZD34" s="559"/>
      <c r="ZE34" s="559"/>
      <c r="ZF34" s="559"/>
      <c r="ZG34" s="559"/>
      <c r="ZH34" s="559"/>
      <c r="ZI34" s="559"/>
      <c r="ZJ34" s="559"/>
      <c r="ZK34" s="559"/>
      <c r="ZL34" s="559"/>
      <c r="ZM34" s="559"/>
      <c r="ZN34" s="559"/>
      <c r="ZO34" s="559"/>
      <c r="ZP34" s="559"/>
      <c r="ZQ34" s="559"/>
      <c r="ZR34" s="559"/>
      <c r="ZS34" s="559"/>
      <c r="ZT34" s="559"/>
      <c r="ZU34" s="559"/>
      <c r="ZV34" s="559"/>
      <c r="ZW34" s="559"/>
      <c r="ZX34" s="559"/>
      <c r="ZY34" s="559"/>
      <c r="ZZ34" s="559"/>
      <c r="AAA34" s="559"/>
      <c r="AAB34" s="559"/>
      <c r="AAC34" s="559"/>
      <c r="AAD34" s="559"/>
      <c r="AAE34" s="559"/>
      <c r="AAF34" s="559"/>
      <c r="AAG34" s="559"/>
      <c r="AAH34" s="559"/>
      <c r="AAI34" s="559"/>
      <c r="AAJ34" s="559"/>
      <c r="AAK34" s="559"/>
      <c r="AAL34" s="559"/>
      <c r="AAM34" s="559"/>
      <c r="AAN34" s="559"/>
      <c r="AAO34" s="559"/>
      <c r="AAP34" s="559"/>
      <c r="AAQ34" s="559"/>
      <c r="AAR34" s="559"/>
      <c r="AAS34" s="559"/>
      <c r="AAT34" s="559"/>
      <c r="AAU34" s="559"/>
      <c r="AAV34" s="559"/>
      <c r="AAW34" s="559"/>
      <c r="AAX34" s="559"/>
      <c r="AAY34" s="559"/>
      <c r="AAZ34" s="559"/>
      <c r="ABA34" s="559"/>
      <c r="ABB34" s="559"/>
      <c r="ABC34" s="559"/>
      <c r="ABD34" s="559"/>
      <c r="ABE34" s="559"/>
      <c r="ABF34" s="559"/>
      <c r="ABG34" s="559"/>
      <c r="ABH34" s="559"/>
      <c r="ABI34" s="559"/>
      <c r="ABJ34" s="559"/>
      <c r="ABK34" s="559"/>
      <c r="ABL34" s="559"/>
      <c r="ABM34" s="559"/>
      <c r="ABN34" s="559"/>
      <c r="ABO34" s="559"/>
      <c r="ABP34" s="559"/>
      <c r="ABQ34" s="559"/>
      <c r="ABR34" s="559"/>
      <c r="ABS34" s="559"/>
      <c r="ABT34" s="559"/>
      <c r="ABU34" s="559"/>
      <c r="ABV34" s="559"/>
      <c r="ABW34" s="559"/>
      <c r="ABX34" s="559"/>
      <c r="ABY34" s="559"/>
      <c r="ABZ34" s="559"/>
      <c r="ACA34" s="559"/>
      <c r="ACB34" s="559"/>
      <c r="ACC34" s="559"/>
      <c r="ACD34" s="559"/>
      <c r="ACE34" s="559"/>
      <c r="ACF34" s="559"/>
      <c r="ACG34" s="559"/>
      <c r="ACH34" s="559"/>
      <c r="ACI34" s="559"/>
      <c r="ACJ34" s="559"/>
      <c r="ACK34" s="559"/>
      <c r="ACL34" s="559"/>
      <c r="ACM34" s="559"/>
      <c r="ACN34" s="559"/>
      <c r="ACO34" s="559"/>
      <c r="ACP34" s="559"/>
      <c r="ACQ34" s="559"/>
      <c r="ACR34" s="559"/>
      <c r="ACS34" s="559"/>
      <c r="ACT34" s="559"/>
      <c r="ACU34" s="559"/>
      <c r="ACV34" s="559"/>
      <c r="ACW34" s="559"/>
      <c r="ACX34" s="559"/>
      <c r="ACY34" s="559"/>
      <c r="ACZ34" s="559"/>
      <c r="ADA34" s="559"/>
      <c r="ADB34" s="559"/>
      <c r="ADC34" s="559"/>
      <c r="ADD34" s="559"/>
      <c r="ADE34" s="559"/>
      <c r="ADF34" s="559"/>
      <c r="ADG34" s="559"/>
      <c r="ADH34" s="559"/>
      <c r="ADI34" s="559"/>
      <c r="ADJ34" s="559"/>
      <c r="ADK34" s="559"/>
      <c r="ADL34" s="559"/>
      <c r="ADM34" s="559"/>
      <c r="ADN34" s="559"/>
      <c r="ADO34" s="559"/>
      <c r="ADP34" s="559"/>
      <c r="ADQ34" s="559"/>
      <c r="ADR34" s="559"/>
      <c r="ADS34" s="559"/>
      <c r="ADT34" s="559"/>
      <c r="ADU34" s="559"/>
      <c r="ADV34" s="559"/>
      <c r="ADW34" s="559"/>
      <c r="ADX34" s="559"/>
      <c r="ADY34" s="559"/>
      <c r="ADZ34" s="559"/>
      <c r="AEA34" s="559"/>
      <c r="AEB34" s="559"/>
      <c r="AEC34" s="559"/>
      <c r="AED34" s="559"/>
      <c r="AEE34" s="559"/>
      <c r="AEF34" s="559"/>
      <c r="AEG34" s="559"/>
      <c r="AEH34" s="559"/>
      <c r="AEI34" s="559"/>
      <c r="AEJ34" s="559"/>
      <c r="AEK34" s="559"/>
      <c r="AEL34" s="559"/>
      <c r="AEM34" s="559"/>
      <c r="AEN34" s="559"/>
      <c r="AEO34" s="559"/>
      <c r="AEP34" s="559"/>
      <c r="AEQ34" s="559"/>
      <c r="AER34" s="559"/>
      <c r="AES34" s="559"/>
      <c r="AET34" s="559"/>
      <c r="AEU34" s="559"/>
      <c r="AEV34" s="559"/>
      <c r="AEW34" s="559"/>
      <c r="AEX34" s="559"/>
      <c r="AEY34" s="559"/>
      <c r="AEZ34" s="559"/>
      <c r="AFA34" s="559"/>
      <c r="AFB34" s="559"/>
      <c r="AFC34" s="559"/>
      <c r="AFD34" s="559"/>
      <c r="AFE34" s="559"/>
      <c r="AFF34" s="559"/>
      <c r="AFG34" s="559"/>
      <c r="AFH34" s="559"/>
      <c r="AFI34" s="559"/>
      <c r="AFJ34" s="559"/>
      <c r="AFK34" s="559"/>
      <c r="AFL34" s="559"/>
      <c r="AFM34" s="559"/>
      <c r="AFN34" s="559"/>
      <c r="AFO34" s="559"/>
      <c r="AFP34" s="559"/>
      <c r="AFQ34" s="559"/>
      <c r="AFR34" s="559"/>
      <c r="AFS34" s="559"/>
      <c r="AFT34" s="559"/>
      <c r="AFU34" s="559"/>
      <c r="AFV34" s="559"/>
      <c r="AFW34" s="559"/>
      <c r="AFX34" s="559"/>
      <c r="AFY34" s="559"/>
      <c r="AFZ34" s="559"/>
      <c r="AGA34" s="559"/>
      <c r="AGB34" s="559"/>
      <c r="AGC34" s="559"/>
      <c r="AGD34" s="559"/>
      <c r="AGE34" s="559"/>
      <c r="AGF34" s="559"/>
      <c r="AGG34" s="559"/>
      <c r="AGH34" s="559"/>
      <c r="AGI34" s="559"/>
      <c r="AGJ34" s="559"/>
      <c r="AGK34" s="559"/>
      <c r="AGL34" s="559"/>
      <c r="AGM34" s="559"/>
      <c r="AGN34" s="559"/>
      <c r="AGO34" s="559"/>
      <c r="AGP34" s="559"/>
      <c r="AGQ34" s="559"/>
      <c r="AGR34" s="559"/>
      <c r="AGS34" s="559"/>
      <c r="AGT34" s="559"/>
      <c r="AGU34" s="559"/>
      <c r="AGV34" s="559"/>
      <c r="AGW34" s="559"/>
      <c r="AGX34" s="559"/>
      <c r="AGY34" s="559"/>
      <c r="AGZ34" s="559"/>
      <c r="AHA34" s="559"/>
      <c r="AHB34" s="559"/>
      <c r="AHC34" s="559"/>
      <c r="AHD34" s="559"/>
      <c r="AHE34" s="559"/>
      <c r="AHF34" s="559"/>
      <c r="AHG34" s="559"/>
      <c r="AHH34" s="559"/>
      <c r="AHI34" s="559"/>
      <c r="AHJ34" s="559"/>
      <c r="AHK34" s="559"/>
      <c r="AHL34" s="559"/>
      <c r="AHM34" s="559"/>
      <c r="AHN34" s="559"/>
      <c r="AHO34" s="559"/>
      <c r="AHP34" s="559"/>
      <c r="AHQ34" s="559"/>
      <c r="AHR34" s="559"/>
      <c r="AHS34" s="559"/>
      <c r="AHT34" s="559"/>
      <c r="AHU34" s="559"/>
      <c r="AHV34" s="559"/>
      <c r="AHW34" s="559"/>
      <c r="AHX34" s="559"/>
      <c r="AHY34" s="559"/>
      <c r="AHZ34" s="559"/>
      <c r="AIA34" s="559"/>
      <c r="AIB34" s="559"/>
      <c r="AIC34" s="559"/>
      <c r="AID34" s="559"/>
      <c r="AIE34" s="559"/>
      <c r="AIF34" s="559"/>
      <c r="AIG34" s="559"/>
      <c r="AIH34" s="559"/>
      <c r="AII34" s="559"/>
      <c r="AIJ34" s="559"/>
      <c r="AIK34" s="559"/>
      <c r="AIL34" s="559"/>
      <c r="AIM34" s="559"/>
      <c r="AIN34" s="559"/>
      <c r="AIO34" s="559"/>
      <c r="AIP34" s="559"/>
      <c r="AIQ34" s="559"/>
      <c r="AIR34" s="559"/>
      <c r="AIS34" s="559"/>
      <c r="AIT34" s="559"/>
      <c r="AIU34" s="559"/>
      <c r="AIV34" s="559"/>
      <c r="AIW34" s="559"/>
      <c r="AIX34" s="559"/>
      <c r="AIY34" s="559"/>
      <c r="AIZ34" s="559"/>
      <c r="AJA34" s="559"/>
      <c r="AJB34" s="559"/>
      <c r="AJC34" s="559"/>
      <c r="AJD34" s="559"/>
      <c r="AJE34" s="559"/>
      <c r="AJF34" s="559"/>
      <c r="AJG34" s="559"/>
      <c r="AJH34" s="559"/>
      <c r="AJI34" s="559"/>
      <c r="AJJ34" s="559"/>
      <c r="AJK34" s="559"/>
      <c r="AJL34" s="559"/>
      <c r="AJM34" s="559"/>
      <c r="AJN34" s="559"/>
      <c r="AJO34" s="559"/>
      <c r="AJP34" s="559"/>
      <c r="AJQ34" s="559"/>
      <c r="AJR34" s="559"/>
    </row>
    <row r="35" spans="1:954" ht="13.8" customHeight="1">
      <c r="A35" s="139" t="s">
        <v>31</v>
      </c>
      <c r="B35" s="557" t="s">
        <v>58</v>
      </c>
      <c r="C35" s="557"/>
      <c r="D35" s="558">
        <f>SUM(D36:D37)</f>
        <v>0</v>
      </c>
      <c r="E35" s="558">
        <f t="shared" ref="E35:O35" si="10">SUM(E36:E37)</f>
        <v>0</v>
      </c>
      <c r="F35" s="558">
        <f t="shared" si="10"/>
        <v>0</v>
      </c>
      <c r="G35" s="558">
        <f t="shared" si="10"/>
        <v>0</v>
      </c>
      <c r="H35" s="558">
        <f t="shared" si="10"/>
        <v>0</v>
      </c>
      <c r="I35" s="558">
        <f t="shared" si="10"/>
        <v>0</v>
      </c>
      <c r="J35" s="558">
        <f t="shared" si="10"/>
        <v>0</v>
      </c>
      <c r="K35" s="558">
        <f t="shared" si="10"/>
        <v>0</v>
      </c>
      <c r="L35" s="558">
        <f t="shared" si="10"/>
        <v>0</v>
      </c>
      <c r="M35" s="558">
        <f t="shared" si="10"/>
        <v>0</v>
      </c>
      <c r="N35" s="558">
        <f t="shared" si="10"/>
        <v>0</v>
      </c>
      <c r="O35" s="558">
        <f t="shared" si="10"/>
        <v>0</v>
      </c>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559"/>
      <c r="BE35" s="559"/>
      <c r="BF35" s="559"/>
      <c r="BG35" s="559"/>
      <c r="BH35" s="559"/>
      <c r="BI35" s="559"/>
      <c r="BJ35" s="559"/>
      <c r="BK35" s="559"/>
      <c r="BL35" s="559"/>
      <c r="BM35" s="559"/>
      <c r="BN35" s="559"/>
      <c r="BO35" s="559"/>
      <c r="BP35" s="559"/>
      <c r="BQ35" s="559"/>
      <c r="BR35" s="559"/>
      <c r="BS35" s="559"/>
      <c r="BT35" s="559"/>
      <c r="BU35" s="559"/>
      <c r="BV35" s="559"/>
      <c r="BW35" s="559"/>
      <c r="BX35" s="559"/>
      <c r="BY35" s="559"/>
      <c r="BZ35" s="559"/>
      <c r="CA35" s="559"/>
      <c r="CB35" s="559"/>
      <c r="CC35" s="559"/>
      <c r="CD35" s="559"/>
      <c r="CE35" s="559"/>
      <c r="CF35" s="559"/>
      <c r="CG35" s="559"/>
      <c r="CH35" s="559"/>
      <c r="CI35" s="559"/>
      <c r="CJ35" s="559"/>
      <c r="CK35" s="559"/>
      <c r="CL35" s="559"/>
      <c r="CM35" s="559"/>
      <c r="CN35" s="559"/>
      <c r="CO35" s="559"/>
      <c r="CP35" s="559"/>
      <c r="CQ35" s="559"/>
      <c r="CR35" s="559"/>
      <c r="CS35" s="559"/>
      <c r="CT35" s="559"/>
      <c r="CU35" s="559"/>
      <c r="CV35" s="559"/>
      <c r="CW35" s="559"/>
      <c r="CX35" s="559"/>
      <c r="CY35" s="559"/>
      <c r="CZ35" s="559"/>
      <c r="DA35" s="559"/>
      <c r="DB35" s="559"/>
      <c r="DC35" s="559"/>
      <c r="DD35" s="559"/>
      <c r="DE35" s="559"/>
      <c r="DF35" s="559"/>
      <c r="DG35" s="559"/>
      <c r="DH35" s="559"/>
      <c r="DI35" s="559"/>
      <c r="DJ35" s="559"/>
      <c r="DK35" s="559"/>
      <c r="DL35" s="559"/>
      <c r="DM35" s="559"/>
      <c r="DN35" s="559"/>
      <c r="DO35" s="559"/>
      <c r="DP35" s="559"/>
      <c r="DQ35" s="559"/>
      <c r="DR35" s="559"/>
      <c r="DS35" s="559"/>
      <c r="DT35" s="559"/>
      <c r="DU35" s="559"/>
      <c r="DV35" s="559"/>
      <c r="DW35" s="559"/>
      <c r="DX35" s="559"/>
      <c r="DY35" s="559"/>
      <c r="DZ35" s="559"/>
      <c r="EA35" s="559"/>
      <c r="EB35" s="559"/>
      <c r="EC35" s="559"/>
      <c r="ED35" s="559"/>
      <c r="EE35" s="559"/>
      <c r="EF35" s="559"/>
      <c r="EG35" s="559"/>
      <c r="EH35" s="559"/>
      <c r="EI35" s="559"/>
      <c r="EJ35" s="559"/>
      <c r="EK35" s="559"/>
      <c r="EL35" s="559"/>
      <c r="EM35" s="559"/>
      <c r="EN35" s="559"/>
      <c r="EO35" s="559"/>
      <c r="EP35" s="559"/>
      <c r="EQ35" s="559"/>
      <c r="ER35" s="559"/>
      <c r="ES35" s="559"/>
      <c r="ET35" s="559"/>
      <c r="EU35" s="559"/>
      <c r="EV35" s="559"/>
      <c r="EW35" s="559"/>
      <c r="EX35" s="559"/>
      <c r="EY35" s="559"/>
      <c r="EZ35" s="559"/>
      <c r="FA35" s="559"/>
      <c r="FB35" s="559"/>
      <c r="FC35" s="559"/>
      <c r="FD35" s="559"/>
      <c r="FE35" s="559"/>
      <c r="FF35" s="559"/>
      <c r="FG35" s="559"/>
      <c r="FH35" s="559"/>
      <c r="FI35" s="559"/>
      <c r="FJ35" s="559"/>
      <c r="FK35" s="559"/>
      <c r="FL35" s="559"/>
      <c r="FM35" s="559"/>
      <c r="FN35" s="559"/>
      <c r="FO35" s="559"/>
      <c r="FP35" s="559"/>
      <c r="FQ35" s="559"/>
      <c r="FR35" s="559"/>
      <c r="FS35" s="559"/>
      <c r="FT35" s="559"/>
      <c r="FU35" s="559"/>
      <c r="FV35" s="559"/>
      <c r="FW35" s="559"/>
      <c r="FX35" s="559"/>
      <c r="FY35" s="559"/>
      <c r="FZ35" s="559"/>
      <c r="GA35" s="559"/>
      <c r="GB35" s="559"/>
      <c r="GC35" s="559"/>
      <c r="GD35" s="559"/>
      <c r="GE35" s="559"/>
      <c r="GF35" s="559"/>
      <c r="GG35" s="559"/>
      <c r="GH35" s="559"/>
      <c r="GI35" s="559"/>
      <c r="GJ35" s="559"/>
      <c r="GK35" s="559"/>
      <c r="GL35" s="559"/>
      <c r="GM35" s="559"/>
      <c r="GN35" s="559"/>
      <c r="GO35" s="559"/>
      <c r="GP35" s="559"/>
      <c r="GQ35" s="559"/>
      <c r="GR35" s="559"/>
      <c r="GS35" s="559"/>
      <c r="GT35" s="559"/>
      <c r="GU35" s="559"/>
      <c r="GV35" s="559"/>
      <c r="GW35" s="559"/>
      <c r="GX35" s="559"/>
      <c r="GY35" s="559"/>
      <c r="GZ35" s="559"/>
      <c r="HA35" s="559"/>
      <c r="HB35" s="559"/>
      <c r="HC35" s="559"/>
      <c r="HD35" s="559"/>
      <c r="HE35" s="559"/>
      <c r="HF35" s="559"/>
      <c r="HG35" s="559"/>
      <c r="HH35" s="559"/>
      <c r="HI35" s="559"/>
      <c r="HJ35" s="559"/>
      <c r="HK35" s="559"/>
      <c r="HL35" s="559"/>
      <c r="HM35" s="559"/>
      <c r="HN35" s="559"/>
      <c r="HO35" s="559"/>
      <c r="HP35" s="559"/>
      <c r="HQ35" s="559"/>
      <c r="HR35" s="559"/>
      <c r="HS35" s="559"/>
      <c r="HT35" s="559"/>
      <c r="HU35" s="559"/>
      <c r="HV35" s="559"/>
      <c r="HW35" s="559"/>
      <c r="HX35" s="559"/>
      <c r="HY35" s="559"/>
      <c r="HZ35" s="559"/>
      <c r="IA35" s="559"/>
      <c r="IB35" s="559"/>
      <c r="IC35" s="559"/>
      <c r="ID35" s="559"/>
      <c r="IE35" s="559"/>
      <c r="IF35" s="559"/>
      <c r="IG35" s="559"/>
      <c r="IH35" s="559"/>
      <c r="II35" s="559"/>
      <c r="IJ35" s="559"/>
      <c r="IK35" s="559"/>
      <c r="IL35" s="559"/>
      <c r="IM35" s="559"/>
      <c r="IN35" s="559"/>
      <c r="IO35" s="559"/>
      <c r="IP35" s="559"/>
      <c r="IQ35" s="559"/>
      <c r="IR35" s="559"/>
      <c r="IS35" s="559"/>
      <c r="IT35" s="559"/>
      <c r="IU35" s="559"/>
      <c r="IV35" s="559"/>
      <c r="IW35" s="559"/>
      <c r="IX35" s="559"/>
      <c r="IY35" s="559"/>
      <c r="IZ35" s="559"/>
      <c r="JA35" s="559"/>
      <c r="JB35" s="559"/>
      <c r="JC35" s="559"/>
      <c r="JD35" s="559"/>
      <c r="JE35" s="559"/>
      <c r="JF35" s="559"/>
      <c r="JG35" s="559"/>
      <c r="JH35" s="559"/>
      <c r="JI35" s="559"/>
      <c r="JJ35" s="559"/>
      <c r="JK35" s="559"/>
      <c r="JL35" s="559"/>
      <c r="JM35" s="559"/>
      <c r="JN35" s="559"/>
      <c r="JO35" s="559"/>
      <c r="JP35" s="559"/>
      <c r="JQ35" s="559"/>
      <c r="JR35" s="559"/>
      <c r="JS35" s="559"/>
      <c r="JT35" s="559"/>
      <c r="JU35" s="559"/>
      <c r="JV35" s="559"/>
      <c r="JW35" s="559"/>
      <c r="JX35" s="559"/>
      <c r="JY35" s="559"/>
      <c r="JZ35" s="559"/>
      <c r="KA35" s="559"/>
      <c r="KB35" s="559"/>
      <c r="KC35" s="559"/>
      <c r="KD35" s="559"/>
      <c r="KE35" s="559"/>
      <c r="KF35" s="559"/>
      <c r="KG35" s="559"/>
      <c r="KH35" s="559"/>
      <c r="KI35" s="559"/>
      <c r="KJ35" s="559"/>
      <c r="KK35" s="559"/>
      <c r="KL35" s="559"/>
      <c r="KM35" s="559"/>
      <c r="KN35" s="559"/>
      <c r="KO35" s="559"/>
      <c r="KP35" s="559"/>
      <c r="KQ35" s="559"/>
      <c r="KR35" s="559"/>
      <c r="KS35" s="559"/>
      <c r="KT35" s="559"/>
      <c r="KU35" s="559"/>
      <c r="KV35" s="559"/>
      <c r="KW35" s="559"/>
      <c r="KX35" s="559"/>
      <c r="KY35" s="559"/>
      <c r="KZ35" s="559"/>
      <c r="LA35" s="559"/>
      <c r="LB35" s="559"/>
      <c r="LC35" s="559"/>
      <c r="LD35" s="559"/>
      <c r="LE35" s="559"/>
      <c r="LF35" s="559"/>
      <c r="LG35" s="559"/>
      <c r="LH35" s="559"/>
      <c r="LI35" s="559"/>
      <c r="LJ35" s="559"/>
      <c r="LK35" s="559"/>
      <c r="LL35" s="559"/>
      <c r="LM35" s="559"/>
      <c r="LN35" s="559"/>
      <c r="LO35" s="559"/>
      <c r="LP35" s="559"/>
      <c r="LQ35" s="559"/>
      <c r="LR35" s="559"/>
      <c r="LS35" s="559"/>
      <c r="LT35" s="559"/>
      <c r="LU35" s="559"/>
      <c r="LV35" s="559"/>
      <c r="LW35" s="559"/>
      <c r="LX35" s="559"/>
      <c r="LY35" s="559"/>
      <c r="LZ35" s="559"/>
      <c r="MA35" s="559"/>
      <c r="MB35" s="559"/>
      <c r="MC35" s="559"/>
      <c r="MD35" s="559"/>
      <c r="ME35" s="559"/>
      <c r="MF35" s="559"/>
      <c r="MG35" s="559"/>
      <c r="MH35" s="559"/>
      <c r="MI35" s="559"/>
      <c r="MJ35" s="559"/>
      <c r="MK35" s="559"/>
      <c r="ML35" s="559"/>
      <c r="MM35" s="559"/>
      <c r="MN35" s="559"/>
      <c r="MO35" s="559"/>
      <c r="MP35" s="559"/>
      <c r="MQ35" s="559"/>
      <c r="MR35" s="559"/>
      <c r="MS35" s="559"/>
      <c r="MT35" s="559"/>
      <c r="MU35" s="559"/>
      <c r="MV35" s="559"/>
      <c r="MW35" s="559"/>
      <c r="MX35" s="559"/>
      <c r="MY35" s="559"/>
      <c r="MZ35" s="559"/>
      <c r="NA35" s="559"/>
      <c r="NB35" s="559"/>
      <c r="NC35" s="559"/>
      <c r="ND35" s="559"/>
      <c r="NE35" s="559"/>
      <c r="NF35" s="559"/>
      <c r="NG35" s="559"/>
      <c r="NH35" s="559"/>
      <c r="NI35" s="559"/>
      <c r="NJ35" s="559"/>
      <c r="NK35" s="559"/>
      <c r="NL35" s="559"/>
      <c r="NM35" s="559"/>
      <c r="NN35" s="559"/>
      <c r="NO35" s="559"/>
      <c r="NP35" s="559"/>
      <c r="NQ35" s="559"/>
      <c r="NR35" s="559"/>
      <c r="NS35" s="559"/>
      <c r="NT35" s="559"/>
      <c r="NU35" s="559"/>
      <c r="NV35" s="559"/>
      <c r="NW35" s="559"/>
      <c r="NX35" s="559"/>
      <c r="NY35" s="559"/>
      <c r="NZ35" s="559"/>
      <c r="OA35" s="559"/>
      <c r="OB35" s="559"/>
      <c r="OC35" s="559"/>
      <c r="OD35" s="559"/>
      <c r="OE35" s="559"/>
      <c r="OF35" s="559"/>
      <c r="OG35" s="559"/>
      <c r="OH35" s="559"/>
      <c r="OI35" s="559"/>
      <c r="OJ35" s="559"/>
      <c r="OK35" s="559"/>
      <c r="OL35" s="559"/>
      <c r="OM35" s="559"/>
      <c r="ON35" s="559"/>
      <c r="OO35" s="559"/>
      <c r="OP35" s="559"/>
      <c r="OQ35" s="559"/>
      <c r="OR35" s="559"/>
      <c r="OS35" s="559"/>
      <c r="OT35" s="559"/>
      <c r="OU35" s="559"/>
      <c r="OV35" s="559"/>
      <c r="OW35" s="559"/>
      <c r="OX35" s="559"/>
      <c r="OY35" s="559"/>
      <c r="OZ35" s="559"/>
      <c r="PA35" s="559"/>
      <c r="PB35" s="559"/>
      <c r="PC35" s="559"/>
      <c r="PD35" s="559"/>
      <c r="PE35" s="559"/>
      <c r="PF35" s="559"/>
      <c r="PG35" s="559"/>
      <c r="PH35" s="559"/>
      <c r="PI35" s="559"/>
      <c r="PJ35" s="559"/>
      <c r="PK35" s="559"/>
      <c r="PL35" s="559"/>
      <c r="PM35" s="559"/>
      <c r="PN35" s="559"/>
      <c r="PO35" s="559"/>
      <c r="PP35" s="559"/>
      <c r="PQ35" s="559"/>
      <c r="PR35" s="559"/>
      <c r="PS35" s="559"/>
      <c r="PT35" s="559"/>
      <c r="PU35" s="559"/>
      <c r="PV35" s="559"/>
      <c r="PW35" s="559"/>
      <c r="PX35" s="559"/>
      <c r="PY35" s="559"/>
      <c r="PZ35" s="559"/>
      <c r="QA35" s="559"/>
      <c r="QB35" s="559"/>
      <c r="QC35" s="559"/>
      <c r="QD35" s="559"/>
      <c r="QE35" s="559"/>
      <c r="QF35" s="559"/>
      <c r="QG35" s="559"/>
      <c r="QH35" s="559"/>
      <c r="QI35" s="559"/>
      <c r="QJ35" s="559"/>
      <c r="QK35" s="559"/>
      <c r="QL35" s="559"/>
      <c r="QM35" s="559"/>
      <c r="QN35" s="559"/>
      <c r="QO35" s="559"/>
      <c r="QP35" s="559"/>
      <c r="QQ35" s="559"/>
      <c r="QR35" s="559"/>
      <c r="QS35" s="559"/>
      <c r="QT35" s="559"/>
      <c r="QU35" s="559"/>
      <c r="QV35" s="559"/>
      <c r="QW35" s="559"/>
      <c r="QX35" s="559"/>
      <c r="QY35" s="559"/>
      <c r="QZ35" s="559"/>
      <c r="RA35" s="559"/>
      <c r="RB35" s="559"/>
      <c r="RC35" s="559"/>
      <c r="RD35" s="559"/>
      <c r="RE35" s="559"/>
      <c r="RF35" s="559"/>
      <c r="RG35" s="559"/>
      <c r="RH35" s="559"/>
      <c r="RI35" s="559"/>
      <c r="RJ35" s="559"/>
      <c r="RK35" s="559"/>
      <c r="RL35" s="559"/>
      <c r="RM35" s="559"/>
      <c r="RN35" s="559"/>
      <c r="RO35" s="559"/>
      <c r="RP35" s="559"/>
      <c r="RQ35" s="559"/>
      <c r="RR35" s="559"/>
      <c r="RS35" s="559"/>
      <c r="RT35" s="559"/>
      <c r="RU35" s="559"/>
      <c r="RV35" s="559"/>
      <c r="RW35" s="559"/>
      <c r="RX35" s="559"/>
      <c r="RY35" s="559"/>
      <c r="RZ35" s="559"/>
      <c r="SA35" s="559"/>
      <c r="SB35" s="559"/>
      <c r="SC35" s="559"/>
      <c r="SD35" s="559"/>
      <c r="SE35" s="559"/>
      <c r="SF35" s="559"/>
      <c r="SG35" s="559"/>
      <c r="SH35" s="559"/>
      <c r="SI35" s="559"/>
      <c r="SJ35" s="559"/>
      <c r="SK35" s="559"/>
      <c r="SL35" s="559"/>
      <c r="SM35" s="559"/>
      <c r="SN35" s="559"/>
      <c r="SO35" s="559"/>
      <c r="SP35" s="559"/>
      <c r="SQ35" s="559"/>
      <c r="SR35" s="559"/>
      <c r="SS35" s="559"/>
      <c r="ST35" s="559"/>
      <c r="SU35" s="559"/>
      <c r="SV35" s="559"/>
      <c r="SW35" s="559"/>
      <c r="SX35" s="559"/>
      <c r="SY35" s="559"/>
      <c r="SZ35" s="559"/>
      <c r="TA35" s="559"/>
      <c r="TB35" s="559"/>
      <c r="TC35" s="559"/>
      <c r="TD35" s="559"/>
      <c r="TE35" s="559"/>
      <c r="TF35" s="559"/>
      <c r="TG35" s="559"/>
      <c r="TH35" s="559"/>
      <c r="TI35" s="559"/>
      <c r="TJ35" s="559"/>
      <c r="TK35" s="559"/>
      <c r="TL35" s="559"/>
      <c r="TM35" s="559"/>
      <c r="TN35" s="559"/>
      <c r="TO35" s="559"/>
      <c r="TP35" s="559"/>
      <c r="TQ35" s="559"/>
      <c r="TR35" s="559"/>
      <c r="TS35" s="559"/>
      <c r="TT35" s="559"/>
      <c r="TU35" s="559"/>
      <c r="TV35" s="559"/>
      <c r="TW35" s="559"/>
      <c r="TX35" s="559"/>
      <c r="TY35" s="559"/>
      <c r="TZ35" s="559"/>
      <c r="UA35" s="559"/>
      <c r="UB35" s="559"/>
      <c r="UC35" s="559"/>
      <c r="UD35" s="559"/>
      <c r="UE35" s="559"/>
      <c r="UF35" s="559"/>
      <c r="UG35" s="559"/>
      <c r="UH35" s="559"/>
      <c r="UI35" s="559"/>
      <c r="UJ35" s="559"/>
      <c r="UK35" s="559"/>
      <c r="UL35" s="559"/>
      <c r="UM35" s="559"/>
      <c r="UN35" s="559"/>
      <c r="UO35" s="559"/>
      <c r="UP35" s="559"/>
      <c r="UQ35" s="559"/>
      <c r="UR35" s="559"/>
      <c r="US35" s="559"/>
      <c r="UT35" s="559"/>
      <c r="UU35" s="559"/>
      <c r="UV35" s="559"/>
      <c r="UW35" s="559"/>
      <c r="UX35" s="559"/>
      <c r="UY35" s="559"/>
      <c r="UZ35" s="559"/>
      <c r="VA35" s="559"/>
      <c r="VB35" s="559"/>
      <c r="VC35" s="559"/>
      <c r="VD35" s="559"/>
      <c r="VE35" s="559"/>
      <c r="VF35" s="559"/>
      <c r="VG35" s="559"/>
      <c r="VH35" s="559"/>
      <c r="VI35" s="559"/>
      <c r="VJ35" s="559"/>
      <c r="VK35" s="559"/>
      <c r="VL35" s="559"/>
      <c r="VM35" s="559"/>
      <c r="VN35" s="559"/>
      <c r="VO35" s="559"/>
      <c r="VP35" s="559"/>
      <c r="VQ35" s="559"/>
      <c r="VR35" s="559"/>
      <c r="VS35" s="559"/>
      <c r="VT35" s="559"/>
      <c r="VU35" s="559"/>
      <c r="VV35" s="559"/>
      <c r="VW35" s="559"/>
      <c r="VX35" s="559"/>
      <c r="VY35" s="559"/>
      <c r="VZ35" s="559"/>
      <c r="WA35" s="559"/>
      <c r="WB35" s="559"/>
      <c r="WC35" s="559"/>
      <c r="WD35" s="559"/>
      <c r="WE35" s="559"/>
      <c r="WF35" s="559"/>
      <c r="WG35" s="559"/>
      <c r="WH35" s="559"/>
      <c r="WI35" s="559"/>
      <c r="WJ35" s="559"/>
      <c r="WK35" s="559"/>
      <c r="WL35" s="559"/>
      <c r="WM35" s="559"/>
      <c r="WN35" s="559"/>
      <c r="WO35" s="559"/>
      <c r="WP35" s="559"/>
      <c r="WQ35" s="559"/>
      <c r="WR35" s="559"/>
      <c r="WS35" s="559"/>
      <c r="WT35" s="559"/>
      <c r="WU35" s="559"/>
      <c r="WV35" s="559"/>
      <c r="WW35" s="559"/>
      <c r="WX35" s="559"/>
      <c r="WY35" s="559"/>
      <c r="WZ35" s="559"/>
      <c r="XA35" s="559"/>
      <c r="XB35" s="559"/>
      <c r="XC35" s="559"/>
      <c r="XD35" s="559"/>
      <c r="XE35" s="559"/>
      <c r="XF35" s="559"/>
      <c r="XG35" s="559"/>
      <c r="XH35" s="559"/>
      <c r="XI35" s="559"/>
      <c r="XJ35" s="559"/>
      <c r="XK35" s="559"/>
      <c r="XL35" s="559"/>
      <c r="XM35" s="559"/>
      <c r="XN35" s="559"/>
      <c r="XO35" s="559"/>
      <c r="XP35" s="559"/>
      <c r="XQ35" s="559"/>
      <c r="XR35" s="559"/>
      <c r="XS35" s="559"/>
      <c r="XT35" s="559"/>
      <c r="XU35" s="559"/>
      <c r="XV35" s="559"/>
      <c r="XW35" s="559"/>
      <c r="XX35" s="559"/>
      <c r="XY35" s="559"/>
      <c r="XZ35" s="559"/>
      <c r="YA35" s="559"/>
      <c r="YB35" s="559"/>
      <c r="YC35" s="559"/>
      <c r="YD35" s="559"/>
      <c r="YE35" s="559"/>
      <c r="YF35" s="559"/>
      <c r="YG35" s="559"/>
      <c r="YH35" s="559"/>
      <c r="YI35" s="559"/>
      <c r="YJ35" s="559"/>
      <c r="YK35" s="559"/>
      <c r="YL35" s="559"/>
      <c r="YM35" s="559"/>
      <c r="YN35" s="559"/>
      <c r="YO35" s="559"/>
      <c r="YP35" s="559"/>
      <c r="YQ35" s="559"/>
      <c r="YR35" s="559"/>
      <c r="YS35" s="559"/>
      <c r="YT35" s="559"/>
      <c r="YU35" s="559"/>
      <c r="YV35" s="559"/>
      <c r="YW35" s="559"/>
      <c r="YX35" s="559"/>
      <c r="YY35" s="559"/>
      <c r="YZ35" s="559"/>
      <c r="ZA35" s="559"/>
      <c r="ZB35" s="559"/>
      <c r="ZC35" s="559"/>
      <c r="ZD35" s="559"/>
      <c r="ZE35" s="559"/>
      <c r="ZF35" s="559"/>
      <c r="ZG35" s="559"/>
      <c r="ZH35" s="559"/>
      <c r="ZI35" s="559"/>
      <c r="ZJ35" s="559"/>
      <c r="ZK35" s="559"/>
      <c r="ZL35" s="559"/>
      <c r="ZM35" s="559"/>
      <c r="ZN35" s="559"/>
      <c r="ZO35" s="559"/>
      <c r="ZP35" s="559"/>
      <c r="ZQ35" s="559"/>
      <c r="ZR35" s="559"/>
      <c r="ZS35" s="559"/>
      <c r="ZT35" s="559"/>
      <c r="ZU35" s="559"/>
      <c r="ZV35" s="559"/>
      <c r="ZW35" s="559"/>
      <c r="ZX35" s="559"/>
      <c r="ZY35" s="559"/>
      <c r="ZZ35" s="559"/>
      <c r="AAA35" s="559"/>
      <c r="AAB35" s="559"/>
      <c r="AAC35" s="559"/>
      <c r="AAD35" s="559"/>
      <c r="AAE35" s="559"/>
      <c r="AAF35" s="559"/>
      <c r="AAG35" s="559"/>
      <c r="AAH35" s="559"/>
      <c r="AAI35" s="559"/>
      <c r="AAJ35" s="559"/>
      <c r="AAK35" s="559"/>
      <c r="AAL35" s="559"/>
      <c r="AAM35" s="559"/>
      <c r="AAN35" s="559"/>
      <c r="AAO35" s="559"/>
      <c r="AAP35" s="559"/>
      <c r="AAQ35" s="559"/>
      <c r="AAR35" s="559"/>
      <c r="AAS35" s="559"/>
      <c r="AAT35" s="559"/>
      <c r="AAU35" s="559"/>
      <c r="AAV35" s="559"/>
      <c r="AAW35" s="559"/>
      <c r="AAX35" s="559"/>
      <c r="AAY35" s="559"/>
      <c r="AAZ35" s="559"/>
      <c r="ABA35" s="559"/>
      <c r="ABB35" s="559"/>
      <c r="ABC35" s="559"/>
      <c r="ABD35" s="559"/>
      <c r="ABE35" s="559"/>
      <c r="ABF35" s="559"/>
      <c r="ABG35" s="559"/>
      <c r="ABH35" s="559"/>
      <c r="ABI35" s="559"/>
      <c r="ABJ35" s="559"/>
      <c r="ABK35" s="559"/>
      <c r="ABL35" s="559"/>
      <c r="ABM35" s="559"/>
      <c r="ABN35" s="559"/>
      <c r="ABO35" s="559"/>
      <c r="ABP35" s="559"/>
      <c r="ABQ35" s="559"/>
      <c r="ABR35" s="559"/>
      <c r="ABS35" s="559"/>
      <c r="ABT35" s="559"/>
      <c r="ABU35" s="559"/>
      <c r="ABV35" s="559"/>
      <c r="ABW35" s="559"/>
      <c r="ABX35" s="559"/>
      <c r="ABY35" s="559"/>
      <c r="ABZ35" s="559"/>
      <c r="ACA35" s="559"/>
      <c r="ACB35" s="559"/>
      <c r="ACC35" s="559"/>
      <c r="ACD35" s="559"/>
      <c r="ACE35" s="559"/>
      <c r="ACF35" s="559"/>
      <c r="ACG35" s="559"/>
      <c r="ACH35" s="559"/>
      <c r="ACI35" s="559"/>
      <c r="ACJ35" s="559"/>
      <c r="ACK35" s="559"/>
      <c r="ACL35" s="559"/>
      <c r="ACM35" s="559"/>
      <c r="ACN35" s="559"/>
      <c r="ACO35" s="559"/>
      <c r="ACP35" s="559"/>
      <c r="ACQ35" s="559"/>
      <c r="ACR35" s="559"/>
      <c r="ACS35" s="559"/>
      <c r="ACT35" s="559"/>
      <c r="ACU35" s="559"/>
      <c r="ACV35" s="559"/>
      <c r="ACW35" s="559"/>
      <c r="ACX35" s="559"/>
      <c r="ACY35" s="559"/>
      <c r="ACZ35" s="559"/>
      <c r="ADA35" s="559"/>
      <c r="ADB35" s="559"/>
      <c r="ADC35" s="559"/>
      <c r="ADD35" s="559"/>
      <c r="ADE35" s="559"/>
      <c r="ADF35" s="559"/>
      <c r="ADG35" s="559"/>
      <c r="ADH35" s="559"/>
      <c r="ADI35" s="559"/>
      <c r="ADJ35" s="559"/>
      <c r="ADK35" s="559"/>
      <c r="ADL35" s="559"/>
      <c r="ADM35" s="559"/>
      <c r="ADN35" s="559"/>
      <c r="ADO35" s="559"/>
      <c r="ADP35" s="559"/>
      <c r="ADQ35" s="559"/>
      <c r="ADR35" s="559"/>
      <c r="ADS35" s="559"/>
      <c r="ADT35" s="559"/>
      <c r="ADU35" s="559"/>
      <c r="ADV35" s="559"/>
      <c r="ADW35" s="559"/>
      <c r="ADX35" s="559"/>
      <c r="ADY35" s="559"/>
      <c r="ADZ35" s="559"/>
      <c r="AEA35" s="559"/>
      <c r="AEB35" s="559"/>
      <c r="AEC35" s="559"/>
      <c r="AED35" s="559"/>
      <c r="AEE35" s="559"/>
      <c r="AEF35" s="559"/>
      <c r="AEG35" s="559"/>
      <c r="AEH35" s="559"/>
      <c r="AEI35" s="559"/>
      <c r="AEJ35" s="559"/>
      <c r="AEK35" s="559"/>
      <c r="AEL35" s="559"/>
      <c r="AEM35" s="559"/>
      <c r="AEN35" s="559"/>
      <c r="AEO35" s="559"/>
      <c r="AEP35" s="559"/>
      <c r="AEQ35" s="559"/>
      <c r="AER35" s="559"/>
      <c r="AES35" s="559"/>
      <c r="AET35" s="559"/>
      <c r="AEU35" s="559"/>
      <c r="AEV35" s="559"/>
      <c r="AEW35" s="559"/>
      <c r="AEX35" s="559"/>
      <c r="AEY35" s="559"/>
      <c r="AEZ35" s="559"/>
      <c r="AFA35" s="559"/>
      <c r="AFB35" s="559"/>
      <c r="AFC35" s="559"/>
      <c r="AFD35" s="559"/>
      <c r="AFE35" s="559"/>
      <c r="AFF35" s="559"/>
      <c r="AFG35" s="559"/>
      <c r="AFH35" s="559"/>
      <c r="AFI35" s="559"/>
      <c r="AFJ35" s="559"/>
      <c r="AFK35" s="559"/>
      <c r="AFL35" s="559"/>
      <c r="AFM35" s="559"/>
      <c r="AFN35" s="559"/>
      <c r="AFO35" s="559"/>
      <c r="AFP35" s="559"/>
      <c r="AFQ35" s="559"/>
      <c r="AFR35" s="559"/>
      <c r="AFS35" s="559"/>
      <c r="AFT35" s="559"/>
      <c r="AFU35" s="559"/>
      <c r="AFV35" s="559"/>
      <c r="AFW35" s="559"/>
      <c r="AFX35" s="559"/>
      <c r="AFY35" s="559"/>
      <c r="AFZ35" s="559"/>
      <c r="AGA35" s="559"/>
      <c r="AGB35" s="559"/>
      <c r="AGC35" s="559"/>
      <c r="AGD35" s="559"/>
      <c r="AGE35" s="559"/>
      <c r="AGF35" s="559"/>
      <c r="AGG35" s="559"/>
      <c r="AGH35" s="559"/>
      <c r="AGI35" s="559"/>
      <c r="AGJ35" s="559"/>
      <c r="AGK35" s="559"/>
      <c r="AGL35" s="559"/>
      <c r="AGM35" s="559"/>
      <c r="AGN35" s="559"/>
      <c r="AGO35" s="559"/>
      <c r="AGP35" s="559"/>
      <c r="AGQ35" s="559"/>
      <c r="AGR35" s="559"/>
      <c r="AGS35" s="559"/>
      <c r="AGT35" s="559"/>
      <c r="AGU35" s="559"/>
      <c r="AGV35" s="559"/>
      <c r="AGW35" s="559"/>
      <c r="AGX35" s="559"/>
      <c r="AGY35" s="559"/>
      <c r="AGZ35" s="559"/>
      <c r="AHA35" s="559"/>
      <c r="AHB35" s="559"/>
      <c r="AHC35" s="559"/>
      <c r="AHD35" s="559"/>
      <c r="AHE35" s="559"/>
      <c r="AHF35" s="559"/>
      <c r="AHG35" s="559"/>
      <c r="AHH35" s="559"/>
      <c r="AHI35" s="559"/>
      <c r="AHJ35" s="559"/>
      <c r="AHK35" s="559"/>
      <c r="AHL35" s="559"/>
      <c r="AHM35" s="559"/>
      <c r="AHN35" s="559"/>
      <c r="AHO35" s="559"/>
      <c r="AHP35" s="559"/>
      <c r="AHQ35" s="559"/>
      <c r="AHR35" s="559"/>
      <c r="AHS35" s="559"/>
      <c r="AHT35" s="559"/>
      <c r="AHU35" s="559"/>
      <c r="AHV35" s="559"/>
      <c r="AHW35" s="559"/>
      <c r="AHX35" s="559"/>
      <c r="AHY35" s="559"/>
      <c r="AHZ35" s="559"/>
      <c r="AIA35" s="559"/>
      <c r="AIB35" s="559"/>
      <c r="AIC35" s="559"/>
      <c r="AID35" s="559"/>
      <c r="AIE35" s="559"/>
      <c r="AIF35" s="559"/>
      <c r="AIG35" s="559"/>
      <c r="AIH35" s="559"/>
      <c r="AII35" s="559"/>
      <c r="AIJ35" s="559"/>
      <c r="AIK35" s="559"/>
      <c r="AIL35" s="559"/>
      <c r="AIM35" s="559"/>
      <c r="AIN35" s="559"/>
      <c r="AIO35" s="559"/>
      <c r="AIP35" s="559"/>
      <c r="AIQ35" s="559"/>
      <c r="AIR35" s="559"/>
      <c r="AIS35" s="559"/>
      <c r="AIT35" s="559"/>
      <c r="AIU35" s="559"/>
      <c r="AIV35" s="559"/>
      <c r="AIW35" s="559"/>
      <c r="AIX35" s="559"/>
      <c r="AIY35" s="559"/>
      <c r="AIZ35" s="559"/>
      <c r="AJA35" s="559"/>
      <c r="AJB35" s="559"/>
      <c r="AJC35" s="559"/>
      <c r="AJD35" s="559"/>
      <c r="AJE35" s="559"/>
      <c r="AJF35" s="559"/>
      <c r="AJG35" s="559"/>
      <c r="AJH35" s="559"/>
      <c r="AJI35" s="559"/>
      <c r="AJJ35" s="559"/>
      <c r="AJK35" s="559"/>
      <c r="AJL35" s="559"/>
      <c r="AJM35" s="559"/>
      <c r="AJN35" s="559"/>
      <c r="AJO35" s="559"/>
      <c r="AJP35" s="559"/>
      <c r="AJQ35" s="559"/>
      <c r="AJR35" s="559"/>
    </row>
    <row r="36" spans="1:954" ht="13.8" customHeight="1">
      <c r="A36" s="139"/>
      <c r="B36" s="560" t="s">
        <v>214</v>
      </c>
      <c r="C36" s="557"/>
      <c r="D36" s="558">
        <v>0</v>
      </c>
      <c r="E36" s="558">
        <v>0</v>
      </c>
      <c r="F36" s="558">
        <v>0</v>
      </c>
      <c r="G36" s="558">
        <v>0</v>
      </c>
      <c r="H36" s="558">
        <v>0</v>
      </c>
      <c r="I36" s="558">
        <v>0</v>
      </c>
      <c r="J36" s="558">
        <v>0</v>
      </c>
      <c r="K36" s="558">
        <v>0</v>
      </c>
      <c r="L36" s="558">
        <v>0</v>
      </c>
      <c r="M36" s="558">
        <v>0</v>
      </c>
      <c r="N36" s="558">
        <v>0</v>
      </c>
      <c r="O36" s="558">
        <v>0</v>
      </c>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9"/>
      <c r="AN36" s="559"/>
      <c r="AO36" s="559"/>
      <c r="AP36" s="559"/>
      <c r="AQ36" s="559"/>
      <c r="AR36" s="559"/>
      <c r="AS36" s="559"/>
      <c r="AT36" s="559"/>
      <c r="AU36" s="559"/>
      <c r="AV36" s="559"/>
      <c r="AW36" s="559"/>
      <c r="AX36" s="559"/>
      <c r="AY36" s="559"/>
      <c r="AZ36" s="559"/>
      <c r="BA36" s="559"/>
      <c r="BB36" s="559"/>
      <c r="BC36" s="559"/>
      <c r="BD36" s="559"/>
      <c r="BE36" s="559"/>
      <c r="BF36" s="559"/>
      <c r="BG36" s="559"/>
      <c r="BH36" s="559"/>
      <c r="BI36" s="559"/>
      <c r="BJ36" s="559"/>
      <c r="BK36" s="559"/>
      <c r="BL36" s="559"/>
      <c r="BM36" s="559"/>
      <c r="BN36" s="559"/>
      <c r="BO36" s="559"/>
      <c r="BP36" s="559"/>
      <c r="BQ36" s="559"/>
      <c r="BR36" s="559"/>
      <c r="BS36" s="559"/>
      <c r="BT36" s="559"/>
      <c r="BU36" s="559"/>
      <c r="BV36" s="559"/>
      <c r="BW36" s="559"/>
      <c r="BX36" s="559"/>
      <c r="BY36" s="559"/>
      <c r="BZ36" s="559"/>
      <c r="CA36" s="559"/>
      <c r="CB36" s="559"/>
      <c r="CC36" s="559"/>
      <c r="CD36" s="559"/>
      <c r="CE36" s="559"/>
      <c r="CF36" s="559"/>
      <c r="CG36" s="559"/>
      <c r="CH36" s="559"/>
      <c r="CI36" s="559"/>
      <c r="CJ36" s="559"/>
      <c r="CK36" s="559"/>
      <c r="CL36" s="559"/>
      <c r="CM36" s="559"/>
      <c r="CN36" s="559"/>
      <c r="CO36" s="559"/>
      <c r="CP36" s="559"/>
      <c r="CQ36" s="559"/>
      <c r="CR36" s="559"/>
      <c r="CS36" s="559"/>
      <c r="CT36" s="559"/>
      <c r="CU36" s="559"/>
      <c r="CV36" s="559"/>
      <c r="CW36" s="559"/>
      <c r="CX36" s="559"/>
      <c r="CY36" s="559"/>
      <c r="CZ36" s="559"/>
      <c r="DA36" s="559"/>
      <c r="DB36" s="559"/>
      <c r="DC36" s="559"/>
      <c r="DD36" s="559"/>
      <c r="DE36" s="559"/>
      <c r="DF36" s="559"/>
      <c r="DG36" s="559"/>
      <c r="DH36" s="559"/>
      <c r="DI36" s="559"/>
      <c r="DJ36" s="559"/>
      <c r="DK36" s="559"/>
      <c r="DL36" s="559"/>
      <c r="DM36" s="559"/>
      <c r="DN36" s="559"/>
      <c r="DO36" s="559"/>
      <c r="DP36" s="559"/>
      <c r="DQ36" s="559"/>
      <c r="DR36" s="559"/>
      <c r="DS36" s="559"/>
      <c r="DT36" s="559"/>
      <c r="DU36" s="559"/>
      <c r="DV36" s="559"/>
      <c r="DW36" s="559"/>
      <c r="DX36" s="559"/>
      <c r="DY36" s="559"/>
      <c r="DZ36" s="559"/>
      <c r="EA36" s="559"/>
      <c r="EB36" s="559"/>
      <c r="EC36" s="559"/>
      <c r="ED36" s="559"/>
      <c r="EE36" s="559"/>
      <c r="EF36" s="559"/>
      <c r="EG36" s="559"/>
      <c r="EH36" s="559"/>
      <c r="EI36" s="559"/>
      <c r="EJ36" s="559"/>
      <c r="EK36" s="559"/>
      <c r="EL36" s="559"/>
      <c r="EM36" s="559"/>
      <c r="EN36" s="559"/>
      <c r="EO36" s="559"/>
      <c r="EP36" s="559"/>
      <c r="EQ36" s="559"/>
      <c r="ER36" s="559"/>
      <c r="ES36" s="559"/>
      <c r="ET36" s="559"/>
      <c r="EU36" s="559"/>
      <c r="EV36" s="559"/>
      <c r="EW36" s="559"/>
      <c r="EX36" s="559"/>
      <c r="EY36" s="559"/>
      <c r="EZ36" s="559"/>
      <c r="FA36" s="559"/>
      <c r="FB36" s="559"/>
      <c r="FC36" s="559"/>
      <c r="FD36" s="559"/>
      <c r="FE36" s="559"/>
      <c r="FF36" s="559"/>
      <c r="FG36" s="559"/>
      <c r="FH36" s="559"/>
      <c r="FI36" s="559"/>
      <c r="FJ36" s="559"/>
      <c r="FK36" s="559"/>
      <c r="FL36" s="559"/>
      <c r="FM36" s="559"/>
      <c r="FN36" s="559"/>
      <c r="FO36" s="559"/>
      <c r="FP36" s="559"/>
      <c r="FQ36" s="559"/>
      <c r="FR36" s="559"/>
      <c r="FS36" s="559"/>
      <c r="FT36" s="559"/>
      <c r="FU36" s="559"/>
      <c r="FV36" s="559"/>
      <c r="FW36" s="559"/>
      <c r="FX36" s="559"/>
      <c r="FY36" s="559"/>
      <c r="FZ36" s="559"/>
      <c r="GA36" s="559"/>
      <c r="GB36" s="559"/>
      <c r="GC36" s="559"/>
      <c r="GD36" s="559"/>
      <c r="GE36" s="559"/>
      <c r="GF36" s="559"/>
      <c r="GG36" s="559"/>
      <c r="GH36" s="559"/>
      <c r="GI36" s="559"/>
      <c r="GJ36" s="559"/>
      <c r="GK36" s="559"/>
      <c r="GL36" s="559"/>
      <c r="GM36" s="559"/>
      <c r="GN36" s="559"/>
      <c r="GO36" s="559"/>
      <c r="GP36" s="559"/>
      <c r="GQ36" s="559"/>
      <c r="GR36" s="559"/>
      <c r="GS36" s="559"/>
      <c r="GT36" s="559"/>
      <c r="GU36" s="559"/>
      <c r="GV36" s="559"/>
      <c r="GW36" s="559"/>
      <c r="GX36" s="559"/>
      <c r="GY36" s="559"/>
      <c r="GZ36" s="559"/>
      <c r="HA36" s="559"/>
      <c r="HB36" s="559"/>
      <c r="HC36" s="559"/>
      <c r="HD36" s="559"/>
      <c r="HE36" s="559"/>
      <c r="HF36" s="559"/>
      <c r="HG36" s="559"/>
      <c r="HH36" s="559"/>
      <c r="HI36" s="559"/>
      <c r="HJ36" s="559"/>
      <c r="HK36" s="559"/>
      <c r="HL36" s="559"/>
      <c r="HM36" s="559"/>
      <c r="HN36" s="559"/>
      <c r="HO36" s="559"/>
      <c r="HP36" s="559"/>
      <c r="HQ36" s="559"/>
      <c r="HR36" s="559"/>
      <c r="HS36" s="559"/>
      <c r="HT36" s="559"/>
      <c r="HU36" s="559"/>
      <c r="HV36" s="559"/>
      <c r="HW36" s="559"/>
      <c r="HX36" s="559"/>
      <c r="HY36" s="559"/>
      <c r="HZ36" s="559"/>
      <c r="IA36" s="559"/>
      <c r="IB36" s="559"/>
      <c r="IC36" s="559"/>
      <c r="ID36" s="559"/>
      <c r="IE36" s="559"/>
      <c r="IF36" s="559"/>
      <c r="IG36" s="559"/>
      <c r="IH36" s="559"/>
      <c r="II36" s="559"/>
      <c r="IJ36" s="559"/>
      <c r="IK36" s="559"/>
      <c r="IL36" s="559"/>
      <c r="IM36" s="559"/>
      <c r="IN36" s="559"/>
      <c r="IO36" s="559"/>
      <c r="IP36" s="559"/>
      <c r="IQ36" s="559"/>
      <c r="IR36" s="559"/>
      <c r="IS36" s="559"/>
      <c r="IT36" s="559"/>
      <c r="IU36" s="559"/>
      <c r="IV36" s="559"/>
      <c r="IW36" s="559"/>
      <c r="IX36" s="559"/>
      <c r="IY36" s="559"/>
      <c r="IZ36" s="559"/>
      <c r="JA36" s="559"/>
      <c r="JB36" s="559"/>
      <c r="JC36" s="559"/>
      <c r="JD36" s="559"/>
      <c r="JE36" s="559"/>
      <c r="JF36" s="559"/>
      <c r="JG36" s="559"/>
      <c r="JH36" s="559"/>
      <c r="JI36" s="559"/>
      <c r="JJ36" s="559"/>
      <c r="JK36" s="559"/>
      <c r="JL36" s="559"/>
      <c r="JM36" s="559"/>
      <c r="JN36" s="559"/>
      <c r="JO36" s="559"/>
      <c r="JP36" s="559"/>
      <c r="JQ36" s="559"/>
      <c r="JR36" s="559"/>
      <c r="JS36" s="559"/>
      <c r="JT36" s="559"/>
      <c r="JU36" s="559"/>
      <c r="JV36" s="559"/>
      <c r="JW36" s="559"/>
      <c r="JX36" s="559"/>
      <c r="JY36" s="559"/>
      <c r="JZ36" s="559"/>
      <c r="KA36" s="559"/>
      <c r="KB36" s="559"/>
      <c r="KC36" s="559"/>
      <c r="KD36" s="559"/>
      <c r="KE36" s="559"/>
      <c r="KF36" s="559"/>
      <c r="KG36" s="559"/>
      <c r="KH36" s="559"/>
      <c r="KI36" s="559"/>
      <c r="KJ36" s="559"/>
      <c r="KK36" s="559"/>
      <c r="KL36" s="559"/>
      <c r="KM36" s="559"/>
      <c r="KN36" s="559"/>
      <c r="KO36" s="559"/>
      <c r="KP36" s="559"/>
      <c r="KQ36" s="559"/>
      <c r="KR36" s="559"/>
      <c r="KS36" s="559"/>
      <c r="KT36" s="559"/>
      <c r="KU36" s="559"/>
      <c r="KV36" s="559"/>
      <c r="KW36" s="559"/>
      <c r="KX36" s="559"/>
      <c r="KY36" s="559"/>
      <c r="KZ36" s="559"/>
      <c r="LA36" s="559"/>
      <c r="LB36" s="559"/>
      <c r="LC36" s="559"/>
      <c r="LD36" s="559"/>
      <c r="LE36" s="559"/>
      <c r="LF36" s="559"/>
      <c r="LG36" s="559"/>
      <c r="LH36" s="559"/>
      <c r="LI36" s="559"/>
      <c r="LJ36" s="559"/>
      <c r="LK36" s="559"/>
      <c r="LL36" s="559"/>
      <c r="LM36" s="559"/>
      <c r="LN36" s="559"/>
      <c r="LO36" s="559"/>
      <c r="LP36" s="559"/>
      <c r="LQ36" s="559"/>
      <c r="LR36" s="559"/>
      <c r="LS36" s="559"/>
      <c r="LT36" s="559"/>
      <c r="LU36" s="559"/>
      <c r="LV36" s="559"/>
      <c r="LW36" s="559"/>
      <c r="LX36" s="559"/>
      <c r="LY36" s="559"/>
      <c r="LZ36" s="559"/>
      <c r="MA36" s="559"/>
      <c r="MB36" s="559"/>
      <c r="MC36" s="559"/>
      <c r="MD36" s="559"/>
      <c r="ME36" s="559"/>
      <c r="MF36" s="559"/>
      <c r="MG36" s="559"/>
      <c r="MH36" s="559"/>
      <c r="MI36" s="559"/>
      <c r="MJ36" s="559"/>
      <c r="MK36" s="559"/>
      <c r="ML36" s="559"/>
      <c r="MM36" s="559"/>
      <c r="MN36" s="559"/>
      <c r="MO36" s="559"/>
      <c r="MP36" s="559"/>
      <c r="MQ36" s="559"/>
      <c r="MR36" s="559"/>
      <c r="MS36" s="559"/>
      <c r="MT36" s="559"/>
      <c r="MU36" s="559"/>
      <c r="MV36" s="559"/>
      <c r="MW36" s="559"/>
      <c r="MX36" s="559"/>
      <c r="MY36" s="559"/>
      <c r="MZ36" s="559"/>
      <c r="NA36" s="559"/>
      <c r="NB36" s="559"/>
      <c r="NC36" s="559"/>
      <c r="ND36" s="559"/>
      <c r="NE36" s="559"/>
      <c r="NF36" s="559"/>
      <c r="NG36" s="559"/>
      <c r="NH36" s="559"/>
      <c r="NI36" s="559"/>
      <c r="NJ36" s="559"/>
      <c r="NK36" s="559"/>
      <c r="NL36" s="559"/>
      <c r="NM36" s="559"/>
      <c r="NN36" s="559"/>
      <c r="NO36" s="559"/>
      <c r="NP36" s="559"/>
      <c r="NQ36" s="559"/>
      <c r="NR36" s="559"/>
      <c r="NS36" s="559"/>
      <c r="NT36" s="559"/>
      <c r="NU36" s="559"/>
      <c r="NV36" s="559"/>
      <c r="NW36" s="559"/>
      <c r="NX36" s="559"/>
      <c r="NY36" s="559"/>
      <c r="NZ36" s="559"/>
      <c r="OA36" s="559"/>
      <c r="OB36" s="559"/>
      <c r="OC36" s="559"/>
      <c r="OD36" s="559"/>
      <c r="OE36" s="559"/>
      <c r="OF36" s="559"/>
      <c r="OG36" s="559"/>
      <c r="OH36" s="559"/>
      <c r="OI36" s="559"/>
      <c r="OJ36" s="559"/>
      <c r="OK36" s="559"/>
      <c r="OL36" s="559"/>
      <c r="OM36" s="559"/>
      <c r="ON36" s="559"/>
      <c r="OO36" s="559"/>
      <c r="OP36" s="559"/>
      <c r="OQ36" s="559"/>
      <c r="OR36" s="559"/>
      <c r="OS36" s="559"/>
      <c r="OT36" s="559"/>
      <c r="OU36" s="559"/>
      <c r="OV36" s="559"/>
      <c r="OW36" s="559"/>
      <c r="OX36" s="559"/>
      <c r="OY36" s="559"/>
      <c r="OZ36" s="559"/>
      <c r="PA36" s="559"/>
      <c r="PB36" s="559"/>
      <c r="PC36" s="559"/>
      <c r="PD36" s="559"/>
      <c r="PE36" s="559"/>
      <c r="PF36" s="559"/>
      <c r="PG36" s="559"/>
      <c r="PH36" s="559"/>
      <c r="PI36" s="559"/>
      <c r="PJ36" s="559"/>
      <c r="PK36" s="559"/>
      <c r="PL36" s="559"/>
      <c r="PM36" s="559"/>
      <c r="PN36" s="559"/>
      <c r="PO36" s="559"/>
      <c r="PP36" s="559"/>
      <c r="PQ36" s="559"/>
      <c r="PR36" s="559"/>
      <c r="PS36" s="559"/>
      <c r="PT36" s="559"/>
      <c r="PU36" s="559"/>
      <c r="PV36" s="559"/>
      <c r="PW36" s="559"/>
      <c r="PX36" s="559"/>
      <c r="PY36" s="559"/>
      <c r="PZ36" s="559"/>
      <c r="QA36" s="559"/>
      <c r="QB36" s="559"/>
      <c r="QC36" s="559"/>
      <c r="QD36" s="559"/>
      <c r="QE36" s="559"/>
      <c r="QF36" s="559"/>
      <c r="QG36" s="559"/>
      <c r="QH36" s="559"/>
      <c r="QI36" s="559"/>
      <c r="QJ36" s="559"/>
      <c r="QK36" s="559"/>
      <c r="QL36" s="559"/>
      <c r="QM36" s="559"/>
      <c r="QN36" s="559"/>
      <c r="QO36" s="559"/>
      <c r="QP36" s="559"/>
      <c r="QQ36" s="559"/>
      <c r="QR36" s="559"/>
      <c r="QS36" s="559"/>
      <c r="QT36" s="559"/>
      <c r="QU36" s="559"/>
      <c r="QV36" s="559"/>
      <c r="QW36" s="559"/>
      <c r="QX36" s="559"/>
      <c r="QY36" s="559"/>
      <c r="QZ36" s="559"/>
      <c r="RA36" s="559"/>
      <c r="RB36" s="559"/>
      <c r="RC36" s="559"/>
      <c r="RD36" s="559"/>
      <c r="RE36" s="559"/>
      <c r="RF36" s="559"/>
      <c r="RG36" s="559"/>
      <c r="RH36" s="559"/>
      <c r="RI36" s="559"/>
      <c r="RJ36" s="559"/>
      <c r="RK36" s="559"/>
      <c r="RL36" s="559"/>
      <c r="RM36" s="559"/>
      <c r="RN36" s="559"/>
      <c r="RO36" s="559"/>
      <c r="RP36" s="559"/>
      <c r="RQ36" s="559"/>
      <c r="RR36" s="559"/>
      <c r="RS36" s="559"/>
      <c r="RT36" s="559"/>
      <c r="RU36" s="559"/>
      <c r="RV36" s="559"/>
      <c r="RW36" s="559"/>
      <c r="RX36" s="559"/>
      <c r="RY36" s="559"/>
      <c r="RZ36" s="559"/>
      <c r="SA36" s="559"/>
      <c r="SB36" s="559"/>
      <c r="SC36" s="559"/>
      <c r="SD36" s="559"/>
      <c r="SE36" s="559"/>
      <c r="SF36" s="559"/>
      <c r="SG36" s="559"/>
      <c r="SH36" s="559"/>
      <c r="SI36" s="559"/>
      <c r="SJ36" s="559"/>
      <c r="SK36" s="559"/>
      <c r="SL36" s="559"/>
      <c r="SM36" s="559"/>
      <c r="SN36" s="559"/>
      <c r="SO36" s="559"/>
      <c r="SP36" s="559"/>
      <c r="SQ36" s="559"/>
      <c r="SR36" s="559"/>
      <c r="SS36" s="559"/>
      <c r="ST36" s="559"/>
      <c r="SU36" s="559"/>
      <c r="SV36" s="559"/>
      <c r="SW36" s="559"/>
      <c r="SX36" s="559"/>
      <c r="SY36" s="559"/>
      <c r="SZ36" s="559"/>
      <c r="TA36" s="559"/>
      <c r="TB36" s="559"/>
      <c r="TC36" s="559"/>
      <c r="TD36" s="559"/>
      <c r="TE36" s="559"/>
      <c r="TF36" s="559"/>
      <c r="TG36" s="559"/>
      <c r="TH36" s="559"/>
      <c r="TI36" s="559"/>
      <c r="TJ36" s="559"/>
      <c r="TK36" s="559"/>
      <c r="TL36" s="559"/>
      <c r="TM36" s="559"/>
      <c r="TN36" s="559"/>
      <c r="TO36" s="559"/>
      <c r="TP36" s="559"/>
      <c r="TQ36" s="559"/>
      <c r="TR36" s="559"/>
      <c r="TS36" s="559"/>
      <c r="TT36" s="559"/>
      <c r="TU36" s="559"/>
      <c r="TV36" s="559"/>
      <c r="TW36" s="559"/>
      <c r="TX36" s="559"/>
      <c r="TY36" s="559"/>
      <c r="TZ36" s="559"/>
      <c r="UA36" s="559"/>
      <c r="UB36" s="559"/>
      <c r="UC36" s="559"/>
      <c r="UD36" s="559"/>
      <c r="UE36" s="559"/>
      <c r="UF36" s="559"/>
      <c r="UG36" s="559"/>
      <c r="UH36" s="559"/>
      <c r="UI36" s="559"/>
      <c r="UJ36" s="559"/>
      <c r="UK36" s="559"/>
      <c r="UL36" s="559"/>
      <c r="UM36" s="559"/>
      <c r="UN36" s="559"/>
      <c r="UO36" s="559"/>
      <c r="UP36" s="559"/>
      <c r="UQ36" s="559"/>
      <c r="UR36" s="559"/>
      <c r="US36" s="559"/>
      <c r="UT36" s="559"/>
      <c r="UU36" s="559"/>
      <c r="UV36" s="559"/>
      <c r="UW36" s="559"/>
      <c r="UX36" s="559"/>
      <c r="UY36" s="559"/>
      <c r="UZ36" s="559"/>
      <c r="VA36" s="559"/>
      <c r="VB36" s="559"/>
      <c r="VC36" s="559"/>
      <c r="VD36" s="559"/>
      <c r="VE36" s="559"/>
      <c r="VF36" s="559"/>
      <c r="VG36" s="559"/>
      <c r="VH36" s="559"/>
      <c r="VI36" s="559"/>
      <c r="VJ36" s="559"/>
      <c r="VK36" s="559"/>
      <c r="VL36" s="559"/>
      <c r="VM36" s="559"/>
      <c r="VN36" s="559"/>
      <c r="VO36" s="559"/>
      <c r="VP36" s="559"/>
      <c r="VQ36" s="559"/>
      <c r="VR36" s="559"/>
      <c r="VS36" s="559"/>
      <c r="VT36" s="559"/>
      <c r="VU36" s="559"/>
      <c r="VV36" s="559"/>
      <c r="VW36" s="559"/>
      <c r="VX36" s="559"/>
      <c r="VY36" s="559"/>
      <c r="VZ36" s="559"/>
      <c r="WA36" s="559"/>
      <c r="WB36" s="559"/>
      <c r="WC36" s="559"/>
      <c r="WD36" s="559"/>
      <c r="WE36" s="559"/>
      <c r="WF36" s="559"/>
      <c r="WG36" s="559"/>
      <c r="WH36" s="559"/>
      <c r="WI36" s="559"/>
      <c r="WJ36" s="559"/>
      <c r="WK36" s="559"/>
      <c r="WL36" s="559"/>
      <c r="WM36" s="559"/>
      <c r="WN36" s="559"/>
      <c r="WO36" s="559"/>
      <c r="WP36" s="559"/>
      <c r="WQ36" s="559"/>
      <c r="WR36" s="559"/>
      <c r="WS36" s="559"/>
      <c r="WT36" s="559"/>
      <c r="WU36" s="559"/>
      <c r="WV36" s="559"/>
      <c r="WW36" s="559"/>
      <c r="WX36" s="559"/>
      <c r="WY36" s="559"/>
      <c r="WZ36" s="559"/>
      <c r="XA36" s="559"/>
      <c r="XB36" s="559"/>
      <c r="XC36" s="559"/>
      <c r="XD36" s="559"/>
      <c r="XE36" s="559"/>
      <c r="XF36" s="559"/>
      <c r="XG36" s="559"/>
      <c r="XH36" s="559"/>
      <c r="XI36" s="559"/>
      <c r="XJ36" s="559"/>
      <c r="XK36" s="559"/>
      <c r="XL36" s="559"/>
      <c r="XM36" s="559"/>
      <c r="XN36" s="559"/>
      <c r="XO36" s="559"/>
      <c r="XP36" s="559"/>
      <c r="XQ36" s="559"/>
      <c r="XR36" s="559"/>
      <c r="XS36" s="559"/>
      <c r="XT36" s="559"/>
      <c r="XU36" s="559"/>
      <c r="XV36" s="559"/>
      <c r="XW36" s="559"/>
      <c r="XX36" s="559"/>
      <c r="XY36" s="559"/>
      <c r="XZ36" s="559"/>
      <c r="YA36" s="559"/>
      <c r="YB36" s="559"/>
      <c r="YC36" s="559"/>
      <c r="YD36" s="559"/>
      <c r="YE36" s="559"/>
      <c r="YF36" s="559"/>
      <c r="YG36" s="559"/>
      <c r="YH36" s="559"/>
      <c r="YI36" s="559"/>
      <c r="YJ36" s="559"/>
      <c r="YK36" s="559"/>
      <c r="YL36" s="559"/>
      <c r="YM36" s="559"/>
      <c r="YN36" s="559"/>
      <c r="YO36" s="559"/>
      <c r="YP36" s="559"/>
      <c r="YQ36" s="559"/>
      <c r="YR36" s="559"/>
      <c r="YS36" s="559"/>
      <c r="YT36" s="559"/>
      <c r="YU36" s="559"/>
      <c r="YV36" s="559"/>
      <c r="YW36" s="559"/>
      <c r="YX36" s="559"/>
      <c r="YY36" s="559"/>
      <c r="YZ36" s="559"/>
      <c r="ZA36" s="559"/>
      <c r="ZB36" s="559"/>
      <c r="ZC36" s="559"/>
      <c r="ZD36" s="559"/>
      <c r="ZE36" s="559"/>
      <c r="ZF36" s="559"/>
      <c r="ZG36" s="559"/>
      <c r="ZH36" s="559"/>
      <c r="ZI36" s="559"/>
      <c r="ZJ36" s="559"/>
      <c r="ZK36" s="559"/>
      <c r="ZL36" s="559"/>
      <c r="ZM36" s="559"/>
      <c r="ZN36" s="559"/>
      <c r="ZO36" s="559"/>
      <c r="ZP36" s="559"/>
      <c r="ZQ36" s="559"/>
      <c r="ZR36" s="559"/>
      <c r="ZS36" s="559"/>
      <c r="ZT36" s="559"/>
      <c r="ZU36" s="559"/>
      <c r="ZV36" s="559"/>
      <c r="ZW36" s="559"/>
      <c r="ZX36" s="559"/>
      <c r="ZY36" s="559"/>
      <c r="ZZ36" s="559"/>
      <c r="AAA36" s="559"/>
      <c r="AAB36" s="559"/>
      <c r="AAC36" s="559"/>
      <c r="AAD36" s="559"/>
      <c r="AAE36" s="559"/>
      <c r="AAF36" s="559"/>
      <c r="AAG36" s="559"/>
      <c r="AAH36" s="559"/>
      <c r="AAI36" s="559"/>
      <c r="AAJ36" s="559"/>
      <c r="AAK36" s="559"/>
      <c r="AAL36" s="559"/>
      <c r="AAM36" s="559"/>
      <c r="AAN36" s="559"/>
      <c r="AAO36" s="559"/>
      <c r="AAP36" s="559"/>
      <c r="AAQ36" s="559"/>
      <c r="AAR36" s="559"/>
      <c r="AAS36" s="559"/>
      <c r="AAT36" s="559"/>
      <c r="AAU36" s="559"/>
      <c r="AAV36" s="559"/>
      <c r="AAW36" s="559"/>
      <c r="AAX36" s="559"/>
      <c r="AAY36" s="559"/>
      <c r="AAZ36" s="559"/>
      <c r="ABA36" s="559"/>
      <c r="ABB36" s="559"/>
      <c r="ABC36" s="559"/>
      <c r="ABD36" s="559"/>
      <c r="ABE36" s="559"/>
      <c r="ABF36" s="559"/>
      <c r="ABG36" s="559"/>
      <c r="ABH36" s="559"/>
      <c r="ABI36" s="559"/>
      <c r="ABJ36" s="559"/>
      <c r="ABK36" s="559"/>
      <c r="ABL36" s="559"/>
      <c r="ABM36" s="559"/>
      <c r="ABN36" s="559"/>
      <c r="ABO36" s="559"/>
      <c r="ABP36" s="559"/>
      <c r="ABQ36" s="559"/>
      <c r="ABR36" s="559"/>
      <c r="ABS36" s="559"/>
      <c r="ABT36" s="559"/>
      <c r="ABU36" s="559"/>
      <c r="ABV36" s="559"/>
      <c r="ABW36" s="559"/>
      <c r="ABX36" s="559"/>
      <c r="ABY36" s="559"/>
      <c r="ABZ36" s="559"/>
      <c r="ACA36" s="559"/>
      <c r="ACB36" s="559"/>
      <c r="ACC36" s="559"/>
      <c r="ACD36" s="559"/>
      <c r="ACE36" s="559"/>
      <c r="ACF36" s="559"/>
      <c r="ACG36" s="559"/>
      <c r="ACH36" s="559"/>
      <c r="ACI36" s="559"/>
      <c r="ACJ36" s="559"/>
      <c r="ACK36" s="559"/>
      <c r="ACL36" s="559"/>
      <c r="ACM36" s="559"/>
      <c r="ACN36" s="559"/>
      <c r="ACO36" s="559"/>
      <c r="ACP36" s="559"/>
      <c r="ACQ36" s="559"/>
      <c r="ACR36" s="559"/>
      <c r="ACS36" s="559"/>
      <c r="ACT36" s="559"/>
      <c r="ACU36" s="559"/>
      <c r="ACV36" s="559"/>
      <c r="ACW36" s="559"/>
      <c r="ACX36" s="559"/>
      <c r="ACY36" s="559"/>
      <c r="ACZ36" s="559"/>
      <c r="ADA36" s="559"/>
      <c r="ADB36" s="559"/>
      <c r="ADC36" s="559"/>
      <c r="ADD36" s="559"/>
      <c r="ADE36" s="559"/>
      <c r="ADF36" s="559"/>
      <c r="ADG36" s="559"/>
      <c r="ADH36" s="559"/>
      <c r="ADI36" s="559"/>
      <c r="ADJ36" s="559"/>
      <c r="ADK36" s="559"/>
      <c r="ADL36" s="559"/>
      <c r="ADM36" s="559"/>
      <c r="ADN36" s="559"/>
      <c r="ADO36" s="559"/>
      <c r="ADP36" s="559"/>
      <c r="ADQ36" s="559"/>
      <c r="ADR36" s="559"/>
      <c r="ADS36" s="559"/>
      <c r="ADT36" s="559"/>
      <c r="ADU36" s="559"/>
      <c r="ADV36" s="559"/>
      <c r="ADW36" s="559"/>
      <c r="ADX36" s="559"/>
      <c r="ADY36" s="559"/>
      <c r="ADZ36" s="559"/>
      <c r="AEA36" s="559"/>
      <c r="AEB36" s="559"/>
      <c r="AEC36" s="559"/>
      <c r="AED36" s="559"/>
      <c r="AEE36" s="559"/>
      <c r="AEF36" s="559"/>
      <c r="AEG36" s="559"/>
      <c r="AEH36" s="559"/>
      <c r="AEI36" s="559"/>
      <c r="AEJ36" s="559"/>
      <c r="AEK36" s="559"/>
      <c r="AEL36" s="559"/>
      <c r="AEM36" s="559"/>
      <c r="AEN36" s="559"/>
      <c r="AEO36" s="559"/>
      <c r="AEP36" s="559"/>
      <c r="AEQ36" s="559"/>
      <c r="AER36" s="559"/>
      <c r="AES36" s="559"/>
      <c r="AET36" s="559"/>
      <c r="AEU36" s="559"/>
      <c r="AEV36" s="559"/>
      <c r="AEW36" s="559"/>
      <c r="AEX36" s="559"/>
      <c r="AEY36" s="559"/>
      <c r="AEZ36" s="559"/>
      <c r="AFA36" s="559"/>
      <c r="AFB36" s="559"/>
      <c r="AFC36" s="559"/>
      <c r="AFD36" s="559"/>
      <c r="AFE36" s="559"/>
      <c r="AFF36" s="559"/>
      <c r="AFG36" s="559"/>
      <c r="AFH36" s="559"/>
      <c r="AFI36" s="559"/>
      <c r="AFJ36" s="559"/>
      <c r="AFK36" s="559"/>
      <c r="AFL36" s="559"/>
      <c r="AFM36" s="559"/>
      <c r="AFN36" s="559"/>
      <c r="AFO36" s="559"/>
      <c r="AFP36" s="559"/>
      <c r="AFQ36" s="559"/>
      <c r="AFR36" s="559"/>
      <c r="AFS36" s="559"/>
      <c r="AFT36" s="559"/>
      <c r="AFU36" s="559"/>
      <c r="AFV36" s="559"/>
      <c r="AFW36" s="559"/>
      <c r="AFX36" s="559"/>
      <c r="AFY36" s="559"/>
      <c r="AFZ36" s="559"/>
      <c r="AGA36" s="559"/>
      <c r="AGB36" s="559"/>
      <c r="AGC36" s="559"/>
      <c r="AGD36" s="559"/>
      <c r="AGE36" s="559"/>
      <c r="AGF36" s="559"/>
      <c r="AGG36" s="559"/>
      <c r="AGH36" s="559"/>
      <c r="AGI36" s="559"/>
      <c r="AGJ36" s="559"/>
      <c r="AGK36" s="559"/>
      <c r="AGL36" s="559"/>
      <c r="AGM36" s="559"/>
      <c r="AGN36" s="559"/>
      <c r="AGO36" s="559"/>
      <c r="AGP36" s="559"/>
      <c r="AGQ36" s="559"/>
      <c r="AGR36" s="559"/>
      <c r="AGS36" s="559"/>
      <c r="AGT36" s="559"/>
      <c r="AGU36" s="559"/>
      <c r="AGV36" s="559"/>
      <c r="AGW36" s="559"/>
      <c r="AGX36" s="559"/>
      <c r="AGY36" s="559"/>
      <c r="AGZ36" s="559"/>
      <c r="AHA36" s="559"/>
      <c r="AHB36" s="559"/>
      <c r="AHC36" s="559"/>
      <c r="AHD36" s="559"/>
      <c r="AHE36" s="559"/>
      <c r="AHF36" s="559"/>
      <c r="AHG36" s="559"/>
      <c r="AHH36" s="559"/>
      <c r="AHI36" s="559"/>
      <c r="AHJ36" s="559"/>
      <c r="AHK36" s="559"/>
      <c r="AHL36" s="559"/>
      <c r="AHM36" s="559"/>
      <c r="AHN36" s="559"/>
      <c r="AHO36" s="559"/>
      <c r="AHP36" s="559"/>
      <c r="AHQ36" s="559"/>
      <c r="AHR36" s="559"/>
      <c r="AHS36" s="559"/>
      <c r="AHT36" s="559"/>
      <c r="AHU36" s="559"/>
      <c r="AHV36" s="559"/>
      <c r="AHW36" s="559"/>
      <c r="AHX36" s="559"/>
      <c r="AHY36" s="559"/>
      <c r="AHZ36" s="559"/>
      <c r="AIA36" s="559"/>
      <c r="AIB36" s="559"/>
      <c r="AIC36" s="559"/>
      <c r="AID36" s="559"/>
      <c r="AIE36" s="559"/>
      <c r="AIF36" s="559"/>
      <c r="AIG36" s="559"/>
      <c r="AIH36" s="559"/>
      <c r="AII36" s="559"/>
      <c r="AIJ36" s="559"/>
      <c r="AIK36" s="559"/>
      <c r="AIL36" s="559"/>
      <c r="AIM36" s="559"/>
      <c r="AIN36" s="559"/>
      <c r="AIO36" s="559"/>
      <c r="AIP36" s="559"/>
      <c r="AIQ36" s="559"/>
      <c r="AIR36" s="559"/>
      <c r="AIS36" s="559"/>
      <c r="AIT36" s="559"/>
      <c r="AIU36" s="559"/>
      <c r="AIV36" s="559"/>
      <c r="AIW36" s="559"/>
      <c r="AIX36" s="559"/>
      <c r="AIY36" s="559"/>
      <c r="AIZ36" s="559"/>
      <c r="AJA36" s="559"/>
      <c r="AJB36" s="559"/>
      <c r="AJC36" s="559"/>
      <c r="AJD36" s="559"/>
      <c r="AJE36" s="559"/>
      <c r="AJF36" s="559"/>
      <c r="AJG36" s="559"/>
      <c r="AJH36" s="559"/>
      <c r="AJI36" s="559"/>
      <c r="AJJ36" s="559"/>
      <c r="AJK36" s="559"/>
      <c r="AJL36" s="559"/>
      <c r="AJM36" s="559"/>
      <c r="AJN36" s="559"/>
      <c r="AJO36" s="559"/>
      <c r="AJP36" s="559"/>
      <c r="AJQ36" s="559"/>
      <c r="AJR36" s="559"/>
    </row>
    <row r="37" spans="1:954" ht="13.8" customHeight="1">
      <c r="A37" s="139"/>
      <c r="B37" s="560" t="s">
        <v>215</v>
      </c>
      <c r="C37" s="557"/>
      <c r="D37" s="545"/>
      <c r="E37" s="545"/>
      <c r="F37" s="545"/>
      <c r="G37" s="545"/>
      <c r="H37" s="545"/>
      <c r="I37" s="545"/>
      <c r="J37" s="545"/>
      <c r="K37" s="545"/>
      <c r="L37" s="545"/>
      <c r="M37" s="545"/>
      <c r="N37" s="545"/>
      <c r="O37" s="545"/>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c r="BZ37" s="559"/>
      <c r="CA37" s="559"/>
      <c r="CB37" s="559"/>
      <c r="CC37" s="559"/>
      <c r="CD37" s="559"/>
      <c r="CE37" s="559"/>
      <c r="CF37" s="559"/>
      <c r="CG37" s="559"/>
      <c r="CH37" s="559"/>
      <c r="CI37" s="559"/>
      <c r="CJ37" s="559"/>
      <c r="CK37" s="559"/>
      <c r="CL37" s="559"/>
      <c r="CM37" s="559"/>
      <c r="CN37" s="559"/>
      <c r="CO37" s="559"/>
      <c r="CP37" s="559"/>
      <c r="CQ37" s="559"/>
      <c r="CR37" s="559"/>
      <c r="CS37" s="559"/>
      <c r="CT37" s="559"/>
      <c r="CU37" s="559"/>
      <c r="CV37" s="559"/>
      <c r="CW37" s="559"/>
      <c r="CX37" s="559"/>
      <c r="CY37" s="559"/>
      <c r="CZ37" s="559"/>
      <c r="DA37" s="559"/>
      <c r="DB37" s="559"/>
      <c r="DC37" s="559"/>
      <c r="DD37" s="559"/>
      <c r="DE37" s="559"/>
      <c r="DF37" s="559"/>
      <c r="DG37" s="559"/>
      <c r="DH37" s="559"/>
      <c r="DI37" s="559"/>
      <c r="DJ37" s="559"/>
      <c r="DK37" s="559"/>
      <c r="DL37" s="559"/>
      <c r="DM37" s="559"/>
      <c r="DN37" s="559"/>
      <c r="DO37" s="559"/>
      <c r="DP37" s="559"/>
      <c r="DQ37" s="559"/>
      <c r="DR37" s="559"/>
      <c r="DS37" s="559"/>
      <c r="DT37" s="559"/>
      <c r="DU37" s="559"/>
      <c r="DV37" s="559"/>
      <c r="DW37" s="559"/>
      <c r="DX37" s="559"/>
      <c r="DY37" s="559"/>
      <c r="DZ37" s="559"/>
      <c r="EA37" s="559"/>
      <c r="EB37" s="559"/>
      <c r="EC37" s="559"/>
      <c r="ED37" s="559"/>
      <c r="EE37" s="559"/>
      <c r="EF37" s="559"/>
      <c r="EG37" s="559"/>
      <c r="EH37" s="559"/>
      <c r="EI37" s="559"/>
      <c r="EJ37" s="559"/>
      <c r="EK37" s="559"/>
      <c r="EL37" s="559"/>
      <c r="EM37" s="559"/>
      <c r="EN37" s="559"/>
      <c r="EO37" s="559"/>
      <c r="EP37" s="559"/>
      <c r="EQ37" s="559"/>
      <c r="ER37" s="559"/>
      <c r="ES37" s="559"/>
      <c r="ET37" s="559"/>
      <c r="EU37" s="559"/>
      <c r="EV37" s="559"/>
      <c r="EW37" s="559"/>
      <c r="EX37" s="559"/>
      <c r="EY37" s="559"/>
      <c r="EZ37" s="559"/>
      <c r="FA37" s="559"/>
      <c r="FB37" s="559"/>
      <c r="FC37" s="559"/>
      <c r="FD37" s="559"/>
      <c r="FE37" s="559"/>
      <c r="FF37" s="559"/>
      <c r="FG37" s="559"/>
      <c r="FH37" s="559"/>
      <c r="FI37" s="559"/>
      <c r="FJ37" s="559"/>
      <c r="FK37" s="559"/>
      <c r="FL37" s="559"/>
      <c r="FM37" s="559"/>
      <c r="FN37" s="559"/>
      <c r="FO37" s="559"/>
      <c r="FP37" s="559"/>
      <c r="FQ37" s="559"/>
      <c r="FR37" s="559"/>
      <c r="FS37" s="559"/>
      <c r="FT37" s="559"/>
      <c r="FU37" s="559"/>
      <c r="FV37" s="559"/>
      <c r="FW37" s="559"/>
      <c r="FX37" s="559"/>
      <c r="FY37" s="559"/>
      <c r="FZ37" s="559"/>
      <c r="GA37" s="559"/>
      <c r="GB37" s="559"/>
      <c r="GC37" s="559"/>
      <c r="GD37" s="559"/>
      <c r="GE37" s="559"/>
      <c r="GF37" s="559"/>
      <c r="GG37" s="559"/>
      <c r="GH37" s="559"/>
      <c r="GI37" s="559"/>
      <c r="GJ37" s="559"/>
      <c r="GK37" s="559"/>
      <c r="GL37" s="559"/>
      <c r="GM37" s="559"/>
      <c r="GN37" s="559"/>
      <c r="GO37" s="559"/>
      <c r="GP37" s="559"/>
      <c r="GQ37" s="559"/>
      <c r="GR37" s="559"/>
      <c r="GS37" s="559"/>
      <c r="GT37" s="559"/>
      <c r="GU37" s="559"/>
      <c r="GV37" s="559"/>
      <c r="GW37" s="559"/>
      <c r="GX37" s="559"/>
      <c r="GY37" s="559"/>
      <c r="GZ37" s="559"/>
      <c r="HA37" s="559"/>
      <c r="HB37" s="559"/>
      <c r="HC37" s="559"/>
      <c r="HD37" s="559"/>
      <c r="HE37" s="559"/>
      <c r="HF37" s="559"/>
      <c r="HG37" s="559"/>
      <c r="HH37" s="559"/>
      <c r="HI37" s="559"/>
      <c r="HJ37" s="559"/>
      <c r="HK37" s="559"/>
      <c r="HL37" s="559"/>
      <c r="HM37" s="559"/>
      <c r="HN37" s="559"/>
      <c r="HO37" s="559"/>
      <c r="HP37" s="559"/>
      <c r="HQ37" s="559"/>
      <c r="HR37" s="559"/>
      <c r="HS37" s="559"/>
      <c r="HT37" s="559"/>
      <c r="HU37" s="559"/>
      <c r="HV37" s="559"/>
      <c r="HW37" s="559"/>
      <c r="HX37" s="559"/>
      <c r="HY37" s="559"/>
      <c r="HZ37" s="559"/>
      <c r="IA37" s="559"/>
      <c r="IB37" s="559"/>
      <c r="IC37" s="559"/>
      <c r="ID37" s="559"/>
      <c r="IE37" s="559"/>
      <c r="IF37" s="559"/>
      <c r="IG37" s="559"/>
      <c r="IH37" s="559"/>
      <c r="II37" s="559"/>
      <c r="IJ37" s="559"/>
      <c r="IK37" s="559"/>
      <c r="IL37" s="559"/>
      <c r="IM37" s="559"/>
      <c r="IN37" s="559"/>
      <c r="IO37" s="559"/>
      <c r="IP37" s="559"/>
      <c r="IQ37" s="559"/>
      <c r="IR37" s="559"/>
      <c r="IS37" s="559"/>
      <c r="IT37" s="559"/>
      <c r="IU37" s="559"/>
      <c r="IV37" s="559"/>
      <c r="IW37" s="559"/>
      <c r="IX37" s="559"/>
      <c r="IY37" s="559"/>
      <c r="IZ37" s="559"/>
      <c r="JA37" s="559"/>
      <c r="JB37" s="559"/>
      <c r="JC37" s="559"/>
      <c r="JD37" s="559"/>
      <c r="JE37" s="559"/>
      <c r="JF37" s="559"/>
      <c r="JG37" s="559"/>
      <c r="JH37" s="559"/>
      <c r="JI37" s="559"/>
      <c r="JJ37" s="559"/>
      <c r="JK37" s="559"/>
      <c r="JL37" s="559"/>
      <c r="JM37" s="559"/>
      <c r="JN37" s="559"/>
      <c r="JO37" s="559"/>
      <c r="JP37" s="559"/>
      <c r="JQ37" s="559"/>
      <c r="JR37" s="559"/>
      <c r="JS37" s="559"/>
      <c r="JT37" s="559"/>
      <c r="JU37" s="559"/>
      <c r="JV37" s="559"/>
      <c r="JW37" s="559"/>
      <c r="JX37" s="559"/>
      <c r="JY37" s="559"/>
      <c r="JZ37" s="559"/>
      <c r="KA37" s="559"/>
      <c r="KB37" s="559"/>
      <c r="KC37" s="559"/>
      <c r="KD37" s="559"/>
      <c r="KE37" s="559"/>
      <c r="KF37" s="559"/>
      <c r="KG37" s="559"/>
      <c r="KH37" s="559"/>
      <c r="KI37" s="559"/>
      <c r="KJ37" s="559"/>
      <c r="KK37" s="559"/>
      <c r="KL37" s="559"/>
      <c r="KM37" s="559"/>
      <c r="KN37" s="559"/>
      <c r="KO37" s="559"/>
      <c r="KP37" s="559"/>
      <c r="KQ37" s="559"/>
      <c r="KR37" s="559"/>
      <c r="KS37" s="559"/>
      <c r="KT37" s="559"/>
      <c r="KU37" s="559"/>
      <c r="KV37" s="559"/>
      <c r="KW37" s="559"/>
      <c r="KX37" s="559"/>
      <c r="KY37" s="559"/>
      <c r="KZ37" s="559"/>
      <c r="LA37" s="559"/>
      <c r="LB37" s="559"/>
      <c r="LC37" s="559"/>
      <c r="LD37" s="559"/>
      <c r="LE37" s="559"/>
      <c r="LF37" s="559"/>
      <c r="LG37" s="559"/>
      <c r="LH37" s="559"/>
      <c r="LI37" s="559"/>
      <c r="LJ37" s="559"/>
      <c r="LK37" s="559"/>
      <c r="LL37" s="559"/>
      <c r="LM37" s="559"/>
      <c r="LN37" s="559"/>
      <c r="LO37" s="559"/>
      <c r="LP37" s="559"/>
      <c r="LQ37" s="559"/>
      <c r="LR37" s="559"/>
      <c r="LS37" s="559"/>
      <c r="LT37" s="559"/>
      <c r="LU37" s="559"/>
      <c r="LV37" s="559"/>
      <c r="LW37" s="559"/>
      <c r="LX37" s="559"/>
      <c r="LY37" s="559"/>
      <c r="LZ37" s="559"/>
      <c r="MA37" s="559"/>
      <c r="MB37" s="559"/>
      <c r="MC37" s="559"/>
      <c r="MD37" s="559"/>
      <c r="ME37" s="559"/>
      <c r="MF37" s="559"/>
      <c r="MG37" s="559"/>
      <c r="MH37" s="559"/>
      <c r="MI37" s="559"/>
      <c r="MJ37" s="559"/>
      <c r="MK37" s="559"/>
      <c r="ML37" s="559"/>
      <c r="MM37" s="559"/>
      <c r="MN37" s="559"/>
      <c r="MO37" s="559"/>
      <c r="MP37" s="559"/>
      <c r="MQ37" s="559"/>
      <c r="MR37" s="559"/>
      <c r="MS37" s="559"/>
      <c r="MT37" s="559"/>
      <c r="MU37" s="559"/>
      <c r="MV37" s="559"/>
      <c r="MW37" s="559"/>
      <c r="MX37" s="559"/>
      <c r="MY37" s="559"/>
      <c r="MZ37" s="559"/>
      <c r="NA37" s="559"/>
      <c r="NB37" s="559"/>
      <c r="NC37" s="559"/>
      <c r="ND37" s="559"/>
      <c r="NE37" s="559"/>
      <c r="NF37" s="559"/>
      <c r="NG37" s="559"/>
      <c r="NH37" s="559"/>
      <c r="NI37" s="559"/>
      <c r="NJ37" s="559"/>
      <c r="NK37" s="559"/>
      <c r="NL37" s="559"/>
      <c r="NM37" s="559"/>
      <c r="NN37" s="559"/>
      <c r="NO37" s="559"/>
      <c r="NP37" s="559"/>
      <c r="NQ37" s="559"/>
      <c r="NR37" s="559"/>
      <c r="NS37" s="559"/>
      <c r="NT37" s="559"/>
      <c r="NU37" s="559"/>
      <c r="NV37" s="559"/>
      <c r="NW37" s="559"/>
      <c r="NX37" s="559"/>
      <c r="NY37" s="559"/>
      <c r="NZ37" s="559"/>
      <c r="OA37" s="559"/>
      <c r="OB37" s="559"/>
      <c r="OC37" s="559"/>
      <c r="OD37" s="559"/>
      <c r="OE37" s="559"/>
      <c r="OF37" s="559"/>
      <c r="OG37" s="559"/>
      <c r="OH37" s="559"/>
      <c r="OI37" s="559"/>
      <c r="OJ37" s="559"/>
      <c r="OK37" s="559"/>
      <c r="OL37" s="559"/>
      <c r="OM37" s="559"/>
      <c r="ON37" s="559"/>
      <c r="OO37" s="559"/>
      <c r="OP37" s="559"/>
      <c r="OQ37" s="559"/>
      <c r="OR37" s="559"/>
      <c r="OS37" s="559"/>
      <c r="OT37" s="559"/>
      <c r="OU37" s="559"/>
      <c r="OV37" s="559"/>
      <c r="OW37" s="559"/>
      <c r="OX37" s="559"/>
      <c r="OY37" s="559"/>
      <c r="OZ37" s="559"/>
      <c r="PA37" s="559"/>
      <c r="PB37" s="559"/>
      <c r="PC37" s="559"/>
      <c r="PD37" s="559"/>
      <c r="PE37" s="559"/>
      <c r="PF37" s="559"/>
      <c r="PG37" s="559"/>
      <c r="PH37" s="559"/>
      <c r="PI37" s="559"/>
      <c r="PJ37" s="559"/>
      <c r="PK37" s="559"/>
      <c r="PL37" s="559"/>
      <c r="PM37" s="559"/>
      <c r="PN37" s="559"/>
      <c r="PO37" s="559"/>
      <c r="PP37" s="559"/>
      <c r="PQ37" s="559"/>
      <c r="PR37" s="559"/>
      <c r="PS37" s="559"/>
      <c r="PT37" s="559"/>
      <c r="PU37" s="559"/>
      <c r="PV37" s="559"/>
      <c r="PW37" s="559"/>
      <c r="PX37" s="559"/>
      <c r="PY37" s="559"/>
      <c r="PZ37" s="559"/>
      <c r="QA37" s="559"/>
      <c r="QB37" s="559"/>
      <c r="QC37" s="559"/>
      <c r="QD37" s="559"/>
      <c r="QE37" s="559"/>
      <c r="QF37" s="559"/>
      <c r="QG37" s="559"/>
      <c r="QH37" s="559"/>
      <c r="QI37" s="559"/>
      <c r="QJ37" s="559"/>
      <c r="QK37" s="559"/>
      <c r="QL37" s="559"/>
      <c r="QM37" s="559"/>
      <c r="QN37" s="559"/>
      <c r="QO37" s="559"/>
      <c r="QP37" s="559"/>
      <c r="QQ37" s="559"/>
      <c r="QR37" s="559"/>
      <c r="QS37" s="559"/>
      <c r="QT37" s="559"/>
      <c r="QU37" s="559"/>
      <c r="QV37" s="559"/>
      <c r="QW37" s="559"/>
      <c r="QX37" s="559"/>
      <c r="QY37" s="559"/>
      <c r="QZ37" s="559"/>
      <c r="RA37" s="559"/>
      <c r="RB37" s="559"/>
      <c r="RC37" s="559"/>
      <c r="RD37" s="559"/>
      <c r="RE37" s="559"/>
      <c r="RF37" s="559"/>
      <c r="RG37" s="559"/>
      <c r="RH37" s="559"/>
      <c r="RI37" s="559"/>
      <c r="RJ37" s="559"/>
      <c r="RK37" s="559"/>
      <c r="RL37" s="559"/>
      <c r="RM37" s="559"/>
      <c r="RN37" s="559"/>
      <c r="RO37" s="559"/>
      <c r="RP37" s="559"/>
      <c r="RQ37" s="559"/>
      <c r="RR37" s="559"/>
      <c r="RS37" s="559"/>
      <c r="RT37" s="559"/>
      <c r="RU37" s="559"/>
      <c r="RV37" s="559"/>
      <c r="RW37" s="559"/>
      <c r="RX37" s="559"/>
      <c r="RY37" s="559"/>
      <c r="RZ37" s="559"/>
      <c r="SA37" s="559"/>
      <c r="SB37" s="559"/>
      <c r="SC37" s="559"/>
      <c r="SD37" s="559"/>
      <c r="SE37" s="559"/>
      <c r="SF37" s="559"/>
      <c r="SG37" s="559"/>
      <c r="SH37" s="559"/>
      <c r="SI37" s="559"/>
      <c r="SJ37" s="559"/>
      <c r="SK37" s="559"/>
      <c r="SL37" s="559"/>
      <c r="SM37" s="559"/>
      <c r="SN37" s="559"/>
      <c r="SO37" s="559"/>
      <c r="SP37" s="559"/>
      <c r="SQ37" s="559"/>
      <c r="SR37" s="559"/>
      <c r="SS37" s="559"/>
      <c r="ST37" s="559"/>
      <c r="SU37" s="559"/>
      <c r="SV37" s="559"/>
      <c r="SW37" s="559"/>
      <c r="SX37" s="559"/>
      <c r="SY37" s="559"/>
      <c r="SZ37" s="559"/>
      <c r="TA37" s="559"/>
      <c r="TB37" s="559"/>
      <c r="TC37" s="559"/>
      <c r="TD37" s="559"/>
      <c r="TE37" s="559"/>
      <c r="TF37" s="559"/>
      <c r="TG37" s="559"/>
      <c r="TH37" s="559"/>
      <c r="TI37" s="559"/>
      <c r="TJ37" s="559"/>
      <c r="TK37" s="559"/>
      <c r="TL37" s="559"/>
      <c r="TM37" s="559"/>
      <c r="TN37" s="559"/>
      <c r="TO37" s="559"/>
      <c r="TP37" s="559"/>
      <c r="TQ37" s="559"/>
      <c r="TR37" s="559"/>
      <c r="TS37" s="559"/>
      <c r="TT37" s="559"/>
      <c r="TU37" s="559"/>
      <c r="TV37" s="559"/>
      <c r="TW37" s="559"/>
      <c r="TX37" s="559"/>
      <c r="TY37" s="559"/>
      <c r="TZ37" s="559"/>
      <c r="UA37" s="559"/>
      <c r="UB37" s="559"/>
      <c r="UC37" s="559"/>
      <c r="UD37" s="559"/>
      <c r="UE37" s="559"/>
      <c r="UF37" s="559"/>
      <c r="UG37" s="559"/>
      <c r="UH37" s="559"/>
      <c r="UI37" s="559"/>
      <c r="UJ37" s="559"/>
      <c r="UK37" s="559"/>
      <c r="UL37" s="559"/>
      <c r="UM37" s="559"/>
      <c r="UN37" s="559"/>
      <c r="UO37" s="559"/>
      <c r="UP37" s="559"/>
      <c r="UQ37" s="559"/>
      <c r="UR37" s="559"/>
      <c r="US37" s="559"/>
      <c r="UT37" s="559"/>
      <c r="UU37" s="559"/>
      <c r="UV37" s="559"/>
      <c r="UW37" s="559"/>
      <c r="UX37" s="559"/>
      <c r="UY37" s="559"/>
      <c r="UZ37" s="559"/>
      <c r="VA37" s="559"/>
      <c r="VB37" s="559"/>
      <c r="VC37" s="559"/>
      <c r="VD37" s="559"/>
      <c r="VE37" s="559"/>
      <c r="VF37" s="559"/>
      <c r="VG37" s="559"/>
      <c r="VH37" s="559"/>
      <c r="VI37" s="559"/>
      <c r="VJ37" s="559"/>
      <c r="VK37" s="559"/>
      <c r="VL37" s="559"/>
      <c r="VM37" s="559"/>
      <c r="VN37" s="559"/>
      <c r="VO37" s="559"/>
      <c r="VP37" s="559"/>
      <c r="VQ37" s="559"/>
      <c r="VR37" s="559"/>
      <c r="VS37" s="559"/>
      <c r="VT37" s="559"/>
      <c r="VU37" s="559"/>
      <c r="VV37" s="559"/>
      <c r="VW37" s="559"/>
      <c r="VX37" s="559"/>
      <c r="VY37" s="559"/>
      <c r="VZ37" s="559"/>
      <c r="WA37" s="559"/>
      <c r="WB37" s="559"/>
      <c r="WC37" s="559"/>
      <c r="WD37" s="559"/>
      <c r="WE37" s="559"/>
      <c r="WF37" s="559"/>
      <c r="WG37" s="559"/>
      <c r="WH37" s="559"/>
      <c r="WI37" s="559"/>
      <c r="WJ37" s="559"/>
      <c r="WK37" s="559"/>
      <c r="WL37" s="559"/>
      <c r="WM37" s="559"/>
      <c r="WN37" s="559"/>
      <c r="WO37" s="559"/>
      <c r="WP37" s="559"/>
      <c r="WQ37" s="559"/>
      <c r="WR37" s="559"/>
      <c r="WS37" s="559"/>
      <c r="WT37" s="559"/>
      <c r="WU37" s="559"/>
      <c r="WV37" s="559"/>
      <c r="WW37" s="559"/>
      <c r="WX37" s="559"/>
      <c r="WY37" s="559"/>
      <c r="WZ37" s="559"/>
      <c r="XA37" s="559"/>
      <c r="XB37" s="559"/>
      <c r="XC37" s="559"/>
      <c r="XD37" s="559"/>
      <c r="XE37" s="559"/>
      <c r="XF37" s="559"/>
      <c r="XG37" s="559"/>
      <c r="XH37" s="559"/>
      <c r="XI37" s="559"/>
      <c r="XJ37" s="559"/>
      <c r="XK37" s="559"/>
      <c r="XL37" s="559"/>
      <c r="XM37" s="559"/>
      <c r="XN37" s="559"/>
      <c r="XO37" s="559"/>
      <c r="XP37" s="559"/>
      <c r="XQ37" s="559"/>
      <c r="XR37" s="559"/>
      <c r="XS37" s="559"/>
      <c r="XT37" s="559"/>
      <c r="XU37" s="559"/>
      <c r="XV37" s="559"/>
      <c r="XW37" s="559"/>
      <c r="XX37" s="559"/>
      <c r="XY37" s="559"/>
      <c r="XZ37" s="559"/>
      <c r="YA37" s="559"/>
      <c r="YB37" s="559"/>
      <c r="YC37" s="559"/>
      <c r="YD37" s="559"/>
      <c r="YE37" s="559"/>
      <c r="YF37" s="559"/>
      <c r="YG37" s="559"/>
      <c r="YH37" s="559"/>
      <c r="YI37" s="559"/>
      <c r="YJ37" s="559"/>
      <c r="YK37" s="559"/>
      <c r="YL37" s="559"/>
      <c r="YM37" s="559"/>
      <c r="YN37" s="559"/>
      <c r="YO37" s="559"/>
      <c r="YP37" s="559"/>
      <c r="YQ37" s="559"/>
      <c r="YR37" s="559"/>
      <c r="YS37" s="559"/>
      <c r="YT37" s="559"/>
      <c r="YU37" s="559"/>
      <c r="YV37" s="559"/>
      <c r="YW37" s="559"/>
      <c r="YX37" s="559"/>
      <c r="YY37" s="559"/>
      <c r="YZ37" s="559"/>
      <c r="ZA37" s="559"/>
      <c r="ZB37" s="559"/>
      <c r="ZC37" s="559"/>
      <c r="ZD37" s="559"/>
      <c r="ZE37" s="559"/>
      <c r="ZF37" s="559"/>
      <c r="ZG37" s="559"/>
      <c r="ZH37" s="559"/>
      <c r="ZI37" s="559"/>
      <c r="ZJ37" s="559"/>
      <c r="ZK37" s="559"/>
      <c r="ZL37" s="559"/>
      <c r="ZM37" s="559"/>
      <c r="ZN37" s="559"/>
      <c r="ZO37" s="559"/>
      <c r="ZP37" s="559"/>
      <c r="ZQ37" s="559"/>
      <c r="ZR37" s="559"/>
      <c r="ZS37" s="559"/>
      <c r="ZT37" s="559"/>
      <c r="ZU37" s="559"/>
      <c r="ZV37" s="559"/>
      <c r="ZW37" s="559"/>
      <c r="ZX37" s="559"/>
      <c r="ZY37" s="559"/>
      <c r="ZZ37" s="559"/>
      <c r="AAA37" s="559"/>
      <c r="AAB37" s="559"/>
      <c r="AAC37" s="559"/>
      <c r="AAD37" s="559"/>
      <c r="AAE37" s="559"/>
      <c r="AAF37" s="559"/>
      <c r="AAG37" s="559"/>
      <c r="AAH37" s="559"/>
      <c r="AAI37" s="559"/>
      <c r="AAJ37" s="559"/>
      <c r="AAK37" s="559"/>
      <c r="AAL37" s="559"/>
      <c r="AAM37" s="559"/>
      <c r="AAN37" s="559"/>
      <c r="AAO37" s="559"/>
      <c r="AAP37" s="559"/>
      <c r="AAQ37" s="559"/>
      <c r="AAR37" s="559"/>
      <c r="AAS37" s="559"/>
      <c r="AAT37" s="559"/>
      <c r="AAU37" s="559"/>
      <c r="AAV37" s="559"/>
      <c r="AAW37" s="559"/>
      <c r="AAX37" s="559"/>
      <c r="AAY37" s="559"/>
      <c r="AAZ37" s="559"/>
      <c r="ABA37" s="559"/>
      <c r="ABB37" s="559"/>
      <c r="ABC37" s="559"/>
      <c r="ABD37" s="559"/>
      <c r="ABE37" s="559"/>
      <c r="ABF37" s="559"/>
      <c r="ABG37" s="559"/>
      <c r="ABH37" s="559"/>
      <c r="ABI37" s="559"/>
      <c r="ABJ37" s="559"/>
      <c r="ABK37" s="559"/>
      <c r="ABL37" s="559"/>
      <c r="ABM37" s="559"/>
      <c r="ABN37" s="559"/>
      <c r="ABO37" s="559"/>
      <c r="ABP37" s="559"/>
      <c r="ABQ37" s="559"/>
      <c r="ABR37" s="559"/>
      <c r="ABS37" s="559"/>
      <c r="ABT37" s="559"/>
      <c r="ABU37" s="559"/>
      <c r="ABV37" s="559"/>
      <c r="ABW37" s="559"/>
      <c r="ABX37" s="559"/>
      <c r="ABY37" s="559"/>
      <c r="ABZ37" s="559"/>
      <c r="ACA37" s="559"/>
      <c r="ACB37" s="559"/>
      <c r="ACC37" s="559"/>
      <c r="ACD37" s="559"/>
      <c r="ACE37" s="559"/>
      <c r="ACF37" s="559"/>
      <c r="ACG37" s="559"/>
      <c r="ACH37" s="559"/>
      <c r="ACI37" s="559"/>
      <c r="ACJ37" s="559"/>
      <c r="ACK37" s="559"/>
      <c r="ACL37" s="559"/>
      <c r="ACM37" s="559"/>
      <c r="ACN37" s="559"/>
      <c r="ACO37" s="559"/>
      <c r="ACP37" s="559"/>
      <c r="ACQ37" s="559"/>
      <c r="ACR37" s="559"/>
      <c r="ACS37" s="559"/>
      <c r="ACT37" s="559"/>
      <c r="ACU37" s="559"/>
      <c r="ACV37" s="559"/>
      <c r="ACW37" s="559"/>
      <c r="ACX37" s="559"/>
      <c r="ACY37" s="559"/>
      <c r="ACZ37" s="559"/>
      <c r="ADA37" s="559"/>
      <c r="ADB37" s="559"/>
      <c r="ADC37" s="559"/>
      <c r="ADD37" s="559"/>
      <c r="ADE37" s="559"/>
      <c r="ADF37" s="559"/>
      <c r="ADG37" s="559"/>
      <c r="ADH37" s="559"/>
      <c r="ADI37" s="559"/>
      <c r="ADJ37" s="559"/>
      <c r="ADK37" s="559"/>
      <c r="ADL37" s="559"/>
      <c r="ADM37" s="559"/>
      <c r="ADN37" s="559"/>
      <c r="ADO37" s="559"/>
      <c r="ADP37" s="559"/>
      <c r="ADQ37" s="559"/>
      <c r="ADR37" s="559"/>
      <c r="ADS37" s="559"/>
      <c r="ADT37" s="559"/>
      <c r="ADU37" s="559"/>
      <c r="ADV37" s="559"/>
      <c r="ADW37" s="559"/>
      <c r="ADX37" s="559"/>
      <c r="ADY37" s="559"/>
      <c r="ADZ37" s="559"/>
      <c r="AEA37" s="559"/>
      <c r="AEB37" s="559"/>
      <c r="AEC37" s="559"/>
      <c r="AED37" s="559"/>
      <c r="AEE37" s="559"/>
      <c r="AEF37" s="559"/>
      <c r="AEG37" s="559"/>
      <c r="AEH37" s="559"/>
      <c r="AEI37" s="559"/>
      <c r="AEJ37" s="559"/>
      <c r="AEK37" s="559"/>
      <c r="AEL37" s="559"/>
      <c r="AEM37" s="559"/>
      <c r="AEN37" s="559"/>
      <c r="AEO37" s="559"/>
      <c r="AEP37" s="559"/>
      <c r="AEQ37" s="559"/>
      <c r="AER37" s="559"/>
      <c r="AES37" s="559"/>
      <c r="AET37" s="559"/>
      <c r="AEU37" s="559"/>
      <c r="AEV37" s="559"/>
      <c r="AEW37" s="559"/>
      <c r="AEX37" s="559"/>
      <c r="AEY37" s="559"/>
      <c r="AEZ37" s="559"/>
      <c r="AFA37" s="559"/>
      <c r="AFB37" s="559"/>
      <c r="AFC37" s="559"/>
      <c r="AFD37" s="559"/>
      <c r="AFE37" s="559"/>
      <c r="AFF37" s="559"/>
      <c r="AFG37" s="559"/>
      <c r="AFH37" s="559"/>
      <c r="AFI37" s="559"/>
      <c r="AFJ37" s="559"/>
      <c r="AFK37" s="559"/>
      <c r="AFL37" s="559"/>
      <c r="AFM37" s="559"/>
      <c r="AFN37" s="559"/>
      <c r="AFO37" s="559"/>
      <c r="AFP37" s="559"/>
      <c r="AFQ37" s="559"/>
      <c r="AFR37" s="559"/>
      <c r="AFS37" s="559"/>
      <c r="AFT37" s="559"/>
      <c r="AFU37" s="559"/>
      <c r="AFV37" s="559"/>
      <c r="AFW37" s="559"/>
      <c r="AFX37" s="559"/>
      <c r="AFY37" s="559"/>
      <c r="AFZ37" s="559"/>
      <c r="AGA37" s="559"/>
      <c r="AGB37" s="559"/>
      <c r="AGC37" s="559"/>
      <c r="AGD37" s="559"/>
      <c r="AGE37" s="559"/>
      <c r="AGF37" s="559"/>
      <c r="AGG37" s="559"/>
      <c r="AGH37" s="559"/>
      <c r="AGI37" s="559"/>
      <c r="AGJ37" s="559"/>
      <c r="AGK37" s="559"/>
      <c r="AGL37" s="559"/>
      <c r="AGM37" s="559"/>
      <c r="AGN37" s="559"/>
      <c r="AGO37" s="559"/>
      <c r="AGP37" s="559"/>
      <c r="AGQ37" s="559"/>
      <c r="AGR37" s="559"/>
      <c r="AGS37" s="559"/>
      <c r="AGT37" s="559"/>
      <c r="AGU37" s="559"/>
      <c r="AGV37" s="559"/>
      <c r="AGW37" s="559"/>
      <c r="AGX37" s="559"/>
      <c r="AGY37" s="559"/>
      <c r="AGZ37" s="559"/>
      <c r="AHA37" s="559"/>
      <c r="AHB37" s="559"/>
      <c r="AHC37" s="559"/>
      <c r="AHD37" s="559"/>
      <c r="AHE37" s="559"/>
      <c r="AHF37" s="559"/>
      <c r="AHG37" s="559"/>
      <c r="AHH37" s="559"/>
      <c r="AHI37" s="559"/>
      <c r="AHJ37" s="559"/>
      <c r="AHK37" s="559"/>
      <c r="AHL37" s="559"/>
      <c r="AHM37" s="559"/>
      <c r="AHN37" s="559"/>
      <c r="AHO37" s="559"/>
      <c r="AHP37" s="559"/>
      <c r="AHQ37" s="559"/>
      <c r="AHR37" s="559"/>
      <c r="AHS37" s="559"/>
      <c r="AHT37" s="559"/>
      <c r="AHU37" s="559"/>
      <c r="AHV37" s="559"/>
      <c r="AHW37" s="559"/>
      <c r="AHX37" s="559"/>
      <c r="AHY37" s="559"/>
      <c r="AHZ37" s="559"/>
      <c r="AIA37" s="559"/>
      <c r="AIB37" s="559"/>
      <c r="AIC37" s="559"/>
      <c r="AID37" s="559"/>
      <c r="AIE37" s="559"/>
      <c r="AIF37" s="559"/>
      <c r="AIG37" s="559"/>
      <c r="AIH37" s="559"/>
      <c r="AII37" s="559"/>
      <c r="AIJ37" s="559"/>
      <c r="AIK37" s="559"/>
      <c r="AIL37" s="559"/>
      <c r="AIM37" s="559"/>
      <c r="AIN37" s="559"/>
      <c r="AIO37" s="559"/>
      <c r="AIP37" s="559"/>
      <c r="AIQ37" s="559"/>
      <c r="AIR37" s="559"/>
      <c r="AIS37" s="559"/>
      <c r="AIT37" s="559"/>
      <c r="AIU37" s="559"/>
      <c r="AIV37" s="559"/>
      <c r="AIW37" s="559"/>
      <c r="AIX37" s="559"/>
      <c r="AIY37" s="559"/>
      <c r="AIZ37" s="559"/>
      <c r="AJA37" s="559"/>
      <c r="AJB37" s="559"/>
      <c r="AJC37" s="559"/>
      <c r="AJD37" s="559"/>
      <c r="AJE37" s="559"/>
      <c r="AJF37" s="559"/>
      <c r="AJG37" s="559"/>
      <c r="AJH37" s="559"/>
      <c r="AJI37" s="559"/>
      <c r="AJJ37" s="559"/>
      <c r="AJK37" s="559"/>
      <c r="AJL37" s="559"/>
      <c r="AJM37" s="559"/>
      <c r="AJN37" s="559"/>
      <c r="AJO37" s="559"/>
      <c r="AJP37" s="559"/>
      <c r="AJQ37" s="559"/>
      <c r="AJR37" s="559"/>
    </row>
    <row r="38" spans="1:954" ht="13.8" customHeight="1">
      <c r="A38" s="125" t="s">
        <v>35</v>
      </c>
      <c r="B38" s="544" t="s">
        <v>59</v>
      </c>
      <c r="C38" s="544"/>
      <c r="D38" s="545"/>
      <c r="E38" s="545"/>
      <c r="F38" s="545"/>
      <c r="G38" s="545"/>
      <c r="H38" s="545"/>
      <c r="I38" s="545"/>
      <c r="J38" s="545"/>
      <c r="K38" s="545"/>
      <c r="L38" s="545"/>
      <c r="M38" s="545"/>
      <c r="N38" s="545"/>
      <c r="O38" s="545"/>
    </row>
    <row r="39" spans="1:954" ht="13.8" customHeight="1">
      <c r="A39" s="125" t="s">
        <v>37</v>
      </c>
      <c r="B39" s="544" t="s">
        <v>61</v>
      </c>
      <c r="C39" s="544"/>
      <c r="D39" s="545"/>
      <c r="E39" s="545"/>
      <c r="F39" s="545"/>
      <c r="G39" s="545"/>
      <c r="H39" s="545"/>
      <c r="I39" s="545"/>
      <c r="J39" s="545"/>
      <c r="K39" s="545"/>
      <c r="L39" s="545"/>
      <c r="M39" s="545"/>
      <c r="N39" s="545"/>
      <c r="O39" s="545"/>
    </row>
    <row r="40" spans="1:954" ht="13.8" customHeight="1">
      <c r="A40" s="125" t="s">
        <v>39</v>
      </c>
      <c r="B40" s="544" t="s">
        <v>63</v>
      </c>
      <c r="C40" s="544"/>
      <c r="D40" s="545"/>
      <c r="E40" s="545"/>
      <c r="F40" s="545"/>
      <c r="G40" s="545"/>
      <c r="H40" s="545"/>
      <c r="I40" s="545">
        <f ca="1">H41+H40</f>
        <v>0</v>
      </c>
      <c r="J40" s="545">
        <f ca="1">I40</f>
        <v>0</v>
      </c>
      <c r="K40" s="545">
        <f t="shared" ref="K40:L40" ca="1" si="11">J40</f>
        <v>0</v>
      </c>
      <c r="L40" s="545">
        <f t="shared" ca="1" si="11"/>
        <v>0</v>
      </c>
      <c r="M40" s="545">
        <f t="shared" ref="M40" ca="1" si="12">L41+L40</f>
        <v>0</v>
      </c>
      <c r="N40" s="545">
        <f t="shared" ref="N40:O40" ca="1" si="13">M40</f>
        <v>0</v>
      </c>
      <c r="O40" s="545">
        <f t="shared" ca="1" si="13"/>
        <v>0</v>
      </c>
    </row>
    <row r="41" spans="1:954" ht="13.8" customHeight="1">
      <c r="A41" s="125" t="s">
        <v>60</v>
      </c>
      <c r="B41" s="544" t="s">
        <v>65</v>
      </c>
      <c r="C41" s="544"/>
      <c r="D41" s="132">
        <f ca="1">RZS!D89</f>
        <v>0</v>
      </c>
      <c r="E41" s="132">
        <f ca="1">RZS!E89</f>
        <v>0</v>
      </c>
      <c r="F41" s="132">
        <f ca="1">RZS!F89</f>
        <v>0</v>
      </c>
      <c r="G41" s="132">
        <f ca="1">RZS!G89</f>
        <v>0</v>
      </c>
      <c r="H41" s="132">
        <f ca="1">RZS!H89</f>
        <v>0</v>
      </c>
      <c r="I41" s="132">
        <f ca="1">RZS!I89</f>
        <v>0</v>
      </c>
      <c r="J41" s="132">
        <f ca="1">RZS!J89</f>
        <v>0</v>
      </c>
      <c r="K41" s="132">
        <f ca="1">RZS!K89</f>
        <v>0</v>
      </c>
      <c r="L41" s="132">
        <f ca="1">RZS!L89</f>
        <v>0</v>
      </c>
      <c r="M41" s="132">
        <f ca="1">RZS!M89</f>
        <v>0</v>
      </c>
      <c r="N41" s="132">
        <f ca="1">RZS!N89</f>
        <v>18857800</v>
      </c>
      <c r="O41" s="132">
        <f ca="1">RZS!O89</f>
        <v>23390000</v>
      </c>
    </row>
    <row r="42" spans="1:954" ht="13.8" customHeight="1">
      <c r="A42" s="125" t="s">
        <v>62</v>
      </c>
      <c r="B42" s="544" t="s">
        <v>66</v>
      </c>
      <c r="C42" s="544"/>
      <c r="D42" s="545"/>
      <c r="E42" s="545"/>
      <c r="F42" s="545"/>
      <c r="G42" s="545"/>
      <c r="H42" s="545"/>
      <c r="I42" s="545"/>
      <c r="J42" s="545"/>
      <c r="K42" s="545"/>
      <c r="L42" s="545"/>
      <c r="M42" s="545"/>
      <c r="N42" s="545"/>
      <c r="O42" s="545"/>
    </row>
    <row r="43" spans="1:954" s="543" customFormat="1" ht="13.8" customHeight="1">
      <c r="A43" s="130" t="s">
        <v>41</v>
      </c>
      <c r="B43" s="542" t="s">
        <v>67</v>
      </c>
      <c r="C43" s="542"/>
      <c r="D43" s="131">
        <f t="shared" ref="D43:O43" ca="1" si="14">SUM(D44,D45,D53,D63)</f>
        <v>3333.3333333333335</v>
      </c>
      <c r="E43" s="131">
        <f t="shared" ca="1" si="14"/>
        <v>20138333.333333332</v>
      </c>
      <c r="F43" s="131">
        <f t="shared" ca="1" si="14"/>
        <v>20683333.333333332</v>
      </c>
      <c r="G43" s="131">
        <f t="shared" ca="1" si="14"/>
        <v>22204866.666666668</v>
      </c>
      <c r="H43" s="131">
        <f t="shared" ca="1" si="14"/>
        <v>23424866.666666668</v>
      </c>
      <c r="I43" s="131">
        <f t="shared" ca="1" si="14"/>
        <v>28734466.666666672</v>
      </c>
      <c r="J43" s="131">
        <f t="shared" ca="1" si="14"/>
        <v>30806400</v>
      </c>
      <c r="K43" s="131">
        <f t="shared" ca="1" si="14"/>
        <v>39619066.666666672</v>
      </c>
      <c r="L43" s="131">
        <f t="shared" ca="1" si="14"/>
        <v>43102933.333333343</v>
      </c>
      <c r="M43" s="131">
        <f t="shared" ca="1" si="14"/>
        <v>56328666.666666672</v>
      </c>
      <c r="N43" s="131">
        <f t="shared" si="14"/>
        <v>766733.33333333326</v>
      </c>
      <c r="O43" s="131">
        <f t="shared" si="14"/>
        <v>618666.66666666663</v>
      </c>
    </row>
    <row r="44" spans="1:954" ht="13.8" customHeight="1">
      <c r="A44" s="125" t="s">
        <v>25</v>
      </c>
      <c r="B44" s="544" t="s">
        <v>68</v>
      </c>
      <c r="C44" s="544"/>
      <c r="D44" s="545"/>
      <c r="E44" s="545"/>
      <c r="F44" s="545"/>
      <c r="G44" s="545"/>
      <c r="H44" s="545"/>
      <c r="I44" s="545"/>
      <c r="J44" s="545"/>
      <c r="K44" s="545"/>
      <c r="L44" s="545"/>
      <c r="M44" s="545"/>
      <c r="N44" s="545"/>
      <c r="O44" s="545"/>
    </row>
    <row r="45" spans="1:954" ht="13.8" customHeight="1">
      <c r="A45" s="125" t="s">
        <v>31</v>
      </c>
      <c r="B45" s="544" t="s">
        <v>69</v>
      </c>
      <c r="C45" s="544"/>
      <c r="D45" s="132">
        <f>SUM(D46,D52)</f>
        <v>0</v>
      </c>
      <c r="E45" s="132">
        <f t="shared" ref="E45:O45" si="15">SUM(E46,E52)</f>
        <v>20000000</v>
      </c>
      <c r="F45" s="132">
        <f t="shared" si="15"/>
        <v>20000000</v>
      </c>
      <c r="G45" s="132">
        <f t="shared" si="15"/>
        <v>20000000</v>
      </c>
      <c r="H45" s="132">
        <f t="shared" si="15"/>
        <v>20000000</v>
      </c>
      <c r="I45" s="132">
        <f t="shared" si="15"/>
        <v>20000000</v>
      </c>
      <c r="J45" s="132">
        <f t="shared" si="15"/>
        <v>0</v>
      </c>
      <c r="K45" s="132">
        <f t="shared" si="15"/>
        <v>0</v>
      </c>
      <c r="L45" s="132">
        <f t="shared" si="15"/>
        <v>0</v>
      </c>
      <c r="M45" s="132">
        <f t="shared" si="15"/>
        <v>0</v>
      </c>
      <c r="N45" s="132">
        <f t="shared" si="15"/>
        <v>0</v>
      </c>
      <c r="O45" s="132">
        <f t="shared" si="15"/>
        <v>0</v>
      </c>
    </row>
    <row r="46" spans="1:954" ht="13.8" customHeight="1">
      <c r="A46" s="125" t="s">
        <v>27</v>
      </c>
      <c r="B46" s="544" t="s">
        <v>176</v>
      </c>
      <c r="C46" s="544"/>
      <c r="D46" s="132">
        <v>0</v>
      </c>
      <c r="E46" s="132">
        <v>20000000</v>
      </c>
      <c r="F46" s="132">
        <v>20000000</v>
      </c>
      <c r="G46" s="132">
        <v>20000000</v>
      </c>
      <c r="H46" s="132">
        <v>20000000</v>
      </c>
      <c r="I46" s="132">
        <v>20000000</v>
      </c>
      <c r="J46" s="132">
        <v>0</v>
      </c>
      <c r="K46" s="132">
        <v>0</v>
      </c>
      <c r="L46" s="132">
        <v>0</v>
      </c>
      <c r="M46" s="132">
        <v>0</v>
      </c>
      <c r="N46" s="132">
        <v>0</v>
      </c>
      <c r="O46" s="132">
        <v>0</v>
      </c>
    </row>
    <row r="47" spans="1:954" s="551" customFormat="1" ht="13.8" customHeight="1">
      <c r="A47" s="89"/>
      <c r="B47" s="561" t="s">
        <v>312</v>
      </c>
      <c r="C47" s="550"/>
      <c r="D47" s="90">
        <v>0</v>
      </c>
      <c r="E47" s="90">
        <v>15000000</v>
      </c>
      <c r="F47" s="90">
        <v>15000000</v>
      </c>
      <c r="G47" s="90">
        <v>15000000</v>
      </c>
      <c r="H47" s="90">
        <v>15000000</v>
      </c>
      <c r="I47" s="90">
        <v>15000000</v>
      </c>
      <c r="J47" s="90">
        <v>0</v>
      </c>
      <c r="K47" s="90">
        <v>0</v>
      </c>
      <c r="L47" s="90">
        <v>0</v>
      </c>
      <c r="M47" s="90">
        <v>0</v>
      </c>
      <c r="N47" s="90">
        <v>0</v>
      </c>
      <c r="O47" s="90">
        <v>0</v>
      </c>
    </row>
    <row r="48" spans="1:954" s="551" customFormat="1" ht="13.8" customHeight="1">
      <c r="A48" s="89"/>
      <c r="B48" s="561" t="s">
        <v>313</v>
      </c>
      <c r="C48" s="550"/>
      <c r="D48" s="90">
        <v>0</v>
      </c>
      <c r="E48" s="90">
        <v>5000000</v>
      </c>
      <c r="F48" s="90">
        <v>5000000</v>
      </c>
      <c r="G48" s="90">
        <v>5000000</v>
      </c>
      <c r="H48" s="90">
        <v>5000000</v>
      </c>
      <c r="I48" s="90">
        <v>5000000</v>
      </c>
      <c r="J48" s="90">
        <v>0</v>
      </c>
      <c r="K48" s="90">
        <v>0</v>
      </c>
      <c r="L48" s="90">
        <v>0</v>
      </c>
      <c r="M48" s="90">
        <v>0</v>
      </c>
      <c r="N48" s="90">
        <v>0</v>
      </c>
      <c r="O48" s="90">
        <v>0</v>
      </c>
    </row>
    <row r="49" spans="1:15" s="551" customFormat="1" ht="13.8" customHeight="1">
      <c r="A49" s="89"/>
      <c r="B49" s="561" t="s">
        <v>333</v>
      </c>
      <c r="C49" s="550"/>
      <c r="D49" s="90">
        <v>0</v>
      </c>
      <c r="E49" s="90">
        <v>0</v>
      </c>
      <c r="F49" s="90">
        <v>0</v>
      </c>
      <c r="G49" s="90">
        <v>0</v>
      </c>
      <c r="H49" s="90">
        <v>0</v>
      </c>
      <c r="I49" s="90">
        <v>0</v>
      </c>
      <c r="J49" s="90">
        <v>0</v>
      </c>
      <c r="K49" s="90">
        <v>0</v>
      </c>
      <c r="L49" s="90">
        <v>0</v>
      </c>
      <c r="M49" s="90">
        <v>0</v>
      </c>
      <c r="N49" s="90">
        <v>0</v>
      </c>
      <c r="O49" s="90">
        <v>0</v>
      </c>
    </row>
    <row r="50" spans="1:15" s="551" customFormat="1" ht="13.8" customHeight="1">
      <c r="A50" s="89"/>
      <c r="B50" s="561" t="s">
        <v>333</v>
      </c>
      <c r="C50" s="550"/>
      <c r="D50" s="90">
        <v>0</v>
      </c>
      <c r="E50" s="90">
        <v>0</v>
      </c>
      <c r="F50" s="90">
        <v>0</v>
      </c>
      <c r="G50" s="90">
        <v>0</v>
      </c>
      <c r="H50" s="90">
        <v>0</v>
      </c>
      <c r="I50" s="90">
        <v>0</v>
      </c>
      <c r="J50" s="90">
        <v>0</v>
      </c>
      <c r="K50" s="90">
        <v>0</v>
      </c>
      <c r="L50" s="90">
        <v>0</v>
      </c>
      <c r="M50" s="90">
        <v>0</v>
      </c>
      <c r="N50" s="90">
        <v>0</v>
      </c>
      <c r="O50" s="90">
        <v>0</v>
      </c>
    </row>
    <row r="51" spans="1:15" s="551" customFormat="1" ht="13.8" customHeight="1">
      <c r="A51" s="89"/>
      <c r="B51" s="561" t="s">
        <v>333</v>
      </c>
      <c r="C51" s="550"/>
      <c r="D51" s="90">
        <v>0</v>
      </c>
      <c r="E51" s="90">
        <v>0</v>
      </c>
      <c r="F51" s="90">
        <v>0</v>
      </c>
      <c r="G51" s="90">
        <v>0</v>
      </c>
      <c r="H51" s="90">
        <v>0</v>
      </c>
      <c r="I51" s="90">
        <v>0</v>
      </c>
      <c r="J51" s="90">
        <v>0</v>
      </c>
      <c r="K51" s="90">
        <v>0</v>
      </c>
      <c r="L51" s="90">
        <v>0</v>
      </c>
      <c r="M51" s="90">
        <v>0</v>
      </c>
      <c r="N51" s="90">
        <v>0</v>
      </c>
      <c r="O51" s="90">
        <v>0</v>
      </c>
    </row>
    <row r="52" spans="1:15" ht="13.8" customHeight="1">
      <c r="A52" s="125" t="s">
        <v>28</v>
      </c>
      <c r="B52" s="544" t="s">
        <v>116</v>
      </c>
      <c r="C52" s="544"/>
      <c r="D52" s="545"/>
      <c r="E52" s="545"/>
      <c r="F52" s="545"/>
      <c r="G52" s="545"/>
      <c r="H52" s="545"/>
      <c r="I52" s="545"/>
      <c r="J52" s="545"/>
      <c r="K52" s="545"/>
      <c r="L52" s="545"/>
      <c r="M52" s="545"/>
      <c r="N52" s="545"/>
      <c r="O52" s="545"/>
    </row>
    <row r="53" spans="1:15" ht="13.8" customHeight="1">
      <c r="A53" s="125" t="s">
        <v>35</v>
      </c>
      <c r="B53" s="544" t="s">
        <v>70</v>
      </c>
      <c r="C53" s="544"/>
      <c r="D53" s="132">
        <f t="shared" ref="D53:O53" si="16">SUM(D54,D60,D61,D62)</f>
        <v>3333.3333333333335</v>
      </c>
      <c r="E53" s="132">
        <f t="shared" si="16"/>
        <v>138333.33333333334</v>
      </c>
      <c r="F53" s="132">
        <f t="shared" si="16"/>
        <v>683333.33333333337</v>
      </c>
      <c r="G53" s="132">
        <f t="shared" si="16"/>
        <v>984866.66666666674</v>
      </c>
      <c r="H53" s="132">
        <f t="shared" si="16"/>
        <v>984866.66666666674</v>
      </c>
      <c r="I53" s="132">
        <f t="shared" si="16"/>
        <v>1414466.6666666665</v>
      </c>
      <c r="J53" s="132">
        <f t="shared" si="16"/>
        <v>21046400</v>
      </c>
      <c r="K53" s="132">
        <f t="shared" si="16"/>
        <v>21319066.666666664</v>
      </c>
      <c r="L53" s="132">
        <f t="shared" si="16"/>
        <v>21142933.333333332</v>
      </c>
      <c r="M53" s="132">
        <f t="shared" si="16"/>
        <v>22168666.666666664</v>
      </c>
      <c r="N53" s="132">
        <f t="shared" si="16"/>
        <v>766733.33333333326</v>
      </c>
      <c r="O53" s="132">
        <f t="shared" si="16"/>
        <v>618666.66666666663</v>
      </c>
    </row>
    <row r="54" spans="1:15" ht="13.8" customHeight="1">
      <c r="A54" s="125" t="s">
        <v>27</v>
      </c>
      <c r="B54" s="544" t="s">
        <v>176</v>
      </c>
      <c r="C54" s="544"/>
      <c r="D54" s="132">
        <v>0</v>
      </c>
      <c r="E54" s="132">
        <v>0</v>
      </c>
      <c r="F54" s="132">
        <v>0</v>
      </c>
      <c r="G54" s="132">
        <v>0</v>
      </c>
      <c r="H54" s="132">
        <v>0</v>
      </c>
      <c r="I54" s="132">
        <v>0</v>
      </c>
      <c r="J54" s="132">
        <v>20000000</v>
      </c>
      <c r="K54" s="132">
        <v>20000000</v>
      </c>
      <c r="L54" s="132">
        <v>20000000</v>
      </c>
      <c r="M54" s="132">
        <v>20000000</v>
      </c>
      <c r="N54" s="132">
        <v>0</v>
      </c>
      <c r="O54" s="132">
        <v>0</v>
      </c>
    </row>
    <row r="55" spans="1:15" s="551" customFormat="1" ht="13.8" customHeight="1">
      <c r="A55" s="89"/>
      <c r="B55" s="561" t="s">
        <v>312</v>
      </c>
      <c r="C55" s="550"/>
      <c r="D55" s="90">
        <v>0</v>
      </c>
      <c r="E55" s="90">
        <v>0</v>
      </c>
      <c r="F55" s="90">
        <v>0</v>
      </c>
      <c r="G55" s="90">
        <v>0</v>
      </c>
      <c r="H55" s="90">
        <v>0</v>
      </c>
      <c r="I55" s="90">
        <v>0</v>
      </c>
      <c r="J55" s="90">
        <v>15000000</v>
      </c>
      <c r="K55" s="90">
        <v>15000000</v>
      </c>
      <c r="L55" s="90">
        <v>15000000</v>
      </c>
      <c r="M55" s="90">
        <v>15000000</v>
      </c>
      <c r="N55" s="90">
        <v>0</v>
      </c>
      <c r="O55" s="90">
        <v>0</v>
      </c>
    </row>
    <row r="56" spans="1:15" s="551" customFormat="1" ht="13.8" customHeight="1">
      <c r="A56" s="89"/>
      <c r="B56" s="561" t="s">
        <v>313</v>
      </c>
      <c r="C56" s="550"/>
      <c r="D56" s="90">
        <v>0</v>
      </c>
      <c r="E56" s="90">
        <v>0</v>
      </c>
      <c r="F56" s="90">
        <v>0</v>
      </c>
      <c r="G56" s="90">
        <v>0</v>
      </c>
      <c r="H56" s="90">
        <v>0</v>
      </c>
      <c r="I56" s="90">
        <v>0</v>
      </c>
      <c r="J56" s="90">
        <v>5000000</v>
      </c>
      <c r="K56" s="90">
        <v>5000000</v>
      </c>
      <c r="L56" s="90">
        <v>5000000</v>
      </c>
      <c r="M56" s="90">
        <v>5000000</v>
      </c>
      <c r="N56" s="90">
        <v>0</v>
      </c>
      <c r="O56" s="90">
        <v>0</v>
      </c>
    </row>
    <row r="57" spans="1:15" s="551" customFormat="1" ht="13.8" customHeight="1">
      <c r="A57" s="89"/>
      <c r="B57" s="561" t="s">
        <v>333</v>
      </c>
      <c r="C57" s="550"/>
      <c r="D57" s="90">
        <v>0</v>
      </c>
      <c r="E57" s="90">
        <v>0</v>
      </c>
      <c r="F57" s="90">
        <v>0</v>
      </c>
      <c r="G57" s="90">
        <v>0</v>
      </c>
      <c r="H57" s="90">
        <v>0</v>
      </c>
      <c r="I57" s="90">
        <v>0</v>
      </c>
      <c r="J57" s="90">
        <v>0</v>
      </c>
      <c r="K57" s="90">
        <v>0</v>
      </c>
      <c r="L57" s="90">
        <v>0</v>
      </c>
      <c r="M57" s="90">
        <v>0</v>
      </c>
      <c r="N57" s="90">
        <v>0</v>
      </c>
      <c r="O57" s="90">
        <v>0</v>
      </c>
    </row>
    <row r="58" spans="1:15" s="551" customFormat="1" ht="13.8" customHeight="1">
      <c r="A58" s="89"/>
      <c r="B58" s="561" t="s">
        <v>333</v>
      </c>
      <c r="C58" s="550"/>
      <c r="D58" s="90">
        <v>0</v>
      </c>
      <c r="E58" s="90">
        <v>0</v>
      </c>
      <c r="F58" s="90">
        <v>0</v>
      </c>
      <c r="G58" s="90">
        <v>0</v>
      </c>
      <c r="H58" s="90">
        <v>0</v>
      </c>
      <c r="I58" s="90">
        <v>0</v>
      </c>
      <c r="J58" s="90">
        <v>0</v>
      </c>
      <c r="K58" s="90">
        <v>0</v>
      </c>
      <c r="L58" s="90">
        <v>0</v>
      </c>
      <c r="M58" s="90">
        <v>0</v>
      </c>
      <c r="N58" s="90">
        <v>0</v>
      </c>
      <c r="O58" s="90">
        <v>0</v>
      </c>
    </row>
    <row r="59" spans="1:15" s="551" customFormat="1" ht="13.8" customHeight="1">
      <c r="A59" s="89"/>
      <c r="B59" s="561" t="s">
        <v>333</v>
      </c>
      <c r="C59" s="550"/>
      <c r="D59" s="90">
        <v>0</v>
      </c>
      <c r="E59" s="90">
        <v>0</v>
      </c>
      <c r="F59" s="90">
        <v>0</v>
      </c>
      <c r="G59" s="90">
        <v>0</v>
      </c>
      <c r="H59" s="90">
        <v>0</v>
      </c>
      <c r="I59" s="90">
        <v>0</v>
      </c>
      <c r="J59" s="90">
        <v>0</v>
      </c>
      <c r="K59" s="90">
        <v>0</v>
      </c>
      <c r="L59" s="90">
        <v>0</v>
      </c>
      <c r="M59" s="90">
        <v>0</v>
      </c>
      <c r="N59" s="90">
        <v>0</v>
      </c>
      <c r="O59" s="90">
        <v>0</v>
      </c>
    </row>
    <row r="60" spans="1:15" ht="13.8" customHeight="1">
      <c r="A60" s="125" t="s">
        <v>28</v>
      </c>
      <c r="B60" s="544" t="s">
        <v>177</v>
      </c>
      <c r="C60" s="544"/>
      <c r="D60" s="545">
        <v>3333.3333333333335</v>
      </c>
      <c r="E60" s="545">
        <v>138333.33333333334</v>
      </c>
      <c r="F60" s="545">
        <v>683333.33333333337</v>
      </c>
      <c r="G60" s="545">
        <v>934333.33333333337</v>
      </c>
      <c r="H60" s="545">
        <v>934333.33333333337</v>
      </c>
      <c r="I60" s="545">
        <v>1212333.3333333333</v>
      </c>
      <c r="J60" s="545">
        <v>945333.33333333337</v>
      </c>
      <c r="K60" s="545">
        <v>965333.33333333337</v>
      </c>
      <c r="L60" s="545">
        <v>991333.33333333337</v>
      </c>
      <c r="M60" s="545">
        <v>1663333.3333333333</v>
      </c>
      <c r="N60" s="545">
        <v>160333.33333333331</v>
      </c>
      <c r="O60" s="545">
        <v>113333.33333333333</v>
      </c>
    </row>
    <row r="61" spans="1:15" ht="13.8" customHeight="1">
      <c r="A61" s="125" t="s">
        <v>29</v>
      </c>
      <c r="B61" s="544" t="s">
        <v>178</v>
      </c>
      <c r="C61" s="544"/>
      <c r="D61" s="545">
        <v>0</v>
      </c>
      <c r="E61" s="545">
        <v>0</v>
      </c>
      <c r="F61" s="545">
        <v>0</v>
      </c>
      <c r="G61" s="545">
        <v>50533.333333333343</v>
      </c>
      <c r="H61" s="545">
        <v>50533.333333333343</v>
      </c>
      <c r="I61" s="545">
        <v>202133.33333333337</v>
      </c>
      <c r="J61" s="545">
        <v>101066.66666666669</v>
      </c>
      <c r="K61" s="545">
        <v>353733.33333333349</v>
      </c>
      <c r="L61" s="545">
        <v>151600.00000000003</v>
      </c>
      <c r="M61" s="545">
        <v>505333.33333333331</v>
      </c>
      <c r="N61" s="545">
        <v>606399.99999999988</v>
      </c>
      <c r="O61" s="545">
        <v>505333.33333333331</v>
      </c>
    </row>
    <row r="62" spans="1:15" ht="13.8" customHeight="1">
      <c r="A62" s="125" t="s">
        <v>30</v>
      </c>
      <c r="B62" s="544" t="s">
        <v>116</v>
      </c>
      <c r="C62" s="544"/>
      <c r="D62" s="545"/>
      <c r="E62" s="545"/>
      <c r="F62" s="545"/>
      <c r="G62" s="545"/>
      <c r="H62" s="545"/>
      <c r="I62" s="545"/>
      <c r="J62" s="545"/>
      <c r="K62" s="545"/>
      <c r="L62" s="545"/>
      <c r="M62" s="545"/>
      <c r="N62" s="545"/>
      <c r="O62" s="545"/>
    </row>
    <row r="63" spans="1:15" ht="13.8" customHeight="1">
      <c r="A63" s="125" t="s">
        <v>37</v>
      </c>
      <c r="B63" s="544" t="s">
        <v>71</v>
      </c>
      <c r="C63" s="544"/>
      <c r="D63" s="132">
        <f ca="1">SUM(D64,D65)</f>
        <v>0</v>
      </c>
      <c r="E63" s="132">
        <f t="shared" ref="E63:N63" ca="1" si="17">SUM(E64:E64)</f>
        <v>0</v>
      </c>
      <c r="F63" s="132">
        <f t="shared" ca="1" si="17"/>
        <v>0</v>
      </c>
      <c r="G63" s="132">
        <f t="shared" ca="1" si="17"/>
        <v>1220000.0000000002</v>
      </c>
      <c r="H63" s="132">
        <f t="shared" ca="1" si="17"/>
        <v>2440000.0000000005</v>
      </c>
      <c r="I63" s="132">
        <f t="shared" ca="1" si="17"/>
        <v>7320000.0000000019</v>
      </c>
      <c r="J63" s="132">
        <f t="shared" ca="1" si="17"/>
        <v>9760000.0000000019</v>
      </c>
      <c r="K63" s="132">
        <f t="shared" ca="1" si="17"/>
        <v>18300000.000000007</v>
      </c>
      <c r="L63" s="132">
        <f t="shared" ca="1" si="17"/>
        <v>21960000.000000007</v>
      </c>
      <c r="M63" s="132">
        <f t="shared" ca="1" si="17"/>
        <v>34160000.000000007</v>
      </c>
      <c r="N63" s="132">
        <f t="shared" si="17"/>
        <v>0</v>
      </c>
      <c r="O63" s="132">
        <f t="shared" ref="O63" si="18">SUM(O64:O64)</f>
        <v>0</v>
      </c>
    </row>
    <row r="64" spans="1:15" ht="13.8" customHeight="1">
      <c r="A64" s="125" t="s">
        <v>27</v>
      </c>
      <c r="B64" s="544" t="s">
        <v>142</v>
      </c>
      <c r="C64" s="544"/>
      <c r="D64" s="132">
        <f ca="1">IF(D70=1,C64+'Sprzedaz | Wplywy'!D111,0)</f>
        <v>0</v>
      </c>
      <c r="E64" s="132">
        <f ca="1">IF(E70=1,D64+'Sprzedaz | Wplywy'!E111,0)</f>
        <v>0</v>
      </c>
      <c r="F64" s="132">
        <f ca="1">IF(F70=1,E64+'Sprzedaz | Wplywy'!F111,0)</f>
        <v>0</v>
      </c>
      <c r="G64" s="132">
        <f ca="1">IF(G70=1,F64+'Sprzedaz | Wplywy'!G111,0)</f>
        <v>1220000.0000000002</v>
      </c>
      <c r="H64" s="132">
        <f ca="1">IF(H70=1,G64+'Sprzedaz | Wplywy'!H111,0)</f>
        <v>2440000.0000000005</v>
      </c>
      <c r="I64" s="132">
        <f ca="1">IF(I70=1,H64+'Sprzedaz | Wplywy'!I111,0)</f>
        <v>7320000.0000000019</v>
      </c>
      <c r="J64" s="132">
        <f ca="1">IF(J70=1,I64+'Sprzedaz | Wplywy'!J111,0)</f>
        <v>9760000.0000000019</v>
      </c>
      <c r="K64" s="132">
        <f ca="1">IF(K70=1,J64+'Sprzedaz | Wplywy'!K111,0)</f>
        <v>18300000.000000007</v>
      </c>
      <c r="L64" s="132">
        <f ca="1">IF(L70=1,K64+'Sprzedaz | Wplywy'!L111,0)</f>
        <v>21960000.000000007</v>
      </c>
      <c r="M64" s="132">
        <f ca="1">IF(M70=1,L64+'Sprzedaz | Wplywy'!M111,0)</f>
        <v>34160000.000000007</v>
      </c>
      <c r="N64" s="132">
        <f>IF(N70=1,M64+'Sprzedaz | Wplywy'!N111,0)</f>
        <v>0</v>
      </c>
      <c r="O64" s="132">
        <f>IF(O70=1,N64+'Sprzedaz | Wplywy'!O111,0)</f>
        <v>0</v>
      </c>
    </row>
    <row r="65" spans="1:954" ht="13.8" customHeight="1">
      <c r="A65" s="125" t="s">
        <v>28</v>
      </c>
      <c r="B65" s="544" t="s">
        <v>116</v>
      </c>
      <c r="C65" s="544"/>
      <c r="D65" s="545"/>
      <c r="E65" s="545"/>
      <c r="F65" s="545"/>
      <c r="G65" s="545"/>
      <c r="H65" s="545"/>
      <c r="I65" s="545"/>
      <c r="J65" s="545"/>
      <c r="K65" s="545"/>
      <c r="L65" s="545"/>
      <c r="M65" s="545"/>
      <c r="N65" s="545"/>
      <c r="O65" s="545"/>
    </row>
    <row r="66" spans="1:954" s="543" customFormat="1" ht="13.8" customHeight="1">
      <c r="A66" s="130"/>
      <c r="B66" s="542" t="s">
        <v>175</v>
      </c>
      <c r="C66" s="542"/>
      <c r="D66" s="131">
        <f t="shared" ref="D66:O66" ca="1" si="19">SUM(D43,D33)</f>
        <v>5003333.333333333</v>
      </c>
      <c r="E66" s="131">
        <f t="shared" ca="1" si="19"/>
        <v>25138333.333333332</v>
      </c>
      <c r="F66" s="131">
        <f t="shared" ca="1" si="19"/>
        <v>25683333.333333332</v>
      </c>
      <c r="G66" s="131">
        <f t="shared" ca="1" si="19"/>
        <v>27204866.666666668</v>
      </c>
      <c r="H66" s="131">
        <f t="shared" ca="1" si="19"/>
        <v>28424866.666666668</v>
      </c>
      <c r="I66" s="131">
        <f t="shared" ca="1" si="19"/>
        <v>33734466.666666672</v>
      </c>
      <c r="J66" s="131">
        <f t="shared" ca="1" si="19"/>
        <v>35806400</v>
      </c>
      <c r="K66" s="131">
        <f t="shared" ca="1" si="19"/>
        <v>44619066.666666672</v>
      </c>
      <c r="L66" s="131">
        <f t="shared" ca="1" si="19"/>
        <v>48102933.333333343</v>
      </c>
      <c r="M66" s="131">
        <f t="shared" ca="1" si="19"/>
        <v>61328666.666666672</v>
      </c>
      <c r="N66" s="131">
        <f t="shared" ca="1" si="19"/>
        <v>24624533.333333332</v>
      </c>
      <c r="O66" s="131">
        <f t="shared" ca="1" si="19"/>
        <v>29008666.666666668</v>
      </c>
    </row>
    <row r="67" spans="1:954" s="564" customFormat="1" ht="13.5" customHeight="1">
      <c r="A67" s="117"/>
      <c r="B67" s="118" t="s">
        <v>72</v>
      </c>
      <c r="C67" s="118"/>
      <c r="D67" s="562">
        <f t="shared" ref="D67:O67" ca="1" si="20">-D30+D66</f>
        <v>0</v>
      </c>
      <c r="E67" s="562">
        <f t="shared" ca="1" si="20"/>
        <v>0</v>
      </c>
      <c r="F67" s="562">
        <f t="shared" ca="1" si="20"/>
        <v>0</v>
      </c>
      <c r="G67" s="562">
        <f t="shared" ca="1" si="20"/>
        <v>0</v>
      </c>
      <c r="H67" s="562">
        <f t="shared" ca="1" si="20"/>
        <v>0</v>
      </c>
      <c r="I67" s="562">
        <f t="shared" ca="1" si="20"/>
        <v>0</v>
      </c>
      <c r="J67" s="562">
        <f t="shared" ca="1" si="20"/>
        <v>0</v>
      </c>
      <c r="K67" s="562">
        <f t="shared" ca="1" si="20"/>
        <v>0</v>
      </c>
      <c r="L67" s="562">
        <f t="shared" ca="1" si="20"/>
        <v>0</v>
      </c>
      <c r="M67" s="562">
        <f t="shared" ca="1" si="20"/>
        <v>0</v>
      </c>
      <c r="N67" s="562">
        <f t="shared" ca="1" si="20"/>
        <v>0</v>
      </c>
      <c r="O67" s="562">
        <f t="shared" ca="1" si="20"/>
        <v>0</v>
      </c>
      <c r="P67" s="563"/>
      <c r="Q67" s="563"/>
      <c r="R67" s="563"/>
      <c r="S67" s="563"/>
      <c r="T67" s="563"/>
      <c r="U67" s="563"/>
      <c r="V67" s="563"/>
      <c r="W67" s="563"/>
      <c r="X67" s="563"/>
      <c r="Y67" s="563"/>
      <c r="Z67" s="563"/>
      <c r="AA67" s="563"/>
      <c r="AB67" s="563"/>
      <c r="AC67" s="563"/>
      <c r="AD67" s="563"/>
      <c r="AE67" s="563"/>
      <c r="AF67" s="563"/>
      <c r="AG67" s="563"/>
      <c r="AH67" s="563"/>
      <c r="AI67" s="563"/>
      <c r="AJ67" s="563"/>
      <c r="AK67" s="563"/>
      <c r="AL67" s="563"/>
      <c r="AM67" s="563"/>
      <c r="AN67" s="563"/>
      <c r="AO67" s="563"/>
      <c r="AP67" s="563"/>
      <c r="AQ67" s="563"/>
      <c r="AR67" s="563"/>
      <c r="AS67" s="563"/>
      <c r="AT67" s="563"/>
      <c r="AU67" s="563"/>
      <c r="AV67" s="563"/>
      <c r="AW67" s="563"/>
      <c r="AX67" s="563"/>
      <c r="AY67" s="563"/>
      <c r="AZ67" s="563"/>
      <c r="BA67" s="563"/>
      <c r="BB67" s="563"/>
      <c r="BC67" s="563"/>
      <c r="BD67" s="563"/>
      <c r="BE67" s="563"/>
      <c r="BF67" s="563"/>
      <c r="BG67" s="563"/>
      <c r="BH67" s="563"/>
      <c r="BI67" s="563"/>
      <c r="BJ67" s="563"/>
      <c r="BK67" s="563"/>
      <c r="BL67" s="563"/>
      <c r="BM67" s="563"/>
      <c r="BN67" s="563"/>
      <c r="BO67" s="563"/>
      <c r="BP67" s="563"/>
      <c r="BQ67" s="563"/>
      <c r="BR67" s="563"/>
      <c r="BS67" s="563"/>
      <c r="BT67" s="563"/>
      <c r="BU67" s="563"/>
      <c r="BV67" s="563"/>
      <c r="BW67" s="563"/>
      <c r="BX67" s="563"/>
      <c r="BY67" s="563"/>
      <c r="BZ67" s="563"/>
      <c r="CA67" s="563"/>
      <c r="CB67" s="563"/>
      <c r="CC67" s="563"/>
      <c r="CD67" s="563"/>
      <c r="CE67" s="563"/>
      <c r="CF67" s="563"/>
      <c r="CG67" s="563"/>
      <c r="CH67" s="563"/>
      <c r="CI67" s="563"/>
      <c r="CJ67" s="563"/>
      <c r="CK67" s="563"/>
      <c r="CL67" s="563"/>
      <c r="CM67" s="563"/>
      <c r="CN67" s="563"/>
      <c r="CO67" s="563"/>
      <c r="CP67" s="563"/>
      <c r="CQ67" s="563"/>
      <c r="CR67" s="563"/>
      <c r="CS67" s="563"/>
      <c r="CT67" s="563"/>
      <c r="CU67" s="563"/>
      <c r="CV67" s="563"/>
      <c r="CW67" s="563"/>
      <c r="CX67" s="563"/>
      <c r="CY67" s="563"/>
      <c r="CZ67" s="563"/>
      <c r="DA67" s="563"/>
      <c r="DB67" s="563"/>
      <c r="DC67" s="563"/>
      <c r="DD67" s="563"/>
      <c r="DE67" s="563"/>
      <c r="DF67" s="563"/>
      <c r="DG67" s="563"/>
      <c r="DH67" s="563"/>
      <c r="DI67" s="563"/>
      <c r="DJ67" s="563"/>
      <c r="DK67" s="563"/>
      <c r="DL67" s="563"/>
      <c r="DM67" s="563"/>
      <c r="DN67" s="563"/>
      <c r="DO67" s="563"/>
      <c r="DP67" s="563"/>
      <c r="DQ67" s="563"/>
      <c r="DR67" s="563"/>
      <c r="DS67" s="563"/>
      <c r="DT67" s="563"/>
      <c r="DU67" s="563"/>
      <c r="DV67" s="563"/>
      <c r="DW67" s="563"/>
      <c r="DX67" s="563"/>
      <c r="DY67" s="563"/>
      <c r="DZ67" s="563"/>
      <c r="EA67" s="563"/>
      <c r="EB67" s="563"/>
      <c r="EC67" s="563"/>
      <c r="ED67" s="563"/>
      <c r="EE67" s="563"/>
      <c r="EF67" s="563"/>
      <c r="EG67" s="563"/>
      <c r="EH67" s="563"/>
      <c r="EI67" s="563"/>
      <c r="EJ67" s="563"/>
      <c r="EK67" s="563"/>
      <c r="EL67" s="563"/>
      <c r="EM67" s="563"/>
      <c r="EN67" s="563"/>
      <c r="EO67" s="563"/>
      <c r="EP67" s="563"/>
      <c r="EQ67" s="563"/>
      <c r="ER67" s="563"/>
      <c r="ES67" s="563"/>
      <c r="ET67" s="563"/>
      <c r="EU67" s="563"/>
      <c r="EV67" s="563"/>
      <c r="EW67" s="563"/>
      <c r="EX67" s="563"/>
      <c r="EY67" s="563"/>
      <c r="EZ67" s="563"/>
      <c r="FA67" s="563"/>
      <c r="FB67" s="563"/>
      <c r="FC67" s="563"/>
      <c r="FD67" s="563"/>
      <c r="FE67" s="563"/>
      <c r="FF67" s="563"/>
      <c r="FG67" s="563"/>
      <c r="FH67" s="563"/>
      <c r="FI67" s="563"/>
      <c r="FJ67" s="563"/>
      <c r="FK67" s="563"/>
      <c r="FL67" s="563"/>
      <c r="FM67" s="563"/>
      <c r="FN67" s="563"/>
      <c r="FO67" s="563"/>
      <c r="FP67" s="563"/>
      <c r="FQ67" s="563"/>
      <c r="FR67" s="563"/>
      <c r="FS67" s="563"/>
      <c r="FT67" s="563"/>
      <c r="FU67" s="563"/>
      <c r="FV67" s="563"/>
      <c r="FW67" s="563"/>
      <c r="FX67" s="563"/>
      <c r="FY67" s="563"/>
      <c r="FZ67" s="563"/>
      <c r="GA67" s="563"/>
      <c r="GB67" s="563"/>
      <c r="GC67" s="563"/>
      <c r="GD67" s="563"/>
      <c r="GE67" s="563"/>
      <c r="GF67" s="563"/>
      <c r="GG67" s="563"/>
      <c r="GH67" s="563"/>
      <c r="GI67" s="563"/>
      <c r="GJ67" s="563"/>
      <c r="GK67" s="563"/>
      <c r="GL67" s="563"/>
      <c r="GM67" s="563"/>
      <c r="GN67" s="563"/>
      <c r="GO67" s="563"/>
      <c r="GP67" s="563"/>
      <c r="GQ67" s="563"/>
      <c r="GR67" s="563"/>
      <c r="GS67" s="563"/>
      <c r="GT67" s="563"/>
      <c r="GU67" s="563"/>
      <c r="GV67" s="563"/>
      <c r="GW67" s="563"/>
      <c r="GX67" s="563"/>
      <c r="GY67" s="563"/>
      <c r="GZ67" s="563"/>
      <c r="HA67" s="563"/>
      <c r="HB67" s="563"/>
      <c r="HC67" s="563"/>
      <c r="HD67" s="563"/>
      <c r="HE67" s="563"/>
      <c r="HF67" s="563"/>
      <c r="HG67" s="563"/>
      <c r="HH67" s="563"/>
      <c r="HI67" s="563"/>
      <c r="HJ67" s="563"/>
      <c r="HK67" s="563"/>
      <c r="HL67" s="563"/>
      <c r="HM67" s="563"/>
      <c r="HN67" s="563"/>
      <c r="HO67" s="563"/>
      <c r="HP67" s="563"/>
      <c r="HQ67" s="563"/>
      <c r="HR67" s="563"/>
      <c r="HS67" s="563"/>
      <c r="HT67" s="563"/>
      <c r="HU67" s="563"/>
      <c r="HV67" s="563"/>
      <c r="HW67" s="563"/>
      <c r="HX67" s="563"/>
      <c r="HY67" s="563"/>
      <c r="HZ67" s="563"/>
      <c r="IA67" s="563"/>
      <c r="IB67" s="563"/>
      <c r="IC67" s="563"/>
      <c r="ID67" s="563"/>
      <c r="IE67" s="563"/>
      <c r="IF67" s="563"/>
      <c r="IG67" s="563"/>
      <c r="IH67" s="563"/>
      <c r="II67" s="563"/>
      <c r="IJ67" s="563"/>
      <c r="IK67" s="563"/>
      <c r="IL67" s="563"/>
      <c r="IM67" s="563"/>
      <c r="IN67" s="563"/>
      <c r="IO67" s="563"/>
      <c r="IP67" s="563"/>
      <c r="IQ67" s="563"/>
      <c r="IR67" s="563"/>
      <c r="IS67" s="563"/>
      <c r="IT67" s="563"/>
      <c r="IU67" s="563"/>
      <c r="IV67" s="563"/>
      <c r="IW67" s="563"/>
      <c r="IX67" s="563"/>
      <c r="IY67" s="563"/>
      <c r="IZ67" s="563"/>
      <c r="JA67" s="563"/>
      <c r="JB67" s="563"/>
      <c r="JC67" s="563"/>
      <c r="JD67" s="563"/>
      <c r="JE67" s="563"/>
      <c r="JF67" s="563"/>
      <c r="JG67" s="563"/>
      <c r="JH67" s="563"/>
      <c r="JI67" s="563"/>
      <c r="JJ67" s="563"/>
      <c r="JK67" s="563"/>
      <c r="JL67" s="563"/>
      <c r="JM67" s="563"/>
      <c r="JN67" s="563"/>
      <c r="JO67" s="563"/>
      <c r="JP67" s="563"/>
      <c r="JQ67" s="563"/>
      <c r="JR67" s="563"/>
      <c r="JS67" s="563"/>
      <c r="JT67" s="563"/>
      <c r="JU67" s="563"/>
      <c r="JV67" s="563"/>
      <c r="JW67" s="563"/>
      <c r="JX67" s="563"/>
      <c r="JY67" s="563"/>
      <c r="JZ67" s="563"/>
      <c r="KA67" s="563"/>
      <c r="KB67" s="563"/>
      <c r="KC67" s="563"/>
      <c r="KD67" s="563"/>
      <c r="KE67" s="563"/>
      <c r="KF67" s="563"/>
      <c r="KG67" s="563"/>
      <c r="KH67" s="563"/>
      <c r="KI67" s="563"/>
      <c r="KJ67" s="563"/>
      <c r="KK67" s="563"/>
      <c r="KL67" s="563"/>
      <c r="KM67" s="563"/>
      <c r="KN67" s="563"/>
      <c r="KO67" s="563"/>
      <c r="KP67" s="563"/>
      <c r="KQ67" s="563"/>
      <c r="KR67" s="563"/>
      <c r="KS67" s="563"/>
      <c r="KT67" s="563"/>
      <c r="KU67" s="563"/>
      <c r="KV67" s="563"/>
      <c r="KW67" s="563"/>
      <c r="KX67" s="563"/>
      <c r="KY67" s="563"/>
      <c r="KZ67" s="563"/>
      <c r="LA67" s="563"/>
      <c r="LB67" s="563"/>
      <c r="LC67" s="563"/>
      <c r="LD67" s="563"/>
      <c r="LE67" s="563"/>
      <c r="LF67" s="563"/>
      <c r="LG67" s="563"/>
      <c r="LH67" s="563"/>
      <c r="LI67" s="563"/>
      <c r="LJ67" s="563"/>
      <c r="LK67" s="563"/>
      <c r="LL67" s="563"/>
      <c r="LM67" s="563"/>
      <c r="LN67" s="563"/>
      <c r="LO67" s="563"/>
      <c r="LP67" s="563"/>
      <c r="LQ67" s="563"/>
      <c r="LR67" s="563"/>
      <c r="LS67" s="563"/>
      <c r="LT67" s="563"/>
      <c r="LU67" s="563"/>
      <c r="LV67" s="563"/>
      <c r="LW67" s="563"/>
      <c r="LX67" s="563"/>
      <c r="LY67" s="563"/>
      <c r="LZ67" s="563"/>
      <c r="MA67" s="563"/>
      <c r="MB67" s="563"/>
      <c r="MC67" s="563"/>
      <c r="MD67" s="563"/>
      <c r="ME67" s="563"/>
      <c r="MF67" s="563"/>
      <c r="MG67" s="563"/>
      <c r="MH67" s="563"/>
      <c r="MI67" s="563"/>
      <c r="MJ67" s="563"/>
      <c r="MK67" s="563"/>
      <c r="ML67" s="563"/>
      <c r="MM67" s="563"/>
      <c r="MN67" s="563"/>
      <c r="MO67" s="563"/>
      <c r="MP67" s="563"/>
      <c r="MQ67" s="563"/>
      <c r="MR67" s="563"/>
      <c r="MS67" s="563"/>
      <c r="MT67" s="563"/>
      <c r="MU67" s="563"/>
      <c r="MV67" s="563"/>
      <c r="MW67" s="563"/>
      <c r="MX67" s="563"/>
      <c r="MY67" s="563"/>
      <c r="MZ67" s="563"/>
      <c r="NA67" s="563"/>
      <c r="NB67" s="563"/>
      <c r="NC67" s="563"/>
      <c r="ND67" s="563"/>
      <c r="NE67" s="563"/>
      <c r="NF67" s="563"/>
      <c r="NG67" s="563"/>
      <c r="NH67" s="563"/>
      <c r="NI67" s="563"/>
      <c r="NJ67" s="563"/>
      <c r="NK67" s="563"/>
      <c r="NL67" s="563"/>
      <c r="NM67" s="563"/>
      <c r="NN67" s="563"/>
      <c r="NO67" s="563"/>
      <c r="NP67" s="563"/>
      <c r="NQ67" s="563"/>
      <c r="NR67" s="563"/>
      <c r="NS67" s="563"/>
      <c r="NT67" s="563"/>
      <c r="NU67" s="563"/>
      <c r="NV67" s="563"/>
      <c r="NW67" s="563"/>
      <c r="NX67" s="563"/>
      <c r="NY67" s="563"/>
      <c r="NZ67" s="563"/>
      <c r="OA67" s="563"/>
      <c r="OB67" s="563"/>
      <c r="OC67" s="563"/>
      <c r="OD67" s="563"/>
      <c r="OE67" s="563"/>
      <c r="OF67" s="563"/>
      <c r="OG67" s="563"/>
      <c r="OH67" s="563"/>
      <c r="OI67" s="563"/>
      <c r="OJ67" s="563"/>
      <c r="OK67" s="563"/>
      <c r="OL67" s="563"/>
      <c r="OM67" s="563"/>
      <c r="ON67" s="563"/>
      <c r="OO67" s="563"/>
      <c r="OP67" s="563"/>
      <c r="OQ67" s="563"/>
      <c r="OR67" s="563"/>
      <c r="OS67" s="563"/>
      <c r="OT67" s="563"/>
      <c r="OU67" s="563"/>
      <c r="OV67" s="563"/>
      <c r="OW67" s="563"/>
      <c r="OX67" s="563"/>
      <c r="OY67" s="563"/>
      <c r="OZ67" s="563"/>
      <c r="PA67" s="563"/>
      <c r="PB67" s="563"/>
      <c r="PC67" s="563"/>
      <c r="PD67" s="563"/>
      <c r="PE67" s="563"/>
      <c r="PF67" s="563"/>
      <c r="PG67" s="563"/>
      <c r="PH67" s="563"/>
      <c r="PI67" s="563"/>
      <c r="PJ67" s="563"/>
      <c r="PK67" s="563"/>
      <c r="PL67" s="563"/>
      <c r="PM67" s="563"/>
      <c r="PN67" s="563"/>
      <c r="PO67" s="563"/>
      <c r="PP67" s="563"/>
      <c r="PQ67" s="563"/>
      <c r="PR67" s="563"/>
      <c r="PS67" s="563"/>
      <c r="PT67" s="563"/>
      <c r="PU67" s="563"/>
      <c r="PV67" s="563"/>
      <c r="PW67" s="563"/>
      <c r="PX67" s="563"/>
      <c r="PY67" s="563"/>
      <c r="PZ67" s="563"/>
      <c r="QA67" s="563"/>
      <c r="QB67" s="563"/>
      <c r="QC67" s="563"/>
      <c r="QD67" s="563"/>
      <c r="QE67" s="563"/>
      <c r="QF67" s="563"/>
      <c r="QG67" s="563"/>
      <c r="QH67" s="563"/>
      <c r="QI67" s="563"/>
      <c r="QJ67" s="563"/>
      <c r="QK67" s="563"/>
      <c r="QL67" s="563"/>
      <c r="QM67" s="563"/>
      <c r="QN67" s="563"/>
      <c r="QO67" s="563"/>
      <c r="QP67" s="563"/>
      <c r="QQ67" s="563"/>
      <c r="QR67" s="563"/>
      <c r="QS67" s="563"/>
      <c r="QT67" s="563"/>
      <c r="QU67" s="563"/>
      <c r="QV67" s="563"/>
      <c r="QW67" s="563"/>
      <c r="QX67" s="563"/>
      <c r="QY67" s="563"/>
      <c r="QZ67" s="563"/>
      <c r="RA67" s="563"/>
      <c r="RB67" s="563"/>
      <c r="RC67" s="563"/>
      <c r="RD67" s="563"/>
      <c r="RE67" s="563"/>
      <c r="RF67" s="563"/>
      <c r="RG67" s="563"/>
      <c r="RH67" s="563"/>
      <c r="RI67" s="563"/>
      <c r="RJ67" s="563"/>
      <c r="RK67" s="563"/>
      <c r="RL67" s="563"/>
      <c r="RM67" s="563"/>
      <c r="RN67" s="563"/>
      <c r="RO67" s="563"/>
      <c r="RP67" s="563"/>
      <c r="RQ67" s="563"/>
      <c r="RR67" s="563"/>
      <c r="RS67" s="563"/>
      <c r="RT67" s="563"/>
      <c r="RU67" s="563"/>
      <c r="RV67" s="563"/>
      <c r="RW67" s="563"/>
      <c r="RX67" s="563"/>
      <c r="RY67" s="563"/>
      <c r="RZ67" s="563"/>
      <c r="SA67" s="563"/>
      <c r="SB67" s="563"/>
      <c r="SC67" s="563"/>
      <c r="SD67" s="563"/>
      <c r="SE67" s="563"/>
      <c r="SF67" s="563"/>
      <c r="SG67" s="563"/>
      <c r="SH67" s="563"/>
      <c r="SI67" s="563"/>
      <c r="SJ67" s="563"/>
      <c r="SK67" s="563"/>
      <c r="SL67" s="563"/>
      <c r="SM67" s="563"/>
      <c r="SN67" s="563"/>
      <c r="SO67" s="563"/>
      <c r="SP67" s="563"/>
      <c r="SQ67" s="563"/>
      <c r="SR67" s="563"/>
      <c r="SS67" s="563"/>
      <c r="ST67" s="563"/>
      <c r="SU67" s="563"/>
      <c r="SV67" s="563"/>
      <c r="SW67" s="563"/>
      <c r="SX67" s="563"/>
      <c r="SY67" s="563"/>
      <c r="SZ67" s="563"/>
      <c r="TA67" s="563"/>
      <c r="TB67" s="563"/>
      <c r="TC67" s="563"/>
      <c r="TD67" s="563"/>
      <c r="TE67" s="563"/>
      <c r="TF67" s="563"/>
      <c r="TG67" s="563"/>
      <c r="TH67" s="563"/>
      <c r="TI67" s="563"/>
      <c r="TJ67" s="563"/>
      <c r="TK67" s="563"/>
      <c r="TL67" s="563"/>
      <c r="TM67" s="563"/>
      <c r="TN67" s="563"/>
      <c r="TO67" s="563"/>
      <c r="TP67" s="563"/>
      <c r="TQ67" s="563"/>
      <c r="TR67" s="563"/>
      <c r="TS67" s="563"/>
      <c r="TT67" s="563"/>
      <c r="TU67" s="563"/>
      <c r="TV67" s="563"/>
      <c r="TW67" s="563"/>
      <c r="TX67" s="563"/>
      <c r="TY67" s="563"/>
      <c r="TZ67" s="563"/>
      <c r="UA67" s="563"/>
      <c r="UB67" s="563"/>
      <c r="UC67" s="563"/>
      <c r="UD67" s="563"/>
      <c r="UE67" s="563"/>
      <c r="UF67" s="563"/>
      <c r="UG67" s="563"/>
      <c r="UH67" s="563"/>
      <c r="UI67" s="563"/>
      <c r="UJ67" s="563"/>
      <c r="UK67" s="563"/>
      <c r="UL67" s="563"/>
      <c r="UM67" s="563"/>
      <c r="UN67" s="563"/>
      <c r="UO67" s="563"/>
      <c r="UP67" s="563"/>
      <c r="UQ67" s="563"/>
      <c r="UR67" s="563"/>
      <c r="US67" s="563"/>
      <c r="UT67" s="563"/>
      <c r="UU67" s="563"/>
      <c r="UV67" s="563"/>
      <c r="UW67" s="563"/>
      <c r="UX67" s="563"/>
      <c r="UY67" s="563"/>
      <c r="UZ67" s="563"/>
      <c r="VA67" s="563"/>
      <c r="VB67" s="563"/>
      <c r="VC67" s="563"/>
      <c r="VD67" s="563"/>
      <c r="VE67" s="563"/>
      <c r="VF67" s="563"/>
      <c r="VG67" s="563"/>
      <c r="VH67" s="563"/>
      <c r="VI67" s="563"/>
      <c r="VJ67" s="563"/>
      <c r="VK67" s="563"/>
      <c r="VL67" s="563"/>
      <c r="VM67" s="563"/>
      <c r="VN67" s="563"/>
      <c r="VO67" s="563"/>
      <c r="VP67" s="563"/>
      <c r="VQ67" s="563"/>
      <c r="VR67" s="563"/>
      <c r="VS67" s="563"/>
      <c r="VT67" s="563"/>
      <c r="VU67" s="563"/>
      <c r="VV67" s="563"/>
      <c r="VW67" s="563"/>
      <c r="VX67" s="563"/>
      <c r="VY67" s="563"/>
      <c r="VZ67" s="563"/>
      <c r="WA67" s="563"/>
      <c r="WB67" s="563"/>
      <c r="WC67" s="563"/>
      <c r="WD67" s="563"/>
      <c r="WE67" s="563"/>
      <c r="WF67" s="563"/>
      <c r="WG67" s="563"/>
      <c r="WH67" s="563"/>
      <c r="WI67" s="563"/>
      <c r="WJ67" s="563"/>
      <c r="WK67" s="563"/>
      <c r="WL67" s="563"/>
      <c r="WM67" s="563"/>
      <c r="WN67" s="563"/>
      <c r="WO67" s="563"/>
      <c r="WP67" s="563"/>
      <c r="WQ67" s="563"/>
      <c r="WR67" s="563"/>
      <c r="WS67" s="563"/>
      <c r="WT67" s="563"/>
      <c r="WU67" s="563"/>
      <c r="WV67" s="563"/>
      <c r="WW67" s="563"/>
      <c r="WX67" s="563"/>
      <c r="WY67" s="563"/>
      <c r="WZ67" s="563"/>
      <c r="XA67" s="563"/>
      <c r="XB67" s="563"/>
      <c r="XC67" s="563"/>
      <c r="XD67" s="563"/>
      <c r="XE67" s="563"/>
      <c r="XF67" s="563"/>
      <c r="XG67" s="563"/>
      <c r="XH67" s="563"/>
      <c r="XI67" s="563"/>
      <c r="XJ67" s="563"/>
      <c r="XK67" s="563"/>
      <c r="XL67" s="563"/>
      <c r="XM67" s="563"/>
      <c r="XN67" s="563"/>
      <c r="XO67" s="563"/>
      <c r="XP67" s="563"/>
      <c r="XQ67" s="563"/>
      <c r="XR67" s="563"/>
      <c r="XS67" s="563"/>
      <c r="XT67" s="563"/>
      <c r="XU67" s="563"/>
      <c r="XV67" s="563"/>
      <c r="XW67" s="563"/>
      <c r="XX67" s="563"/>
      <c r="XY67" s="563"/>
      <c r="XZ67" s="563"/>
      <c r="YA67" s="563"/>
      <c r="YB67" s="563"/>
      <c r="YC67" s="563"/>
      <c r="YD67" s="563"/>
      <c r="YE67" s="563"/>
      <c r="YF67" s="563"/>
      <c r="YG67" s="563"/>
      <c r="YH67" s="563"/>
      <c r="YI67" s="563"/>
      <c r="YJ67" s="563"/>
      <c r="YK67" s="563"/>
      <c r="YL67" s="563"/>
      <c r="YM67" s="563"/>
      <c r="YN67" s="563"/>
      <c r="YO67" s="563"/>
      <c r="YP67" s="563"/>
      <c r="YQ67" s="563"/>
      <c r="YR67" s="563"/>
      <c r="YS67" s="563"/>
      <c r="YT67" s="563"/>
      <c r="YU67" s="563"/>
      <c r="YV67" s="563"/>
      <c r="YW67" s="563"/>
      <c r="YX67" s="563"/>
      <c r="YY67" s="563"/>
      <c r="YZ67" s="563"/>
      <c r="ZA67" s="563"/>
      <c r="ZB67" s="563"/>
      <c r="ZC67" s="563"/>
      <c r="ZD67" s="563"/>
      <c r="ZE67" s="563"/>
      <c r="ZF67" s="563"/>
      <c r="ZG67" s="563"/>
      <c r="ZH67" s="563"/>
      <c r="ZI67" s="563"/>
      <c r="ZJ67" s="563"/>
      <c r="ZK67" s="563"/>
      <c r="ZL67" s="563"/>
      <c r="ZM67" s="563"/>
      <c r="ZN67" s="563"/>
      <c r="ZO67" s="563"/>
      <c r="ZP67" s="563"/>
      <c r="ZQ67" s="563"/>
      <c r="ZR67" s="563"/>
      <c r="ZS67" s="563"/>
      <c r="ZT67" s="563"/>
      <c r="ZU67" s="563"/>
      <c r="ZV67" s="563"/>
      <c r="ZW67" s="563"/>
      <c r="ZX67" s="563"/>
      <c r="ZY67" s="563"/>
      <c r="ZZ67" s="563"/>
      <c r="AAA67" s="563"/>
      <c r="AAB67" s="563"/>
      <c r="AAC67" s="563"/>
      <c r="AAD67" s="563"/>
      <c r="AAE67" s="563"/>
      <c r="AAF67" s="563"/>
      <c r="AAG67" s="563"/>
      <c r="AAH67" s="563"/>
      <c r="AAI67" s="563"/>
      <c r="AAJ67" s="563"/>
      <c r="AAK67" s="563"/>
      <c r="AAL67" s="563"/>
      <c r="AAM67" s="563"/>
      <c r="AAN67" s="563"/>
      <c r="AAO67" s="563"/>
      <c r="AAP67" s="563"/>
      <c r="AAQ67" s="563"/>
      <c r="AAR67" s="563"/>
      <c r="AAS67" s="563"/>
      <c r="AAT67" s="563"/>
      <c r="AAU67" s="563"/>
      <c r="AAV67" s="563"/>
      <c r="AAW67" s="563"/>
      <c r="AAX67" s="563"/>
      <c r="AAY67" s="563"/>
      <c r="AAZ67" s="563"/>
      <c r="ABA67" s="563"/>
      <c r="ABB67" s="563"/>
      <c r="ABC67" s="563"/>
      <c r="ABD67" s="563"/>
      <c r="ABE67" s="563"/>
      <c r="ABF67" s="563"/>
      <c r="ABG67" s="563"/>
      <c r="ABH67" s="563"/>
      <c r="ABI67" s="563"/>
      <c r="ABJ67" s="563"/>
      <c r="ABK67" s="563"/>
      <c r="ABL67" s="563"/>
      <c r="ABM67" s="563"/>
      <c r="ABN67" s="563"/>
      <c r="ABO67" s="563"/>
      <c r="ABP67" s="563"/>
      <c r="ABQ67" s="563"/>
      <c r="ABR67" s="563"/>
      <c r="ABS67" s="563"/>
      <c r="ABT67" s="563"/>
      <c r="ABU67" s="563"/>
      <c r="ABV67" s="563"/>
      <c r="ABW67" s="563"/>
      <c r="ABX67" s="563"/>
      <c r="ABY67" s="563"/>
      <c r="ABZ67" s="563"/>
      <c r="ACA67" s="563"/>
      <c r="ACB67" s="563"/>
      <c r="ACC67" s="563"/>
      <c r="ACD67" s="563"/>
      <c r="ACE67" s="563"/>
      <c r="ACF67" s="563"/>
      <c r="ACG67" s="563"/>
      <c r="ACH67" s="563"/>
      <c r="ACI67" s="563"/>
      <c r="ACJ67" s="563"/>
      <c r="ACK67" s="563"/>
      <c r="ACL67" s="563"/>
      <c r="ACM67" s="563"/>
      <c r="ACN67" s="563"/>
      <c r="ACO67" s="563"/>
      <c r="ACP67" s="563"/>
      <c r="ACQ67" s="563"/>
      <c r="ACR67" s="563"/>
      <c r="ACS67" s="563"/>
      <c r="ACT67" s="563"/>
      <c r="ACU67" s="563"/>
      <c r="ACV67" s="563"/>
      <c r="ACW67" s="563"/>
      <c r="ACX67" s="563"/>
      <c r="ACY67" s="563"/>
      <c r="ACZ67" s="563"/>
      <c r="ADA67" s="563"/>
      <c r="ADB67" s="563"/>
      <c r="ADC67" s="563"/>
      <c r="ADD67" s="563"/>
      <c r="ADE67" s="563"/>
      <c r="ADF67" s="563"/>
      <c r="ADG67" s="563"/>
      <c r="ADH67" s="563"/>
      <c r="ADI67" s="563"/>
      <c r="ADJ67" s="563"/>
      <c r="ADK67" s="563"/>
      <c r="ADL67" s="563"/>
      <c r="ADM67" s="563"/>
      <c r="ADN67" s="563"/>
      <c r="ADO67" s="563"/>
      <c r="ADP67" s="563"/>
      <c r="ADQ67" s="563"/>
      <c r="ADR67" s="563"/>
      <c r="ADS67" s="563"/>
      <c r="ADT67" s="563"/>
      <c r="ADU67" s="563"/>
      <c r="ADV67" s="563"/>
      <c r="ADW67" s="563"/>
      <c r="ADX67" s="563"/>
      <c r="ADY67" s="563"/>
      <c r="ADZ67" s="563"/>
      <c r="AEA67" s="563"/>
      <c r="AEB67" s="563"/>
      <c r="AEC67" s="563"/>
      <c r="AED67" s="563"/>
      <c r="AEE67" s="563"/>
      <c r="AEF67" s="563"/>
      <c r="AEG67" s="563"/>
      <c r="AEH67" s="563"/>
      <c r="AEI67" s="563"/>
      <c r="AEJ67" s="563"/>
      <c r="AEK67" s="563"/>
      <c r="AEL67" s="563"/>
      <c r="AEM67" s="563"/>
      <c r="AEN67" s="563"/>
      <c r="AEO67" s="563"/>
      <c r="AEP67" s="563"/>
      <c r="AEQ67" s="563"/>
      <c r="AER67" s="563"/>
      <c r="AES67" s="563"/>
      <c r="AET67" s="563"/>
      <c r="AEU67" s="563"/>
      <c r="AEV67" s="563"/>
      <c r="AEW67" s="563"/>
      <c r="AEX67" s="563"/>
      <c r="AEY67" s="563"/>
      <c r="AEZ67" s="563"/>
      <c r="AFA67" s="563"/>
      <c r="AFB67" s="563"/>
      <c r="AFC67" s="563"/>
      <c r="AFD67" s="563"/>
      <c r="AFE67" s="563"/>
      <c r="AFF67" s="563"/>
      <c r="AFG67" s="563"/>
      <c r="AFH67" s="563"/>
      <c r="AFI67" s="563"/>
      <c r="AFJ67" s="563"/>
      <c r="AFK67" s="563"/>
      <c r="AFL67" s="563"/>
      <c r="AFM67" s="563"/>
      <c r="AFN67" s="563"/>
      <c r="AFO67" s="563"/>
      <c r="AFP67" s="563"/>
      <c r="AFQ67" s="563"/>
      <c r="AFR67" s="563"/>
      <c r="AFS67" s="563"/>
      <c r="AFT67" s="563"/>
      <c r="AFU67" s="563"/>
      <c r="AFV67" s="563"/>
      <c r="AFW67" s="563"/>
      <c r="AFX67" s="563"/>
      <c r="AFY67" s="563"/>
      <c r="AFZ67" s="563"/>
      <c r="AGA67" s="563"/>
      <c r="AGB67" s="563"/>
      <c r="AGC67" s="563"/>
      <c r="AGD67" s="563"/>
      <c r="AGE67" s="563"/>
      <c r="AGF67" s="563"/>
      <c r="AGG67" s="563"/>
      <c r="AGH67" s="563"/>
      <c r="AGI67" s="563"/>
      <c r="AGJ67" s="563"/>
      <c r="AGK67" s="563"/>
      <c r="AGL67" s="563"/>
      <c r="AGM67" s="563"/>
      <c r="AGN67" s="563"/>
      <c r="AGO67" s="563"/>
      <c r="AGP67" s="563"/>
      <c r="AGQ67" s="563"/>
      <c r="AGR67" s="563"/>
      <c r="AGS67" s="563"/>
      <c r="AGT67" s="563"/>
      <c r="AGU67" s="563"/>
      <c r="AGV67" s="563"/>
      <c r="AGW67" s="563"/>
      <c r="AGX67" s="563"/>
      <c r="AGY67" s="563"/>
      <c r="AGZ67" s="563"/>
      <c r="AHA67" s="563"/>
      <c r="AHB67" s="563"/>
      <c r="AHC67" s="563"/>
      <c r="AHD67" s="563"/>
      <c r="AHE67" s="563"/>
      <c r="AHF67" s="563"/>
      <c r="AHG67" s="563"/>
      <c r="AHH67" s="563"/>
      <c r="AHI67" s="563"/>
      <c r="AHJ67" s="563"/>
      <c r="AHK67" s="563"/>
      <c r="AHL67" s="563"/>
      <c r="AHM67" s="563"/>
      <c r="AHN67" s="563"/>
      <c r="AHO67" s="563"/>
      <c r="AHP67" s="563"/>
      <c r="AHQ67" s="563"/>
      <c r="AHR67" s="563"/>
      <c r="AHS67" s="563"/>
      <c r="AHT67" s="563"/>
      <c r="AHU67" s="563"/>
      <c r="AHV67" s="563"/>
      <c r="AHW67" s="563"/>
      <c r="AHX67" s="563"/>
      <c r="AHY67" s="563"/>
      <c r="AHZ67" s="563"/>
      <c r="AIA67" s="563"/>
      <c r="AIB67" s="563"/>
      <c r="AIC67" s="563"/>
      <c r="AID67" s="563"/>
      <c r="AIE67" s="563"/>
      <c r="AIF67" s="563"/>
      <c r="AIG67" s="563"/>
      <c r="AIH67" s="563"/>
      <c r="AII67" s="563"/>
      <c r="AIJ67" s="563"/>
      <c r="AIK67" s="563"/>
      <c r="AIL67" s="563"/>
      <c r="AIM67" s="563"/>
      <c r="AIN67" s="563"/>
      <c r="AIO67" s="563"/>
      <c r="AIP67" s="563"/>
      <c r="AIQ67" s="563"/>
      <c r="AIR67" s="563"/>
      <c r="AIS67" s="563"/>
      <c r="AIT67" s="563"/>
      <c r="AIU67" s="563"/>
      <c r="AIV67" s="563"/>
      <c r="AIW67" s="563"/>
      <c r="AIX67" s="563"/>
      <c r="AIY67" s="563"/>
      <c r="AIZ67" s="563"/>
      <c r="AJA67" s="563"/>
      <c r="AJB67" s="563"/>
      <c r="AJC67" s="563"/>
      <c r="AJD67" s="563"/>
      <c r="AJE67" s="563"/>
      <c r="AJF67" s="563"/>
      <c r="AJG67" s="563"/>
      <c r="AJH67" s="563"/>
      <c r="AJI67" s="563"/>
      <c r="AJJ67" s="563"/>
      <c r="AJK67" s="563"/>
      <c r="AJL67" s="563"/>
      <c r="AJM67" s="563"/>
      <c r="AJN67" s="563"/>
      <c r="AJO67" s="563"/>
      <c r="AJP67" s="563"/>
      <c r="AJQ67" s="563"/>
      <c r="AJR67" s="563"/>
    </row>
    <row r="68" spans="1:954" s="122" customFormat="1" ht="13.5" customHeight="1">
      <c r="A68" s="120"/>
      <c r="B68" s="119"/>
      <c r="C68" s="119"/>
      <c r="D68" s="121"/>
      <c r="E68" s="121"/>
      <c r="F68" s="121"/>
      <c r="G68" s="121"/>
      <c r="H68" s="121"/>
      <c r="I68" s="121"/>
      <c r="J68" s="121"/>
      <c r="K68" s="121"/>
      <c r="L68" s="121"/>
      <c r="M68" s="121"/>
      <c r="N68" s="121"/>
      <c r="O68" s="121"/>
    </row>
    <row r="69" spans="1:954" s="122" customFormat="1" ht="10.199999999999999">
      <c r="A69" s="123"/>
      <c r="B69" s="119"/>
      <c r="C69" s="119"/>
      <c r="D69" s="116"/>
      <c r="E69" s="116"/>
      <c r="F69" s="116"/>
      <c r="G69" s="116"/>
      <c r="H69" s="116"/>
      <c r="I69" s="116"/>
      <c r="J69" s="116"/>
      <c r="K69" s="116"/>
      <c r="L69" s="116"/>
      <c r="M69" s="116"/>
      <c r="N69" s="116"/>
      <c r="O69" s="116"/>
    </row>
    <row r="70" spans="1:954" ht="10.199999999999999" hidden="1">
      <c r="A70" s="123"/>
      <c r="B70" s="119" t="s">
        <v>167</v>
      </c>
      <c r="C70" s="565"/>
      <c r="D70" s="122">
        <f>Finansowanie!D115</f>
        <v>1</v>
      </c>
      <c r="E70" s="122">
        <f>Finansowanie!E115</f>
        <v>1</v>
      </c>
      <c r="F70" s="122">
        <f>Finansowanie!F115</f>
        <v>1</v>
      </c>
      <c r="G70" s="122">
        <f>Finansowanie!G115</f>
        <v>1</v>
      </c>
      <c r="H70" s="122">
        <f>Finansowanie!H115</f>
        <v>1</v>
      </c>
      <c r="I70" s="122">
        <f>Finansowanie!I115</f>
        <v>1</v>
      </c>
      <c r="J70" s="122">
        <f>Finansowanie!J115</f>
        <v>1</v>
      </c>
      <c r="K70" s="122">
        <f>Finansowanie!K115</f>
        <v>1</v>
      </c>
      <c r="L70" s="122">
        <f>Finansowanie!L115</f>
        <v>1</v>
      </c>
      <c r="M70" s="122">
        <f>Finansowanie!M115</f>
        <v>1</v>
      </c>
      <c r="N70" s="122">
        <f>Finansowanie!N115</f>
        <v>0</v>
      </c>
      <c r="O70" s="122">
        <f>Finansowanie!O115</f>
        <v>0</v>
      </c>
      <c r="AJR70" s="515"/>
    </row>
    <row r="71" spans="1:954" s="97" customFormat="1" ht="13.5" customHeight="1">
      <c r="A71" s="94"/>
      <c r="B71" s="566"/>
      <c r="C71" s="95"/>
      <c r="D71" s="96"/>
      <c r="E71" s="96"/>
      <c r="F71" s="96"/>
      <c r="G71" s="96"/>
      <c r="H71" s="96"/>
      <c r="I71" s="96"/>
      <c r="J71" s="96"/>
      <c r="K71" s="96"/>
      <c r="L71" s="96"/>
      <c r="M71" s="96"/>
      <c r="N71" s="96"/>
      <c r="O71" s="96"/>
    </row>
    <row r="72" spans="1:954" s="97" customFormat="1" ht="13.5" customHeight="1">
      <c r="A72" s="94"/>
      <c r="B72" s="566"/>
      <c r="C72" s="95"/>
      <c r="D72" s="96"/>
      <c r="E72" s="96"/>
      <c r="F72" s="96"/>
      <c r="G72" s="96"/>
      <c r="H72" s="96"/>
      <c r="I72" s="96"/>
      <c r="J72" s="96"/>
      <c r="K72" s="96"/>
      <c r="L72" s="96"/>
      <c r="M72" s="96"/>
      <c r="N72" s="96"/>
      <c r="O72" s="96"/>
    </row>
    <row r="73" spans="1:954" s="97" customFormat="1" ht="13.5" customHeight="1">
      <c r="A73" s="94"/>
      <c r="B73" s="566"/>
      <c r="C73" s="95"/>
      <c r="D73" s="96"/>
      <c r="E73" s="96"/>
      <c r="F73" s="96"/>
      <c r="G73" s="96"/>
      <c r="H73" s="96"/>
      <c r="I73" s="96"/>
      <c r="J73" s="96"/>
      <c r="K73" s="96"/>
      <c r="L73" s="96"/>
      <c r="M73" s="96"/>
      <c r="N73" s="96"/>
      <c r="O73" s="96"/>
    </row>
    <row r="74" spans="1:954" s="122" customFormat="1" ht="13.5" customHeight="1">
      <c r="A74" s="123"/>
      <c r="B74" s="119"/>
      <c r="C74" s="119"/>
      <c r="D74" s="124"/>
      <c r="E74" s="124"/>
      <c r="F74" s="124"/>
      <c r="G74" s="124"/>
      <c r="H74" s="124"/>
      <c r="I74" s="124"/>
      <c r="J74" s="124"/>
      <c r="K74" s="124"/>
      <c r="L74" s="124"/>
      <c r="M74" s="124"/>
      <c r="N74" s="124"/>
      <c r="O74" s="124"/>
    </row>
    <row r="75" spans="1:954" s="122" customFormat="1" ht="13.5" customHeight="1">
      <c r="A75" s="123"/>
      <c r="B75" s="119"/>
      <c r="C75" s="119"/>
      <c r="D75" s="119"/>
      <c r="E75" s="119"/>
      <c r="F75" s="119"/>
      <c r="G75" s="119"/>
      <c r="H75" s="119"/>
      <c r="I75" s="119"/>
      <c r="J75" s="119"/>
      <c r="K75" s="119"/>
      <c r="L75" s="119"/>
      <c r="M75" s="119"/>
      <c r="N75" s="119"/>
      <c r="O75" s="119"/>
    </row>
    <row r="76" spans="1:954" s="122" customFormat="1" ht="13.5" customHeight="1">
      <c r="A76" s="123"/>
      <c r="B76" s="119"/>
      <c r="C76" s="119"/>
      <c r="D76" s="119"/>
      <c r="E76" s="119"/>
      <c r="F76" s="119"/>
      <c r="G76" s="119"/>
      <c r="H76" s="119"/>
      <c r="I76" s="119"/>
      <c r="J76" s="119"/>
      <c r="K76" s="119"/>
      <c r="L76" s="119"/>
      <c r="M76" s="119"/>
      <c r="N76" s="119"/>
      <c r="O76" s="119"/>
    </row>
    <row r="77" spans="1:954" s="122" customFormat="1" ht="13.5" customHeight="1">
      <c r="A77" s="123"/>
      <c r="B77" s="119"/>
      <c r="C77" s="119"/>
      <c r="D77" s="119"/>
      <c r="E77" s="119"/>
      <c r="F77" s="119"/>
      <c r="G77" s="119"/>
      <c r="H77" s="119"/>
      <c r="I77" s="119"/>
      <c r="J77" s="119"/>
      <c r="K77" s="119"/>
      <c r="L77" s="119"/>
      <c r="M77" s="119"/>
      <c r="N77" s="119"/>
      <c r="O77" s="119"/>
    </row>
    <row r="78" spans="1:954" s="122" customFormat="1" ht="13.5" customHeight="1">
      <c r="A78" s="123"/>
      <c r="B78" s="119"/>
      <c r="C78" s="119"/>
      <c r="D78" s="119"/>
      <c r="E78" s="119"/>
      <c r="F78" s="119"/>
      <c r="G78" s="119"/>
      <c r="H78" s="119"/>
      <c r="I78" s="119"/>
      <c r="J78" s="119"/>
      <c r="K78" s="119"/>
      <c r="L78" s="119"/>
      <c r="M78" s="119"/>
      <c r="N78" s="119"/>
      <c r="O78" s="119"/>
    </row>
    <row r="79" spans="1:954" s="122" customFormat="1" ht="13.5" customHeight="1">
      <c r="A79" s="123"/>
      <c r="B79" s="119"/>
      <c r="C79" s="119"/>
      <c r="D79" s="119"/>
      <c r="E79" s="119"/>
      <c r="F79" s="119"/>
      <c r="G79" s="119"/>
      <c r="H79" s="119"/>
      <c r="I79" s="119"/>
      <c r="J79" s="119"/>
      <c r="K79" s="119"/>
      <c r="L79" s="119"/>
      <c r="M79" s="119"/>
      <c r="N79" s="119"/>
      <c r="O79" s="119"/>
    </row>
    <row r="80" spans="1:954" s="122" customFormat="1" ht="13.5" customHeight="1">
      <c r="A80" s="123"/>
      <c r="B80" s="119"/>
      <c r="C80" s="119"/>
      <c r="D80" s="119"/>
      <c r="E80" s="119"/>
      <c r="F80" s="119"/>
      <c r="G80" s="119"/>
      <c r="H80" s="119"/>
      <c r="I80" s="119"/>
      <c r="J80" s="119"/>
      <c r="K80" s="119"/>
      <c r="L80" s="119"/>
      <c r="M80" s="119"/>
      <c r="N80" s="119"/>
      <c r="O80" s="119"/>
    </row>
    <row r="81" spans="1:15" s="122" customFormat="1" ht="13.5" customHeight="1">
      <c r="A81" s="123"/>
      <c r="B81" s="119"/>
      <c r="C81" s="119"/>
      <c r="D81" s="119"/>
      <c r="E81" s="119"/>
      <c r="F81" s="119"/>
      <c r="G81" s="119"/>
      <c r="H81" s="119"/>
      <c r="I81" s="119"/>
      <c r="J81" s="119"/>
      <c r="K81" s="119"/>
      <c r="L81" s="119"/>
      <c r="M81" s="119"/>
      <c r="N81" s="119"/>
      <c r="O81" s="119"/>
    </row>
    <row r="82" spans="1:15" s="122" customFormat="1" ht="13.5" customHeight="1">
      <c r="A82" s="123"/>
      <c r="B82" s="119"/>
      <c r="C82" s="119"/>
      <c r="D82" s="119"/>
      <c r="E82" s="119"/>
      <c r="F82" s="119"/>
      <c r="G82" s="119"/>
      <c r="H82" s="119"/>
      <c r="I82" s="119"/>
      <c r="J82" s="119"/>
      <c r="K82" s="119"/>
      <c r="L82" s="119"/>
      <c r="M82" s="119"/>
      <c r="N82" s="119"/>
      <c r="O82" s="119"/>
    </row>
    <row r="83" spans="1:15" s="122" customFormat="1" ht="13.5" customHeight="1">
      <c r="A83" s="123"/>
      <c r="B83" s="119"/>
      <c r="C83" s="119"/>
      <c r="D83" s="119"/>
      <c r="E83" s="119"/>
      <c r="F83" s="119"/>
      <c r="G83" s="119"/>
      <c r="H83" s="119"/>
      <c r="I83" s="119"/>
      <c r="J83" s="119"/>
      <c r="K83" s="119"/>
      <c r="L83" s="119"/>
      <c r="M83" s="119"/>
      <c r="N83" s="119"/>
      <c r="O83" s="119"/>
    </row>
    <row r="84" spans="1:15" s="122" customFormat="1" ht="13.5" customHeight="1">
      <c r="A84" s="123"/>
      <c r="B84" s="119"/>
      <c r="C84" s="119"/>
      <c r="D84" s="119"/>
      <c r="E84" s="119"/>
      <c r="F84" s="119"/>
      <c r="G84" s="119"/>
      <c r="H84" s="119"/>
      <c r="I84" s="119"/>
      <c r="J84" s="119"/>
      <c r="K84" s="119"/>
      <c r="L84" s="119"/>
      <c r="M84" s="119"/>
      <c r="N84" s="119"/>
      <c r="O84" s="119"/>
    </row>
    <row r="85" spans="1:15" s="122" customFormat="1" ht="13.5" customHeight="1">
      <c r="A85" s="123"/>
      <c r="B85" s="119"/>
      <c r="C85" s="119"/>
      <c r="D85" s="119"/>
      <c r="E85" s="119"/>
      <c r="F85" s="119"/>
      <c r="G85" s="119"/>
      <c r="H85" s="119"/>
      <c r="I85" s="119"/>
      <c r="J85" s="119"/>
      <c r="K85" s="119"/>
      <c r="L85" s="119"/>
      <c r="M85" s="119"/>
      <c r="N85" s="119"/>
      <c r="O85" s="119"/>
    </row>
    <row r="86" spans="1:15" s="122" customFormat="1" ht="13.5" customHeight="1">
      <c r="A86" s="123"/>
      <c r="B86" s="119"/>
      <c r="C86" s="119"/>
      <c r="D86" s="119"/>
      <c r="E86" s="119"/>
      <c r="F86" s="119"/>
      <c r="G86" s="119"/>
      <c r="H86" s="119"/>
      <c r="I86" s="119"/>
      <c r="J86" s="119"/>
      <c r="K86" s="119"/>
      <c r="L86" s="119"/>
      <c r="M86" s="119"/>
      <c r="N86" s="119"/>
      <c r="O86" s="119"/>
    </row>
    <row r="87" spans="1:15" s="122" customFormat="1" ht="13.5" customHeight="1">
      <c r="A87" s="123"/>
      <c r="B87" s="119"/>
      <c r="C87" s="119"/>
      <c r="D87" s="119"/>
      <c r="E87" s="119"/>
      <c r="F87" s="119"/>
      <c r="G87" s="119"/>
      <c r="H87" s="119"/>
      <c r="I87" s="119"/>
      <c r="J87" s="119"/>
      <c r="K87" s="119"/>
      <c r="L87" s="119"/>
      <c r="M87" s="119"/>
      <c r="N87" s="119"/>
      <c r="O87" s="119"/>
    </row>
    <row r="88" spans="1:15" s="122" customFormat="1" ht="13.5" customHeight="1">
      <c r="A88" s="123"/>
      <c r="B88" s="119"/>
      <c r="C88" s="119"/>
      <c r="D88" s="119"/>
      <c r="E88" s="119"/>
      <c r="F88" s="119"/>
      <c r="G88" s="119"/>
      <c r="H88" s="119"/>
      <c r="I88" s="119"/>
      <c r="J88" s="119"/>
      <c r="K88" s="119"/>
      <c r="L88" s="119"/>
      <c r="M88" s="119"/>
      <c r="N88" s="119"/>
      <c r="O88" s="119"/>
    </row>
    <row r="89" spans="1:15" s="122" customFormat="1" ht="13.5" customHeight="1">
      <c r="A89" s="123"/>
      <c r="B89" s="119"/>
      <c r="C89" s="119"/>
      <c r="D89" s="119"/>
      <c r="E89" s="119"/>
      <c r="F89" s="119"/>
      <c r="G89" s="119"/>
      <c r="H89" s="119"/>
      <c r="I89" s="119"/>
      <c r="J89" s="119"/>
      <c r="K89" s="119"/>
      <c r="L89" s="119"/>
      <c r="M89" s="119"/>
      <c r="N89" s="119"/>
      <c r="O89" s="119"/>
    </row>
    <row r="90" spans="1:15" s="122" customFormat="1" ht="13.5" customHeight="1">
      <c r="A90" s="123"/>
      <c r="B90" s="119"/>
      <c r="C90" s="119"/>
      <c r="D90" s="119"/>
      <c r="E90" s="119"/>
      <c r="F90" s="119"/>
      <c r="G90" s="119"/>
      <c r="H90" s="119"/>
      <c r="I90" s="119"/>
      <c r="J90" s="119"/>
      <c r="K90" s="119"/>
      <c r="L90" s="119"/>
      <c r="M90" s="119"/>
      <c r="N90" s="119"/>
      <c r="O90" s="119"/>
    </row>
    <row r="91" spans="1:15" s="122" customFormat="1" ht="13.5" customHeight="1">
      <c r="A91" s="123"/>
      <c r="B91" s="119"/>
      <c r="C91" s="119"/>
      <c r="D91" s="119"/>
      <c r="E91" s="119"/>
      <c r="F91" s="119"/>
      <c r="G91" s="119"/>
      <c r="H91" s="119"/>
      <c r="I91" s="119"/>
      <c r="J91" s="119"/>
      <c r="K91" s="119"/>
      <c r="L91" s="119"/>
      <c r="M91" s="119"/>
      <c r="N91" s="119"/>
      <c r="O91" s="119"/>
    </row>
    <row r="92" spans="1:15" s="122" customFormat="1" ht="13.5" customHeight="1">
      <c r="A92" s="123"/>
      <c r="B92" s="119"/>
      <c r="C92" s="119"/>
      <c r="D92" s="119"/>
      <c r="E92" s="119"/>
      <c r="F92" s="119"/>
      <c r="G92" s="119"/>
      <c r="H92" s="119"/>
      <c r="I92" s="119"/>
      <c r="J92" s="119"/>
      <c r="K92" s="119"/>
      <c r="L92" s="119"/>
      <c r="M92" s="119"/>
      <c r="N92" s="119"/>
      <c r="O92" s="119"/>
    </row>
    <row r="93" spans="1:15" s="122" customFormat="1" ht="13.5" customHeight="1">
      <c r="A93" s="123"/>
      <c r="B93" s="119"/>
      <c r="C93" s="119"/>
      <c r="D93" s="119"/>
      <c r="E93" s="119"/>
      <c r="F93" s="119"/>
      <c r="G93" s="119"/>
      <c r="H93" s="119"/>
      <c r="I93" s="119"/>
      <c r="J93" s="119"/>
      <c r="K93" s="119"/>
      <c r="L93" s="119"/>
      <c r="M93" s="119"/>
      <c r="N93" s="119"/>
      <c r="O93" s="119"/>
    </row>
    <row r="94" spans="1:15" s="122" customFormat="1" ht="13.5" customHeight="1">
      <c r="A94" s="123"/>
      <c r="B94" s="119"/>
      <c r="C94" s="119"/>
      <c r="D94" s="119"/>
      <c r="E94" s="119"/>
      <c r="F94" s="119"/>
      <c r="G94" s="119"/>
      <c r="H94" s="119"/>
      <c r="I94" s="119"/>
      <c r="J94" s="119"/>
      <c r="K94" s="119"/>
      <c r="L94" s="119"/>
      <c r="M94" s="119"/>
      <c r="N94" s="119"/>
      <c r="O94" s="119"/>
    </row>
    <row r="95" spans="1:15" s="122" customFormat="1" ht="13.5" customHeight="1">
      <c r="A95" s="123"/>
      <c r="B95" s="119"/>
      <c r="C95" s="119"/>
      <c r="D95" s="119"/>
      <c r="E95" s="119"/>
      <c r="F95" s="119"/>
      <c r="G95" s="119"/>
      <c r="H95" s="119"/>
      <c r="I95" s="119"/>
      <c r="J95" s="119"/>
      <c r="K95" s="119"/>
      <c r="L95" s="119"/>
      <c r="M95" s="119"/>
      <c r="N95" s="119"/>
      <c r="O95" s="119"/>
    </row>
    <row r="96" spans="1:15" s="122" customFormat="1" ht="13.5" customHeight="1">
      <c r="A96" s="123"/>
      <c r="B96" s="119"/>
      <c r="C96" s="119"/>
      <c r="D96" s="119"/>
      <c r="E96" s="119"/>
      <c r="F96" s="119"/>
      <c r="G96" s="119"/>
      <c r="H96" s="119"/>
      <c r="I96" s="119"/>
      <c r="J96" s="119"/>
      <c r="K96" s="119"/>
      <c r="L96" s="119"/>
      <c r="M96" s="119"/>
      <c r="N96" s="119"/>
      <c r="O96" s="119"/>
    </row>
    <row r="97" spans="1:15" s="122" customFormat="1" ht="13.5" customHeight="1">
      <c r="A97" s="123"/>
      <c r="B97" s="119"/>
      <c r="C97" s="119"/>
      <c r="D97" s="119"/>
      <c r="E97" s="119"/>
      <c r="F97" s="119"/>
      <c r="G97" s="119"/>
      <c r="H97" s="119"/>
      <c r="I97" s="119"/>
      <c r="J97" s="119"/>
      <c r="K97" s="119"/>
      <c r="L97" s="119"/>
      <c r="M97" s="119"/>
      <c r="N97" s="119"/>
      <c r="O97" s="119"/>
    </row>
    <row r="98" spans="1:15" s="122" customFormat="1" ht="13.5" customHeight="1">
      <c r="A98" s="123"/>
      <c r="B98" s="119"/>
      <c r="C98" s="119"/>
      <c r="D98" s="119"/>
      <c r="E98" s="119"/>
      <c r="F98" s="119"/>
      <c r="G98" s="119"/>
      <c r="H98" s="119"/>
      <c r="I98" s="119"/>
      <c r="J98" s="119"/>
      <c r="K98" s="119"/>
      <c r="L98" s="119"/>
      <c r="M98" s="119"/>
      <c r="N98" s="119"/>
      <c r="O98" s="119"/>
    </row>
    <row r="99" spans="1:15" s="122" customFormat="1" ht="13.5" customHeight="1">
      <c r="A99" s="123"/>
      <c r="B99" s="119"/>
      <c r="C99" s="119"/>
      <c r="D99" s="119"/>
      <c r="E99" s="119"/>
      <c r="F99" s="119"/>
      <c r="G99" s="119"/>
      <c r="H99" s="119"/>
      <c r="I99" s="119"/>
      <c r="J99" s="119"/>
      <c r="K99" s="119"/>
      <c r="L99" s="119"/>
      <c r="M99" s="119"/>
      <c r="N99" s="119"/>
      <c r="O99" s="119"/>
    </row>
    <row r="100" spans="1:15" s="122" customFormat="1" ht="13.5" customHeight="1">
      <c r="A100" s="123"/>
      <c r="B100" s="119"/>
      <c r="C100" s="119"/>
      <c r="D100" s="119"/>
      <c r="E100" s="119"/>
      <c r="F100" s="119"/>
      <c r="G100" s="119"/>
      <c r="H100" s="119"/>
      <c r="I100" s="119"/>
      <c r="J100" s="119"/>
      <c r="K100" s="119"/>
      <c r="L100" s="119"/>
      <c r="M100" s="119"/>
      <c r="N100" s="119"/>
      <c r="O100" s="119"/>
    </row>
    <row r="101" spans="1:15" s="122" customFormat="1" ht="13.5" customHeight="1">
      <c r="A101" s="123"/>
      <c r="B101" s="119"/>
      <c r="C101" s="119"/>
      <c r="D101" s="119"/>
      <c r="E101" s="119"/>
      <c r="F101" s="119"/>
      <c r="G101" s="119"/>
      <c r="H101" s="119"/>
      <c r="I101" s="119"/>
      <c r="J101" s="119"/>
      <c r="K101" s="119"/>
      <c r="L101" s="119"/>
      <c r="M101" s="119"/>
      <c r="N101" s="119"/>
      <c r="O101" s="119"/>
    </row>
    <row r="102" spans="1:15" s="122" customFormat="1" ht="13.5" customHeight="1">
      <c r="A102" s="123"/>
      <c r="B102" s="119"/>
      <c r="C102" s="119"/>
      <c r="D102" s="119"/>
      <c r="E102" s="119"/>
      <c r="F102" s="119"/>
      <c r="G102" s="119"/>
      <c r="H102" s="119"/>
      <c r="I102" s="119"/>
      <c r="J102" s="119"/>
      <c r="K102" s="119"/>
      <c r="L102" s="119"/>
      <c r="M102" s="119"/>
      <c r="N102" s="119"/>
      <c r="O102" s="119"/>
    </row>
    <row r="103" spans="1:15" s="122" customFormat="1" ht="13.5" customHeight="1">
      <c r="A103" s="123"/>
      <c r="B103" s="119"/>
      <c r="C103" s="119"/>
      <c r="D103" s="119"/>
      <c r="E103" s="119"/>
      <c r="F103" s="119"/>
      <c r="G103" s="119"/>
      <c r="H103" s="119"/>
      <c r="I103" s="119"/>
      <c r="J103" s="119"/>
      <c r="K103" s="119"/>
      <c r="L103" s="119"/>
      <c r="M103" s="119"/>
      <c r="N103" s="119"/>
      <c r="O103" s="119"/>
    </row>
    <row r="104" spans="1:15" s="122" customFormat="1" ht="13.5" customHeight="1">
      <c r="A104" s="123"/>
      <c r="B104" s="119"/>
      <c r="C104" s="119"/>
      <c r="D104" s="119"/>
      <c r="E104" s="119"/>
      <c r="F104" s="119"/>
      <c r="G104" s="119"/>
      <c r="H104" s="119"/>
      <c r="I104" s="119"/>
      <c r="J104" s="119"/>
      <c r="K104" s="119"/>
      <c r="L104" s="119"/>
      <c r="M104" s="119"/>
      <c r="N104" s="119"/>
      <c r="O104" s="119"/>
    </row>
    <row r="105" spans="1:15" s="122" customFormat="1" ht="13.5" customHeight="1">
      <c r="A105" s="123"/>
      <c r="B105" s="119"/>
      <c r="C105" s="119"/>
      <c r="D105" s="119"/>
      <c r="E105" s="119"/>
      <c r="F105" s="119"/>
      <c r="G105" s="119"/>
      <c r="H105" s="119"/>
      <c r="I105" s="119"/>
      <c r="J105" s="119"/>
      <c r="K105" s="119"/>
      <c r="L105" s="119"/>
      <c r="M105" s="119"/>
      <c r="N105" s="119"/>
      <c r="O105" s="119"/>
    </row>
    <row r="106" spans="1:15" s="122" customFormat="1" ht="13.5" customHeight="1">
      <c r="A106" s="123"/>
      <c r="B106" s="119"/>
      <c r="C106" s="119"/>
      <c r="D106" s="119"/>
      <c r="E106" s="119"/>
      <c r="F106" s="119"/>
      <c r="G106" s="119"/>
      <c r="H106" s="119"/>
      <c r="I106" s="119"/>
      <c r="J106" s="119"/>
      <c r="K106" s="119"/>
      <c r="L106" s="119"/>
      <c r="M106" s="119"/>
      <c r="N106" s="119"/>
      <c r="O106" s="119"/>
    </row>
    <row r="107" spans="1:15" s="122" customFormat="1" ht="13.5" customHeight="1">
      <c r="A107" s="123"/>
      <c r="B107" s="119"/>
      <c r="C107" s="119"/>
      <c r="D107" s="119"/>
      <c r="E107" s="119"/>
      <c r="F107" s="119"/>
      <c r="G107" s="119"/>
      <c r="H107" s="119"/>
      <c r="I107" s="119"/>
      <c r="J107" s="119"/>
      <c r="K107" s="119"/>
      <c r="L107" s="119"/>
      <c r="M107" s="119"/>
      <c r="N107" s="119"/>
      <c r="O107" s="119"/>
    </row>
    <row r="108" spans="1:15" s="122" customFormat="1" ht="13.5" customHeight="1">
      <c r="A108" s="123"/>
      <c r="B108" s="119"/>
      <c r="C108" s="119"/>
      <c r="D108" s="119"/>
      <c r="E108" s="119"/>
      <c r="F108" s="119"/>
      <c r="G108" s="119"/>
      <c r="H108" s="119"/>
      <c r="I108" s="119"/>
      <c r="J108" s="119"/>
      <c r="K108" s="119"/>
      <c r="L108" s="119"/>
      <c r="M108" s="119"/>
      <c r="N108" s="119"/>
      <c r="O108" s="119"/>
    </row>
    <row r="109" spans="1:15" s="122" customFormat="1" ht="13.5" customHeight="1">
      <c r="A109" s="123"/>
      <c r="B109" s="119"/>
      <c r="C109" s="119"/>
      <c r="D109" s="119"/>
      <c r="E109" s="119"/>
      <c r="F109" s="119"/>
      <c r="G109" s="119"/>
      <c r="H109" s="119"/>
      <c r="I109" s="119"/>
      <c r="J109" s="119"/>
      <c r="K109" s="119"/>
      <c r="L109" s="119"/>
      <c r="M109" s="119"/>
      <c r="N109" s="119"/>
      <c r="O109" s="119"/>
    </row>
    <row r="110" spans="1:15" s="122" customFormat="1" ht="13.5" customHeight="1">
      <c r="A110" s="116"/>
      <c r="B110" s="119"/>
      <c r="C110" s="119"/>
      <c r="D110" s="119"/>
      <c r="E110" s="119"/>
      <c r="F110" s="119"/>
      <c r="G110" s="119"/>
      <c r="H110" s="119"/>
      <c r="I110" s="119"/>
      <c r="J110" s="119"/>
      <c r="K110" s="119"/>
      <c r="L110" s="119"/>
      <c r="M110" s="119"/>
      <c r="N110" s="119"/>
      <c r="O110" s="119"/>
    </row>
    <row r="111" spans="1:15" s="122" customFormat="1" ht="13.5" customHeight="1">
      <c r="A111" s="116"/>
      <c r="B111" s="119"/>
      <c r="C111" s="119"/>
      <c r="D111" s="119"/>
      <c r="E111" s="119"/>
      <c r="F111" s="119"/>
      <c r="G111" s="119"/>
      <c r="H111" s="119"/>
      <c r="I111" s="119"/>
      <c r="J111" s="119"/>
      <c r="K111" s="119"/>
      <c r="L111" s="119"/>
      <c r="M111" s="119"/>
      <c r="N111" s="119"/>
      <c r="O111" s="119"/>
    </row>
    <row r="112" spans="1:15" s="122" customFormat="1" ht="13.5" customHeight="1">
      <c r="A112" s="116"/>
      <c r="B112" s="119"/>
      <c r="C112" s="119"/>
      <c r="D112" s="119"/>
      <c r="E112" s="119"/>
      <c r="F112" s="119"/>
      <c r="G112" s="119"/>
      <c r="H112" s="119"/>
      <c r="I112" s="119"/>
      <c r="J112" s="119"/>
      <c r="K112" s="119"/>
      <c r="L112" s="119"/>
      <c r="M112" s="119"/>
      <c r="N112" s="119"/>
      <c r="O112" s="119"/>
    </row>
    <row r="113" spans="1:15" s="122" customFormat="1" ht="13.5" customHeight="1">
      <c r="A113" s="116"/>
      <c r="B113" s="119"/>
      <c r="C113" s="119"/>
      <c r="D113" s="119"/>
      <c r="E113" s="119"/>
      <c r="F113" s="119"/>
      <c r="G113" s="119"/>
      <c r="H113" s="119"/>
      <c r="I113" s="119"/>
      <c r="J113" s="119"/>
      <c r="K113" s="119"/>
      <c r="L113" s="119"/>
      <c r="M113" s="119"/>
      <c r="N113" s="119"/>
      <c r="O113" s="119"/>
    </row>
    <row r="114" spans="1:15" s="122" customFormat="1" ht="13.5" customHeight="1">
      <c r="A114" s="116"/>
      <c r="B114" s="119"/>
      <c r="C114" s="119"/>
      <c r="D114" s="119"/>
      <c r="E114" s="119"/>
      <c r="F114" s="119"/>
      <c r="G114" s="119"/>
      <c r="H114" s="119"/>
      <c r="I114" s="119"/>
      <c r="J114" s="119"/>
      <c r="K114" s="119"/>
      <c r="L114" s="119"/>
      <c r="M114" s="119"/>
      <c r="N114" s="119"/>
      <c r="O114" s="119"/>
    </row>
    <row r="115" spans="1:15" s="122" customFormat="1" ht="13.5" customHeight="1">
      <c r="A115" s="116"/>
      <c r="B115" s="119"/>
      <c r="C115" s="119"/>
      <c r="D115" s="119"/>
      <c r="E115" s="119"/>
      <c r="F115" s="119"/>
      <c r="G115" s="119"/>
      <c r="H115" s="119"/>
      <c r="I115" s="119"/>
      <c r="J115" s="119"/>
      <c r="K115" s="119"/>
      <c r="L115" s="119"/>
      <c r="M115" s="119"/>
      <c r="N115" s="119"/>
      <c r="O115" s="119"/>
    </row>
    <row r="116" spans="1:15" s="122" customFormat="1" ht="13.5" customHeight="1">
      <c r="A116" s="116"/>
      <c r="B116" s="119"/>
      <c r="C116" s="119"/>
      <c r="D116" s="119"/>
      <c r="E116" s="119"/>
      <c r="F116" s="119"/>
      <c r="G116" s="119"/>
      <c r="H116" s="119"/>
      <c r="I116" s="119"/>
      <c r="J116" s="119"/>
      <c r="K116" s="119"/>
      <c r="L116" s="119"/>
      <c r="M116" s="119"/>
      <c r="N116" s="119"/>
      <c r="O116" s="119"/>
    </row>
    <row r="117" spans="1:15" s="122" customFormat="1" ht="13.5" customHeight="1">
      <c r="A117" s="116"/>
      <c r="B117" s="119"/>
      <c r="C117" s="119"/>
      <c r="D117" s="119"/>
      <c r="E117" s="119"/>
      <c r="F117" s="119"/>
      <c r="G117" s="119"/>
      <c r="H117" s="119"/>
      <c r="I117" s="119"/>
      <c r="J117" s="119"/>
      <c r="K117" s="119"/>
      <c r="L117" s="119"/>
      <c r="M117" s="119"/>
      <c r="N117" s="119"/>
      <c r="O117" s="119"/>
    </row>
    <row r="118" spans="1:15" s="122" customFormat="1" ht="13.5" customHeight="1">
      <c r="A118" s="116"/>
      <c r="B118" s="119"/>
      <c r="C118" s="119"/>
      <c r="D118" s="119"/>
      <c r="E118" s="119"/>
      <c r="F118" s="119"/>
      <c r="G118" s="119"/>
      <c r="H118" s="119"/>
      <c r="I118" s="119"/>
      <c r="J118" s="119"/>
      <c r="K118" s="119"/>
      <c r="L118" s="119"/>
      <c r="M118" s="119"/>
      <c r="N118" s="119"/>
      <c r="O118" s="119"/>
    </row>
    <row r="119" spans="1:15" s="122" customFormat="1" ht="13.5" customHeight="1">
      <c r="A119" s="116"/>
      <c r="B119" s="119"/>
      <c r="C119" s="119"/>
      <c r="D119" s="119"/>
      <c r="E119" s="119"/>
      <c r="F119" s="119"/>
      <c r="G119" s="119"/>
      <c r="H119" s="119"/>
      <c r="I119" s="119"/>
      <c r="J119" s="119"/>
      <c r="K119" s="119"/>
      <c r="L119" s="119"/>
      <c r="M119" s="119"/>
      <c r="N119" s="119"/>
      <c r="O119" s="119"/>
    </row>
    <row r="120" spans="1:15" s="122" customFormat="1" ht="13.5" customHeight="1">
      <c r="A120" s="116"/>
      <c r="B120" s="119"/>
      <c r="C120" s="119"/>
      <c r="D120" s="119"/>
      <c r="E120" s="119"/>
      <c r="F120" s="119"/>
      <c r="G120" s="119"/>
      <c r="H120" s="119"/>
      <c r="I120" s="119"/>
      <c r="J120" s="119"/>
      <c r="K120" s="119"/>
      <c r="L120" s="119"/>
      <c r="M120" s="119"/>
      <c r="N120" s="119"/>
      <c r="O120" s="119"/>
    </row>
    <row r="121" spans="1:15" s="122" customFormat="1" ht="13.5" customHeight="1">
      <c r="A121" s="116"/>
      <c r="B121" s="119"/>
      <c r="C121" s="119"/>
      <c r="D121" s="119"/>
      <c r="E121" s="119"/>
      <c r="F121" s="119"/>
      <c r="G121" s="119"/>
      <c r="H121" s="119"/>
      <c r="I121" s="119"/>
      <c r="J121" s="119"/>
      <c r="K121" s="119"/>
      <c r="L121" s="119"/>
      <c r="M121" s="119"/>
      <c r="N121" s="119"/>
      <c r="O121" s="119"/>
    </row>
    <row r="122" spans="1:15" s="122" customFormat="1" ht="13.5" customHeight="1">
      <c r="A122" s="116"/>
      <c r="B122" s="119"/>
      <c r="C122" s="119"/>
      <c r="D122" s="119"/>
      <c r="E122" s="119"/>
      <c r="F122" s="119"/>
      <c r="G122" s="119"/>
      <c r="H122" s="119"/>
      <c r="I122" s="119"/>
      <c r="J122" s="119"/>
      <c r="K122" s="119"/>
      <c r="L122" s="119"/>
      <c r="M122" s="119"/>
      <c r="N122" s="119"/>
      <c r="O122" s="119"/>
    </row>
    <row r="123" spans="1:15" s="122" customFormat="1" ht="13.5" customHeight="1">
      <c r="A123" s="116"/>
      <c r="B123" s="119"/>
      <c r="C123" s="119"/>
      <c r="D123" s="119"/>
      <c r="E123" s="119"/>
      <c r="F123" s="119"/>
      <c r="G123" s="119"/>
      <c r="H123" s="119"/>
      <c r="I123" s="119"/>
      <c r="J123" s="119"/>
      <c r="K123" s="119"/>
      <c r="L123" s="119"/>
      <c r="M123" s="119"/>
      <c r="N123" s="119"/>
      <c r="O123" s="119"/>
    </row>
    <row r="124" spans="1:15" s="122" customFormat="1" ht="13.5" customHeight="1">
      <c r="A124" s="116"/>
      <c r="B124" s="119"/>
      <c r="C124" s="119"/>
      <c r="D124" s="119"/>
      <c r="E124" s="119"/>
      <c r="F124" s="119"/>
      <c r="G124" s="119"/>
      <c r="H124" s="119"/>
      <c r="I124" s="119"/>
      <c r="J124" s="119"/>
      <c r="K124" s="119"/>
      <c r="L124" s="119"/>
      <c r="M124" s="119"/>
      <c r="N124" s="119"/>
      <c r="O124" s="119"/>
    </row>
    <row r="125" spans="1:15" s="122" customFormat="1" ht="13.5" customHeight="1">
      <c r="A125" s="116"/>
      <c r="B125" s="119"/>
      <c r="C125" s="119"/>
      <c r="D125" s="119"/>
      <c r="E125" s="119"/>
      <c r="F125" s="119"/>
      <c r="G125" s="119"/>
      <c r="H125" s="119"/>
      <c r="I125" s="119"/>
      <c r="J125" s="119"/>
      <c r="K125" s="119"/>
      <c r="L125" s="119"/>
      <c r="M125" s="119"/>
      <c r="N125" s="119"/>
      <c r="O125" s="119"/>
    </row>
    <row r="126" spans="1:15" s="122" customFormat="1" ht="13.5" customHeight="1">
      <c r="A126" s="116"/>
      <c r="B126" s="119"/>
      <c r="C126" s="119"/>
      <c r="D126" s="119"/>
      <c r="E126" s="119"/>
      <c r="F126" s="119"/>
      <c r="G126" s="119"/>
      <c r="H126" s="119"/>
      <c r="I126" s="119"/>
      <c r="J126" s="119"/>
      <c r="K126" s="119"/>
      <c r="L126" s="119"/>
      <c r="M126" s="119"/>
      <c r="N126" s="119"/>
      <c r="O126" s="119"/>
    </row>
    <row r="127" spans="1:15" s="122" customFormat="1" ht="13.5" customHeight="1">
      <c r="A127" s="116"/>
      <c r="B127" s="119"/>
      <c r="C127" s="119"/>
      <c r="D127" s="119"/>
      <c r="E127" s="119"/>
      <c r="F127" s="119"/>
      <c r="G127" s="119"/>
      <c r="H127" s="119"/>
      <c r="I127" s="119"/>
      <c r="J127" s="119"/>
      <c r="K127" s="119"/>
      <c r="L127" s="119"/>
      <c r="M127" s="119"/>
      <c r="N127" s="119"/>
      <c r="O127" s="119"/>
    </row>
    <row r="128" spans="1:15" s="122" customFormat="1" ht="13.5" customHeight="1">
      <c r="A128" s="116"/>
      <c r="B128" s="119"/>
      <c r="C128" s="119"/>
      <c r="D128" s="119"/>
      <c r="E128" s="119"/>
      <c r="F128" s="119"/>
      <c r="G128" s="119"/>
      <c r="H128" s="119"/>
      <c r="I128" s="119"/>
      <c r="J128" s="119"/>
      <c r="K128" s="119"/>
      <c r="L128" s="119"/>
      <c r="M128" s="119"/>
      <c r="N128" s="119"/>
      <c r="O128" s="119"/>
    </row>
    <row r="129" spans="1:15" s="122" customFormat="1" ht="13.5" customHeight="1">
      <c r="A129" s="116"/>
      <c r="B129" s="119"/>
      <c r="C129" s="119"/>
      <c r="D129" s="119"/>
      <c r="E129" s="119"/>
      <c r="F129" s="119"/>
      <c r="G129" s="119"/>
      <c r="H129" s="119"/>
      <c r="I129" s="119"/>
      <c r="J129" s="119"/>
      <c r="K129" s="119"/>
      <c r="L129" s="119"/>
      <c r="M129" s="119"/>
      <c r="N129" s="119"/>
      <c r="O129" s="119"/>
    </row>
    <row r="130" spans="1:15" s="122" customFormat="1" ht="13.5" customHeight="1">
      <c r="A130" s="116"/>
      <c r="B130" s="119"/>
      <c r="C130" s="119"/>
      <c r="D130" s="119"/>
      <c r="E130" s="119"/>
      <c r="F130" s="119"/>
      <c r="G130" s="119"/>
      <c r="H130" s="119"/>
      <c r="I130" s="119"/>
      <c r="J130" s="119"/>
      <c r="K130" s="119"/>
      <c r="L130" s="119"/>
      <c r="M130" s="119"/>
      <c r="N130" s="119"/>
      <c r="O130" s="119"/>
    </row>
    <row r="131" spans="1:15" s="122" customFormat="1" ht="13.5" customHeight="1">
      <c r="A131" s="116"/>
      <c r="B131" s="119"/>
      <c r="C131" s="119"/>
      <c r="D131" s="119"/>
      <c r="E131" s="119"/>
      <c r="F131" s="119"/>
      <c r="G131" s="119"/>
      <c r="H131" s="119"/>
      <c r="I131" s="119"/>
      <c r="J131" s="119"/>
      <c r="K131" s="119"/>
      <c r="L131" s="119"/>
      <c r="M131" s="119"/>
      <c r="N131" s="119"/>
      <c r="O131" s="119"/>
    </row>
    <row r="132" spans="1:15" s="122" customFormat="1" ht="13.5" customHeight="1">
      <c r="A132" s="116"/>
      <c r="B132" s="119"/>
      <c r="C132" s="119"/>
      <c r="D132" s="119"/>
      <c r="E132" s="119"/>
      <c r="F132" s="119"/>
      <c r="G132" s="119"/>
      <c r="H132" s="119"/>
      <c r="I132" s="119"/>
      <c r="J132" s="119"/>
      <c r="K132" s="119"/>
      <c r="L132" s="119"/>
      <c r="M132" s="119"/>
      <c r="N132" s="119"/>
      <c r="O132" s="119"/>
    </row>
    <row r="133" spans="1:15" s="122" customFormat="1" ht="13.5" customHeight="1">
      <c r="A133" s="116"/>
      <c r="B133" s="119"/>
      <c r="C133" s="119"/>
      <c r="D133" s="119"/>
      <c r="E133" s="119"/>
      <c r="F133" s="119"/>
      <c r="G133" s="119"/>
      <c r="H133" s="119"/>
      <c r="I133" s="119"/>
      <c r="J133" s="119"/>
      <c r="K133" s="119"/>
      <c r="L133" s="119"/>
      <c r="M133" s="119"/>
      <c r="N133" s="119"/>
      <c r="O133" s="119"/>
    </row>
    <row r="134" spans="1:15" s="122" customFormat="1" ht="13.5" customHeight="1">
      <c r="A134" s="116"/>
      <c r="B134" s="119"/>
      <c r="C134" s="119"/>
      <c r="D134" s="119"/>
      <c r="E134" s="119"/>
      <c r="F134" s="119"/>
      <c r="G134" s="119"/>
      <c r="H134" s="119"/>
      <c r="I134" s="119"/>
      <c r="J134" s="119"/>
      <c r="K134" s="119"/>
      <c r="L134" s="119"/>
      <c r="M134" s="119"/>
      <c r="N134" s="119"/>
      <c r="O134" s="119"/>
    </row>
    <row r="135" spans="1:15" s="122" customFormat="1" ht="13.5" customHeight="1">
      <c r="A135" s="116"/>
      <c r="B135" s="119"/>
      <c r="C135" s="119"/>
      <c r="D135" s="119"/>
      <c r="E135" s="119"/>
      <c r="F135" s="119"/>
      <c r="G135" s="119"/>
      <c r="H135" s="119"/>
      <c r="I135" s="119"/>
      <c r="J135" s="119"/>
      <c r="K135" s="119"/>
      <c r="L135" s="119"/>
      <c r="M135" s="119"/>
      <c r="N135" s="119"/>
      <c r="O135" s="119"/>
    </row>
    <row r="136" spans="1:15" s="122" customFormat="1" ht="13.5" customHeight="1">
      <c r="A136" s="116"/>
      <c r="B136" s="119"/>
      <c r="C136" s="119"/>
      <c r="D136" s="119"/>
      <c r="E136" s="119"/>
      <c r="F136" s="119"/>
      <c r="G136" s="119"/>
      <c r="H136" s="119"/>
      <c r="I136" s="119"/>
      <c r="J136" s="119"/>
      <c r="K136" s="119"/>
      <c r="L136" s="119"/>
      <c r="M136" s="119"/>
      <c r="N136" s="119"/>
      <c r="O136" s="119"/>
    </row>
    <row r="137" spans="1:15" s="122" customFormat="1" ht="13.5" customHeight="1">
      <c r="A137" s="116"/>
      <c r="B137" s="119"/>
      <c r="C137" s="119"/>
      <c r="D137" s="119"/>
      <c r="E137" s="119"/>
      <c r="F137" s="119"/>
      <c r="G137" s="119"/>
      <c r="H137" s="119"/>
      <c r="I137" s="119"/>
      <c r="J137" s="119"/>
      <c r="K137" s="119"/>
      <c r="L137" s="119"/>
      <c r="M137" s="119"/>
      <c r="N137" s="119"/>
      <c r="O137" s="119"/>
    </row>
    <row r="138" spans="1:15" s="122" customFormat="1" ht="13.5" customHeight="1">
      <c r="A138" s="116"/>
      <c r="B138" s="119"/>
      <c r="C138" s="119"/>
      <c r="D138" s="119"/>
      <c r="E138" s="119"/>
      <c r="F138" s="119"/>
      <c r="G138" s="119"/>
      <c r="H138" s="119"/>
      <c r="I138" s="119"/>
      <c r="J138" s="119"/>
      <c r="K138" s="119"/>
      <c r="L138" s="119"/>
      <c r="M138" s="119"/>
      <c r="N138" s="119"/>
      <c r="O138" s="119"/>
    </row>
    <row r="139" spans="1:15" s="122" customFormat="1" ht="13.5" customHeight="1">
      <c r="A139" s="116"/>
      <c r="B139" s="119"/>
      <c r="C139" s="119"/>
      <c r="D139" s="119"/>
      <c r="E139" s="119"/>
      <c r="F139" s="119"/>
      <c r="G139" s="119"/>
      <c r="H139" s="119"/>
      <c r="I139" s="119"/>
      <c r="J139" s="119"/>
      <c r="K139" s="119"/>
      <c r="L139" s="119"/>
      <c r="M139" s="119"/>
      <c r="N139" s="119"/>
      <c r="O139" s="119"/>
    </row>
    <row r="140" spans="1:15" s="122" customFormat="1" ht="13.5" customHeight="1">
      <c r="A140" s="116"/>
      <c r="B140" s="119"/>
      <c r="C140" s="119"/>
      <c r="D140" s="119"/>
      <c r="E140" s="119"/>
      <c r="F140" s="119"/>
      <c r="G140" s="119"/>
      <c r="H140" s="119"/>
      <c r="I140" s="119"/>
      <c r="J140" s="119"/>
      <c r="K140" s="119"/>
      <c r="L140" s="119"/>
      <c r="M140" s="119"/>
      <c r="N140" s="119"/>
      <c r="O140" s="119"/>
    </row>
    <row r="141" spans="1:15" s="122" customFormat="1" ht="13.5" customHeight="1">
      <c r="A141" s="116"/>
      <c r="B141" s="119"/>
      <c r="C141" s="119"/>
      <c r="D141" s="119"/>
      <c r="E141" s="119"/>
      <c r="F141" s="119"/>
      <c r="G141" s="119"/>
      <c r="H141" s="119"/>
      <c r="I141" s="119"/>
      <c r="J141" s="119"/>
      <c r="K141" s="119"/>
      <c r="L141" s="119"/>
      <c r="M141" s="119"/>
      <c r="N141" s="119"/>
      <c r="O141" s="119"/>
    </row>
    <row r="142" spans="1:15" s="122" customFormat="1" ht="13.5" customHeight="1">
      <c r="A142" s="116"/>
      <c r="B142" s="119"/>
      <c r="C142" s="119"/>
      <c r="D142" s="119"/>
      <c r="E142" s="119"/>
      <c r="F142" s="119"/>
      <c r="G142" s="119"/>
      <c r="H142" s="119"/>
      <c r="I142" s="119"/>
      <c r="J142" s="119"/>
      <c r="K142" s="119"/>
      <c r="L142" s="119"/>
      <c r="M142" s="119"/>
      <c r="N142" s="119"/>
      <c r="O142" s="119"/>
    </row>
    <row r="143" spans="1:15" s="122" customFormat="1" ht="13.5" customHeight="1">
      <c r="A143" s="116"/>
      <c r="B143" s="119"/>
      <c r="C143" s="119"/>
      <c r="D143" s="119"/>
      <c r="E143" s="119"/>
      <c r="F143" s="119"/>
      <c r="G143" s="119"/>
      <c r="H143" s="119"/>
      <c r="I143" s="119"/>
      <c r="J143" s="119"/>
      <c r="K143" s="119"/>
      <c r="L143" s="119"/>
      <c r="M143" s="119"/>
      <c r="N143" s="119"/>
      <c r="O143" s="119"/>
    </row>
    <row r="144" spans="1:15" s="122" customFormat="1" ht="13.5" customHeight="1">
      <c r="A144" s="116"/>
      <c r="B144" s="119"/>
      <c r="C144" s="119"/>
      <c r="D144" s="119"/>
      <c r="E144" s="119"/>
      <c r="F144" s="119"/>
      <c r="G144" s="119"/>
      <c r="H144" s="119"/>
      <c r="I144" s="119"/>
      <c r="J144" s="119"/>
      <c r="K144" s="119"/>
      <c r="L144" s="119"/>
      <c r="M144" s="119"/>
      <c r="N144" s="119"/>
      <c r="O144" s="119"/>
    </row>
    <row r="145" spans="1:15" s="122" customFormat="1" ht="13.5" customHeight="1">
      <c r="A145" s="116"/>
      <c r="B145" s="119"/>
      <c r="C145" s="119"/>
      <c r="D145" s="119"/>
      <c r="E145" s="119"/>
      <c r="F145" s="119"/>
      <c r="G145" s="119"/>
      <c r="H145" s="119"/>
      <c r="I145" s="119"/>
      <c r="J145" s="119"/>
      <c r="K145" s="119"/>
      <c r="L145" s="119"/>
      <c r="M145" s="119"/>
      <c r="N145" s="119"/>
      <c r="O145" s="119"/>
    </row>
    <row r="146" spans="1:15" s="122" customFormat="1" ht="13.5" customHeight="1">
      <c r="A146" s="116"/>
      <c r="B146" s="119"/>
      <c r="C146" s="119"/>
      <c r="D146" s="119"/>
      <c r="E146" s="119"/>
      <c r="F146" s="119"/>
      <c r="G146" s="119"/>
      <c r="H146" s="119"/>
      <c r="I146" s="119"/>
      <c r="J146" s="119"/>
      <c r="K146" s="119"/>
      <c r="L146" s="119"/>
      <c r="M146" s="119"/>
      <c r="N146" s="119"/>
      <c r="O146" s="119"/>
    </row>
    <row r="147" spans="1:15" s="122" customFormat="1" ht="13.5" customHeight="1">
      <c r="A147" s="116"/>
      <c r="B147" s="119"/>
      <c r="C147" s="119"/>
      <c r="D147" s="119"/>
      <c r="E147" s="119"/>
      <c r="F147" s="119"/>
      <c r="G147" s="119"/>
      <c r="H147" s="119"/>
      <c r="I147" s="119"/>
      <c r="J147" s="119"/>
      <c r="K147" s="119"/>
      <c r="L147" s="119"/>
      <c r="M147" s="119"/>
      <c r="N147" s="119"/>
      <c r="O147" s="119"/>
    </row>
    <row r="225" spans="1:2" ht="13.5" customHeight="1">
      <c r="A225" s="123">
        <v>0</v>
      </c>
      <c r="B225" s="119">
        <v>0</v>
      </c>
    </row>
    <row r="226" spans="1:2" ht="13.5" customHeight="1">
      <c r="A226" s="123" t="s">
        <v>73</v>
      </c>
      <c r="B226" s="119">
        <v>0</v>
      </c>
    </row>
    <row r="227" spans="1:2" ht="13.5" customHeight="1">
      <c r="A227" s="123" t="s">
        <v>74</v>
      </c>
      <c r="B227" s="119">
        <v>0</v>
      </c>
    </row>
    <row r="228" spans="1:2" ht="13.5" customHeight="1">
      <c r="A228" s="123">
        <v>0</v>
      </c>
      <c r="B228" s="119">
        <v>0</v>
      </c>
    </row>
    <row r="229" spans="1:2" ht="13.5" customHeight="1">
      <c r="A229" s="123" t="s">
        <v>75</v>
      </c>
      <c r="B229" s="119" t="s">
        <v>76</v>
      </c>
    </row>
    <row r="230" spans="1:2" ht="13.5" customHeight="1">
      <c r="A230" s="123" t="s">
        <v>77</v>
      </c>
      <c r="B230" s="119" t="s">
        <v>78</v>
      </c>
    </row>
    <row r="231" spans="1:2" ht="13.5" customHeight="1">
      <c r="A231" s="123" t="s">
        <v>79</v>
      </c>
      <c r="B231" s="119" t="s">
        <v>80</v>
      </c>
    </row>
    <row r="232" spans="1:2" ht="13.5" customHeight="1">
      <c r="A232" s="123" t="s">
        <v>80</v>
      </c>
      <c r="B232" s="119" t="s">
        <v>81</v>
      </c>
    </row>
    <row r="233" spans="1:2" ht="13.5" customHeight="1">
      <c r="A233" s="123" t="s">
        <v>82</v>
      </c>
      <c r="B233" s="119" t="s">
        <v>83</v>
      </c>
    </row>
    <row r="234" spans="1:2" ht="13.5" customHeight="1">
      <c r="A234" s="123" t="s">
        <v>76</v>
      </c>
      <c r="B234" s="119" t="s">
        <v>77</v>
      </c>
    </row>
    <row r="235" spans="1:2" ht="13.5" customHeight="1">
      <c r="A235" s="123" t="s">
        <v>81</v>
      </c>
      <c r="B235" s="119" t="s">
        <v>82</v>
      </c>
    </row>
    <row r="236" spans="1:2" ht="13.5" customHeight="1">
      <c r="A236" s="123" t="s">
        <v>84</v>
      </c>
      <c r="B236" s="119" t="s">
        <v>79</v>
      </c>
    </row>
    <row r="237" spans="1:2" ht="13.5" customHeight="1">
      <c r="A237" s="123" t="s">
        <v>85</v>
      </c>
      <c r="B237" s="119" t="s">
        <v>86</v>
      </c>
    </row>
    <row r="238" spans="1:2" ht="13.5" customHeight="1">
      <c r="A238" s="123" t="s">
        <v>86</v>
      </c>
      <c r="B238" s="119" t="s">
        <v>84</v>
      </c>
    </row>
    <row r="239" spans="1:2" ht="13.5" customHeight="1">
      <c r="A239" s="123" t="s">
        <v>83</v>
      </c>
      <c r="B239" s="119" t="s">
        <v>75</v>
      </c>
    </row>
    <row r="240" spans="1:2" ht="13.5" customHeight="1">
      <c r="A240" s="123" t="s">
        <v>78</v>
      </c>
      <c r="B240" s="119" t="s">
        <v>85</v>
      </c>
    </row>
    <row r="241" spans="1:2" ht="13.5" customHeight="1">
      <c r="A241" s="123">
        <v>0</v>
      </c>
      <c r="B241" s="119">
        <v>0</v>
      </c>
    </row>
    <row r="242" spans="1:2" ht="13.5" customHeight="1">
      <c r="A242" s="123">
        <v>2007</v>
      </c>
      <c r="B242" s="119">
        <v>0</v>
      </c>
    </row>
    <row r="243" spans="1:2" ht="13.5" customHeight="1">
      <c r="A243" s="123">
        <v>2008</v>
      </c>
      <c r="B243" s="119">
        <v>0</v>
      </c>
    </row>
    <row r="244" spans="1:2" ht="13.5" customHeight="1">
      <c r="A244" s="123">
        <v>2009</v>
      </c>
      <c r="B244" s="119">
        <v>0</v>
      </c>
    </row>
    <row r="245" spans="1:2" ht="13.5" customHeight="1">
      <c r="A245" s="123">
        <v>2010</v>
      </c>
      <c r="B245" s="119">
        <v>0</v>
      </c>
    </row>
    <row r="246" spans="1:2" ht="13.5" customHeight="1">
      <c r="A246" s="123">
        <v>2011</v>
      </c>
      <c r="B246" s="119">
        <v>0</v>
      </c>
    </row>
    <row r="247" spans="1:2" ht="13.5" customHeight="1">
      <c r="A247" s="123">
        <v>2012</v>
      </c>
      <c r="B247" s="119">
        <v>0</v>
      </c>
    </row>
    <row r="248" spans="1:2" ht="13.5" customHeight="1">
      <c r="A248" s="123">
        <v>2013</v>
      </c>
      <c r="B248" s="119">
        <v>0</v>
      </c>
    </row>
    <row r="249" spans="1:2" ht="13.5" customHeight="1">
      <c r="A249" s="123">
        <v>2014</v>
      </c>
      <c r="B249" s="119">
        <v>0</v>
      </c>
    </row>
    <row r="250" spans="1:2" ht="13.5" customHeight="1">
      <c r="A250" s="123">
        <v>2015</v>
      </c>
      <c r="B250" s="119">
        <v>0</v>
      </c>
    </row>
    <row r="251" spans="1:2" ht="13.5" customHeight="1">
      <c r="A251" s="123">
        <v>2016</v>
      </c>
      <c r="B251" s="119">
        <v>0</v>
      </c>
    </row>
    <row r="252" spans="1:2" ht="13.5" customHeight="1">
      <c r="A252" s="123">
        <v>2017</v>
      </c>
      <c r="B252" s="119">
        <v>0</v>
      </c>
    </row>
    <row r="253" spans="1:2" ht="13.5" customHeight="1">
      <c r="A253" s="123">
        <v>2018</v>
      </c>
      <c r="B253" s="119">
        <v>0</v>
      </c>
    </row>
    <row r="254" spans="1:2" ht="13.5" customHeight="1">
      <c r="A254" s="123">
        <v>2019</v>
      </c>
      <c r="B254" s="119">
        <v>0</v>
      </c>
    </row>
    <row r="255" spans="1:2" ht="13.5" customHeight="1">
      <c r="A255" s="123">
        <v>2020</v>
      </c>
      <c r="B255" s="119">
        <v>0</v>
      </c>
    </row>
    <row r="256" spans="1:2" ht="13.5" customHeight="1">
      <c r="A256" s="123">
        <v>2021</v>
      </c>
      <c r="B256" s="119">
        <v>0</v>
      </c>
    </row>
    <row r="257" spans="1:2" ht="13.5" customHeight="1">
      <c r="A257" s="123">
        <v>2022</v>
      </c>
      <c r="B257" s="119">
        <v>0</v>
      </c>
    </row>
    <row r="258" spans="1:2" ht="13.5" customHeight="1">
      <c r="A258" s="123">
        <v>2023</v>
      </c>
      <c r="B258" s="119">
        <v>0</v>
      </c>
    </row>
    <row r="259" spans="1:2" ht="13.5" customHeight="1">
      <c r="A259" s="123">
        <v>2024</v>
      </c>
      <c r="B259" s="119">
        <v>0</v>
      </c>
    </row>
    <row r="260" spans="1:2" ht="13.5" customHeight="1">
      <c r="A260" s="123">
        <v>2025</v>
      </c>
      <c r="B260" s="119">
        <v>0</v>
      </c>
    </row>
    <row r="261" spans="1:2" ht="13.5" customHeight="1">
      <c r="A261" s="123">
        <v>2026</v>
      </c>
      <c r="B261" s="119">
        <v>0</v>
      </c>
    </row>
    <row r="262" spans="1:2" ht="13.5" customHeight="1">
      <c r="A262" s="123">
        <v>2027</v>
      </c>
      <c r="B262" s="119">
        <v>0</v>
      </c>
    </row>
    <row r="263" spans="1:2" ht="13.5" customHeight="1">
      <c r="A263" s="123">
        <v>2028</v>
      </c>
      <c r="B263" s="119">
        <v>0</v>
      </c>
    </row>
    <row r="264" spans="1:2" ht="13.5" customHeight="1">
      <c r="A264" s="123">
        <v>2029</v>
      </c>
      <c r="B264" s="119">
        <v>0</v>
      </c>
    </row>
    <row r="265" spans="1:2" ht="13.5" customHeight="1">
      <c r="A265" s="123">
        <v>2030</v>
      </c>
      <c r="B265" s="119">
        <v>0</v>
      </c>
    </row>
    <row r="266" spans="1:2" ht="13.5" customHeight="1">
      <c r="A266" s="123">
        <v>2031</v>
      </c>
      <c r="B266" s="119">
        <v>0</v>
      </c>
    </row>
    <row r="267" spans="1:2" ht="13.5" customHeight="1">
      <c r="A267" s="123">
        <v>2032</v>
      </c>
      <c r="B267" s="119">
        <v>0</v>
      </c>
    </row>
    <row r="268" spans="1:2" ht="13.5" customHeight="1">
      <c r="A268" s="123">
        <v>2033</v>
      </c>
      <c r="B268" s="119">
        <v>0</v>
      </c>
    </row>
    <row r="269" spans="1:2" ht="13.5" customHeight="1">
      <c r="A269" s="123">
        <v>2034</v>
      </c>
      <c r="B269" s="119">
        <v>0</v>
      </c>
    </row>
    <row r="270" spans="1:2" ht="13.5" customHeight="1">
      <c r="A270" s="123">
        <v>2035</v>
      </c>
      <c r="B270" s="119">
        <v>0</v>
      </c>
    </row>
    <row r="271" spans="1:2" ht="13.5" customHeight="1">
      <c r="A271" s="123">
        <v>2036</v>
      </c>
      <c r="B271" s="119">
        <v>0</v>
      </c>
    </row>
    <row r="272" spans="1:2" ht="13.5" customHeight="1">
      <c r="A272" s="123">
        <v>2037</v>
      </c>
      <c r="B272" s="119">
        <v>0</v>
      </c>
    </row>
    <row r="273" spans="1:2" ht="13.5" customHeight="1">
      <c r="A273" s="123">
        <v>2038</v>
      </c>
      <c r="B273" s="119">
        <v>0</v>
      </c>
    </row>
    <row r="274" spans="1:2" ht="13.5" customHeight="1">
      <c r="A274" s="123">
        <v>2039</v>
      </c>
      <c r="B274" s="119">
        <v>0</v>
      </c>
    </row>
    <row r="275" spans="1:2" ht="13.5" customHeight="1">
      <c r="A275" s="123">
        <v>2040</v>
      </c>
      <c r="B275" s="119">
        <v>0</v>
      </c>
    </row>
    <row r="276" spans="1:2" ht="13.5" customHeight="1">
      <c r="A276" s="123">
        <v>0</v>
      </c>
      <c r="B276" s="119">
        <v>0</v>
      </c>
    </row>
    <row r="277" spans="1:2" ht="13.5" customHeight="1">
      <c r="A277" s="123">
        <v>1</v>
      </c>
      <c r="B277" s="119">
        <v>0</v>
      </c>
    </row>
    <row r="278" spans="1:2" ht="13.5" customHeight="1">
      <c r="A278" s="123">
        <v>2</v>
      </c>
      <c r="B278" s="119">
        <v>0</v>
      </c>
    </row>
    <row r="279" spans="1:2" ht="13.5" customHeight="1">
      <c r="A279" s="123">
        <v>3</v>
      </c>
      <c r="B279" s="119">
        <v>0</v>
      </c>
    </row>
    <row r="280" spans="1:2" ht="13.5" customHeight="1">
      <c r="A280" s="123">
        <v>4</v>
      </c>
      <c r="B280" s="119">
        <v>0</v>
      </c>
    </row>
    <row r="281" spans="1:2" ht="13.5" customHeight="1">
      <c r="A281" s="123">
        <v>5</v>
      </c>
      <c r="B281" s="119">
        <v>0</v>
      </c>
    </row>
    <row r="282" spans="1:2" ht="13.5" customHeight="1">
      <c r="A282" s="123">
        <v>6</v>
      </c>
      <c r="B282" s="119">
        <v>0</v>
      </c>
    </row>
    <row r="283" spans="1:2" ht="13.5" customHeight="1">
      <c r="A283" s="123">
        <v>7</v>
      </c>
      <c r="B283" s="119">
        <v>0</v>
      </c>
    </row>
    <row r="284" spans="1:2" ht="13.5" customHeight="1">
      <c r="A284" s="123">
        <v>8</v>
      </c>
      <c r="B284" s="119">
        <v>0</v>
      </c>
    </row>
    <row r="285" spans="1:2" ht="13.5" customHeight="1">
      <c r="A285" s="123">
        <v>9</v>
      </c>
      <c r="B285" s="119">
        <v>0</v>
      </c>
    </row>
    <row r="286" spans="1:2" ht="13.5" customHeight="1">
      <c r="A286" s="123">
        <v>10</v>
      </c>
      <c r="B286" s="119">
        <v>0</v>
      </c>
    </row>
    <row r="287" spans="1:2" ht="13.5" customHeight="1">
      <c r="A287" s="123">
        <v>11</v>
      </c>
      <c r="B287" s="119">
        <v>0</v>
      </c>
    </row>
    <row r="288" spans="1:2" ht="13.5" customHeight="1">
      <c r="A288" s="123">
        <v>12</v>
      </c>
      <c r="B288" s="119">
        <v>0</v>
      </c>
    </row>
    <row r="289" spans="1:2" ht="13.5" customHeight="1">
      <c r="A289" s="123">
        <v>13</v>
      </c>
      <c r="B289" s="119">
        <v>0</v>
      </c>
    </row>
    <row r="290" spans="1:2" ht="13.5" customHeight="1">
      <c r="A290" s="123">
        <v>14</v>
      </c>
      <c r="B290" s="119">
        <v>0</v>
      </c>
    </row>
    <row r="291" spans="1:2" ht="13.5" customHeight="1">
      <c r="A291" s="123">
        <v>15</v>
      </c>
      <c r="B291" s="119">
        <v>0</v>
      </c>
    </row>
    <row r="292" spans="1:2" ht="13.5" customHeight="1">
      <c r="A292" s="123">
        <v>16</v>
      </c>
      <c r="B292" s="119">
        <v>0</v>
      </c>
    </row>
    <row r="293" spans="1:2" ht="13.5" customHeight="1">
      <c r="A293" s="123">
        <v>17</v>
      </c>
      <c r="B293" s="119">
        <v>0</v>
      </c>
    </row>
    <row r="294" spans="1:2" ht="13.5" customHeight="1">
      <c r="A294" s="123">
        <v>18</v>
      </c>
      <c r="B294" s="119">
        <v>0</v>
      </c>
    </row>
    <row r="295" spans="1:2" ht="13.5" customHeight="1">
      <c r="A295" s="123">
        <v>19</v>
      </c>
      <c r="B295" s="119">
        <v>0</v>
      </c>
    </row>
    <row r="296" spans="1:2" ht="13.5" customHeight="1">
      <c r="A296" s="123">
        <v>20</v>
      </c>
      <c r="B296" s="119">
        <v>0</v>
      </c>
    </row>
    <row r="297" spans="1:2" ht="13.5" customHeight="1">
      <c r="A297" s="123">
        <v>21</v>
      </c>
      <c r="B297" s="119">
        <v>0</v>
      </c>
    </row>
    <row r="298" spans="1:2" ht="13.5" customHeight="1">
      <c r="A298" s="123">
        <v>22</v>
      </c>
      <c r="B298" s="119">
        <v>0</v>
      </c>
    </row>
    <row r="299" spans="1:2" ht="13.5" customHeight="1">
      <c r="A299" s="123">
        <v>23</v>
      </c>
      <c r="B299" s="119">
        <v>0</v>
      </c>
    </row>
    <row r="300" spans="1:2" ht="13.5" customHeight="1">
      <c r="A300" s="123">
        <v>24</v>
      </c>
      <c r="B300" s="119">
        <v>0</v>
      </c>
    </row>
    <row r="301" spans="1:2" ht="13.5" customHeight="1">
      <c r="A301" s="123">
        <v>25</v>
      </c>
      <c r="B301" s="119">
        <v>0</v>
      </c>
    </row>
    <row r="302" spans="1:2" ht="13.5" customHeight="1">
      <c r="A302" s="123">
        <v>26</v>
      </c>
      <c r="B302" s="119">
        <v>0</v>
      </c>
    </row>
    <row r="303" spans="1:2" ht="13.5" customHeight="1">
      <c r="A303" s="123">
        <v>27</v>
      </c>
      <c r="B303" s="119">
        <v>0</v>
      </c>
    </row>
    <row r="304" spans="1:2" ht="13.5" customHeight="1">
      <c r="A304" s="123">
        <v>28</v>
      </c>
      <c r="B304" s="119">
        <v>0</v>
      </c>
    </row>
    <row r="305" spans="1:2" ht="13.5" customHeight="1">
      <c r="A305" s="123">
        <v>29</v>
      </c>
      <c r="B305" s="119">
        <v>0</v>
      </c>
    </row>
    <row r="306" spans="1:2" ht="13.5" customHeight="1">
      <c r="A306" s="123">
        <v>30</v>
      </c>
      <c r="B306" s="119">
        <v>0</v>
      </c>
    </row>
    <row r="307" spans="1:2" ht="13.5" customHeight="1">
      <c r="A307" s="123">
        <v>0</v>
      </c>
      <c r="B307" s="119">
        <v>0</v>
      </c>
    </row>
    <row r="308" spans="1:2" ht="13.5" customHeight="1">
      <c r="A308" s="123" t="s">
        <v>87</v>
      </c>
      <c r="B308" s="119">
        <v>0</v>
      </c>
    </row>
    <row r="309" spans="1:2" ht="13.5" customHeight="1">
      <c r="A309" s="123" t="s">
        <v>88</v>
      </c>
      <c r="B309" s="119">
        <v>0</v>
      </c>
    </row>
    <row r="310" spans="1:2" ht="13.5" customHeight="1">
      <c r="A310" s="123" t="s">
        <v>89</v>
      </c>
      <c r="B310" s="119">
        <v>0</v>
      </c>
    </row>
    <row r="311" spans="1:2" ht="13.5" customHeight="1">
      <c r="A311" s="123" t="s">
        <v>90</v>
      </c>
      <c r="B311" s="119">
        <v>0</v>
      </c>
    </row>
    <row r="312" spans="1:2" ht="13.5" customHeight="1">
      <c r="A312" s="123" t="s">
        <v>91</v>
      </c>
      <c r="B312" s="119">
        <v>0</v>
      </c>
    </row>
    <row r="313" spans="1:2" ht="13.5" customHeight="1">
      <c r="A313" s="123">
        <v>0</v>
      </c>
      <c r="B313" s="119">
        <v>0</v>
      </c>
    </row>
    <row r="314" spans="1:2" ht="13.5" customHeight="1">
      <c r="A314" s="123">
        <v>0</v>
      </c>
      <c r="B314" s="119">
        <v>0</v>
      </c>
    </row>
    <row r="315" spans="1:2" ht="13.5" customHeight="1">
      <c r="A315" s="123">
        <v>0</v>
      </c>
      <c r="B315" s="119">
        <v>0</v>
      </c>
    </row>
    <row r="316" spans="1:2" ht="13.5" customHeight="1">
      <c r="A316" s="123">
        <v>0</v>
      </c>
      <c r="B316" s="119">
        <v>0</v>
      </c>
    </row>
    <row r="317" spans="1:2" ht="13.5" customHeight="1">
      <c r="A317" s="123">
        <v>0</v>
      </c>
      <c r="B317" s="119">
        <v>0</v>
      </c>
    </row>
    <row r="318" spans="1:2" ht="13.5" customHeight="1">
      <c r="A318" s="123">
        <v>0</v>
      </c>
      <c r="B318" s="119">
        <v>0</v>
      </c>
    </row>
    <row r="319" spans="1:2" ht="13.5" customHeight="1">
      <c r="A319" s="123">
        <v>0</v>
      </c>
      <c r="B319" s="119">
        <v>0</v>
      </c>
    </row>
    <row r="320" spans="1:2" ht="13.5" customHeight="1">
      <c r="A320" s="123">
        <v>0</v>
      </c>
      <c r="B320" s="119">
        <v>0</v>
      </c>
    </row>
    <row r="321" spans="1:2" ht="13.5" customHeight="1">
      <c r="A321" s="123">
        <v>0</v>
      </c>
      <c r="B321" s="119">
        <v>0</v>
      </c>
    </row>
    <row r="322" spans="1:2" ht="13.5" customHeight="1">
      <c r="A322" s="123">
        <v>0</v>
      </c>
      <c r="B322" s="119">
        <v>0</v>
      </c>
    </row>
    <row r="323" spans="1:2" ht="13.5" customHeight="1">
      <c r="A323" s="123">
        <v>0</v>
      </c>
      <c r="B323" s="119">
        <v>0</v>
      </c>
    </row>
    <row r="324" spans="1:2" ht="13.5" customHeight="1">
      <c r="A324" s="123">
        <v>0</v>
      </c>
      <c r="B324" s="119">
        <v>0</v>
      </c>
    </row>
    <row r="325" spans="1:2" ht="13.5" customHeight="1">
      <c r="A325" s="123">
        <v>0</v>
      </c>
      <c r="B325" s="119">
        <v>0</v>
      </c>
    </row>
    <row r="326" spans="1:2" ht="13.5" customHeight="1">
      <c r="A326" s="123">
        <v>0</v>
      </c>
      <c r="B326" s="119">
        <v>0</v>
      </c>
    </row>
    <row r="327" spans="1:2" ht="13.5" customHeight="1">
      <c r="A327" s="123">
        <v>0</v>
      </c>
      <c r="B327" s="119">
        <v>0</v>
      </c>
    </row>
    <row r="328" spans="1:2" ht="13.5" customHeight="1">
      <c r="A328" s="123">
        <v>0</v>
      </c>
      <c r="B328" s="119">
        <v>0</v>
      </c>
    </row>
    <row r="329" spans="1:2" ht="13.5" customHeight="1">
      <c r="A329" s="123">
        <v>0</v>
      </c>
      <c r="B329" s="119">
        <v>0</v>
      </c>
    </row>
    <row r="330" spans="1:2" ht="13.5" customHeight="1">
      <c r="A330" s="123">
        <v>0</v>
      </c>
      <c r="B330" s="119">
        <v>0</v>
      </c>
    </row>
    <row r="331" spans="1:2" ht="13.5" customHeight="1">
      <c r="A331" s="123">
        <v>0</v>
      </c>
      <c r="B331" s="119">
        <v>0</v>
      </c>
    </row>
    <row r="332" spans="1:2" ht="13.5" customHeight="1">
      <c r="A332" s="123">
        <v>0</v>
      </c>
      <c r="B332" s="119">
        <v>0</v>
      </c>
    </row>
    <row r="333" spans="1:2" ht="13.5" customHeight="1">
      <c r="A333" s="123">
        <v>0</v>
      </c>
      <c r="B333" s="119">
        <v>0</v>
      </c>
    </row>
    <row r="334" spans="1:2" ht="13.5" customHeight="1">
      <c r="A334" s="123">
        <v>0</v>
      </c>
      <c r="B334" s="119">
        <v>0</v>
      </c>
    </row>
    <row r="335" spans="1:2" ht="13.5" customHeight="1">
      <c r="A335" s="123">
        <v>0</v>
      </c>
      <c r="B335" s="119">
        <v>0</v>
      </c>
    </row>
    <row r="336" spans="1:2" ht="13.5" customHeight="1">
      <c r="A336" s="123">
        <v>0</v>
      </c>
      <c r="B336" s="119">
        <v>0</v>
      </c>
    </row>
    <row r="337" spans="1:2" ht="13.5" customHeight="1">
      <c r="A337" s="123">
        <v>0</v>
      </c>
      <c r="B337" s="119">
        <v>0</v>
      </c>
    </row>
    <row r="338" spans="1:2" ht="13.5" customHeight="1">
      <c r="A338" s="123">
        <v>0</v>
      </c>
      <c r="B338" s="119">
        <v>0</v>
      </c>
    </row>
    <row r="339" spans="1:2" ht="13.5" customHeight="1">
      <c r="A339" s="123">
        <v>0</v>
      </c>
      <c r="B339" s="119">
        <v>0</v>
      </c>
    </row>
    <row r="340" spans="1:2" ht="13.5" customHeight="1">
      <c r="A340" s="123">
        <v>0</v>
      </c>
      <c r="B340" s="119">
        <v>0</v>
      </c>
    </row>
    <row r="341" spans="1:2" ht="13.5" customHeight="1">
      <c r="A341" s="123">
        <v>0</v>
      </c>
      <c r="B341" s="119">
        <v>0</v>
      </c>
    </row>
    <row r="342" spans="1:2" ht="13.5" customHeight="1">
      <c r="A342" s="123">
        <v>0</v>
      </c>
      <c r="B342" s="119">
        <v>0</v>
      </c>
    </row>
    <row r="343" spans="1:2" ht="13.5" customHeight="1">
      <c r="A343" s="123">
        <v>0</v>
      </c>
      <c r="B343" s="119">
        <v>0</v>
      </c>
    </row>
    <row r="344" spans="1:2" ht="13.5" customHeight="1">
      <c r="A344" s="123">
        <v>0</v>
      </c>
      <c r="B344" s="119">
        <v>0</v>
      </c>
    </row>
    <row r="345" spans="1:2" ht="13.5" customHeight="1">
      <c r="A345" s="123">
        <v>0</v>
      </c>
      <c r="B345" s="119">
        <v>0</v>
      </c>
    </row>
  </sheetData>
  <sheetProtection algorithmName="SHA-512" hashValue="qRdhK9TH/VIqbEqbv8WGWr14w5c2Amf8P7ePlk7IDM80P8FGRPm2DaJ7x1mJs37JMus5nMxUnV9t2fczr9ojEw==" saltValue="yp60w2eOWwQsHfdo8AYPHA==" spinCount="100000" sheet="1" objects="1" scenarios="1" formatCells="0"/>
  <conditionalFormatting sqref="D23:O23">
    <cfRule type="cellIs" dxfId="1" priority="1" operator="lessThan">
      <formula>0</formula>
    </cfRule>
  </conditionalFormatting>
  <conditionalFormatting sqref="D25:O25">
    <cfRule type="cellIs" dxfId="0" priority="2" operator="lessThan">
      <formula>0</formula>
    </cfRule>
  </conditionalFormatting>
  <dataValidations count="1">
    <dataValidation allowBlank="1" showInputMessage="1" showErrorMessage="1" errorTitle="Błędna wartość" error="Prosze wprowadzić poprawną wartość" sqref="D3:O4 F6:G6 F8:G10 F13:G13 F28:G29 F52:G52 F44:G44 F65:G65 F60:G62" xr:uid="{00000000-0002-0000-0700-000000000000}"/>
  </dataValidations>
  <pageMargins left="0.32007874015748011" right="0.4" top="1.1417322834645671" bottom="1.1417322834645671" header="0.74803149606299213" footer="0.74803149606299213"/>
  <pageSetup paperSize="9" scale="56" fitToWidth="0" fitToHeight="0" orientation="landscape" r:id="rId1"/>
  <headerFooter alignWithMargins="0"/>
  <ignoredErrors>
    <ignoredError sqref="D38:D39 D21:M21 O21 D31:O32 D52:E52 D17:K17 D26:O27 D41:O43 H52:O52 M17:O17" unlocked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AJP59"/>
  <sheetViews>
    <sheetView zoomScale="85" zoomScaleNormal="85" workbookViewId="0">
      <pane xSplit="2" topLeftCell="C1" activePane="topRight" state="frozen"/>
      <selection activeCell="E2" sqref="E2"/>
      <selection pane="topRight" activeCell="B1" sqref="B1"/>
    </sheetView>
  </sheetViews>
  <sheetFormatPr defaultRowHeight="13.8"/>
  <cols>
    <col min="1" max="1" width="3.8984375" style="578" customWidth="1"/>
    <col min="2" max="2" width="48.3984375" style="578" customWidth="1"/>
    <col min="3" max="3" width="10.09765625" style="578" hidden="1" customWidth="1"/>
    <col min="4" max="15" width="13.796875" style="578" customWidth="1"/>
    <col min="16" max="952" width="9.09765625" style="578" customWidth="1"/>
    <col min="953" max="953" width="9" style="475" customWidth="1"/>
    <col min="954" max="16384" width="8.796875" style="475"/>
  </cols>
  <sheetData>
    <row r="1" spans="1:952" s="568" customFormat="1" ht="17.399999999999999" customHeight="1">
      <c r="A1" s="567"/>
      <c r="B1" s="567" t="s">
        <v>194</v>
      </c>
      <c r="C1" s="18"/>
      <c r="D1" s="18" t="str">
        <f>Finansowanie!D1</f>
        <v>IV. kwartał 1</v>
      </c>
      <c r="E1" s="18" t="str">
        <f>Finansowanie!E1</f>
        <v>I. kwartał 2</v>
      </c>
      <c r="F1" s="18" t="str">
        <f>Finansowanie!F1</f>
        <v>II. kwartał 2</v>
      </c>
      <c r="G1" s="18" t="str">
        <f>Finansowanie!G1</f>
        <v>III. kwartał 2</v>
      </c>
      <c r="H1" s="18" t="str">
        <f>Finansowanie!H1</f>
        <v>IV. kwartał 2</v>
      </c>
      <c r="I1" s="18" t="str">
        <f>Finansowanie!I1</f>
        <v>I. kwartał 3</v>
      </c>
      <c r="J1" s="18" t="str">
        <f>Finansowanie!J1</f>
        <v>II. kwartał 3</v>
      </c>
      <c r="K1" s="18" t="str">
        <f>Finansowanie!K1</f>
        <v>III. kwartał 3</v>
      </c>
      <c r="L1" s="18" t="str">
        <f>Finansowanie!L1</f>
        <v>IV. kwartał 3</v>
      </c>
      <c r="M1" s="18" t="str">
        <f>Finansowanie!M1</f>
        <v>I. kwartał 4</v>
      </c>
      <c r="N1" s="18" t="str">
        <f>Finansowanie!N1</f>
        <v>II. kwartał 4</v>
      </c>
      <c r="O1" s="18" t="str">
        <f>Finansowanie!O1</f>
        <v>III. kwartał 4</v>
      </c>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c r="JC1" s="92"/>
      <c r="JD1" s="92"/>
      <c r="JE1" s="92"/>
      <c r="JF1" s="92"/>
      <c r="JG1" s="92"/>
      <c r="JH1" s="92"/>
      <c r="JI1" s="92"/>
      <c r="JJ1" s="92"/>
      <c r="JK1" s="92"/>
      <c r="JL1" s="92"/>
      <c r="JM1" s="92"/>
      <c r="JN1" s="92"/>
      <c r="JO1" s="92"/>
      <c r="JP1" s="92"/>
      <c r="JQ1" s="92"/>
      <c r="JR1" s="92"/>
      <c r="JS1" s="92"/>
      <c r="JT1" s="92"/>
      <c r="JU1" s="92"/>
      <c r="JV1" s="92"/>
      <c r="JW1" s="92"/>
      <c r="JX1" s="92"/>
      <c r="JY1" s="92"/>
      <c r="JZ1" s="92"/>
      <c r="KA1" s="92"/>
      <c r="KB1" s="92"/>
      <c r="KC1" s="92"/>
      <c r="KD1" s="92"/>
      <c r="KE1" s="92"/>
      <c r="KF1" s="92"/>
      <c r="KG1" s="92"/>
      <c r="KH1" s="92"/>
      <c r="KI1" s="92"/>
      <c r="KJ1" s="92"/>
      <c r="KK1" s="92"/>
      <c r="KL1" s="92"/>
      <c r="KM1" s="92"/>
      <c r="KN1" s="92"/>
      <c r="KO1" s="92"/>
      <c r="KP1" s="92"/>
      <c r="KQ1" s="92"/>
      <c r="KR1" s="92"/>
      <c r="KS1" s="92"/>
      <c r="KT1" s="92"/>
      <c r="KU1" s="92"/>
      <c r="KV1" s="92"/>
      <c r="KW1" s="92"/>
      <c r="KX1" s="92"/>
      <c r="KY1" s="92"/>
      <c r="KZ1" s="92"/>
      <c r="LA1" s="92"/>
      <c r="LB1" s="92"/>
      <c r="LC1" s="92"/>
      <c r="LD1" s="92"/>
      <c r="LE1" s="92"/>
      <c r="LF1" s="92"/>
      <c r="LG1" s="92"/>
      <c r="LH1" s="92"/>
      <c r="LI1" s="92"/>
      <c r="LJ1" s="92"/>
      <c r="LK1" s="92"/>
      <c r="LL1" s="92"/>
      <c r="LM1" s="92"/>
      <c r="LN1" s="92"/>
      <c r="LO1" s="92"/>
      <c r="LP1" s="92"/>
      <c r="LQ1" s="92"/>
      <c r="LR1" s="92"/>
      <c r="LS1" s="92"/>
      <c r="LT1" s="92"/>
      <c r="LU1" s="92"/>
      <c r="LV1" s="92"/>
      <c r="LW1" s="92"/>
      <c r="LX1" s="92"/>
      <c r="LY1" s="92"/>
      <c r="LZ1" s="92"/>
      <c r="MA1" s="92"/>
      <c r="MB1" s="92"/>
      <c r="MC1" s="92"/>
      <c r="MD1" s="92"/>
      <c r="ME1" s="92"/>
      <c r="MF1" s="92"/>
      <c r="MG1" s="92"/>
      <c r="MH1" s="92"/>
      <c r="MI1" s="92"/>
      <c r="MJ1" s="92"/>
      <c r="MK1" s="92"/>
      <c r="ML1" s="92"/>
      <c r="MM1" s="92"/>
      <c r="MN1" s="92"/>
      <c r="MO1" s="92"/>
      <c r="MP1" s="92"/>
      <c r="MQ1" s="92"/>
      <c r="MR1" s="92"/>
      <c r="MS1" s="92"/>
      <c r="MT1" s="92"/>
      <c r="MU1" s="92"/>
      <c r="MV1" s="92"/>
      <c r="MW1" s="92"/>
      <c r="MX1" s="92"/>
      <c r="MY1" s="92"/>
      <c r="MZ1" s="92"/>
      <c r="NA1" s="92"/>
      <c r="NB1" s="92"/>
      <c r="NC1" s="92"/>
      <c r="ND1" s="92"/>
      <c r="NE1" s="92"/>
      <c r="NF1" s="92"/>
      <c r="NG1" s="92"/>
      <c r="NH1" s="92"/>
      <c r="NI1" s="92"/>
      <c r="NJ1" s="92"/>
      <c r="NK1" s="92"/>
      <c r="NL1" s="92"/>
      <c r="NM1" s="92"/>
      <c r="NN1" s="92"/>
      <c r="NO1" s="92"/>
      <c r="NP1" s="92"/>
      <c r="NQ1" s="92"/>
      <c r="NR1" s="92"/>
      <c r="NS1" s="92"/>
      <c r="NT1" s="92"/>
      <c r="NU1" s="92"/>
      <c r="NV1" s="92"/>
      <c r="NW1" s="92"/>
      <c r="NX1" s="92"/>
      <c r="NY1" s="92"/>
      <c r="NZ1" s="92"/>
      <c r="OA1" s="92"/>
      <c r="OB1" s="92"/>
      <c r="OC1" s="92"/>
      <c r="OD1" s="92"/>
      <c r="OE1" s="92"/>
      <c r="OF1" s="92"/>
      <c r="OG1" s="92"/>
      <c r="OH1" s="92"/>
      <c r="OI1" s="92"/>
      <c r="OJ1" s="92"/>
      <c r="OK1" s="92"/>
      <c r="OL1" s="92"/>
      <c r="OM1" s="92"/>
      <c r="ON1" s="92"/>
      <c r="OO1" s="92"/>
      <c r="OP1" s="92"/>
      <c r="OQ1" s="92"/>
      <c r="OR1" s="92"/>
      <c r="OS1" s="92"/>
      <c r="OT1" s="92"/>
      <c r="OU1" s="92"/>
      <c r="OV1" s="92"/>
      <c r="OW1" s="92"/>
      <c r="OX1" s="92"/>
      <c r="OY1" s="92"/>
      <c r="OZ1" s="92"/>
      <c r="PA1" s="92"/>
      <c r="PB1" s="92"/>
      <c r="PC1" s="92"/>
      <c r="PD1" s="92"/>
      <c r="PE1" s="92"/>
      <c r="PF1" s="92"/>
      <c r="PG1" s="92"/>
      <c r="PH1" s="92"/>
      <c r="PI1" s="92"/>
      <c r="PJ1" s="92"/>
      <c r="PK1" s="92"/>
      <c r="PL1" s="92"/>
      <c r="PM1" s="92"/>
      <c r="PN1" s="92"/>
      <c r="PO1" s="92"/>
      <c r="PP1" s="92"/>
      <c r="PQ1" s="92"/>
      <c r="PR1" s="92"/>
      <c r="PS1" s="92"/>
      <c r="PT1" s="92"/>
      <c r="PU1" s="92"/>
      <c r="PV1" s="92"/>
      <c r="PW1" s="92"/>
      <c r="PX1" s="92"/>
      <c r="PY1" s="92"/>
      <c r="PZ1" s="92"/>
      <c r="QA1" s="92"/>
      <c r="QB1" s="92"/>
      <c r="QC1" s="92"/>
      <c r="QD1" s="92"/>
      <c r="QE1" s="92"/>
      <c r="QF1" s="92"/>
      <c r="QG1" s="92"/>
      <c r="QH1" s="92"/>
      <c r="QI1" s="92"/>
      <c r="QJ1" s="92"/>
      <c r="QK1" s="92"/>
      <c r="QL1" s="92"/>
      <c r="QM1" s="92"/>
      <c r="QN1" s="92"/>
      <c r="QO1" s="92"/>
      <c r="QP1" s="92"/>
      <c r="QQ1" s="92"/>
      <c r="QR1" s="92"/>
      <c r="QS1" s="92"/>
      <c r="QT1" s="92"/>
      <c r="QU1" s="92"/>
      <c r="QV1" s="92"/>
      <c r="QW1" s="92"/>
      <c r="QX1" s="92"/>
      <c r="QY1" s="92"/>
      <c r="QZ1" s="92"/>
      <c r="RA1" s="92"/>
      <c r="RB1" s="92"/>
      <c r="RC1" s="92"/>
      <c r="RD1" s="92"/>
      <c r="RE1" s="92"/>
      <c r="RF1" s="92"/>
      <c r="RG1" s="92"/>
      <c r="RH1" s="92"/>
      <c r="RI1" s="92"/>
      <c r="RJ1" s="92"/>
      <c r="RK1" s="92"/>
      <c r="RL1" s="92"/>
      <c r="RM1" s="92"/>
      <c r="RN1" s="92"/>
      <c r="RO1" s="92"/>
      <c r="RP1" s="92"/>
      <c r="RQ1" s="92"/>
      <c r="RR1" s="92"/>
      <c r="RS1" s="92"/>
      <c r="RT1" s="92"/>
      <c r="RU1" s="92"/>
      <c r="RV1" s="92"/>
      <c r="RW1" s="92"/>
      <c r="RX1" s="92"/>
      <c r="RY1" s="92"/>
      <c r="RZ1" s="92"/>
      <c r="SA1" s="92"/>
      <c r="SB1" s="92"/>
      <c r="SC1" s="92"/>
      <c r="SD1" s="92"/>
      <c r="SE1" s="92"/>
      <c r="SF1" s="92"/>
      <c r="SG1" s="92"/>
      <c r="SH1" s="92"/>
      <c r="SI1" s="92"/>
      <c r="SJ1" s="92"/>
      <c r="SK1" s="92"/>
      <c r="SL1" s="92"/>
      <c r="SM1" s="92"/>
      <c r="SN1" s="92"/>
      <c r="SO1" s="92"/>
      <c r="SP1" s="92"/>
      <c r="SQ1" s="92"/>
      <c r="SR1" s="92"/>
      <c r="SS1" s="92"/>
      <c r="ST1" s="92"/>
      <c r="SU1" s="92"/>
      <c r="SV1" s="92"/>
      <c r="SW1" s="92"/>
      <c r="SX1" s="92"/>
      <c r="SY1" s="92"/>
      <c r="SZ1" s="92"/>
      <c r="TA1" s="92"/>
      <c r="TB1" s="92"/>
      <c r="TC1" s="92"/>
      <c r="TD1" s="92"/>
      <c r="TE1" s="92"/>
      <c r="TF1" s="92"/>
      <c r="TG1" s="92"/>
      <c r="TH1" s="92"/>
      <c r="TI1" s="92"/>
      <c r="TJ1" s="92"/>
      <c r="TK1" s="92"/>
      <c r="TL1" s="92"/>
      <c r="TM1" s="92"/>
      <c r="TN1" s="92"/>
      <c r="TO1" s="92"/>
      <c r="TP1" s="92"/>
      <c r="TQ1" s="92"/>
      <c r="TR1" s="92"/>
      <c r="TS1" s="92"/>
      <c r="TT1" s="92"/>
      <c r="TU1" s="92"/>
      <c r="TV1" s="92"/>
      <c r="TW1" s="92"/>
      <c r="TX1" s="92"/>
      <c r="TY1" s="92"/>
      <c r="TZ1" s="92"/>
      <c r="UA1" s="92"/>
      <c r="UB1" s="92"/>
      <c r="UC1" s="92"/>
      <c r="UD1" s="92"/>
      <c r="UE1" s="92"/>
      <c r="UF1" s="92"/>
      <c r="UG1" s="92"/>
      <c r="UH1" s="92"/>
      <c r="UI1" s="92"/>
      <c r="UJ1" s="92"/>
      <c r="UK1" s="92"/>
      <c r="UL1" s="92"/>
      <c r="UM1" s="92"/>
      <c r="UN1" s="92"/>
      <c r="UO1" s="92"/>
      <c r="UP1" s="92"/>
      <c r="UQ1" s="92"/>
      <c r="UR1" s="92"/>
      <c r="US1" s="92"/>
      <c r="UT1" s="92"/>
      <c r="UU1" s="92"/>
      <c r="UV1" s="92"/>
      <c r="UW1" s="92"/>
      <c r="UX1" s="92"/>
      <c r="UY1" s="92"/>
      <c r="UZ1" s="92"/>
      <c r="VA1" s="92"/>
      <c r="VB1" s="92"/>
      <c r="VC1" s="92"/>
      <c r="VD1" s="92"/>
      <c r="VE1" s="92"/>
      <c r="VF1" s="92"/>
      <c r="VG1" s="92"/>
      <c r="VH1" s="92"/>
      <c r="VI1" s="92"/>
      <c r="VJ1" s="92"/>
      <c r="VK1" s="92"/>
      <c r="VL1" s="92"/>
      <c r="VM1" s="92"/>
      <c r="VN1" s="92"/>
      <c r="VO1" s="92"/>
      <c r="VP1" s="92"/>
      <c r="VQ1" s="92"/>
      <c r="VR1" s="92"/>
      <c r="VS1" s="92"/>
      <c r="VT1" s="92"/>
      <c r="VU1" s="92"/>
      <c r="VV1" s="92"/>
      <c r="VW1" s="92"/>
      <c r="VX1" s="92"/>
      <c r="VY1" s="92"/>
      <c r="VZ1" s="92"/>
      <c r="WA1" s="92"/>
      <c r="WB1" s="92"/>
      <c r="WC1" s="92"/>
      <c r="WD1" s="92"/>
      <c r="WE1" s="92"/>
      <c r="WF1" s="92"/>
      <c r="WG1" s="92"/>
      <c r="WH1" s="92"/>
      <c r="WI1" s="92"/>
      <c r="WJ1" s="92"/>
      <c r="WK1" s="92"/>
      <c r="WL1" s="92"/>
      <c r="WM1" s="92"/>
      <c r="WN1" s="92"/>
      <c r="WO1" s="92"/>
      <c r="WP1" s="92"/>
      <c r="WQ1" s="92"/>
      <c r="WR1" s="92"/>
      <c r="WS1" s="92"/>
      <c r="WT1" s="92"/>
      <c r="WU1" s="92"/>
      <c r="WV1" s="92"/>
      <c r="WW1" s="92"/>
      <c r="WX1" s="92"/>
      <c r="WY1" s="92"/>
      <c r="WZ1" s="92"/>
      <c r="XA1" s="92"/>
      <c r="XB1" s="92"/>
      <c r="XC1" s="92"/>
      <c r="XD1" s="92"/>
      <c r="XE1" s="92"/>
      <c r="XF1" s="92"/>
      <c r="XG1" s="92"/>
      <c r="XH1" s="92"/>
      <c r="XI1" s="92"/>
      <c r="XJ1" s="92"/>
      <c r="XK1" s="92"/>
      <c r="XL1" s="92"/>
      <c r="XM1" s="92"/>
      <c r="XN1" s="92"/>
      <c r="XO1" s="92"/>
      <c r="XP1" s="92"/>
      <c r="XQ1" s="92"/>
      <c r="XR1" s="92"/>
      <c r="XS1" s="92"/>
      <c r="XT1" s="92"/>
      <c r="XU1" s="92"/>
      <c r="XV1" s="92"/>
      <c r="XW1" s="92"/>
      <c r="XX1" s="92"/>
      <c r="XY1" s="92"/>
      <c r="XZ1" s="92"/>
      <c r="YA1" s="92"/>
      <c r="YB1" s="92"/>
      <c r="YC1" s="92"/>
      <c r="YD1" s="92"/>
      <c r="YE1" s="92"/>
      <c r="YF1" s="92"/>
      <c r="YG1" s="92"/>
      <c r="YH1" s="92"/>
      <c r="YI1" s="92"/>
      <c r="YJ1" s="92"/>
      <c r="YK1" s="92"/>
      <c r="YL1" s="92"/>
      <c r="YM1" s="92"/>
      <c r="YN1" s="92"/>
      <c r="YO1" s="92"/>
      <c r="YP1" s="92"/>
      <c r="YQ1" s="92"/>
      <c r="YR1" s="92"/>
      <c r="YS1" s="92"/>
      <c r="YT1" s="92"/>
      <c r="YU1" s="92"/>
      <c r="YV1" s="92"/>
      <c r="YW1" s="92"/>
      <c r="YX1" s="92"/>
      <c r="YY1" s="92"/>
      <c r="YZ1" s="92"/>
      <c r="ZA1" s="92"/>
      <c r="ZB1" s="92"/>
      <c r="ZC1" s="92"/>
      <c r="ZD1" s="92"/>
      <c r="ZE1" s="92"/>
      <c r="ZF1" s="92"/>
      <c r="ZG1" s="92"/>
      <c r="ZH1" s="92"/>
      <c r="ZI1" s="92"/>
      <c r="ZJ1" s="92"/>
      <c r="ZK1" s="92"/>
      <c r="ZL1" s="92"/>
      <c r="ZM1" s="92"/>
      <c r="ZN1" s="92"/>
      <c r="ZO1" s="92"/>
      <c r="ZP1" s="92"/>
      <c r="ZQ1" s="92"/>
      <c r="ZR1" s="92"/>
      <c r="ZS1" s="92"/>
      <c r="ZT1" s="92"/>
      <c r="ZU1" s="92"/>
      <c r="ZV1" s="92"/>
      <c r="ZW1" s="92"/>
      <c r="ZX1" s="92"/>
      <c r="ZY1" s="92"/>
      <c r="ZZ1" s="92"/>
      <c r="AAA1" s="92"/>
      <c r="AAB1" s="92"/>
      <c r="AAC1" s="92"/>
      <c r="AAD1" s="92"/>
      <c r="AAE1" s="92"/>
      <c r="AAF1" s="92"/>
      <c r="AAG1" s="92"/>
      <c r="AAH1" s="92"/>
      <c r="AAI1" s="92"/>
      <c r="AAJ1" s="92"/>
      <c r="AAK1" s="92"/>
      <c r="AAL1" s="92"/>
      <c r="AAM1" s="92"/>
      <c r="AAN1" s="92"/>
      <c r="AAO1" s="92"/>
      <c r="AAP1" s="92"/>
      <c r="AAQ1" s="92"/>
      <c r="AAR1" s="92"/>
      <c r="AAS1" s="92"/>
      <c r="AAT1" s="92"/>
      <c r="AAU1" s="92"/>
      <c r="AAV1" s="92"/>
      <c r="AAW1" s="92"/>
      <c r="AAX1" s="92"/>
      <c r="AAY1" s="92"/>
      <c r="AAZ1" s="92"/>
      <c r="ABA1" s="92"/>
      <c r="ABB1" s="92"/>
      <c r="ABC1" s="92"/>
      <c r="ABD1" s="92"/>
      <c r="ABE1" s="92"/>
      <c r="ABF1" s="92"/>
      <c r="ABG1" s="92"/>
      <c r="ABH1" s="92"/>
      <c r="ABI1" s="92"/>
      <c r="ABJ1" s="92"/>
      <c r="ABK1" s="92"/>
      <c r="ABL1" s="92"/>
      <c r="ABM1" s="92"/>
      <c r="ABN1" s="92"/>
      <c r="ABO1" s="92"/>
      <c r="ABP1" s="92"/>
      <c r="ABQ1" s="92"/>
      <c r="ABR1" s="92"/>
      <c r="ABS1" s="92"/>
      <c r="ABT1" s="92"/>
      <c r="ABU1" s="92"/>
      <c r="ABV1" s="92"/>
      <c r="ABW1" s="92"/>
      <c r="ABX1" s="92"/>
      <c r="ABY1" s="92"/>
      <c r="ABZ1" s="92"/>
      <c r="ACA1" s="92"/>
      <c r="ACB1" s="92"/>
      <c r="ACC1" s="92"/>
      <c r="ACD1" s="92"/>
      <c r="ACE1" s="92"/>
      <c r="ACF1" s="92"/>
      <c r="ACG1" s="92"/>
      <c r="ACH1" s="92"/>
      <c r="ACI1" s="92"/>
      <c r="ACJ1" s="92"/>
      <c r="ACK1" s="92"/>
      <c r="ACL1" s="92"/>
      <c r="ACM1" s="92"/>
      <c r="ACN1" s="92"/>
      <c r="ACO1" s="92"/>
      <c r="ACP1" s="92"/>
      <c r="ACQ1" s="92"/>
      <c r="ACR1" s="92"/>
      <c r="ACS1" s="92"/>
      <c r="ACT1" s="92"/>
      <c r="ACU1" s="92"/>
      <c r="ACV1" s="92"/>
      <c r="ACW1" s="92"/>
      <c r="ACX1" s="92"/>
      <c r="ACY1" s="92"/>
      <c r="ACZ1" s="92"/>
      <c r="ADA1" s="92"/>
      <c r="ADB1" s="92"/>
      <c r="ADC1" s="92"/>
      <c r="ADD1" s="92"/>
      <c r="ADE1" s="92"/>
      <c r="ADF1" s="92"/>
      <c r="ADG1" s="92"/>
      <c r="ADH1" s="92"/>
      <c r="ADI1" s="92"/>
      <c r="ADJ1" s="92"/>
      <c r="ADK1" s="92"/>
      <c r="ADL1" s="92"/>
      <c r="ADM1" s="92"/>
      <c r="ADN1" s="92"/>
      <c r="ADO1" s="92"/>
      <c r="ADP1" s="92"/>
      <c r="ADQ1" s="92"/>
      <c r="ADR1" s="92"/>
      <c r="ADS1" s="92"/>
      <c r="ADT1" s="92"/>
      <c r="ADU1" s="92"/>
      <c r="ADV1" s="92"/>
      <c r="ADW1" s="92"/>
      <c r="ADX1" s="92"/>
      <c r="ADY1" s="92"/>
      <c r="ADZ1" s="92"/>
      <c r="AEA1" s="92"/>
      <c r="AEB1" s="92"/>
      <c r="AEC1" s="92"/>
      <c r="AED1" s="92"/>
      <c r="AEE1" s="92"/>
      <c r="AEF1" s="92"/>
      <c r="AEG1" s="92"/>
      <c r="AEH1" s="92"/>
      <c r="AEI1" s="92"/>
      <c r="AEJ1" s="92"/>
      <c r="AEK1" s="92"/>
      <c r="AEL1" s="92"/>
      <c r="AEM1" s="92"/>
      <c r="AEN1" s="92"/>
      <c r="AEO1" s="92"/>
      <c r="AEP1" s="92"/>
      <c r="AEQ1" s="92"/>
      <c r="AER1" s="92"/>
      <c r="AES1" s="92"/>
      <c r="AET1" s="92"/>
      <c r="AEU1" s="92"/>
      <c r="AEV1" s="92"/>
      <c r="AEW1" s="92"/>
      <c r="AEX1" s="92"/>
      <c r="AEY1" s="92"/>
      <c r="AEZ1" s="92"/>
      <c r="AFA1" s="92"/>
      <c r="AFB1" s="92"/>
      <c r="AFC1" s="92"/>
      <c r="AFD1" s="92"/>
      <c r="AFE1" s="92"/>
      <c r="AFF1" s="92"/>
      <c r="AFG1" s="92"/>
      <c r="AFH1" s="92"/>
      <c r="AFI1" s="92"/>
      <c r="AFJ1" s="92"/>
      <c r="AFK1" s="92"/>
      <c r="AFL1" s="92"/>
      <c r="AFM1" s="92"/>
      <c r="AFN1" s="92"/>
      <c r="AFO1" s="92"/>
      <c r="AFP1" s="92"/>
      <c r="AFQ1" s="92"/>
      <c r="AFR1" s="92"/>
      <c r="AFS1" s="92"/>
      <c r="AFT1" s="92"/>
      <c r="AFU1" s="92"/>
      <c r="AFV1" s="92"/>
      <c r="AFW1" s="92"/>
      <c r="AFX1" s="92"/>
      <c r="AFY1" s="92"/>
      <c r="AFZ1" s="92"/>
      <c r="AGA1" s="92"/>
      <c r="AGB1" s="92"/>
      <c r="AGC1" s="92"/>
      <c r="AGD1" s="92"/>
      <c r="AGE1" s="92"/>
      <c r="AGF1" s="92"/>
      <c r="AGG1" s="92"/>
      <c r="AGH1" s="92"/>
      <c r="AGI1" s="92"/>
      <c r="AGJ1" s="92"/>
      <c r="AGK1" s="92"/>
      <c r="AGL1" s="92"/>
      <c r="AGM1" s="92"/>
      <c r="AGN1" s="92"/>
      <c r="AGO1" s="92"/>
      <c r="AGP1" s="92"/>
      <c r="AGQ1" s="92"/>
      <c r="AGR1" s="92"/>
      <c r="AGS1" s="92"/>
      <c r="AGT1" s="92"/>
      <c r="AGU1" s="92"/>
      <c r="AGV1" s="92"/>
      <c r="AGW1" s="92"/>
      <c r="AGX1" s="92"/>
      <c r="AGY1" s="92"/>
      <c r="AGZ1" s="92"/>
      <c r="AHA1" s="92"/>
      <c r="AHB1" s="92"/>
      <c r="AHC1" s="92"/>
      <c r="AHD1" s="92"/>
      <c r="AHE1" s="92"/>
      <c r="AHF1" s="92"/>
      <c r="AHG1" s="92"/>
      <c r="AHH1" s="92"/>
      <c r="AHI1" s="92"/>
      <c r="AHJ1" s="92"/>
      <c r="AHK1" s="92"/>
      <c r="AHL1" s="92"/>
      <c r="AHM1" s="92"/>
      <c r="AHN1" s="92"/>
      <c r="AHO1" s="92"/>
      <c r="AHP1" s="92"/>
      <c r="AHQ1" s="92"/>
      <c r="AHR1" s="92"/>
      <c r="AHS1" s="92"/>
      <c r="AHT1" s="92"/>
      <c r="AHU1" s="92"/>
      <c r="AHV1" s="92"/>
      <c r="AHW1" s="92"/>
      <c r="AHX1" s="92"/>
      <c r="AHY1" s="92"/>
      <c r="AHZ1" s="92"/>
      <c r="AIA1" s="92"/>
      <c r="AIB1" s="92"/>
      <c r="AIC1" s="92"/>
      <c r="AID1" s="92"/>
      <c r="AIE1" s="92"/>
      <c r="AIF1" s="92"/>
      <c r="AIG1" s="92"/>
      <c r="AIH1" s="92"/>
      <c r="AII1" s="92"/>
      <c r="AIJ1" s="92"/>
      <c r="AIK1" s="92"/>
      <c r="AIL1" s="92"/>
      <c r="AIM1" s="92"/>
      <c r="AIN1" s="92"/>
      <c r="AIO1" s="92"/>
      <c r="AIP1" s="92"/>
      <c r="AIQ1" s="92"/>
      <c r="AIR1" s="92"/>
      <c r="AIS1" s="92"/>
      <c r="AIT1" s="92"/>
      <c r="AIU1" s="92"/>
      <c r="AIV1" s="92"/>
      <c r="AIW1" s="92"/>
      <c r="AIX1" s="92"/>
      <c r="AIY1" s="92"/>
      <c r="AIZ1" s="92"/>
      <c r="AJA1" s="92"/>
      <c r="AJB1" s="92"/>
      <c r="AJC1" s="92"/>
      <c r="AJD1" s="92"/>
      <c r="AJE1" s="92"/>
      <c r="AJF1" s="92"/>
      <c r="AJG1" s="92"/>
      <c r="AJH1" s="92"/>
      <c r="AJI1" s="92"/>
      <c r="AJJ1" s="92"/>
      <c r="AJK1" s="92"/>
      <c r="AJL1" s="92"/>
      <c r="AJM1" s="92"/>
      <c r="AJN1" s="92"/>
      <c r="AJO1" s="92"/>
      <c r="AJP1" s="92"/>
    </row>
    <row r="2" spans="1:952" s="573" customFormat="1" ht="13.2">
      <c r="A2" s="569" t="s">
        <v>23</v>
      </c>
      <c r="B2" s="570" t="s">
        <v>121</v>
      </c>
      <c r="C2" s="570"/>
      <c r="D2" s="571"/>
      <c r="E2" s="571"/>
      <c r="F2" s="571"/>
      <c r="G2" s="571"/>
      <c r="H2" s="571"/>
      <c r="I2" s="571"/>
      <c r="J2" s="571"/>
      <c r="K2" s="571"/>
      <c r="L2" s="571"/>
      <c r="M2" s="572"/>
      <c r="N2" s="571"/>
      <c r="O2" s="571"/>
    </row>
    <row r="3" spans="1:952" s="475" customFormat="1">
      <c r="A3" s="574" t="s">
        <v>25</v>
      </c>
      <c r="B3" s="575" t="s">
        <v>122</v>
      </c>
      <c r="C3" s="576"/>
      <c r="D3" s="577">
        <f ca="1">RZS!D44</f>
        <v>0</v>
      </c>
      <c r="E3" s="577">
        <f ca="1">RZS!E44</f>
        <v>0</v>
      </c>
      <c r="F3" s="577">
        <f ca="1">RZS!F44</f>
        <v>0</v>
      </c>
      <c r="G3" s="577">
        <f ca="1">RZS!G44</f>
        <v>0</v>
      </c>
      <c r="H3" s="577">
        <f ca="1">RZS!H44</f>
        <v>0</v>
      </c>
      <c r="I3" s="577">
        <f ca="1">RZS!I44</f>
        <v>0</v>
      </c>
      <c r="J3" s="577">
        <f ca="1">RZS!J44</f>
        <v>0</v>
      </c>
      <c r="K3" s="577">
        <f ca="1">RZS!K44</f>
        <v>0</v>
      </c>
      <c r="L3" s="577">
        <f ca="1">RZS!L44</f>
        <v>0</v>
      </c>
      <c r="M3" s="577">
        <f ca="1">RZS!M44</f>
        <v>0</v>
      </c>
      <c r="N3" s="577">
        <f ca="1">RZS!N44</f>
        <v>18857800</v>
      </c>
      <c r="O3" s="577">
        <f ca="1">RZS!O44</f>
        <v>4532200</v>
      </c>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8"/>
      <c r="BL3" s="578"/>
      <c r="BM3" s="578"/>
      <c r="BN3" s="578"/>
      <c r="BO3" s="578"/>
      <c r="BP3" s="578"/>
      <c r="BQ3" s="578"/>
      <c r="BR3" s="578"/>
      <c r="BS3" s="578"/>
      <c r="BT3" s="578"/>
      <c r="BU3" s="578"/>
      <c r="BV3" s="578"/>
      <c r="BW3" s="578"/>
      <c r="BX3" s="578"/>
      <c r="BY3" s="578"/>
      <c r="BZ3" s="578"/>
      <c r="CA3" s="578"/>
      <c r="CB3" s="578"/>
      <c r="CC3" s="578"/>
      <c r="CD3" s="578"/>
      <c r="CE3" s="578"/>
      <c r="CF3" s="578"/>
      <c r="CG3" s="578"/>
      <c r="CH3" s="578"/>
      <c r="CI3" s="578"/>
      <c r="CJ3" s="578"/>
      <c r="CK3" s="578"/>
      <c r="CL3" s="578"/>
      <c r="CM3" s="578"/>
      <c r="CN3" s="578"/>
      <c r="CO3" s="578"/>
      <c r="CP3" s="578"/>
      <c r="CQ3" s="578"/>
      <c r="CR3" s="578"/>
      <c r="CS3" s="578"/>
      <c r="CT3" s="578"/>
      <c r="CU3" s="578"/>
      <c r="CV3" s="578"/>
      <c r="CW3" s="578"/>
      <c r="CX3" s="578"/>
      <c r="CY3" s="578"/>
      <c r="CZ3" s="578"/>
      <c r="DA3" s="578"/>
      <c r="DB3" s="578"/>
      <c r="DC3" s="578"/>
      <c r="DD3" s="578"/>
      <c r="DE3" s="578"/>
      <c r="DF3" s="578"/>
      <c r="DG3" s="578"/>
      <c r="DH3" s="578"/>
      <c r="DI3" s="578"/>
      <c r="DJ3" s="578"/>
      <c r="DK3" s="578"/>
      <c r="DL3" s="578"/>
      <c r="DM3" s="578"/>
      <c r="DN3" s="578"/>
      <c r="DO3" s="578"/>
      <c r="DP3" s="578"/>
      <c r="DQ3" s="578"/>
      <c r="DR3" s="578"/>
      <c r="DS3" s="578"/>
      <c r="DT3" s="578"/>
      <c r="DU3" s="578"/>
      <c r="DV3" s="578"/>
      <c r="DW3" s="578"/>
      <c r="DX3" s="578"/>
      <c r="DY3" s="578"/>
      <c r="DZ3" s="578"/>
      <c r="EA3" s="578"/>
      <c r="EB3" s="578"/>
      <c r="EC3" s="578"/>
      <c r="ED3" s="578"/>
      <c r="EE3" s="578"/>
      <c r="EF3" s="578"/>
      <c r="EG3" s="578"/>
      <c r="EH3" s="578"/>
      <c r="EI3" s="578"/>
      <c r="EJ3" s="578"/>
      <c r="EK3" s="578"/>
      <c r="EL3" s="578"/>
      <c r="EM3" s="578"/>
      <c r="EN3" s="578"/>
      <c r="EO3" s="578"/>
      <c r="EP3" s="578"/>
      <c r="EQ3" s="578"/>
      <c r="ER3" s="578"/>
      <c r="ES3" s="578"/>
      <c r="ET3" s="578"/>
      <c r="EU3" s="578"/>
      <c r="EV3" s="578"/>
      <c r="EW3" s="578"/>
      <c r="EX3" s="578"/>
      <c r="EY3" s="578"/>
      <c r="EZ3" s="578"/>
      <c r="FA3" s="578"/>
      <c r="FB3" s="578"/>
      <c r="FC3" s="578"/>
      <c r="FD3" s="578"/>
      <c r="FE3" s="578"/>
      <c r="FF3" s="578"/>
      <c r="FG3" s="578"/>
      <c r="FH3" s="578"/>
      <c r="FI3" s="578"/>
      <c r="FJ3" s="578"/>
      <c r="FK3" s="578"/>
      <c r="FL3" s="578"/>
      <c r="FM3" s="578"/>
      <c r="FN3" s="578"/>
      <c r="FO3" s="578"/>
      <c r="FP3" s="578"/>
      <c r="FQ3" s="578"/>
      <c r="FR3" s="578"/>
      <c r="FS3" s="578"/>
      <c r="FT3" s="578"/>
      <c r="FU3" s="578"/>
      <c r="FV3" s="578"/>
      <c r="FW3" s="578"/>
      <c r="FX3" s="578"/>
      <c r="FY3" s="578"/>
      <c r="FZ3" s="578"/>
      <c r="GA3" s="578"/>
      <c r="GB3" s="578"/>
      <c r="GC3" s="578"/>
      <c r="GD3" s="578"/>
      <c r="GE3" s="578"/>
      <c r="GF3" s="578"/>
      <c r="GG3" s="578"/>
      <c r="GH3" s="578"/>
      <c r="GI3" s="578"/>
      <c r="GJ3" s="578"/>
      <c r="GK3" s="578"/>
      <c r="GL3" s="578"/>
      <c r="GM3" s="578"/>
      <c r="GN3" s="578"/>
      <c r="GO3" s="578"/>
      <c r="GP3" s="578"/>
      <c r="GQ3" s="578"/>
      <c r="GR3" s="578"/>
      <c r="GS3" s="578"/>
      <c r="GT3" s="578"/>
      <c r="GU3" s="578"/>
      <c r="GV3" s="578"/>
      <c r="GW3" s="578"/>
      <c r="GX3" s="578"/>
      <c r="GY3" s="578"/>
      <c r="GZ3" s="578"/>
      <c r="HA3" s="578"/>
      <c r="HB3" s="578"/>
      <c r="HC3" s="578"/>
      <c r="HD3" s="578"/>
      <c r="HE3" s="578"/>
      <c r="HF3" s="578"/>
      <c r="HG3" s="578"/>
      <c r="HH3" s="578"/>
      <c r="HI3" s="578"/>
      <c r="HJ3" s="578"/>
      <c r="HK3" s="578"/>
      <c r="HL3" s="578"/>
      <c r="HM3" s="578"/>
      <c r="HN3" s="578"/>
      <c r="HO3" s="578"/>
      <c r="HP3" s="578"/>
      <c r="HQ3" s="578"/>
      <c r="HR3" s="578"/>
      <c r="HS3" s="578"/>
      <c r="HT3" s="578"/>
      <c r="HU3" s="578"/>
      <c r="HV3" s="578"/>
      <c r="HW3" s="578"/>
      <c r="HX3" s="578"/>
      <c r="HY3" s="578"/>
      <c r="HZ3" s="578"/>
      <c r="IA3" s="578"/>
      <c r="IB3" s="578"/>
      <c r="IC3" s="578"/>
      <c r="ID3" s="578"/>
      <c r="IE3" s="578"/>
      <c r="IF3" s="578"/>
      <c r="IG3" s="578"/>
      <c r="IH3" s="578"/>
      <c r="II3" s="578"/>
      <c r="IJ3" s="578"/>
      <c r="IK3" s="578"/>
      <c r="IL3" s="578"/>
      <c r="IM3" s="578"/>
      <c r="IN3" s="578"/>
      <c r="IO3" s="578"/>
      <c r="IP3" s="578"/>
      <c r="IQ3" s="578"/>
      <c r="IR3" s="578"/>
      <c r="IS3" s="578"/>
      <c r="IT3" s="578"/>
      <c r="IU3" s="578"/>
      <c r="IV3" s="578"/>
      <c r="IW3" s="578"/>
      <c r="IX3" s="578"/>
      <c r="IY3" s="578"/>
      <c r="IZ3" s="578"/>
      <c r="JA3" s="578"/>
      <c r="JB3" s="578"/>
      <c r="JC3" s="578"/>
      <c r="JD3" s="578"/>
      <c r="JE3" s="578"/>
      <c r="JF3" s="578"/>
      <c r="JG3" s="578"/>
      <c r="JH3" s="578"/>
      <c r="JI3" s="578"/>
      <c r="JJ3" s="578"/>
      <c r="JK3" s="578"/>
      <c r="JL3" s="578"/>
      <c r="JM3" s="578"/>
      <c r="JN3" s="578"/>
      <c r="JO3" s="578"/>
      <c r="JP3" s="578"/>
      <c r="JQ3" s="578"/>
      <c r="JR3" s="578"/>
      <c r="JS3" s="578"/>
      <c r="JT3" s="578"/>
      <c r="JU3" s="578"/>
      <c r="JV3" s="578"/>
      <c r="JW3" s="578"/>
      <c r="JX3" s="578"/>
      <c r="JY3" s="578"/>
      <c r="JZ3" s="578"/>
      <c r="KA3" s="578"/>
      <c r="KB3" s="578"/>
      <c r="KC3" s="578"/>
      <c r="KD3" s="578"/>
      <c r="KE3" s="578"/>
      <c r="KF3" s="578"/>
      <c r="KG3" s="578"/>
      <c r="KH3" s="578"/>
      <c r="KI3" s="578"/>
      <c r="KJ3" s="578"/>
      <c r="KK3" s="578"/>
      <c r="KL3" s="578"/>
      <c r="KM3" s="578"/>
      <c r="KN3" s="578"/>
      <c r="KO3" s="578"/>
      <c r="KP3" s="578"/>
      <c r="KQ3" s="578"/>
      <c r="KR3" s="578"/>
      <c r="KS3" s="578"/>
      <c r="KT3" s="578"/>
      <c r="KU3" s="578"/>
      <c r="KV3" s="578"/>
      <c r="KW3" s="578"/>
      <c r="KX3" s="578"/>
      <c r="KY3" s="578"/>
      <c r="KZ3" s="578"/>
      <c r="LA3" s="578"/>
      <c r="LB3" s="578"/>
      <c r="LC3" s="578"/>
      <c r="LD3" s="578"/>
      <c r="LE3" s="578"/>
      <c r="LF3" s="578"/>
      <c r="LG3" s="578"/>
      <c r="LH3" s="578"/>
      <c r="LI3" s="578"/>
      <c r="LJ3" s="578"/>
      <c r="LK3" s="578"/>
      <c r="LL3" s="578"/>
      <c r="LM3" s="578"/>
      <c r="LN3" s="578"/>
      <c r="LO3" s="578"/>
      <c r="LP3" s="578"/>
      <c r="LQ3" s="578"/>
      <c r="LR3" s="578"/>
      <c r="LS3" s="578"/>
      <c r="LT3" s="578"/>
      <c r="LU3" s="578"/>
      <c r="LV3" s="578"/>
      <c r="LW3" s="578"/>
      <c r="LX3" s="578"/>
      <c r="LY3" s="578"/>
      <c r="LZ3" s="578"/>
      <c r="MA3" s="578"/>
      <c r="MB3" s="578"/>
      <c r="MC3" s="578"/>
      <c r="MD3" s="578"/>
      <c r="ME3" s="578"/>
      <c r="MF3" s="578"/>
      <c r="MG3" s="578"/>
      <c r="MH3" s="578"/>
      <c r="MI3" s="578"/>
      <c r="MJ3" s="578"/>
      <c r="MK3" s="578"/>
      <c r="ML3" s="578"/>
      <c r="MM3" s="578"/>
      <c r="MN3" s="578"/>
      <c r="MO3" s="578"/>
      <c r="MP3" s="578"/>
      <c r="MQ3" s="578"/>
      <c r="MR3" s="578"/>
      <c r="MS3" s="578"/>
      <c r="MT3" s="578"/>
      <c r="MU3" s="578"/>
      <c r="MV3" s="578"/>
      <c r="MW3" s="578"/>
      <c r="MX3" s="578"/>
      <c r="MY3" s="578"/>
      <c r="MZ3" s="578"/>
      <c r="NA3" s="578"/>
      <c r="NB3" s="578"/>
      <c r="NC3" s="578"/>
      <c r="ND3" s="578"/>
      <c r="NE3" s="578"/>
      <c r="NF3" s="578"/>
      <c r="NG3" s="578"/>
      <c r="NH3" s="578"/>
      <c r="NI3" s="578"/>
      <c r="NJ3" s="578"/>
      <c r="NK3" s="578"/>
      <c r="NL3" s="578"/>
      <c r="NM3" s="578"/>
      <c r="NN3" s="578"/>
      <c r="NO3" s="578"/>
      <c r="NP3" s="578"/>
      <c r="NQ3" s="578"/>
      <c r="NR3" s="578"/>
      <c r="NS3" s="578"/>
      <c r="NT3" s="578"/>
      <c r="NU3" s="578"/>
      <c r="NV3" s="578"/>
      <c r="NW3" s="578"/>
      <c r="NX3" s="578"/>
      <c r="NY3" s="578"/>
      <c r="NZ3" s="578"/>
      <c r="OA3" s="578"/>
      <c r="OB3" s="578"/>
      <c r="OC3" s="578"/>
      <c r="OD3" s="578"/>
      <c r="OE3" s="578"/>
      <c r="OF3" s="578"/>
      <c r="OG3" s="578"/>
      <c r="OH3" s="578"/>
      <c r="OI3" s="578"/>
      <c r="OJ3" s="578"/>
      <c r="OK3" s="578"/>
      <c r="OL3" s="578"/>
      <c r="OM3" s="578"/>
      <c r="ON3" s="578"/>
      <c r="OO3" s="578"/>
      <c r="OP3" s="578"/>
      <c r="OQ3" s="578"/>
      <c r="OR3" s="578"/>
      <c r="OS3" s="578"/>
      <c r="OT3" s="578"/>
      <c r="OU3" s="578"/>
      <c r="OV3" s="578"/>
      <c r="OW3" s="578"/>
      <c r="OX3" s="578"/>
      <c r="OY3" s="578"/>
      <c r="OZ3" s="578"/>
      <c r="PA3" s="578"/>
      <c r="PB3" s="578"/>
      <c r="PC3" s="578"/>
      <c r="PD3" s="578"/>
      <c r="PE3" s="578"/>
      <c r="PF3" s="578"/>
      <c r="PG3" s="578"/>
      <c r="PH3" s="578"/>
      <c r="PI3" s="578"/>
      <c r="PJ3" s="578"/>
      <c r="PK3" s="578"/>
      <c r="PL3" s="578"/>
      <c r="PM3" s="578"/>
      <c r="PN3" s="578"/>
      <c r="PO3" s="578"/>
      <c r="PP3" s="578"/>
      <c r="PQ3" s="578"/>
      <c r="PR3" s="578"/>
      <c r="PS3" s="578"/>
      <c r="PT3" s="578"/>
      <c r="PU3" s="578"/>
      <c r="PV3" s="578"/>
      <c r="PW3" s="578"/>
      <c r="PX3" s="578"/>
      <c r="PY3" s="578"/>
      <c r="PZ3" s="578"/>
      <c r="QA3" s="578"/>
      <c r="QB3" s="578"/>
      <c r="QC3" s="578"/>
      <c r="QD3" s="578"/>
      <c r="QE3" s="578"/>
      <c r="QF3" s="578"/>
      <c r="QG3" s="578"/>
      <c r="QH3" s="578"/>
      <c r="QI3" s="578"/>
      <c r="QJ3" s="578"/>
      <c r="QK3" s="578"/>
      <c r="QL3" s="578"/>
      <c r="QM3" s="578"/>
      <c r="QN3" s="578"/>
      <c r="QO3" s="578"/>
      <c r="QP3" s="578"/>
      <c r="QQ3" s="578"/>
      <c r="QR3" s="578"/>
      <c r="QS3" s="578"/>
      <c r="QT3" s="578"/>
      <c r="QU3" s="578"/>
      <c r="QV3" s="578"/>
      <c r="QW3" s="578"/>
      <c r="QX3" s="578"/>
      <c r="QY3" s="578"/>
      <c r="QZ3" s="578"/>
      <c r="RA3" s="578"/>
      <c r="RB3" s="578"/>
      <c r="RC3" s="578"/>
      <c r="RD3" s="578"/>
      <c r="RE3" s="578"/>
      <c r="RF3" s="578"/>
      <c r="RG3" s="578"/>
      <c r="RH3" s="578"/>
      <c r="RI3" s="578"/>
      <c r="RJ3" s="578"/>
      <c r="RK3" s="578"/>
      <c r="RL3" s="578"/>
      <c r="RM3" s="578"/>
      <c r="RN3" s="578"/>
      <c r="RO3" s="578"/>
      <c r="RP3" s="578"/>
      <c r="RQ3" s="578"/>
      <c r="RR3" s="578"/>
      <c r="RS3" s="578"/>
      <c r="RT3" s="578"/>
      <c r="RU3" s="578"/>
      <c r="RV3" s="578"/>
      <c r="RW3" s="578"/>
      <c r="RX3" s="578"/>
      <c r="RY3" s="578"/>
      <c r="RZ3" s="578"/>
      <c r="SA3" s="578"/>
      <c r="SB3" s="578"/>
      <c r="SC3" s="578"/>
      <c r="SD3" s="578"/>
      <c r="SE3" s="578"/>
      <c r="SF3" s="578"/>
      <c r="SG3" s="578"/>
      <c r="SH3" s="578"/>
      <c r="SI3" s="578"/>
      <c r="SJ3" s="578"/>
      <c r="SK3" s="578"/>
      <c r="SL3" s="578"/>
      <c r="SM3" s="578"/>
      <c r="SN3" s="578"/>
      <c r="SO3" s="578"/>
      <c r="SP3" s="578"/>
      <c r="SQ3" s="578"/>
      <c r="SR3" s="578"/>
      <c r="SS3" s="578"/>
      <c r="ST3" s="578"/>
      <c r="SU3" s="578"/>
      <c r="SV3" s="578"/>
      <c r="SW3" s="578"/>
      <c r="SX3" s="578"/>
      <c r="SY3" s="578"/>
      <c r="SZ3" s="578"/>
      <c r="TA3" s="578"/>
      <c r="TB3" s="578"/>
      <c r="TC3" s="578"/>
      <c r="TD3" s="578"/>
      <c r="TE3" s="578"/>
      <c r="TF3" s="578"/>
      <c r="TG3" s="578"/>
      <c r="TH3" s="578"/>
      <c r="TI3" s="578"/>
      <c r="TJ3" s="578"/>
      <c r="TK3" s="578"/>
      <c r="TL3" s="578"/>
      <c r="TM3" s="578"/>
      <c r="TN3" s="578"/>
      <c r="TO3" s="578"/>
      <c r="TP3" s="578"/>
      <c r="TQ3" s="578"/>
      <c r="TR3" s="578"/>
      <c r="TS3" s="578"/>
      <c r="TT3" s="578"/>
      <c r="TU3" s="578"/>
      <c r="TV3" s="578"/>
      <c r="TW3" s="578"/>
      <c r="TX3" s="578"/>
      <c r="TY3" s="578"/>
      <c r="TZ3" s="578"/>
      <c r="UA3" s="578"/>
      <c r="UB3" s="578"/>
      <c r="UC3" s="578"/>
      <c r="UD3" s="578"/>
      <c r="UE3" s="578"/>
      <c r="UF3" s="578"/>
      <c r="UG3" s="578"/>
      <c r="UH3" s="578"/>
      <c r="UI3" s="578"/>
      <c r="UJ3" s="578"/>
      <c r="UK3" s="578"/>
      <c r="UL3" s="578"/>
      <c r="UM3" s="578"/>
      <c r="UN3" s="578"/>
      <c r="UO3" s="578"/>
      <c r="UP3" s="578"/>
      <c r="UQ3" s="578"/>
      <c r="UR3" s="578"/>
      <c r="US3" s="578"/>
      <c r="UT3" s="578"/>
      <c r="UU3" s="578"/>
      <c r="UV3" s="578"/>
      <c r="UW3" s="578"/>
      <c r="UX3" s="578"/>
      <c r="UY3" s="578"/>
      <c r="UZ3" s="578"/>
      <c r="VA3" s="578"/>
      <c r="VB3" s="578"/>
      <c r="VC3" s="578"/>
      <c r="VD3" s="578"/>
      <c r="VE3" s="578"/>
      <c r="VF3" s="578"/>
      <c r="VG3" s="578"/>
      <c r="VH3" s="578"/>
      <c r="VI3" s="578"/>
      <c r="VJ3" s="578"/>
      <c r="VK3" s="578"/>
      <c r="VL3" s="578"/>
      <c r="VM3" s="578"/>
      <c r="VN3" s="578"/>
      <c r="VO3" s="578"/>
      <c r="VP3" s="578"/>
      <c r="VQ3" s="578"/>
      <c r="VR3" s="578"/>
      <c r="VS3" s="578"/>
      <c r="VT3" s="578"/>
      <c r="VU3" s="578"/>
      <c r="VV3" s="578"/>
      <c r="VW3" s="578"/>
      <c r="VX3" s="578"/>
      <c r="VY3" s="578"/>
      <c r="VZ3" s="578"/>
      <c r="WA3" s="578"/>
      <c r="WB3" s="578"/>
      <c r="WC3" s="578"/>
      <c r="WD3" s="578"/>
      <c r="WE3" s="578"/>
      <c r="WF3" s="578"/>
      <c r="WG3" s="578"/>
      <c r="WH3" s="578"/>
      <c r="WI3" s="578"/>
      <c r="WJ3" s="578"/>
      <c r="WK3" s="578"/>
      <c r="WL3" s="578"/>
      <c r="WM3" s="578"/>
      <c r="WN3" s="578"/>
      <c r="WO3" s="578"/>
      <c r="WP3" s="578"/>
      <c r="WQ3" s="578"/>
      <c r="WR3" s="578"/>
      <c r="WS3" s="578"/>
      <c r="WT3" s="578"/>
      <c r="WU3" s="578"/>
      <c r="WV3" s="578"/>
      <c r="WW3" s="578"/>
      <c r="WX3" s="578"/>
      <c r="WY3" s="578"/>
      <c r="WZ3" s="578"/>
      <c r="XA3" s="578"/>
      <c r="XB3" s="578"/>
      <c r="XC3" s="578"/>
      <c r="XD3" s="578"/>
      <c r="XE3" s="578"/>
      <c r="XF3" s="578"/>
      <c r="XG3" s="578"/>
      <c r="XH3" s="578"/>
      <c r="XI3" s="578"/>
      <c r="XJ3" s="578"/>
      <c r="XK3" s="578"/>
      <c r="XL3" s="578"/>
      <c r="XM3" s="578"/>
      <c r="XN3" s="578"/>
      <c r="XO3" s="578"/>
      <c r="XP3" s="578"/>
      <c r="XQ3" s="578"/>
      <c r="XR3" s="578"/>
      <c r="XS3" s="578"/>
      <c r="XT3" s="578"/>
      <c r="XU3" s="578"/>
      <c r="XV3" s="578"/>
      <c r="XW3" s="578"/>
      <c r="XX3" s="578"/>
      <c r="XY3" s="578"/>
      <c r="XZ3" s="578"/>
      <c r="YA3" s="578"/>
      <c r="YB3" s="578"/>
      <c r="YC3" s="578"/>
      <c r="YD3" s="578"/>
      <c r="YE3" s="578"/>
      <c r="YF3" s="578"/>
      <c r="YG3" s="578"/>
      <c r="YH3" s="578"/>
      <c r="YI3" s="578"/>
      <c r="YJ3" s="578"/>
      <c r="YK3" s="578"/>
      <c r="YL3" s="578"/>
      <c r="YM3" s="578"/>
      <c r="YN3" s="578"/>
      <c r="YO3" s="578"/>
      <c r="YP3" s="578"/>
      <c r="YQ3" s="578"/>
      <c r="YR3" s="578"/>
      <c r="YS3" s="578"/>
      <c r="YT3" s="578"/>
      <c r="YU3" s="578"/>
      <c r="YV3" s="578"/>
      <c r="YW3" s="578"/>
      <c r="YX3" s="578"/>
      <c r="YY3" s="578"/>
      <c r="YZ3" s="578"/>
      <c r="ZA3" s="578"/>
      <c r="ZB3" s="578"/>
      <c r="ZC3" s="578"/>
      <c r="ZD3" s="578"/>
      <c r="ZE3" s="578"/>
      <c r="ZF3" s="578"/>
      <c r="ZG3" s="578"/>
      <c r="ZH3" s="578"/>
      <c r="ZI3" s="578"/>
      <c r="ZJ3" s="578"/>
      <c r="ZK3" s="578"/>
      <c r="ZL3" s="578"/>
      <c r="ZM3" s="578"/>
      <c r="ZN3" s="578"/>
      <c r="ZO3" s="578"/>
      <c r="ZP3" s="578"/>
      <c r="ZQ3" s="578"/>
      <c r="ZR3" s="578"/>
      <c r="ZS3" s="578"/>
      <c r="ZT3" s="578"/>
      <c r="ZU3" s="578"/>
      <c r="ZV3" s="578"/>
      <c r="ZW3" s="578"/>
      <c r="ZX3" s="578"/>
      <c r="ZY3" s="578"/>
      <c r="ZZ3" s="578"/>
      <c r="AAA3" s="578"/>
      <c r="AAB3" s="578"/>
      <c r="AAC3" s="578"/>
      <c r="AAD3" s="578"/>
      <c r="AAE3" s="578"/>
      <c r="AAF3" s="578"/>
      <c r="AAG3" s="578"/>
      <c r="AAH3" s="578"/>
      <c r="AAI3" s="578"/>
      <c r="AAJ3" s="578"/>
      <c r="AAK3" s="578"/>
      <c r="AAL3" s="578"/>
      <c r="AAM3" s="578"/>
      <c r="AAN3" s="578"/>
      <c r="AAO3" s="578"/>
      <c r="AAP3" s="578"/>
      <c r="AAQ3" s="578"/>
      <c r="AAR3" s="578"/>
      <c r="AAS3" s="578"/>
      <c r="AAT3" s="578"/>
      <c r="AAU3" s="578"/>
      <c r="AAV3" s="578"/>
      <c r="AAW3" s="578"/>
      <c r="AAX3" s="578"/>
      <c r="AAY3" s="578"/>
      <c r="AAZ3" s="578"/>
      <c r="ABA3" s="578"/>
      <c r="ABB3" s="578"/>
      <c r="ABC3" s="578"/>
      <c r="ABD3" s="578"/>
      <c r="ABE3" s="578"/>
      <c r="ABF3" s="578"/>
      <c r="ABG3" s="578"/>
      <c r="ABH3" s="578"/>
      <c r="ABI3" s="578"/>
      <c r="ABJ3" s="578"/>
      <c r="ABK3" s="578"/>
      <c r="ABL3" s="578"/>
      <c r="ABM3" s="578"/>
      <c r="ABN3" s="578"/>
      <c r="ABO3" s="578"/>
      <c r="ABP3" s="578"/>
      <c r="ABQ3" s="578"/>
      <c r="ABR3" s="578"/>
      <c r="ABS3" s="578"/>
      <c r="ABT3" s="578"/>
      <c r="ABU3" s="578"/>
      <c r="ABV3" s="578"/>
      <c r="ABW3" s="578"/>
      <c r="ABX3" s="578"/>
      <c r="ABY3" s="578"/>
      <c r="ABZ3" s="578"/>
      <c r="ACA3" s="578"/>
      <c r="ACB3" s="578"/>
      <c r="ACC3" s="578"/>
      <c r="ACD3" s="578"/>
      <c r="ACE3" s="578"/>
      <c r="ACF3" s="578"/>
      <c r="ACG3" s="578"/>
      <c r="ACH3" s="578"/>
      <c r="ACI3" s="578"/>
      <c r="ACJ3" s="578"/>
      <c r="ACK3" s="578"/>
      <c r="ACL3" s="578"/>
      <c r="ACM3" s="578"/>
      <c r="ACN3" s="578"/>
      <c r="ACO3" s="578"/>
      <c r="ACP3" s="578"/>
      <c r="ACQ3" s="578"/>
      <c r="ACR3" s="578"/>
      <c r="ACS3" s="578"/>
      <c r="ACT3" s="578"/>
      <c r="ACU3" s="578"/>
      <c r="ACV3" s="578"/>
      <c r="ACW3" s="578"/>
      <c r="ACX3" s="578"/>
      <c r="ACY3" s="578"/>
      <c r="ACZ3" s="578"/>
      <c r="ADA3" s="578"/>
      <c r="ADB3" s="578"/>
      <c r="ADC3" s="578"/>
      <c r="ADD3" s="578"/>
      <c r="ADE3" s="578"/>
      <c r="ADF3" s="578"/>
      <c r="ADG3" s="578"/>
      <c r="ADH3" s="578"/>
      <c r="ADI3" s="578"/>
      <c r="ADJ3" s="578"/>
      <c r="ADK3" s="578"/>
      <c r="ADL3" s="578"/>
      <c r="ADM3" s="578"/>
      <c r="ADN3" s="578"/>
      <c r="ADO3" s="578"/>
      <c r="ADP3" s="578"/>
      <c r="ADQ3" s="578"/>
      <c r="ADR3" s="578"/>
      <c r="ADS3" s="578"/>
      <c r="ADT3" s="578"/>
      <c r="ADU3" s="578"/>
      <c r="ADV3" s="578"/>
      <c r="ADW3" s="578"/>
      <c r="ADX3" s="578"/>
      <c r="ADY3" s="578"/>
      <c r="ADZ3" s="578"/>
      <c r="AEA3" s="578"/>
      <c r="AEB3" s="578"/>
      <c r="AEC3" s="578"/>
      <c r="AED3" s="578"/>
      <c r="AEE3" s="578"/>
      <c r="AEF3" s="578"/>
      <c r="AEG3" s="578"/>
      <c r="AEH3" s="578"/>
      <c r="AEI3" s="578"/>
      <c r="AEJ3" s="578"/>
      <c r="AEK3" s="578"/>
      <c r="AEL3" s="578"/>
      <c r="AEM3" s="578"/>
      <c r="AEN3" s="578"/>
      <c r="AEO3" s="578"/>
      <c r="AEP3" s="578"/>
      <c r="AEQ3" s="578"/>
      <c r="AER3" s="578"/>
      <c r="AES3" s="578"/>
      <c r="AET3" s="578"/>
      <c r="AEU3" s="578"/>
      <c r="AEV3" s="578"/>
      <c r="AEW3" s="578"/>
      <c r="AEX3" s="578"/>
      <c r="AEY3" s="578"/>
      <c r="AEZ3" s="578"/>
      <c r="AFA3" s="578"/>
      <c r="AFB3" s="578"/>
      <c r="AFC3" s="578"/>
      <c r="AFD3" s="578"/>
      <c r="AFE3" s="578"/>
      <c r="AFF3" s="578"/>
      <c r="AFG3" s="578"/>
      <c r="AFH3" s="578"/>
      <c r="AFI3" s="578"/>
      <c r="AFJ3" s="578"/>
      <c r="AFK3" s="578"/>
      <c r="AFL3" s="578"/>
      <c r="AFM3" s="578"/>
      <c r="AFN3" s="578"/>
      <c r="AFO3" s="578"/>
      <c r="AFP3" s="578"/>
      <c r="AFQ3" s="578"/>
      <c r="AFR3" s="578"/>
      <c r="AFS3" s="578"/>
      <c r="AFT3" s="578"/>
      <c r="AFU3" s="578"/>
      <c r="AFV3" s="578"/>
      <c r="AFW3" s="578"/>
      <c r="AFX3" s="578"/>
      <c r="AFY3" s="578"/>
      <c r="AFZ3" s="578"/>
      <c r="AGA3" s="578"/>
      <c r="AGB3" s="578"/>
      <c r="AGC3" s="578"/>
      <c r="AGD3" s="578"/>
      <c r="AGE3" s="578"/>
      <c r="AGF3" s="578"/>
      <c r="AGG3" s="578"/>
      <c r="AGH3" s="578"/>
      <c r="AGI3" s="578"/>
      <c r="AGJ3" s="578"/>
      <c r="AGK3" s="578"/>
      <c r="AGL3" s="578"/>
      <c r="AGM3" s="578"/>
      <c r="AGN3" s="578"/>
      <c r="AGO3" s="578"/>
      <c r="AGP3" s="578"/>
      <c r="AGQ3" s="578"/>
      <c r="AGR3" s="578"/>
      <c r="AGS3" s="578"/>
      <c r="AGT3" s="578"/>
      <c r="AGU3" s="578"/>
      <c r="AGV3" s="578"/>
      <c r="AGW3" s="578"/>
      <c r="AGX3" s="578"/>
      <c r="AGY3" s="578"/>
      <c r="AGZ3" s="578"/>
      <c r="AHA3" s="578"/>
      <c r="AHB3" s="578"/>
      <c r="AHC3" s="578"/>
      <c r="AHD3" s="578"/>
      <c r="AHE3" s="578"/>
      <c r="AHF3" s="578"/>
      <c r="AHG3" s="578"/>
      <c r="AHH3" s="578"/>
      <c r="AHI3" s="578"/>
      <c r="AHJ3" s="578"/>
      <c r="AHK3" s="578"/>
      <c r="AHL3" s="578"/>
      <c r="AHM3" s="578"/>
      <c r="AHN3" s="578"/>
      <c r="AHO3" s="578"/>
      <c r="AHP3" s="578"/>
      <c r="AHQ3" s="578"/>
      <c r="AHR3" s="578"/>
      <c r="AHS3" s="578"/>
      <c r="AHT3" s="578"/>
      <c r="AHU3" s="578"/>
      <c r="AHV3" s="578"/>
      <c r="AHW3" s="578"/>
      <c r="AHX3" s="578"/>
      <c r="AHY3" s="578"/>
      <c r="AHZ3" s="578"/>
      <c r="AIA3" s="578"/>
      <c r="AIB3" s="578"/>
      <c r="AIC3" s="578"/>
      <c r="AID3" s="578"/>
      <c r="AIE3" s="578"/>
      <c r="AIF3" s="578"/>
      <c r="AIG3" s="578"/>
      <c r="AIH3" s="578"/>
      <c r="AII3" s="578"/>
      <c r="AIJ3" s="578"/>
      <c r="AIK3" s="578"/>
      <c r="AIL3" s="578"/>
      <c r="AIM3" s="578"/>
      <c r="AIN3" s="578"/>
      <c r="AIO3" s="578"/>
      <c r="AIP3" s="578"/>
      <c r="AIQ3" s="578"/>
      <c r="AIR3" s="578"/>
      <c r="AIS3" s="578"/>
      <c r="AIT3" s="578"/>
      <c r="AIU3" s="578"/>
      <c r="AIV3" s="578"/>
      <c r="AIW3" s="578"/>
      <c r="AIX3" s="578"/>
      <c r="AIY3" s="578"/>
      <c r="AIZ3" s="578"/>
      <c r="AJA3" s="578"/>
      <c r="AJB3" s="578"/>
      <c r="AJC3" s="578"/>
      <c r="AJD3" s="578"/>
      <c r="AJE3" s="578"/>
      <c r="AJF3" s="578"/>
      <c r="AJG3" s="578"/>
      <c r="AJH3" s="578"/>
      <c r="AJI3" s="578"/>
      <c r="AJJ3" s="578"/>
      <c r="AJK3" s="578"/>
      <c r="AJL3" s="578"/>
      <c r="AJM3" s="578"/>
      <c r="AJN3" s="578"/>
      <c r="AJO3" s="578"/>
      <c r="AJP3" s="578"/>
    </row>
    <row r="4" spans="1:952" s="475" customFormat="1">
      <c r="A4" s="574" t="s">
        <v>31</v>
      </c>
      <c r="B4" s="575" t="s">
        <v>123</v>
      </c>
      <c r="C4" s="576"/>
      <c r="D4" s="577">
        <f t="shared" ref="D4:O4" ca="1" si="0">SUM(D5:D11)</f>
        <v>-8966.6666666666661</v>
      </c>
      <c r="E4" s="577">
        <f t="shared" ca="1" si="0"/>
        <v>-7923150</v>
      </c>
      <c r="F4" s="577">
        <f t="shared" ca="1" si="0"/>
        <v>-2094800</v>
      </c>
      <c r="G4" s="577">
        <f t="shared" ca="1" si="0"/>
        <v>-2153823.333333333</v>
      </c>
      <c r="H4" s="577">
        <f t="shared" ca="1" si="0"/>
        <v>-2032999.9999999998</v>
      </c>
      <c r="I4" s="577">
        <f t="shared" ca="1" si="0"/>
        <v>-78969.999999998137</v>
      </c>
      <c r="J4" s="577">
        <f t="shared" ca="1" si="0"/>
        <v>-326753.33333333442</v>
      </c>
      <c r="K4" s="577">
        <f t="shared" ca="1" si="0"/>
        <v>3403783.3333333358</v>
      </c>
      <c r="L4" s="577">
        <f t="shared" ca="1" si="0"/>
        <v>1700093.3333333356</v>
      </c>
      <c r="M4" s="577">
        <f t="shared" ca="1" si="0"/>
        <v>4743136.666666666</v>
      </c>
      <c r="N4" s="577">
        <f t="shared" ca="1" si="0"/>
        <v>-6554246.6666666716</v>
      </c>
      <c r="O4" s="577">
        <f t="shared" ca="1" si="0"/>
        <v>8025496.6666666651</v>
      </c>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578"/>
      <c r="AZ4" s="578"/>
      <c r="BA4" s="578"/>
      <c r="BB4" s="578"/>
      <c r="BC4" s="578"/>
      <c r="BD4" s="578"/>
      <c r="BE4" s="578"/>
      <c r="BF4" s="578"/>
      <c r="BG4" s="578"/>
      <c r="BH4" s="578"/>
      <c r="BI4" s="578"/>
      <c r="BJ4" s="578"/>
      <c r="BK4" s="578"/>
      <c r="BL4" s="578"/>
      <c r="BM4" s="578"/>
      <c r="BN4" s="578"/>
      <c r="BO4" s="578"/>
      <c r="BP4" s="578"/>
      <c r="BQ4" s="578"/>
      <c r="BR4" s="578"/>
      <c r="BS4" s="578"/>
      <c r="BT4" s="578"/>
      <c r="BU4" s="578"/>
      <c r="BV4" s="578"/>
      <c r="BW4" s="578"/>
      <c r="BX4" s="578"/>
      <c r="BY4" s="578"/>
      <c r="BZ4" s="578"/>
      <c r="CA4" s="578"/>
      <c r="CB4" s="578"/>
      <c r="CC4" s="578"/>
      <c r="CD4" s="578"/>
      <c r="CE4" s="578"/>
      <c r="CF4" s="578"/>
      <c r="CG4" s="578"/>
      <c r="CH4" s="578"/>
      <c r="CI4" s="578"/>
      <c r="CJ4" s="578"/>
      <c r="CK4" s="578"/>
      <c r="CL4" s="578"/>
      <c r="CM4" s="578"/>
      <c r="CN4" s="578"/>
      <c r="CO4" s="578"/>
      <c r="CP4" s="578"/>
      <c r="CQ4" s="578"/>
      <c r="CR4" s="578"/>
      <c r="CS4" s="578"/>
      <c r="CT4" s="578"/>
      <c r="CU4" s="578"/>
      <c r="CV4" s="578"/>
      <c r="CW4" s="578"/>
      <c r="CX4" s="578"/>
      <c r="CY4" s="578"/>
      <c r="CZ4" s="578"/>
      <c r="DA4" s="578"/>
      <c r="DB4" s="578"/>
      <c r="DC4" s="578"/>
      <c r="DD4" s="578"/>
      <c r="DE4" s="578"/>
      <c r="DF4" s="578"/>
      <c r="DG4" s="578"/>
      <c r="DH4" s="578"/>
      <c r="DI4" s="578"/>
      <c r="DJ4" s="578"/>
      <c r="DK4" s="578"/>
      <c r="DL4" s="578"/>
      <c r="DM4" s="578"/>
      <c r="DN4" s="578"/>
      <c r="DO4" s="578"/>
      <c r="DP4" s="578"/>
      <c r="DQ4" s="578"/>
      <c r="DR4" s="578"/>
      <c r="DS4" s="578"/>
      <c r="DT4" s="578"/>
      <c r="DU4" s="578"/>
      <c r="DV4" s="578"/>
      <c r="DW4" s="578"/>
      <c r="DX4" s="578"/>
      <c r="DY4" s="578"/>
      <c r="DZ4" s="578"/>
      <c r="EA4" s="578"/>
      <c r="EB4" s="578"/>
      <c r="EC4" s="578"/>
      <c r="ED4" s="578"/>
      <c r="EE4" s="578"/>
      <c r="EF4" s="578"/>
      <c r="EG4" s="578"/>
      <c r="EH4" s="578"/>
      <c r="EI4" s="578"/>
      <c r="EJ4" s="578"/>
      <c r="EK4" s="578"/>
      <c r="EL4" s="578"/>
      <c r="EM4" s="578"/>
      <c r="EN4" s="578"/>
      <c r="EO4" s="578"/>
      <c r="EP4" s="578"/>
      <c r="EQ4" s="578"/>
      <c r="ER4" s="578"/>
      <c r="ES4" s="578"/>
      <c r="ET4" s="578"/>
      <c r="EU4" s="578"/>
      <c r="EV4" s="578"/>
      <c r="EW4" s="578"/>
      <c r="EX4" s="578"/>
      <c r="EY4" s="578"/>
      <c r="EZ4" s="578"/>
      <c r="FA4" s="578"/>
      <c r="FB4" s="578"/>
      <c r="FC4" s="578"/>
      <c r="FD4" s="578"/>
      <c r="FE4" s="578"/>
      <c r="FF4" s="578"/>
      <c r="FG4" s="578"/>
      <c r="FH4" s="578"/>
      <c r="FI4" s="578"/>
      <c r="FJ4" s="578"/>
      <c r="FK4" s="578"/>
      <c r="FL4" s="578"/>
      <c r="FM4" s="578"/>
      <c r="FN4" s="578"/>
      <c r="FO4" s="578"/>
      <c r="FP4" s="578"/>
      <c r="FQ4" s="578"/>
      <c r="FR4" s="578"/>
      <c r="FS4" s="578"/>
      <c r="FT4" s="578"/>
      <c r="FU4" s="578"/>
      <c r="FV4" s="578"/>
      <c r="FW4" s="578"/>
      <c r="FX4" s="578"/>
      <c r="FY4" s="578"/>
      <c r="FZ4" s="578"/>
      <c r="GA4" s="578"/>
      <c r="GB4" s="578"/>
      <c r="GC4" s="578"/>
      <c r="GD4" s="578"/>
      <c r="GE4" s="578"/>
      <c r="GF4" s="578"/>
      <c r="GG4" s="578"/>
      <c r="GH4" s="578"/>
      <c r="GI4" s="578"/>
      <c r="GJ4" s="578"/>
      <c r="GK4" s="578"/>
      <c r="GL4" s="578"/>
      <c r="GM4" s="578"/>
      <c r="GN4" s="578"/>
      <c r="GO4" s="578"/>
      <c r="GP4" s="578"/>
      <c r="GQ4" s="578"/>
      <c r="GR4" s="578"/>
      <c r="GS4" s="578"/>
      <c r="GT4" s="578"/>
      <c r="GU4" s="578"/>
      <c r="GV4" s="578"/>
      <c r="GW4" s="578"/>
      <c r="GX4" s="578"/>
      <c r="GY4" s="578"/>
      <c r="GZ4" s="578"/>
      <c r="HA4" s="578"/>
      <c r="HB4" s="578"/>
      <c r="HC4" s="578"/>
      <c r="HD4" s="578"/>
      <c r="HE4" s="578"/>
      <c r="HF4" s="578"/>
      <c r="HG4" s="578"/>
      <c r="HH4" s="578"/>
      <c r="HI4" s="578"/>
      <c r="HJ4" s="578"/>
      <c r="HK4" s="578"/>
      <c r="HL4" s="578"/>
      <c r="HM4" s="578"/>
      <c r="HN4" s="578"/>
      <c r="HO4" s="578"/>
      <c r="HP4" s="578"/>
      <c r="HQ4" s="578"/>
      <c r="HR4" s="578"/>
      <c r="HS4" s="578"/>
      <c r="HT4" s="578"/>
      <c r="HU4" s="578"/>
      <c r="HV4" s="578"/>
      <c r="HW4" s="578"/>
      <c r="HX4" s="578"/>
      <c r="HY4" s="578"/>
      <c r="HZ4" s="578"/>
      <c r="IA4" s="578"/>
      <c r="IB4" s="578"/>
      <c r="IC4" s="578"/>
      <c r="ID4" s="578"/>
      <c r="IE4" s="578"/>
      <c r="IF4" s="578"/>
      <c r="IG4" s="578"/>
      <c r="IH4" s="578"/>
      <c r="II4" s="578"/>
      <c r="IJ4" s="578"/>
      <c r="IK4" s="578"/>
      <c r="IL4" s="578"/>
      <c r="IM4" s="578"/>
      <c r="IN4" s="578"/>
      <c r="IO4" s="578"/>
      <c r="IP4" s="578"/>
      <c r="IQ4" s="578"/>
      <c r="IR4" s="578"/>
      <c r="IS4" s="578"/>
      <c r="IT4" s="578"/>
      <c r="IU4" s="578"/>
      <c r="IV4" s="578"/>
      <c r="IW4" s="578"/>
      <c r="IX4" s="578"/>
      <c r="IY4" s="578"/>
      <c r="IZ4" s="578"/>
      <c r="JA4" s="578"/>
      <c r="JB4" s="578"/>
      <c r="JC4" s="578"/>
      <c r="JD4" s="578"/>
      <c r="JE4" s="578"/>
      <c r="JF4" s="578"/>
      <c r="JG4" s="578"/>
      <c r="JH4" s="578"/>
      <c r="JI4" s="578"/>
      <c r="JJ4" s="578"/>
      <c r="JK4" s="578"/>
      <c r="JL4" s="578"/>
      <c r="JM4" s="578"/>
      <c r="JN4" s="578"/>
      <c r="JO4" s="578"/>
      <c r="JP4" s="578"/>
      <c r="JQ4" s="578"/>
      <c r="JR4" s="578"/>
      <c r="JS4" s="578"/>
      <c r="JT4" s="578"/>
      <c r="JU4" s="578"/>
      <c r="JV4" s="578"/>
      <c r="JW4" s="578"/>
      <c r="JX4" s="578"/>
      <c r="JY4" s="578"/>
      <c r="JZ4" s="578"/>
      <c r="KA4" s="578"/>
      <c r="KB4" s="578"/>
      <c r="KC4" s="578"/>
      <c r="KD4" s="578"/>
      <c r="KE4" s="578"/>
      <c r="KF4" s="578"/>
      <c r="KG4" s="578"/>
      <c r="KH4" s="578"/>
      <c r="KI4" s="578"/>
      <c r="KJ4" s="578"/>
      <c r="KK4" s="578"/>
      <c r="KL4" s="578"/>
      <c r="KM4" s="578"/>
      <c r="KN4" s="578"/>
      <c r="KO4" s="578"/>
      <c r="KP4" s="578"/>
      <c r="KQ4" s="578"/>
      <c r="KR4" s="578"/>
      <c r="KS4" s="578"/>
      <c r="KT4" s="578"/>
      <c r="KU4" s="578"/>
      <c r="KV4" s="578"/>
      <c r="KW4" s="578"/>
      <c r="KX4" s="578"/>
      <c r="KY4" s="578"/>
      <c r="KZ4" s="578"/>
      <c r="LA4" s="578"/>
      <c r="LB4" s="578"/>
      <c r="LC4" s="578"/>
      <c r="LD4" s="578"/>
      <c r="LE4" s="578"/>
      <c r="LF4" s="578"/>
      <c r="LG4" s="578"/>
      <c r="LH4" s="578"/>
      <c r="LI4" s="578"/>
      <c r="LJ4" s="578"/>
      <c r="LK4" s="578"/>
      <c r="LL4" s="578"/>
      <c r="LM4" s="578"/>
      <c r="LN4" s="578"/>
      <c r="LO4" s="578"/>
      <c r="LP4" s="578"/>
      <c r="LQ4" s="578"/>
      <c r="LR4" s="578"/>
      <c r="LS4" s="578"/>
      <c r="LT4" s="578"/>
      <c r="LU4" s="578"/>
      <c r="LV4" s="578"/>
      <c r="LW4" s="578"/>
      <c r="LX4" s="578"/>
      <c r="LY4" s="578"/>
      <c r="LZ4" s="578"/>
      <c r="MA4" s="578"/>
      <c r="MB4" s="578"/>
      <c r="MC4" s="578"/>
      <c r="MD4" s="578"/>
      <c r="ME4" s="578"/>
      <c r="MF4" s="578"/>
      <c r="MG4" s="578"/>
      <c r="MH4" s="578"/>
      <c r="MI4" s="578"/>
      <c r="MJ4" s="578"/>
      <c r="MK4" s="578"/>
      <c r="ML4" s="578"/>
      <c r="MM4" s="578"/>
      <c r="MN4" s="578"/>
      <c r="MO4" s="578"/>
      <c r="MP4" s="578"/>
      <c r="MQ4" s="578"/>
      <c r="MR4" s="578"/>
      <c r="MS4" s="578"/>
      <c r="MT4" s="578"/>
      <c r="MU4" s="578"/>
      <c r="MV4" s="578"/>
      <c r="MW4" s="578"/>
      <c r="MX4" s="578"/>
      <c r="MY4" s="578"/>
      <c r="MZ4" s="578"/>
      <c r="NA4" s="578"/>
      <c r="NB4" s="578"/>
      <c r="NC4" s="578"/>
      <c r="ND4" s="578"/>
      <c r="NE4" s="578"/>
      <c r="NF4" s="578"/>
      <c r="NG4" s="578"/>
      <c r="NH4" s="578"/>
      <c r="NI4" s="578"/>
      <c r="NJ4" s="578"/>
      <c r="NK4" s="578"/>
      <c r="NL4" s="578"/>
      <c r="NM4" s="578"/>
      <c r="NN4" s="578"/>
      <c r="NO4" s="578"/>
      <c r="NP4" s="578"/>
      <c r="NQ4" s="578"/>
      <c r="NR4" s="578"/>
      <c r="NS4" s="578"/>
      <c r="NT4" s="578"/>
      <c r="NU4" s="578"/>
      <c r="NV4" s="578"/>
      <c r="NW4" s="578"/>
      <c r="NX4" s="578"/>
      <c r="NY4" s="578"/>
      <c r="NZ4" s="578"/>
      <c r="OA4" s="578"/>
      <c r="OB4" s="578"/>
      <c r="OC4" s="578"/>
      <c r="OD4" s="578"/>
      <c r="OE4" s="578"/>
      <c r="OF4" s="578"/>
      <c r="OG4" s="578"/>
      <c r="OH4" s="578"/>
      <c r="OI4" s="578"/>
      <c r="OJ4" s="578"/>
      <c r="OK4" s="578"/>
      <c r="OL4" s="578"/>
      <c r="OM4" s="578"/>
      <c r="ON4" s="578"/>
      <c r="OO4" s="578"/>
      <c r="OP4" s="578"/>
      <c r="OQ4" s="578"/>
      <c r="OR4" s="578"/>
      <c r="OS4" s="578"/>
      <c r="OT4" s="578"/>
      <c r="OU4" s="578"/>
      <c r="OV4" s="578"/>
      <c r="OW4" s="578"/>
      <c r="OX4" s="578"/>
      <c r="OY4" s="578"/>
      <c r="OZ4" s="578"/>
      <c r="PA4" s="578"/>
      <c r="PB4" s="578"/>
      <c r="PC4" s="578"/>
      <c r="PD4" s="578"/>
      <c r="PE4" s="578"/>
      <c r="PF4" s="578"/>
      <c r="PG4" s="578"/>
      <c r="PH4" s="578"/>
      <c r="PI4" s="578"/>
      <c r="PJ4" s="578"/>
      <c r="PK4" s="578"/>
      <c r="PL4" s="578"/>
      <c r="PM4" s="578"/>
      <c r="PN4" s="578"/>
      <c r="PO4" s="578"/>
      <c r="PP4" s="578"/>
      <c r="PQ4" s="578"/>
      <c r="PR4" s="578"/>
      <c r="PS4" s="578"/>
      <c r="PT4" s="578"/>
      <c r="PU4" s="578"/>
      <c r="PV4" s="578"/>
      <c r="PW4" s="578"/>
      <c r="PX4" s="578"/>
      <c r="PY4" s="578"/>
      <c r="PZ4" s="578"/>
      <c r="QA4" s="578"/>
      <c r="QB4" s="578"/>
      <c r="QC4" s="578"/>
      <c r="QD4" s="578"/>
      <c r="QE4" s="578"/>
      <c r="QF4" s="578"/>
      <c r="QG4" s="578"/>
      <c r="QH4" s="578"/>
      <c r="QI4" s="578"/>
      <c r="QJ4" s="578"/>
      <c r="QK4" s="578"/>
      <c r="QL4" s="578"/>
      <c r="QM4" s="578"/>
      <c r="QN4" s="578"/>
      <c r="QO4" s="578"/>
      <c r="QP4" s="578"/>
      <c r="QQ4" s="578"/>
      <c r="QR4" s="578"/>
      <c r="QS4" s="578"/>
      <c r="QT4" s="578"/>
      <c r="QU4" s="578"/>
      <c r="QV4" s="578"/>
      <c r="QW4" s="578"/>
      <c r="QX4" s="578"/>
      <c r="QY4" s="578"/>
      <c r="QZ4" s="578"/>
      <c r="RA4" s="578"/>
      <c r="RB4" s="578"/>
      <c r="RC4" s="578"/>
      <c r="RD4" s="578"/>
      <c r="RE4" s="578"/>
      <c r="RF4" s="578"/>
      <c r="RG4" s="578"/>
      <c r="RH4" s="578"/>
      <c r="RI4" s="578"/>
      <c r="RJ4" s="578"/>
      <c r="RK4" s="578"/>
      <c r="RL4" s="578"/>
      <c r="RM4" s="578"/>
      <c r="RN4" s="578"/>
      <c r="RO4" s="578"/>
      <c r="RP4" s="578"/>
      <c r="RQ4" s="578"/>
      <c r="RR4" s="578"/>
      <c r="RS4" s="578"/>
      <c r="RT4" s="578"/>
      <c r="RU4" s="578"/>
      <c r="RV4" s="578"/>
      <c r="RW4" s="578"/>
      <c r="RX4" s="578"/>
      <c r="RY4" s="578"/>
      <c r="RZ4" s="578"/>
      <c r="SA4" s="578"/>
      <c r="SB4" s="578"/>
      <c r="SC4" s="578"/>
      <c r="SD4" s="578"/>
      <c r="SE4" s="578"/>
      <c r="SF4" s="578"/>
      <c r="SG4" s="578"/>
      <c r="SH4" s="578"/>
      <c r="SI4" s="578"/>
      <c r="SJ4" s="578"/>
      <c r="SK4" s="578"/>
      <c r="SL4" s="578"/>
      <c r="SM4" s="578"/>
      <c r="SN4" s="578"/>
      <c r="SO4" s="578"/>
      <c r="SP4" s="578"/>
      <c r="SQ4" s="578"/>
      <c r="SR4" s="578"/>
      <c r="SS4" s="578"/>
      <c r="ST4" s="578"/>
      <c r="SU4" s="578"/>
      <c r="SV4" s="578"/>
      <c r="SW4" s="578"/>
      <c r="SX4" s="578"/>
      <c r="SY4" s="578"/>
      <c r="SZ4" s="578"/>
      <c r="TA4" s="578"/>
      <c r="TB4" s="578"/>
      <c r="TC4" s="578"/>
      <c r="TD4" s="578"/>
      <c r="TE4" s="578"/>
      <c r="TF4" s="578"/>
      <c r="TG4" s="578"/>
      <c r="TH4" s="578"/>
      <c r="TI4" s="578"/>
      <c r="TJ4" s="578"/>
      <c r="TK4" s="578"/>
      <c r="TL4" s="578"/>
      <c r="TM4" s="578"/>
      <c r="TN4" s="578"/>
      <c r="TO4" s="578"/>
      <c r="TP4" s="578"/>
      <c r="TQ4" s="578"/>
      <c r="TR4" s="578"/>
      <c r="TS4" s="578"/>
      <c r="TT4" s="578"/>
      <c r="TU4" s="578"/>
      <c r="TV4" s="578"/>
      <c r="TW4" s="578"/>
      <c r="TX4" s="578"/>
      <c r="TY4" s="578"/>
      <c r="TZ4" s="578"/>
      <c r="UA4" s="578"/>
      <c r="UB4" s="578"/>
      <c r="UC4" s="578"/>
      <c r="UD4" s="578"/>
      <c r="UE4" s="578"/>
      <c r="UF4" s="578"/>
      <c r="UG4" s="578"/>
      <c r="UH4" s="578"/>
      <c r="UI4" s="578"/>
      <c r="UJ4" s="578"/>
      <c r="UK4" s="578"/>
      <c r="UL4" s="578"/>
      <c r="UM4" s="578"/>
      <c r="UN4" s="578"/>
      <c r="UO4" s="578"/>
      <c r="UP4" s="578"/>
      <c r="UQ4" s="578"/>
      <c r="UR4" s="578"/>
      <c r="US4" s="578"/>
      <c r="UT4" s="578"/>
      <c r="UU4" s="578"/>
      <c r="UV4" s="578"/>
      <c r="UW4" s="578"/>
      <c r="UX4" s="578"/>
      <c r="UY4" s="578"/>
      <c r="UZ4" s="578"/>
      <c r="VA4" s="578"/>
      <c r="VB4" s="578"/>
      <c r="VC4" s="578"/>
      <c r="VD4" s="578"/>
      <c r="VE4" s="578"/>
      <c r="VF4" s="578"/>
      <c r="VG4" s="578"/>
      <c r="VH4" s="578"/>
      <c r="VI4" s="578"/>
      <c r="VJ4" s="578"/>
      <c r="VK4" s="578"/>
      <c r="VL4" s="578"/>
      <c r="VM4" s="578"/>
      <c r="VN4" s="578"/>
      <c r="VO4" s="578"/>
      <c r="VP4" s="578"/>
      <c r="VQ4" s="578"/>
      <c r="VR4" s="578"/>
      <c r="VS4" s="578"/>
      <c r="VT4" s="578"/>
      <c r="VU4" s="578"/>
      <c r="VV4" s="578"/>
      <c r="VW4" s="578"/>
      <c r="VX4" s="578"/>
      <c r="VY4" s="578"/>
      <c r="VZ4" s="578"/>
      <c r="WA4" s="578"/>
      <c r="WB4" s="578"/>
      <c r="WC4" s="578"/>
      <c r="WD4" s="578"/>
      <c r="WE4" s="578"/>
      <c r="WF4" s="578"/>
      <c r="WG4" s="578"/>
      <c r="WH4" s="578"/>
      <c r="WI4" s="578"/>
      <c r="WJ4" s="578"/>
      <c r="WK4" s="578"/>
      <c r="WL4" s="578"/>
      <c r="WM4" s="578"/>
      <c r="WN4" s="578"/>
      <c r="WO4" s="578"/>
      <c r="WP4" s="578"/>
      <c r="WQ4" s="578"/>
      <c r="WR4" s="578"/>
      <c r="WS4" s="578"/>
      <c r="WT4" s="578"/>
      <c r="WU4" s="578"/>
      <c r="WV4" s="578"/>
      <c r="WW4" s="578"/>
      <c r="WX4" s="578"/>
      <c r="WY4" s="578"/>
      <c r="WZ4" s="578"/>
      <c r="XA4" s="578"/>
      <c r="XB4" s="578"/>
      <c r="XC4" s="578"/>
      <c r="XD4" s="578"/>
      <c r="XE4" s="578"/>
      <c r="XF4" s="578"/>
      <c r="XG4" s="578"/>
      <c r="XH4" s="578"/>
      <c r="XI4" s="578"/>
      <c r="XJ4" s="578"/>
      <c r="XK4" s="578"/>
      <c r="XL4" s="578"/>
      <c r="XM4" s="578"/>
      <c r="XN4" s="578"/>
      <c r="XO4" s="578"/>
      <c r="XP4" s="578"/>
      <c r="XQ4" s="578"/>
      <c r="XR4" s="578"/>
      <c r="XS4" s="578"/>
      <c r="XT4" s="578"/>
      <c r="XU4" s="578"/>
      <c r="XV4" s="578"/>
      <c r="XW4" s="578"/>
      <c r="XX4" s="578"/>
      <c r="XY4" s="578"/>
      <c r="XZ4" s="578"/>
      <c r="YA4" s="578"/>
      <c r="YB4" s="578"/>
      <c r="YC4" s="578"/>
      <c r="YD4" s="578"/>
      <c r="YE4" s="578"/>
      <c r="YF4" s="578"/>
      <c r="YG4" s="578"/>
      <c r="YH4" s="578"/>
      <c r="YI4" s="578"/>
      <c r="YJ4" s="578"/>
      <c r="YK4" s="578"/>
      <c r="YL4" s="578"/>
      <c r="YM4" s="578"/>
      <c r="YN4" s="578"/>
      <c r="YO4" s="578"/>
      <c r="YP4" s="578"/>
      <c r="YQ4" s="578"/>
      <c r="YR4" s="578"/>
      <c r="YS4" s="578"/>
      <c r="YT4" s="578"/>
      <c r="YU4" s="578"/>
      <c r="YV4" s="578"/>
      <c r="YW4" s="578"/>
      <c r="YX4" s="578"/>
      <c r="YY4" s="578"/>
      <c r="YZ4" s="578"/>
      <c r="ZA4" s="578"/>
      <c r="ZB4" s="578"/>
      <c r="ZC4" s="578"/>
      <c r="ZD4" s="578"/>
      <c r="ZE4" s="578"/>
      <c r="ZF4" s="578"/>
      <c r="ZG4" s="578"/>
      <c r="ZH4" s="578"/>
      <c r="ZI4" s="578"/>
      <c r="ZJ4" s="578"/>
      <c r="ZK4" s="578"/>
      <c r="ZL4" s="578"/>
      <c r="ZM4" s="578"/>
      <c r="ZN4" s="578"/>
      <c r="ZO4" s="578"/>
      <c r="ZP4" s="578"/>
      <c r="ZQ4" s="578"/>
      <c r="ZR4" s="578"/>
      <c r="ZS4" s="578"/>
      <c r="ZT4" s="578"/>
      <c r="ZU4" s="578"/>
      <c r="ZV4" s="578"/>
      <c r="ZW4" s="578"/>
      <c r="ZX4" s="578"/>
      <c r="ZY4" s="578"/>
      <c r="ZZ4" s="578"/>
      <c r="AAA4" s="578"/>
      <c r="AAB4" s="578"/>
      <c r="AAC4" s="578"/>
      <c r="AAD4" s="578"/>
      <c r="AAE4" s="578"/>
      <c r="AAF4" s="578"/>
      <c r="AAG4" s="578"/>
      <c r="AAH4" s="578"/>
      <c r="AAI4" s="578"/>
      <c r="AAJ4" s="578"/>
      <c r="AAK4" s="578"/>
      <c r="AAL4" s="578"/>
      <c r="AAM4" s="578"/>
      <c r="AAN4" s="578"/>
      <c r="AAO4" s="578"/>
      <c r="AAP4" s="578"/>
      <c r="AAQ4" s="578"/>
      <c r="AAR4" s="578"/>
      <c r="AAS4" s="578"/>
      <c r="AAT4" s="578"/>
      <c r="AAU4" s="578"/>
      <c r="AAV4" s="578"/>
      <c r="AAW4" s="578"/>
      <c r="AAX4" s="578"/>
      <c r="AAY4" s="578"/>
      <c r="AAZ4" s="578"/>
      <c r="ABA4" s="578"/>
      <c r="ABB4" s="578"/>
      <c r="ABC4" s="578"/>
      <c r="ABD4" s="578"/>
      <c r="ABE4" s="578"/>
      <c r="ABF4" s="578"/>
      <c r="ABG4" s="578"/>
      <c r="ABH4" s="578"/>
      <c r="ABI4" s="578"/>
      <c r="ABJ4" s="578"/>
      <c r="ABK4" s="578"/>
      <c r="ABL4" s="578"/>
      <c r="ABM4" s="578"/>
      <c r="ABN4" s="578"/>
      <c r="ABO4" s="578"/>
      <c r="ABP4" s="578"/>
      <c r="ABQ4" s="578"/>
      <c r="ABR4" s="578"/>
      <c r="ABS4" s="578"/>
      <c r="ABT4" s="578"/>
      <c r="ABU4" s="578"/>
      <c r="ABV4" s="578"/>
      <c r="ABW4" s="578"/>
      <c r="ABX4" s="578"/>
      <c r="ABY4" s="578"/>
      <c r="ABZ4" s="578"/>
      <c r="ACA4" s="578"/>
      <c r="ACB4" s="578"/>
      <c r="ACC4" s="578"/>
      <c r="ACD4" s="578"/>
      <c r="ACE4" s="578"/>
      <c r="ACF4" s="578"/>
      <c r="ACG4" s="578"/>
      <c r="ACH4" s="578"/>
      <c r="ACI4" s="578"/>
      <c r="ACJ4" s="578"/>
      <c r="ACK4" s="578"/>
      <c r="ACL4" s="578"/>
      <c r="ACM4" s="578"/>
      <c r="ACN4" s="578"/>
      <c r="ACO4" s="578"/>
      <c r="ACP4" s="578"/>
      <c r="ACQ4" s="578"/>
      <c r="ACR4" s="578"/>
      <c r="ACS4" s="578"/>
      <c r="ACT4" s="578"/>
      <c r="ACU4" s="578"/>
      <c r="ACV4" s="578"/>
      <c r="ACW4" s="578"/>
      <c r="ACX4" s="578"/>
      <c r="ACY4" s="578"/>
      <c r="ACZ4" s="578"/>
      <c r="ADA4" s="578"/>
      <c r="ADB4" s="578"/>
      <c r="ADC4" s="578"/>
      <c r="ADD4" s="578"/>
      <c r="ADE4" s="578"/>
      <c r="ADF4" s="578"/>
      <c r="ADG4" s="578"/>
      <c r="ADH4" s="578"/>
      <c r="ADI4" s="578"/>
      <c r="ADJ4" s="578"/>
      <c r="ADK4" s="578"/>
      <c r="ADL4" s="578"/>
      <c r="ADM4" s="578"/>
      <c r="ADN4" s="578"/>
      <c r="ADO4" s="578"/>
      <c r="ADP4" s="578"/>
      <c r="ADQ4" s="578"/>
      <c r="ADR4" s="578"/>
      <c r="ADS4" s="578"/>
      <c r="ADT4" s="578"/>
      <c r="ADU4" s="578"/>
      <c r="ADV4" s="578"/>
      <c r="ADW4" s="578"/>
      <c r="ADX4" s="578"/>
      <c r="ADY4" s="578"/>
      <c r="ADZ4" s="578"/>
      <c r="AEA4" s="578"/>
      <c r="AEB4" s="578"/>
      <c r="AEC4" s="578"/>
      <c r="AED4" s="578"/>
      <c r="AEE4" s="578"/>
      <c r="AEF4" s="578"/>
      <c r="AEG4" s="578"/>
      <c r="AEH4" s="578"/>
      <c r="AEI4" s="578"/>
      <c r="AEJ4" s="578"/>
      <c r="AEK4" s="578"/>
      <c r="AEL4" s="578"/>
      <c r="AEM4" s="578"/>
      <c r="AEN4" s="578"/>
      <c r="AEO4" s="578"/>
      <c r="AEP4" s="578"/>
      <c r="AEQ4" s="578"/>
      <c r="AER4" s="578"/>
      <c r="AES4" s="578"/>
      <c r="AET4" s="578"/>
      <c r="AEU4" s="578"/>
      <c r="AEV4" s="578"/>
      <c r="AEW4" s="578"/>
      <c r="AEX4" s="578"/>
      <c r="AEY4" s="578"/>
      <c r="AEZ4" s="578"/>
      <c r="AFA4" s="578"/>
      <c r="AFB4" s="578"/>
      <c r="AFC4" s="578"/>
      <c r="AFD4" s="578"/>
      <c r="AFE4" s="578"/>
      <c r="AFF4" s="578"/>
      <c r="AFG4" s="578"/>
      <c r="AFH4" s="578"/>
      <c r="AFI4" s="578"/>
      <c r="AFJ4" s="578"/>
      <c r="AFK4" s="578"/>
      <c r="AFL4" s="578"/>
      <c r="AFM4" s="578"/>
      <c r="AFN4" s="578"/>
      <c r="AFO4" s="578"/>
      <c r="AFP4" s="578"/>
      <c r="AFQ4" s="578"/>
      <c r="AFR4" s="578"/>
      <c r="AFS4" s="578"/>
      <c r="AFT4" s="578"/>
      <c r="AFU4" s="578"/>
      <c r="AFV4" s="578"/>
      <c r="AFW4" s="578"/>
      <c r="AFX4" s="578"/>
      <c r="AFY4" s="578"/>
      <c r="AFZ4" s="578"/>
      <c r="AGA4" s="578"/>
      <c r="AGB4" s="578"/>
      <c r="AGC4" s="578"/>
      <c r="AGD4" s="578"/>
      <c r="AGE4" s="578"/>
      <c r="AGF4" s="578"/>
      <c r="AGG4" s="578"/>
      <c r="AGH4" s="578"/>
      <c r="AGI4" s="578"/>
      <c r="AGJ4" s="578"/>
      <c r="AGK4" s="578"/>
      <c r="AGL4" s="578"/>
      <c r="AGM4" s="578"/>
      <c r="AGN4" s="578"/>
      <c r="AGO4" s="578"/>
      <c r="AGP4" s="578"/>
      <c r="AGQ4" s="578"/>
      <c r="AGR4" s="578"/>
      <c r="AGS4" s="578"/>
      <c r="AGT4" s="578"/>
      <c r="AGU4" s="578"/>
      <c r="AGV4" s="578"/>
      <c r="AGW4" s="578"/>
      <c r="AGX4" s="578"/>
      <c r="AGY4" s="578"/>
      <c r="AGZ4" s="578"/>
      <c r="AHA4" s="578"/>
      <c r="AHB4" s="578"/>
      <c r="AHC4" s="578"/>
      <c r="AHD4" s="578"/>
      <c r="AHE4" s="578"/>
      <c r="AHF4" s="578"/>
      <c r="AHG4" s="578"/>
      <c r="AHH4" s="578"/>
      <c r="AHI4" s="578"/>
      <c r="AHJ4" s="578"/>
      <c r="AHK4" s="578"/>
      <c r="AHL4" s="578"/>
      <c r="AHM4" s="578"/>
      <c r="AHN4" s="578"/>
      <c r="AHO4" s="578"/>
      <c r="AHP4" s="578"/>
      <c r="AHQ4" s="578"/>
      <c r="AHR4" s="578"/>
      <c r="AHS4" s="578"/>
      <c r="AHT4" s="578"/>
      <c r="AHU4" s="578"/>
      <c r="AHV4" s="578"/>
      <c r="AHW4" s="578"/>
      <c r="AHX4" s="578"/>
      <c r="AHY4" s="578"/>
      <c r="AHZ4" s="578"/>
      <c r="AIA4" s="578"/>
      <c r="AIB4" s="578"/>
      <c r="AIC4" s="578"/>
      <c r="AID4" s="578"/>
      <c r="AIE4" s="578"/>
      <c r="AIF4" s="578"/>
      <c r="AIG4" s="578"/>
      <c r="AIH4" s="578"/>
      <c r="AII4" s="578"/>
      <c r="AIJ4" s="578"/>
      <c r="AIK4" s="578"/>
      <c r="AIL4" s="578"/>
      <c r="AIM4" s="578"/>
      <c r="AIN4" s="578"/>
      <c r="AIO4" s="578"/>
      <c r="AIP4" s="578"/>
      <c r="AIQ4" s="578"/>
      <c r="AIR4" s="578"/>
      <c r="AIS4" s="578"/>
      <c r="AIT4" s="578"/>
      <c r="AIU4" s="578"/>
      <c r="AIV4" s="578"/>
      <c r="AIW4" s="578"/>
      <c r="AIX4" s="578"/>
      <c r="AIY4" s="578"/>
      <c r="AIZ4" s="578"/>
      <c r="AJA4" s="578"/>
      <c r="AJB4" s="578"/>
      <c r="AJC4" s="578"/>
      <c r="AJD4" s="578"/>
      <c r="AJE4" s="578"/>
      <c r="AJF4" s="578"/>
      <c r="AJG4" s="578"/>
      <c r="AJH4" s="578"/>
      <c r="AJI4" s="578"/>
      <c r="AJJ4" s="578"/>
      <c r="AJK4" s="578"/>
      <c r="AJL4" s="578"/>
      <c r="AJM4" s="578"/>
      <c r="AJN4" s="578"/>
      <c r="AJO4" s="578"/>
      <c r="AJP4" s="578"/>
    </row>
    <row r="5" spans="1:952" s="475" customFormat="1">
      <c r="A5" s="574" t="s">
        <v>27</v>
      </c>
      <c r="B5" s="575" t="s">
        <v>124</v>
      </c>
      <c r="C5" s="576"/>
      <c r="D5" s="577">
        <f>RZS!D8</f>
        <v>0</v>
      </c>
      <c r="E5" s="577">
        <f>RZS!E8</f>
        <v>0</v>
      </c>
      <c r="F5" s="577">
        <f>RZS!F8</f>
        <v>0</v>
      </c>
      <c r="G5" s="577">
        <f>RZS!G8</f>
        <v>0</v>
      </c>
      <c r="H5" s="577">
        <f>RZS!H8</f>
        <v>0</v>
      </c>
      <c r="I5" s="577">
        <f>RZS!I8</f>
        <v>0</v>
      </c>
      <c r="J5" s="577">
        <f>RZS!J8</f>
        <v>0</v>
      </c>
      <c r="K5" s="577">
        <f>RZS!K8</f>
        <v>0</v>
      </c>
      <c r="L5" s="577">
        <f>RZS!L8</f>
        <v>0</v>
      </c>
      <c r="M5" s="577">
        <f>RZS!M8</f>
        <v>0</v>
      </c>
      <c r="N5" s="577">
        <f>RZS!N8</f>
        <v>0</v>
      </c>
      <c r="O5" s="577">
        <f>RZS!O8</f>
        <v>0</v>
      </c>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8"/>
      <c r="AO5" s="578"/>
      <c r="AP5" s="578"/>
      <c r="AQ5" s="578"/>
      <c r="AR5" s="578"/>
      <c r="AS5" s="578"/>
      <c r="AT5" s="578"/>
      <c r="AU5" s="578"/>
      <c r="AV5" s="578"/>
      <c r="AW5" s="578"/>
      <c r="AX5" s="578"/>
      <c r="AY5" s="578"/>
      <c r="AZ5" s="578"/>
      <c r="BA5" s="578"/>
      <c r="BB5" s="578"/>
      <c r="BC5" s="578"/>
      <c r="BD5" s="578"/>
      <c r="BE5" s="578"/>
      <c r="BF5" s="578"/>
      <c r="BG5" s="578"/>
      <c r="BH5" s="578"/>
      <c r="BI5" s="578"/>
      <c r="BJ5" s="578"/>
      <c r="BK5" s="578"/>
      <c r="BL5" s="578"/>
      <c r="BM5" s="578"/>
      <c r="BN5" s="578"/>
      <c r="BO5" s="578"/>
      <c r="BP5" s="578"/>
      <c r="BQ5" s="578"/>
      <c r="BR5" s="578"/>
      <c r="BS5" s="578"/>
      <c r="BT5" s="578"/>
      <c r="BU5" s="578"/>
      <c r="BV5" s="578"/>
      <c r="BW5" s="578"/>
      <c r="BX5" s="578"/>
      <c r="BY5" s="578"/>
      <c r="BZ5" s="578"/>
      <c r="CA5" s="578"/>
      <c r="CB5" s="578"/>
      <c r="CC5" s="578"/>
      <c r="CD5" s="578"/>
      <c r="CE5" s="578"/>
      <c r="CF5" s="578"/>
      <c r="CG5" s="578"/>
      <c r="CH5" s="578"/>
      <c r="CI5" s="578"/>
      <c r="CJ5" s="578"/>
      <c r="CK5" s="578"/>
      <c r="CL5" s="578"/>
      <c r="CM5" s="578"/>
      <c r="CN5" s="578"/>
      <c r="CO5" s="578"/>
      <c r="CP5" s="578"/>
      <c r="CQ5" s="578"/>
      <c r="CR5" s="578"/>
      <c r="CS5" s="578"/>
      <c r="CT5" s="578"/>
      <c r="CU5" s="578"/>
      <c r="CV5" s="578"/>
      <c r="CW5" s="578"/>
      <c r="CX5" s="578"/>
      <c r="CY5" s="578"/>
      <c r="CZ5" s="578"/>
      <c r="DA5" s="578"/>
      <c r="DB5" s="578"/>
      <c r="DC5" s="578"/>
      <c r="DD5" s="578"/>
      <c r="DE5" s="578"/>
      <c r="DF5" s="578"/>
      <c r="DG5" s="578"/>
      <c r="DH5" s="578"/>
      <c r="DI5" s="578"/>
      <c r="DJ5" s="578"/>
      <c r="DK5" s="578"/>
      <c r="DL5" s="578"/>
      <c r="DM5" s="578"/>
      <c r="DN5" s="578"/>
      <c r="DO5" s="578"/>
      <c r="DP5" s="578"/>
      <c r="DQ5" s="578"/>
      <c r="DR5" s="578"/>
      <c r="DS5" s="578"/>
      <c r="DT5" s="578"/>
      <c r="DU5" s="578"/>
      <c r="DV5" s="578"/>
      <c r="DW5" s="578"/>
      <c r="DX5" s="578"/>
      <c r="DY5" s="578"/>
      <c r="DZ5" s="578"/>
      <c r="EA5" s="578"/>
      <c r="EB5" s="578"/>
      <c r="EC5" s="578"/>
      <c r="ED5" s="578"/>
      <c r="EE5" s="578"/>
      <c r="EF5" s="578"/>
      <c r="EG5" s="578"/>
      <c r="EH5" s="578"/>
      <c r="EI5" s="578"/>
      <c r="EJ5" s="578"/>
      <c r="EK5" s="578"/>
      <c r="EL5" s="578"/>
      <c r="EM5" s="578"/>
      <c r="EN5" s="578"/>
      <c r="EO5" s="578"/>
      <c r="EP5" s="578"/>
      <c r="EQ5" s="578"/>
      <c r="ER5" s="578"/>
      <c r="ES5" s="578"/>
      <c r="ET5" s="578"/>
      <c r="EU5" s="578"/>
      <c r="EV5" s="578"/>
      <c r="EW5" s="578"/>
      <c r="EX5" s="578"/>
      <c r="EY5" s="578"/>
      <c r="EZ5" s="578"/>
      <c r="FA5" s="578"/>
      <c r="FB5" s="578"/>
      <c r="FC5" s="578"/>
      <c r="FD5" s="578"/>
      <c r="FE5" s="578"/>
      <c r="FF5" s="578"/>
      <c r="FG5" s="578"/>
      <c r="FH5" s="578"/>
      <c r="FI5" s="578"/>
      <c r="FJ5" s="578"/>
      <c r="FK5" s="578"/>
      <c r="FL5" s="578"/>
      <c r="FM5" s="578"/>
      <c r="FN5" s="578"/>
      <c r="FO5" s="578"/>
      <c r="FP5" s="578"/>
      <c r="FQ5" s="578"/>
      <c r="FR5" s="578"/>
      <c r="FS5" s="578"/>
      <c r="FT5" s="578"/>
      <c r="FU5" s="578"/>
      <c r="FV5" s="578"/>
      <c r="FW5" s="578"/>
      <c r="FX5" s="578"/>
      <c r="FY5" s="578"/>
      <c r="FZ5" s="578"/>
      <c r="GA5" s="578"/>
      <c r="GB5" s="578"/>
      <c r="GC5" s="578"/>
      <c r="GD5" s="578"/>
      <c r="GE5" s="578"/>
      <c r="GF5" s="578"/>
      <c r="GG5" s="578"/>
      <c r="GH5" s="578"/>
      <c r="GI5" s="578"/>
      <c r="GJ5" s="578"/>
      <c r="GK5" s="578"/>
      <c r="GL5" s="578"/>
      <c r="GM5" s="578"/>
      <c r="GN5" s="578"/>
      <c r="GO5" s="578"/>
      <c r="GP5" s="578"/>
      <c r="GQ5" s="578"/>
      <c r="GR5" s="578"/>
      <c r="GS5" s="578"/>
      <c r="GT5" s="578"/>
      <c r="GU5" s="578"/>
      <c r="GV5" s="578"/>
      <c r="GW5" s="578"/>
      <c r="GX5" s="578"/>
      <c r="GY5" s="578"/>
      <c r="GZ5" s="578"/>
      <c r="HA5" s="578"/>
      <c r="HB5" s="578"/>
      <c r="HC5" s="578"/>
      <c r="HD5" s="578"/>
      <c r="HE5" s="578"/>
      <c r="HF5" s="578"/>
      <c r="HG5" s="578"/>
      <c r="HH5" s="578"/>
      <c r="HI5" s="578"/>
      <c r="HJ5" s="578"/>
      <c r="HK5" s="578"/>
      <c r="HL5" s="578"/>
      <c r="HM5" s="578"/>
      <c r="HN5" s="578"/>
      <c r="HO5" s="578"/>
      <c r="HP5" s="578"/>
      <c r="HQ5" s="578"/>
      <c r="HR5" s="578"/>
      <c r="HS5" s="578"/>
      <c r="HT5" s="578"/>
      <c r="HU5" s="578"/>
      <c r="HV5" s="578"/>
      <c r="HW5" s="578"/>
      <c r="HX5" s="578"/>
      <c r="HY5" s="578"/>
      <c r="HZ5" s="578"/>
      <c r="IA5" s="578"/>
      <c r="IB5" s="578"/>
      <c r="IC5" s="578"/>
      <c r="ID5" s="578"/>
      <c r="IE5" s="578"/>
      <c r="IF5" s="578"/>
      <c r="IG5" s="578"/>
      <c r="IH5" s="578"/>
      <c r="II5" s="578"/>
      <c r="IJ5" s="578"/>
      <c r="IK5" s="578"/>
      <c r="IL5" s="578"/>
      <c r="IM5" s="578"/>
      <c r="IN5" s="578"/>
      <c r="IO5" s="578"/>
      <c r="IP5" s="578"/>
      <c r="IQ5" s="578"/>
      <c r="IR5" s="578"/>
      <c r="IS5" s="578"/>
      <c r="IT5" s="578"/>
      <c r="IU5" s="578"/>
      <c r="IV5" s="578"/>
      <c r="IW5" s="578"/>
      <c r="IX5" s="578"/>
      <c r="IY5" s="578"/>
      <c r="IZ5" s="578"/>
      <c r="JA5" s="578"/>
      <c r="JB5" s="578"/>
      <c r="JC5" s="578"/>
      <c r="JD5" s="578"/>
      <c r="JE5" s="578"/>
      <c r="JF5" s="578"/>
      <c r="JG5" s="578"/>
      <c r="JH5" s="578"/>
      <c r="JI5" s="578"/>
      <c r="JJ5" s="578"/>
      <c r="JK5" s="578"/>
      <c r="JL5" s="578"/>
      <c r="JM5" s="578"/>
      <c r="JN5" s="578"/>
      <c r="JO5" s="578"/>
      <c r="JP5" s="578"/>
      <c r="JQ5" s="578"/>
      <c r="JR5" s="578"/>
      <c r="JS5" s="578"/>
      <c r="JT5" s="578"/>
      <c r="JU5" s="578"/>
      <c r="JV5" s="578"/>
      <c r="JW5" s="578"/>
      <c r="JX5" s="578"/>
      <c r="JY5" s="578"/>
      <c r="JZ5" s="578"/>
      <c r="KA5" s="578"/>
      <c r="KB5" s="578"/>
      <c r="KC5" s="578"/>
      <c r="KD5" s="578"/>
      <c r="KE5" s="578"/>
      <c r="KF5" s="578"/>
      <c r="KG5" s="578"/>
      <c r="KH5" s="578"/>
      <c r="KI5" s="578"/>
      <c r="KJ5" s="578"/>
      <c r="KK5" s="578"/>
      <c r="KL5" s="578"/>
      <c r="KM5" s="578"/>
      <c r="KN5" s="578"/>
      <c r="KO5" s="578"/>
      <c r="KP5" s="578"/>
      <c r="KQ5" s="578"/>
      <c r="KR5" s="578"/>
      <c r="KS5" s="578"/>
      <c r="KT5" s="578"/>
      <c r="KU5" s="578"/>
      <c r="KV5" s="578"/>
      <c r="KW5" s="578"/>
      <c r="KX5" s="578"/>
      <c r="KY5" s="578"/>
      <c r="KZ5" s="578"/>
      <c r="LA5" s="578"/>
      <c r="LB5" s="578"/>
      <c r="LC5" s="578"/>
      <c r="LD5" s="578"/>
      <c r="LE5" s="578"/>
      <c r="LF5" s="578"/>
      <c r="LG5" s="578"/>
      <c r="LH5" s="578"/>
      <c r="LI5" s="578"/>
      <c r="LJ5" s="578"/>
      <c r="LK5" s="578"/>
      <c r="LL5" s="578"/>
      <c r="LM5" s="578"/>
      <c r="LN5" s="578"/>
      <c r="LO5" s="578"/>
      <c r="LP5" s="578"/>
      <c r="LQ5" s="578"/>
      <c r="LR5" s="578"/>
      <c r="LS5" s="578"/>
      <c r="LT5" s="578"/>
      <c r="LU5" s="578"/>
      <c r="LV5" s="578"/>
      <c r="LW5" s="578"/>
      <c r="LX5" s="578"/>
      <c r="LY5" s="578"/>
      <c r="LZ5" s="578"/>
      <c r="MA5" s="578"/>
      <c r="MB5" s="578"/>
      <c r="MC5" s="578"/>
      <c r="MD5" s="578"/>
      <c r="ME5" s="578"/>
      <c r="MF5" s="578"/>
      <c r="MG5" s="578"/>
      <c r="MH5" s="578"/>
      <c r="MI5" s="578"/>
      <c r="MJ5" s="578"/>
      <c r="MK5" s="578"/>
      <c r="ML5" s="578"/>
      <c r="MM5" s="578"/>
      <c r="MN5" s="578"/>
      <c r="MO5" s="578"/>
      <c r="MP5" s="578"/>
      <c r="MQ5" s="578"/>
      <c r="MR5" s="578"/>
      <c r="MS5" s="578"/>
      <c r="MT5" s="578"/>
      <c r="MU5" s="578"/>
      <c r="MV5" s="578"/>
      <c r="MW5" s="578"/>
      <c r="MX5" s="578"/>
      <c r="MY5" s="578"/>
      <c r="MZ5" s="578"/>
      <c r="NA5" s="578"/>
      <c r="NB5" s="578"/>
      <c r="NC5" s="578"/>
      <c r="ND5" s="578"/>
      <c r="NE5" s="578"/>
      <c r="NF5" s="578"/>
      <c r="NG5" s="578"/>
      <c r="NH5" s="578"/>
      <c r="NI5" s="578"/>
      <c r="NJ5" s="578"/>
      <c r="NK5" s="578"/>
      <c r="NL5" s="578"/>
      <c r="NM5" s="578"/>
      <c r="NN5" s="578"/>
      <c r="NO5" s="578"/>
      <c r="NP5" s="578"/>
      <c r="NQ5" s="578"/>
      <c r="NR5" s="578"/>
      <c r="NS5" s="578"/>
      <c r="NT5" s="578"/>
      <c r="NU5" s="578"/>
      <c r="NV5" s="578"/>
      <c r="NW5" s="578"/>
      <c r="NX5" s="578"/>
      <c r="NY5" s="578"/>
      <c r="NZ5" s="578"/>
      <c r="OA5" s="578"/>
      <c r="OB5" s="578"/>
      <c r="OC5" s="578"/>
      <c r="OD5" s="578"/>
      <c r="OE5" s="578"/>
      <c r="OF5" s="578"/>
      <c r="OG5" s="578"/>
      <c r="OH5" s="578"/>
      <c r="OI5" s="578"/>
      <c r="OJ5" s="578"/>
      <c r="OK5" s="578"/>
      <c r="OL5" s="578"/>
      <c r="OM5" s="578"/>
      <c r="ON5" s="578"/>
      <c r="OO5" s="578"/>
      <c r="OP5" s="578"/>
      <c r="OQ5" s="578"/>
      <c r="OR5" s="578"/>
      <c r="OS5" s="578"/>
      <c r="OT5" s="578"/>
      <c r="OU5" s="578"/>
      <c r="OV5" s="578"/>
      <c r="OW5" s="578"/>
      <c r="OX5" s="578"/>
      <c r="OY5" s="578"/>
      <c r="OZ5" s="578"/>
      <c r="PA5" s="578"/>
      <c r="PB5" s="578"/>
      <c r="PC5" s="578"/>
      <c r="PD5" s="578"/>
      <c r="PE5" s="578"/>
      <c r="PF5" s="578"/>
      <c r="PG5" s="578"/>
      <c r="PH5" s="578"/>
      <c r="PI5" s="578"/>
      <c r="PJ5" s="578"/>
      <c r="PK5" s="578"/>
      <c r="PL5" s="578"/>
      <c r="PM5" s="578"/>
      <c r="PN5" s="578"/>
      <c r="PO5" s="578"/>
      <c r="PP5" s="578"/>
      <c r="PQ5" s="578"/>
      <c r="PR5" s="578"/>
      <c r="PS5" s="578"/>
      <c r="PT5" s="578"/>
      <c r="PU5" s="578"/>
      <c r="PV5" s="578"/>
      <c r="PW5" s="578"/>
      <c r="PX5" s="578"/>
      <c r="PY5" s="578"/>
      <c r="PZ5" s="578"/>
      <c r="QA5" s="578"/>
      <c r="QB5" s="578"/>
      <c r="QC5" s="578"/>
      <c r="QD5" s="578"/>
      <c r="QE5" s="578"/>
      <c r="QF5" s="578"/>
      <c r="QG5" s="578"/>
      <c r="QH5" s="578"/>
      <c r="QI5" s="578"/>
      <c r="QJ5" s="578"/>
      <c r="QK5" s="578"/>
      <c r="QL5" s="578"/>
      <c r="QM5" s="578"/>
      <c r="QN5" s="578"/>
      <c r="QO5" s="578"/>
      <c r="QP5" s="578"/>
      <c r="QQ5" s="578"/>
      <c r="QR5" s="578"/>
      <c r="QS5" s="578"/>
      <c r="QT5" s="578"/>
      <c r="QU5" s="578"/>
      <c r="QV5" s="578"/>
      <c r="QW5" s="578"/>
      <c r="QX5" s="578"/>
      <c r="QY5" s="578"/>
      <c r="QZ5" s="578"/>
      <c r="RA5" s="578"/>
      <c r="RB5" s="578"/>
      <c r="RC5" s="578"/>
      <c r="RD5" s="578"/>
      <c r="RE5" s="578"/>
      <c r="RF5" s="578"/>
      <c r="RG5" s="578"/>
      <c r="RH5" s="578"/>
      <c r="RI5" s="578"/>
      <c r="RJ5" s="578"/>
      <c r="RK5" s="578"/>
      <c r="RL5" s="578"/>
      <c r="RM5" s="578"/>
      <c r="RN5" s="578"/>
      <c r="RO5" s="578"/>
      <c r="RP5" s="578"/>
      <c r="RQ5" s="578"/>
      <c r="RR5" s="578"/>
      <c r="RS5" s="578"/>
      <c r="RT5" s="578"/>
      <c r="RU5" s="578"/>
      <c r="RV5" s="578"/>
      <c r="RW5" s="578"/>
      <c r="RX5" s="578"/>
      <c r="RY5" s="578"/>
      <c r="RZ5" s="578"/>
      <c r="SA5" s="578"/>
      <c r="SB5" s="578"/>
      <c r="SC5" s="578"/>
      <c r="SD5" s="578"/>
      <c r="SE5" s="578"/>
      <c r="SF5" s="578"/>
      <c r="SG5" s="578"/>
      <c r="SH5" s="578"/>
      <c r="SI5" s="578"/>
      <c r="SJ5" s="578"/>
      <c r="SK5" s="578"/>
      <c r="SL5" s="578"/>
      <c r="SM5" s="578"/>
      <c r="SN5" s="578"/>
      <c r="SO5" s="578"/>
      <c r="SP5" s="578"/>
      <c r="SQ5" s="578"/>
      <c r="SR5" s="578"/>
      <c r="SS5" s="578"/>
      <c r="ST5" s="578"/>
      <c r="SU5" s="578"/>
      <c r="SV5" s="578"/>
      <c r="SW5" s="578"/>
      <c r="SX5" s="578"/>
      <c r="SY5" s="578"/>
      <c r="SZ5" s="578"/>
      <c r="TA5" s="578"/>
      <c r="TB5" s="578"/>
      <c r="TC5" s="578"/>
      <c r="TD5" s="578"/>
      <c r="TE5" s="578"/>
      <c r="TF5" s="578"/>
      <c r="TG5" s="578"/>
      <c r="TH5" s="578"/>
      <c r="TI5" s="578"/>
      <c r="TJ5" s="578"/>
      <c r="TK5" s="578"/>
      <c r="TL5" s="578"/>
      <c r="TM5" s="578"/>
      <c r="TN5" s="578"/>
      <c r="TO5" s="578"/>
      <c r="TP5" s="578"/>
      <c r="TQ5" s="578"/>
      <c r="TR5" s="578"/>
      <c r="TS5" s="578"/>
      <c r="TT5" s="578"/>
      <c r="TU5" s="578"/>
      <c r="TV5" s="578"/>
      <c r="TW5" s="578"/>
      <c r="TX5" s="578"/>
      <c r="TY5" s="578"/>
      <c r="TZ5" s="578"/>
      <c r="UA5" s="578"/>
      <c r="UB5" s="578"/>
      <c r="UC5" s="578"/>
      <c r="UD5" s="578"/>
      <c r="UE5" s="578"/>
      <c r="UF5" s="578"/>
      <c r="UG5" s="578"/>
      <c r="UH5" s="578"/>
      <c r="UI5" s="578"/>
      <c r="UJ5" s="578"/>
      <c r="UK5" s="578"/>
      <c r="UL5" s="578"/>
      <c r="UM5" s="578"/>
      <c r="UN5" s="578"/>
      <c r="UO5" s="578"/>
      <c r="UP5" s="578"/>
      <c r="UQ5" s="578"/>
      <c r="UR5" s="578"/>
      <c r="US5" s="578"/>
      <c r="UT5" s="578"/>
      <c r="UU5" s="578"/>
      <c r="UV5" s="578"/>
      <c r="UW5" s="578"/>
      <c r="UX5" s="578"/>
      <c r="UY5" s="578"/>
      <c r="UZ5" s="578"/>
      <c r="VA5" s="578"/>
      <c r="VB5" s="578"/>
      <c r="VC5" s="578"/>
      <c r="VD5" s="578"/>
      <c r="VE5" s="578"/>
      <c r="VF5" s="578"/>
      <c r="VG5" s="578"/>
      <c r="VH5" s="578"/>
      <c r="VI5" s="578"/>
      <c r="VJ5" s="578"/>
      <c r="VK5" s="578"/>
      <c r="VL5" s="578"/>
      <c r="VM5" s="578"/>
      <c r="VN5" s="578"/>
      <c r="VO5" s="578"/>
      <c r="VP5" s="578"/>
      <c r="VQ5" s="578"/>
      <c r="VR5" s="578"/>
      <c r="VS5" s="578"/>
      <c r="VT5" s="578"/>
      <c r="VU5" s="578"/>
      <c r="VV5" s="578"/>
      <c r="VW5" s="578"/>
      <c r="VX5" s="578"/>
      <c r="VY5" s="578"/>
      <c r="VZ5" s="578"/>
      <c r="WA5" s="578"/>
      <c r="WB5" s="578"/>
      <c r="WC5" s="578"/>
      <c r="WD5" s="578"/>
      <c r="WE5" s="578"/>
      <c r="WF5" s="578"/>
      <c r="WG5" s="578"/>
      <c r="WH5" s="578"/>
      <c r="WI5" s="578"/>
      <c r="WJ5" s="578"/>
      <c r="WK5" s="578"/>
      <c r="WL5" s="578"/>
      <c r="WM5" s="578"/>
      <c r="WN5" s="578"/>
      <c r="WO5" s="578"/>
      <c r="WP5" s="578"/>
      <c r="WQ5" s="578"/>
      <c r="WR5" s="578"/>
      <c r="WS5" s="578"/>
      <c r="WT5" s="578"/>
      <c r="WU5" s="578"/>
      <c r="WV5" s="578"/>
      <c r="WW5" s="578"/>
      <c r="WX5" s="578"/>
      <c r="WY5" s="578"/>
      <c r="WZ5" s="578"/>
      <c r="XA5" s="578"/>
      <c r="XB5" s="578"/>
      <c r="XC5" s="578"/>
      <c r="XD5" s="578"/>
      <c r="XE5" s="578"/>
      <c r="XF5" s="578"/>
      <c r="XG5" s="578"/>
      <c r="XH5" s="578"/>
      <c r="XI5" s="578"/>
      <c r="XJ5" s="578"/>
      <c r="XK5" s="578"/>
      <c r="XL5" s="578"/>
      <c r="XM5" s="578"/>
      <c r="XN5" s="578"/>
      <c r="XO5" s="578"/>
      <c r="XP5" s="578"/>
      <c r="XQ5" s="578"/>
      <c r="XR5" s="578"/>
      <c r="XS5" s="578"/>
      <c r="XT5" s="578"/>
      <c r="XU5" s="578"/>
      <c r="XV5" s="578"/>
      <c r="XW5" s="578"/>
      <c r="XX5" s="578"/>
      <c r="XY5" s="578"/>
      <c r="XZ5" s="578"/>
      <c r="YA5" s="578"/>
      <c r="YB5" s="578"/>
      <c r="YC5" s="578"/>
      <c r="YD5" s="578"/>
      <c r="YE5" s="578"/>
      <c r="YF5" s="578"/>
      <c r="YG5" s="578"/>
      <c r="YH5" s="578"/>
      <c r="YI5" s="578"/>
      <c r="YJ5" s="578"/>
      <c r="YK5" s="578"/>
      <c r="YL5" s="578"/>
      <c r="YM5" s="578"/>
      <c r="YN5" s="578"/>
      <c r="YO5" s="578"/>
      <c r="YP5" s="578"/>
      <c r="YQ5" s="578"/>
      <c r="YR5" s="578"/>
      <c r="YS5" s="578"/>
      <c r="YT5" s="578"/>
      <c r="YU5" s="578"/>
      <c r="YV5" s="578"/>
      <c r="YW5" s="578"/>
      <c r="YX5" s="578"/>
      <c r="YY5" s="578"/>
      <c r="YZ5" s="578"/>
      <c r="ZA5" s="578"/>
      <c r="ZB5" s="578"/>
      <c r="ZC5" s="578"/>
      <c r="ZD5" s="578"/>
      <c r="ZE5" s="578"/>
      <c r="ZF5" s="578"/>
      <c r="ZG5" s="578"/>
      <c r="ZH5" s="578"/>
      <c r="ZI5" s="578"/>
      <c r="ZJ5" s="578"/>
      <c r="ZK5" s="578"/>
      <c r="ZL5" s="578"/>
      <c r="ZM5" s="578"/>
      <c r="ZN5" s="578"/>
      <c r="ZO5" s="578"/>
      <c r="ZP5" s="578"/>
      <c r="ZQ5" s="578"/>
      <c r="ZR5" s="578"/>
      <c r="ZS5" s="578"/>
      <c r="ZT5" s="578"/>
      <c r="ZU5" s="578"/>
      <c r="ZV5" s="578"/>
      <c r="ZW5" s="578"/>
      <c r="ZX5" s="578"/>
      <c r="ZY5" s="578"/>
      <c r="ZZ5" s="578"/>
      <c r="AAA5" s="578"/>
      <c r="AAB5" s="578"/>
      <c r="AAC5" s="578"/>
      <c r="AAD5" s="578"/>
      <c r="AAE5" s="578"/>
      <c r="AAF5" s="578"/>
      <c r="AAG5" s="578"/>
      <c r="AAH5" s="578"/>
      <c r="AAI5" s="578"/>
      <c r="AAJ5" s="578"/>
      <c r="AAK5" s="578"/>
      <c r="AAL5" s="578"/>
      <c r="AAM5" s="578"/>
      <c r="AAN5" s="578"/>
      <c r="AAO5" s="578"/>
      <c r="AAP5" s="578"/>
      <c r="AAQ5" s="578"/>
      <c r="AAR5" s="578"/>
      <c r="AAS5" s="578"/>
      <c r="AAT5" s="578"/>
      <c r="AAU5" s="578"/>
      <c r="AAV5" s="578"/>
      <c r="AAW5" s="578"/>
      <c r="AAX5" s="578"/>
      <c r="AAY5" s="578"/>
      <c r="AAZ5" s="578"/>
      <c r="ABA5" s="578"/>
      <c r="ABB5" s="578"/>
      <c r="ABC5" s="578"/>
      <c r="ABD5" s="578"/>
      <c r="ABE5" s="578"/>
      <c r="ABF5" s="578"/>
      <c r="ABG5" s="578"/>
      <c r="ABH5" s="578"/>
      <c r="ABI5" s="578"/>
      <c r="ABJ5" s="578"/>
      <c r="ABK5" s="578"/>
      <c r="ABL5" s="578"/>
      <c r="ABM5" s="578"/>
      <c r="ABN5" s="578"/>
      <c r="ABO5" s="578"/>
      <c r="ABP5" s="578"/>
      <c r="ABQ5" s="578"/>
      <c r="ABR5" s="578"/>
      <c r="ABS5" s="578"/>
      <c r="ABT5" s="578"/>
      <c r="ABU5" s="578"/>
      <c r="ABV5" s="578"/>
      <c r="ABW5" s="578"/>
      <c r="ABX5" s="578"/>
      <c r="ABY5" s="578"/>
      <c r="ABZ5" s="578"/>
      <c r="ACA5" s="578"/>
      <c r="ACB5" s="578"/>
      <c r="ACC5" s="578"/>
      <c r="ACD5" s="578"/>
      <c r="ACE5" s="578"/>
      <c r="ACF5" s="578"/>
      <c r="ACG5" s="578"/>
      <c r="ACH5" s="578"/>
      <c r="ACI5" s="578"/>
      <c r="ACJ5" s="578"/>
      <c r="ACK5" s="578"/>
      <c r="ACL5" s="578"/>
      <c r="ACM5" s="578"/>
      <c r="ACN5" s="578"/>
      <c r="ACO5" s="578"/>
      <c r="ACP5" s="578"/>
      <c r="ACQ5" s="578"/>
      <c r="ACR5" s="578"/>
      <c r="ACS5" s="578"/>
      <c r="ACT5" s="578"/>
      <c r="ACU5" s="578"/>
      <c r="ACV5" s="578"/>
      <c r="ACW5" s="578"/>
      <c r="ACX5" s="578"/>
      <c r="ACY5" s="578"/>
      <c r="ACZ5" s="578"/>
      <c r="ADA5" s="578"/>
      <c r="ADB5" s="578"/>
      <c r="ADC5" s="578"/>
      <c r="ADD5" s="578"/>
      <c r="ADE5" s="578"/>
      <c r="ADF5" s="578"/>
      <c r="ADG5" s="578"/>
      <c r="ADH5" s="578"/>
      <c r="ADI5" s="578"/>
      <c r="ADJ5" s="578"/>
      <c r="ADK5" s="578"/>
      <c r="ADL5" s="578"/>
      <c r="ADM5" s="578"/>
      <c r="ADN5" s="578"/>
      <c r="ADO5" s="578"/>
      <c r="ADP5" s="578"/>
      <c r="ADQ5" s="578"/>
      <c r="ADR5" s="578"/>
      <c r="ADS5" s="578"/>
      <c r="ADT5" s="578"/>
      <c r="ADU5" s="578"/>
      <c r="ADV5" s="578"/>
      <c r="ADW5" s="578"/>
      <c r="ADX5" s="578"/>
      <c r="ADY5" s="578"/>
      <c r="ADZ5" s="578"/>
      <c r="AEA5" s="578"/>
      <c r="AEB5" s="578"/>
      <c r="AEC5" s="578"/>
      <c r="AED5" s="578"/>
      <c r="AEE5" s="578"/>
      <c r="AEF5" s="578"/>
      <c r="AEG5" s="578"/>
      <c r="AEH5" s="578"/>
      <c r="AEI5" s="578"/>
      <c r="AEJ5" s="578"/>
      <c r="AEK5" s="578"/>
      <c r="AEL5" s="578"/>
      <c r="AEM5" s="578"/>
      <c r="AEN5" s="578"/>
      <c r="AEO5" s="578"/>
      <c r="AEP5" s="578"/>
      <c r="AEQ5" s="578"/>
      <c r="AER5" s="578"/>
      <c r="AES5" s="578"/>
      <c r="AET5" s="578"/>
      <c r="AEU5" s="578"/>
      <c r="AEV5" s="578"/>
      <c r="AEW5" s="578"/>
      <c r="AEX5" s="578"/>
      <c r="AEY5" s="578"/>
      <c r="AEZ5" s="578"/>
      <c r="AFA5" s="578"/>
      <c r="AFB5" s="578"/>
      <c r="AFC5" s="578"/>
      <c r="AFD5" s="578"/>
      <c r="AFE5" s="578"/>
      <c r="AFF5" s="578"/>
      <c r="AFG5" s="578"/>
      <c r="AFH5" s="578"/>
      <c r="AFI5" s="578"/>
      <c r="AFJ5" s="578"/>
      <c r="AFK5" s="578"/>
      <c r="AFL5" s="578"/>
      <c r="AFM5" s="578"/>
      <c r="AFN5" s="578"/>
      <c r="AFO5" s="578"/>
      <c r="AFP5" s="578"/>
      <c r="AFQ5" s="578"/>
      <c r="AFR5" s="578"/>
      <c r="AFS5" s="578"/>
      <c r="AFT5" s="578"/>
      <c r="AFU5" s="578"/>
      <c r="AFV5" s="578"/>
      <c r="AFW5" s="578"/>
      <c r="AFX5" s="578"/>
      <c r="AFY5" s="578"/>
      <c r="AFZ5" s="578"/>
      <c r="AGA5" s="578"/>
      <c r="AGB5" s="578"/>
      <c r="AGC5" s="578"/>
      <c r="AGD5" s="578"/>
      <c r="AGE5" s="578"/>
      <c r="AGF5" s="578"/>
      <c r="AGG5" s="578"/>
      <c r="AGH5" s="578"/>
      <c r="AGI5" s="578"/>
      <c r="AGJ5" s="578"/>
      <c r="AGK5" s="578"/>
      <c r="AGL5" s="578"/>
      <c r="AGM5" s="578"/>
      <c r="AGN5" s="578"/>
      <c r="AGO5" s="578"/>
      <c r="AGP5" s="578"/>
      <c r="AGQ5" s="578"/>
      <c r="AGR5" s="578"/>
      <c r="AGS5" s="578"/>
      <c r="AGT5" s="578"/>
      <c r="AGU5" s="578"/>
      <c r="AGV5" s="578"/>
      <c r="AGW5" s="578"/>
      <c r="AGX5" s="578"/>
      <c r="AGY5" s="578"/>
      <c r="AGZ5" s="578"/>
      <c r="AHA5" s="578"/>
      <c r="AHB5" s="578"/>
      <c r="AHC5" s="578"/>
      <c r="AHD5" s="578"/>
      <c r="AHE5" s="578"/>
      <c r="AHF5" s="578"/>
      <c r="AHG5" s="578"/>
      <c r="AHH5" s="578"/>
      <c r="AHI5" s="578"/>
      <c r="AHJ5" s="578"/>
      <c r="AHK5" s="578"/>
      <c r="AHL5" s="578"/>
      <c r="AHM5" s="578"/>
      <c r="AHN5" s="578"/>
      <c r="AHO5" s="578"/>
      <c r="AHP5" s="578"/>
      <c r="AHQ5" s="578"/>
      <c r="AHR5" s="578"/>
      <c r="AHS5" s="578"/>
      <c r="AHT5" s="578"/>
      <c r="AHU5" s="578"/>
      <c r="AHV5" s="578"/>
      <c r="AHW5" s="578"/>
      <c r="AHX5" s="578"/>
      <c r="AHY5" s="578"/>
      <c r="AHZ5" s="578"/>
      <c r="AIA5" s="578"/>
      <c r="AIB5" s="578"/>
      <c r="AIC5" s="578"/>
      <c r="AID5" s="578"/>
      <c r="AIE5" s="578"/>
      <c r="AIF5" s="578"/>
      <c r="AIG5" s="578"/>
      <c r="AIH5" s="578"/>
      <c r="AII5" s="578"/>
      <c r="AIJ5" s="578"/>
      <c r="AIK5" s="578"/>
      <c r="AIL5" s="578"/>
      <c r="AIM5" s="578"/>
      <c r="AIN5" s="578"/>
      <c r="AIO5" s="578"/>
      <c r="AIP5" s="578"/>
      <c r="AIQ5" s="578"/>
      <c r="AIR5" s="578"/>
      <c r="AIS5" s="578"/>
      <c r="AIT5" s="578"/>
      <c r="AIU5" s="578"/>
      <c r="AIV5" s="578"/>
      <c r="AIW5" s="578"/>
      <c r="AIX5" s="578"/>
      <c r="AIY5" s="578"/>
      <c r="AIZ5" s="578"/>
      <c r="AJA5" s="578"/>
      <c r="AJB5" s="578"/>
      <c r="AJC5" s="578"/>
      <c r="AJD5" s="578"/>
      <c r="AJE5" s="578"/>
      <c r="AJF5" s="578"/>
      <c r="AJG5" s="578"/>
      <c r="AJH5" s="578"/>
      <c r="AJI5" s="578"/>
      <c r="AJJ5" s="578"/>
      <c r="AJK5" s="578"/>
      <c r="AJL5" s="578"/>
      <c r="AJM5" s="578"/>
      <c r="AJN5" s="578"/>
      <c r="AJO5" s="578"/>
      <c r="AJP5" s="578"/>
    </row>
    <row r="6" spans="1:952" s="475" customFormat="1">
      <c r="A6" s="574" t="s">
        <v>28</v>
      </c>
      <c r="B6" s="575" t="s">
        <v>182</v>
      </c>
      <c r="C6" s="576"/>
      <c r="D6" s="577">
        <f>RZS!D33</f>
        <v>0</v>
      </c>
      <c r="E6" s="577">
        <f>RZS!E33</f>
        <v>0</v>
      </c>
      <c r="F6" s="577">
        <f>RZS!F33</f>
        <v>0</v>
      </c>
      <c r="G6" s="577">
        <f>RZS!G33</f>
        <v>0</v>
      </c>
      <c r="H6" s="577">
        <f>RZS!H33</f>
        <v>0</v>
      </c>
      <c r="I6" s="577">
        <f>RZS!I33</f>
        <v>0</v>
      </c>
      <c r="J6" s="577">
        <f>RZS!J33</f>
        <v>0</v>
      </c>
      <c r="K6" s="577">
        <f>RZS!K33</f>
        <v>0</v>
      </c>
      <c r="L6" s="577">
        <f>RZS!L33</f>
        <v>0</v>
      </c>
      <c r="M6" s="577">
        <f>RZS!M33</f>
        <v>0</v>
      </c>
      <c r="N6" s="577">
        <f>RZS!N33</f>
        <v>225000</v>
      </c>
      <c r="O6" s="577">
        <f>RZS!O32</f>
        <v>0</v>
      </c>
      <c r="P6" s="578"/>
      <c r="Q6" s="578"/>
      <c r="R6" s="578"/>
      <c r="S6" s="578"/>
      <c r="T6" s="578"/>
      <c r="U6" s="578"/>
      <c r="V6" s="578"/>
      <c r="W6" s="578"/>
      <c r="X6" s="578"/>
      <c r="Y6" s="578"/>
      <c r="Z6" s="578"/>
      <c r="AA6" s="578"/>
      <c r="AB6" s="578"/>
      <c r="AC6" s="578"/>
      <c r="AD6" s="578"/>
      <c r="AE6" s="578"/>
      <c r="AF6" s="578"/>
      <c r="AG6" s="578"/>
      <c r="AH6" s="578"/>
      <c r="AI6" s="578"/>
      <c r="AJ6" s="578"/>
      <c r="AK6" s="578"/>
      <c r="AL6" s="578"/>
      <c r="AM6" s="578"/>
      <c r="AN6" s="578"/>
      <c r="AO6" s="578"/>
      <c r="AP6" s="578"/>
      <c r="AQ6" s="578"/>
      <c r="AR6" s="578"/>
      <c r="AS6" s="578"/>
      <c r="AT6" s="578"/>
      <c r="AU6" s="578"/>
      <c r="AV6" s="578"/>
      <c r="AW6" s="578"/>
      <c r="AX6" s="578"/>
      <c r="AY6" s="578"/>
      <c r="AZ6" s="578"/>
      <c r="BA6" s="578"/>
      <c r="BB6" s="578"/>
      <c r="BC6" s="578"/>
      <c r="BD6" s="578"/>
      <c r="BE6" s="578"/>
      <c r="BF6" s="578"/>
      <c r="BG6" s="578"/>
      <c r="BH6" s="578"/>
      <c r="BI6" s="578"/>
      <c r="BJ6" s="578"/>
      <c r="BK6" s="578"/>
      <c r="BL6" s="578"/>
      <c r="BM6" s="578"/>
      <c r="BN6" s="578"/>
      <c r="BO6" s="578"/>
      <c r="BP6" s="578"/>
      <c r="BQ6" s="578"/>
      <c r="BR6" s="578"/>
      <c r="BS6" s="578"/>
      <c r="BT6" s="578"/>
      <c r="BU6" s="578"/>
      <c r="BV6" s="578"/>
      <c r="BW6" s="578"/>
      <c r="BX6" s="578"/>
      <c r="BY6" s="578"/>
      <c r="BZ6" s="578"/>
      <c r="CA6" s="578"/>
      <c r="CB6" s="578"/>
      <c r="CC6" s="578"/>
      <c r="CD6" s="578"/>
      <c r="CE6" s="578"/>
      <c r="CF6" s="578"/>
      <c r="CG6" s="578"/>
      <c r="CH6" s="578"/>
      <c r="CI6" s="578"/>
      <c r="CJ6" s="578"/>
      <c r="CK6" s="578"/>
      <c r="CL6" s="578"/>
      <c r="CM6" s="578"/>
      <c r="CN6" s="578"/>
      <c r="CO6" s="578"/>
      <c r="CP6" s="578"/>
      <c r="CQ6" s="578"/>
      <c r="CR6" s="578"/>
      <c r="CS6" s="578"/>
      <c r="CT6" s="578"/>
      <c r="CU6" s="578"/>
      <c r="CV6" s="578"/>
      <c r="CW6" s="578"/>
      <c r="CX6" s="578"/>
      <c r="CY6" s="578"/>
      <c r="CZ6" s="578"/>
      <c r="DA6" s="578"/>
      <c r="DB6" s="578"/>
      <c r="DC6" s="578"/>
      <c r="DD6" s="578"/>
      <c r="DE6" s="578"/>
      <c r="DF6" s="578"/>
      <c r="DG6" s="578"/>
      <c r="DH6" s="578"/>
      <c r="DI6" s="578"/>
      <c r="DJ6" s="578"/>
      <c r="DK6" s="578"/>
      <c r="DL6" s="578"/>
      <c r="DM6" s="578"/>
      <c r="DN6" s="578"/>
      <c r="DO6" s="578"/>
      <c r="DP6" s="578"/>
      <c r="DQ6" s="578"/>
      <c r="DR6" s="578"/>
      <c r="DS6" s="578"/>
      <c r="DT6" s="578"/>
      <c r="DU6" s="578"/>
      <c r="DV6" s="578"/>
      <c r="DW6" s="578"/>
      <c r="DX6" s="578"/>
      <c r="DY6" s="578"/>
      <c r="DZ6" s="578"/>
      <c r="EA6" s="578"/>
      <c r="EB6" s="578"/>
      <c r="EC6" s="578"/>
      <c r="ED6" s="578"/>
      <c r="EE6" s="578"/>
      <c r="EF6" s="578"/>
      <c r="EG6" s="578"/>
      <c r="EH6" s="578"/>
      <c r="EI6" s="578"/>
      <c r="EJ6" s="578"/>
      <c r="EK6" s="578"/>
      <c r="EL6" s="578"/>
      <c r="EM6" s="578"/>
      <c r="EN6" s="578"/>
      <c r="EO6" s="578"/>
      <c r="EP6" s="578"/>
      <c r="EQ6" s="578"/>
      <c r="ER6" s="578"/>
      <c r="ES6" s="578"/>
      <c r="ET6" s="578"/>
      <c r="EU6" s="578"/>
      <c r="EV6" s="578"/>
      <c r="EW6" s="578"/>
      <c r="EX6" s="578"/>
      <c r="EY6" s="578"/>
      <c r="EZ6" s="578"/>
      <c r="FA6" s="578"/>
      <c r="FB6" s="578"/>
      <c r="FC6" s="578"/>
      <c r="FD6" s="578"/>
      <c r="FE6" s="578"/>
      <c r="FF6" s="578"/>
      <c r="FG6" s="578"/>
      <c r="FH6" s="578"/>
      <c r="FI6" s="578"/>
      <c r="FJ6" s="578"/>
      <c r="FK6" s="578"/>
      <c r="FL6" s="578"/>
      <c r="FM6" s="578"/>
      <c r="FN6" s="578"/>
      <c r="FO6" s="578"/>
      <c r="FP6" s="578"/>
      <c r="FQ6" s="578"/>
      <c r="FR6" s="578"/>
      <c r="FS6" s="578"/>
      <c r="FT6" s="578"/>
      <c r="FU6" s="578"/>
      <c r="FV6" s="578"/>
      <c r="FW6" s="578"/>
      <c r="FX6" s="578"/>
      <c r="FY6" s="578"/>
      <c r="FZ6" s="578"/>
      <c r="GA6" s="578"/>
      <c r="GB6" s="578"/>
      <c r="GC6" s="578"/>
      <c r="GD6" s="578"/>
      <c r="GE6" s="578"/>
      <c r="GF6" s="578"/>
      <c r="GG6" s="578"/>
      <c r="GH6" s="578"/>
      <c r="GI6" s="578"/>
      <c r="GJ6" s="578"/>
      <c r="GK6" s="578"/>
      <c r="GL6" s="578"/>
      <c r="GM6" s="578"/>
      <c r="GN6" s="578"/>
      <c r="GO6" s="578"/>
      <c r="GP6" s="578"/>
      <c r="GQ6" s="578"/>
      <c r="GR6" s="578"/>
      <c r="GS6" s="578"/>
      <c r="GT6" s="578"/>
      <c r="GU6" s="578"/>
      <c r="GV6" s="578"/>
      <c r="GW6" s="578"/>
      <c r="GX6" s="578"/>
      <c r="GY6" s="578"/>
      <c r="GZ6" s="578"/>
      <c r="HA6" s="578"/>
      <c r="HB6" s="578"/>
      <c r="HC6" s="578"/>
      <c r="HD6" s="578"/>
      <c r="HE6" s="578"/>
      <c r="HF6" s="578"/>
      <c r="HG6" s="578"/>
      <c r="HH6" s="578"/>
      <c r="HI6" s="578"/>
      <c r="HJ6" s="578"/>
      <c r="HK6" s="578"/>
      <c r="HL6" s="578"/>
      <c r="HM6" s="578"/>
      <c r="HN6" s="578"/>
      <c r="HO6" s="578"/>
      <c r="HP6" s="578"/>
      <c r="HQ6" s="578"/>
      <c r="HR6" s="578"/>
      <c r="HS6" s="578"/>
      <c r="HT6" s="578"/>
      <c r="HU6" s="578"/>
      <c r="HV6" s="578"/>
      <c r="HW6" s="578"/>
      <c r="HX6" s="578"/>
      <c r="HY6" s="578"/>
      <c r="HZ6" s="578"/>
      <c r="IA6" s="578"/>
      <c r="IB6" s="578"/>
      <c r="IC6" s="578"/>
      <c r="ID6" s="578"/>
      <c r="IE6" s="578"/>
      <c r="IF6" s="578"/>
      <c r="IG6" s="578"/>
      <c r="IH6" s="578"/>
      <c r="II6" s="578"/>
      <c r="IJ6" s="578"/>
      <c r="IK6" s="578"/>
      <c r="IL6" s="578"/>
      <c r="IM6" s="578"/>
      <c r="IN6" s="578"/>
      <c r="IO6" s="578"/>
      <c r="IP6" s="578"/>
      <c r="IQ6" s="578"/>
      <c r="IR6" s="578"/>
      <c r="IS6" s="578"/>
      <c r="IT6" s="578"/>
      <c r="IU6" s="578"/>
      <c r="IV6" s="578"/>
      <c r="IW6" s="578"/>
      <c r="IX6" s="578"/>
      <c r="IY6" s="578"/>
      <c r="IZ6" s="578"/>
      <c r="JA6" s="578"/>
      <c r="JB6" s="578"/>
      <c r="JC6" s="578"/>
      <c r="JD6" s="578"/>
      <c r="JE6" s="578"/>
      <c r="JF6" s="578"/>
      <c r="JG6" s="578"/>
      <c r="JH6" s="578"/>
      <c r="JI6" s="578"/>
      <c r="JJ6" s="578"/>
      <c r="JK6" s="578"/>
      <c r="JL6" s="578"/>
      <c r="JM6" s="578"/>
      <c r="JN6" s="578"/>
      <c r="JO6" s="578"/>
      <c r="JP6" s="578"/>
      <c r="JQ6" s="578"/>
      <c r="JR6" s="578"/>
      <c r="JS6" s="578"/>
      <c r="JT6" s="578"/>
      <c r="JU6" s="578"/>
      <c r="JV6" s="578"/>
      <c r="JW6" s="578"/>
      <c r="JX6" s="578"/>
      <c r="JY6" s="578"/>
      <c r="JZ6" s="578"/>
      <c r="KA6" s="578"/>
      <c r="KB6" s="578"/>
      <c r="KC6" s="578"/>
      <c r="KD6" s="578"/>
      <c r="KE6" s="578"/>
      <c r="KF6" s="578"/>
      <c r="KG6" s="578"/>
      <c r="KH6" s="578"/>
      <c r="KI6" s="578"/>
      <c r="KJ6" s="578"/>
      <c r="KK6" s="578"/>
      <c r="KL6" s="578"/>
      <c r="KM6" s="578"/>
      <c r="KN6" s="578"/>
      <c r="KO6" s="578"/>
      <c r="KP6" s="578"/>
      <c r="KQ6" s="578"/>
      <c r="KR6" s="578"/>
      <c r="KS6" s="578"/>
      <c r="KT6" s="578"/>
      <c r="KU6" s="578"/>
      <c r="KV6" s="578"/>
      <c r="KW6" s="578"/>
      <c r="KX6" s="578"/>
      <c r="KY6" s="578"/>
      <c r="KZ6" s="578"/>
      <c r="LA6" s="578"/>
      <c r="LB6" s="578"/>
      <c r="LC6" s="578"/>
      <c r="LD6" s="578"/>
      <c r="LE6" s="578"/>
      <c r="LF6" s="578"/>
      <c r="LG6" s="578"/>
      <c r="LH6" s="578"/>
      <c r="LI6" s="578"/>
      <c r="LJ6" s="578"/>
      <c r="LK6" s="578"/>
      <c r="LL6" s="578"/>
      <c r="LM6" s="578"/>
      <c r="LN6" s="578"/>
      <c r="LO6" s="578"/>
      <c r="LP6" s="578"/>
      <c r="LQ6" s="578"/>
      <c r="LR6" s="578"/>
      <c r="LS6" s="578"/>
      <c r="LT6" s="578"/>
      <c r="LU6" s="578"/>
      <c r="LV6" s="578"/>
      <c r="LW6" s="578"/>
      <c r="LX6" s="578"/>
      <c r="LY6" s="578"/>
      <c r="LZ6" s="578"/>
      <c r="MA6" s="578"/>
      <c r="MB6" s="578"/>
      <c r="MC6" s="578"/>
      <c r="MD6" s="578"/>
      <c r="ME6" s="578"/>
      <c r="MF6" s="578"/>
      <c r="MG6" s="578"/>
      <c r="MH6" s="578"/>
      <c r="MI6" s="578"/>
      <c r="MJ6" s="578"/>
      <c r="MK6" s="578"/>
      <c r="ML6" s="578"/>
      <c r="MM6" s="578"/>
      <c r="MN6" s="578"/>
      <c r="MO6" s="578"/>
      <c r="MP6" s="578"/>
      <c r="MQ6" s="578"/>
      <c r="MR6" s="578"/>
      <c r="MS6" s="578"/>
      <c r="MT6" s="578"/>
      <c r="MU6" s="578"/>
      <c r="MV6" s="578"/>
      <c r="MW6" s="578"/>
      <c r="MX6" s="578"/>
      <c r="MY6" s="578"/>
      <c r="MZ6" s="578"/>
      <c r="NA6" s="578"/>
      <c r="NB6" s="578"/>
      <c r="NC6" s="578"/>
      <c r="ND6" s="578"/>
      <c r="NE6" s="578"/>
      <c r="NF6" s="578"/>
      <c r="NG6" s="578"/>
      <c r="NH6" s="578"/>
      <c r="NI6" s="578"/>
      <c r="NJ6" s="578"/>
      <c r="NK6" s="578"/>
      <c r="NL6" s="578"/>
      <c r="NM6" s="578"/>
      <c r="NN6" s="578"/>
      <c r="NO6" s="578"/>
      <c r="NP6" s="578"/>
      <c r="NQ6" s="578"/>
      <c r="NR6" s="578"/>
      <c r="NS6" s="578"/>
      <c r="NT6" s="578"/>
      <c r="NU6" s="578"/>
      <c r="NV6" s="578"/>
      <c r="NW6" s="578"/>
      <c r="NX6" s="578"/>
      <c r="NY6" s="578"/>
      <c r="NZ6" s="578"/>
      <c r="OA6" s="578"/>
      <c r="OB6" s="578"/>
      <c r="OC6" s="578"/>
      <c r="OD6" s="578"/>
      <c r="OE6" s="578"/>
      <c r="OF6" s="578"/>
      <c r="OG6" s="578"/>
      <c r="OH6" s="578"/>
      <c r="OI6" s="578"/>
      <c r="OJ6" s="578"/>
      <c r="OK6" s="578"/>
      <c r="OL6" s="578"/>
      <c r="OM6" s="578"/>
      <c r="ON6" s="578"/>
      <c r="OO6" s="578"/>
      <c r="OP6" s="578"/>
      <c r="OQ6" s="578"/>
      <c r="OR6" s="578"/>
      <c r="OS6" s="578"/>
      <c r="OT6" s="578"/>
      <c r="OU6" s="578"/>
      <c r="OV6" s="578"/>
      <c r="OW6" s="578"/>
      <c r="OX6" s="578"/>
      <c r="OY6" s="578"/>
      <c r="OZ6" s="578"/>
      <c r="PA6" s="578"/>
      <c r="PB6" s="578"/>
      <c r="PC6" s="578"/>
      <c r="PD6" s="578"/>
      <c r="PE6" s="578"/>
      <c r="PF6" s="578"/>
      <c r="PG6" s="578"/>
      <c r="PH6" s="578"/>
      <c r="PI6" s="578"/>
      <c r="PJ6" s="578"/>
      <c r="PK6" s="578"/>
      <c r="PL6" s="578"/>
      <c r="PM6" s="578"/>
      <c r="PN6" s="578"/>
      <c r="PO6" s="578"/>
      <c r="PP6" s="578"/>
      <c r="PQ6" s="578"/>
      <c r="PR6" s="578"/>
      <c r="PS6" s="578"/>
      <c r="PT6" s="578"/>
      <c r="PU6" s="578"/>
      <c r="PV6" s="578"/>
      <c r="PW6" s="578"/>
      <c r="PX6" s="578"/>
      <c r="PY6" s="578"/>
      <c r="PZ6" s="578"/>
      <c r="QA6" s="578"/>
      <c r="QB6" s="578"/>
      <c r="QC6" s="578"/>
      <c r="QD6" s="578"/>
      <c r="QE6" s="578"/>
      <c r="QF6" s="578"/>
      <c r="QG6" s="578"/>
      <c r="QH6" s="578"/>
      <c r="QI6" s="578"/>
      <c r="QJ6" s="578"/>
      <c r="QK6" s="578"/>
      <c r="QL6" s="578"/>
      <c r="QM6" s="578"/>
      <c r="QN6" s="578"/>
      <c r="QO6" s="578"/>
      <c r="QP6" s="578"/>
      <c r="QQ6" s="578"/>
      <c r="QR6" s="578"/>
      <c r="QS6" s="578"/>
      <c r="QT6" s="578"/>
      <c r="QU6" s="578"/>
      <c r="QV6" s="578"/>
      <c r="QW6" s="578"/>
      <c r="QX6" s="578"/>
      <c r="QY6" s="578"/>
      <c r="QZ6" s="578"/>
      <c r="RA6" s="578"/>
      <c r="RB6" s="578"/>
      <c r="RC6" s="578"/>
      <c r="RD6" s="578"/>
      <c r="RE6" s="578"/>
      <c r="RF6" s="578"/>
      <c r="RG6" s="578"/>
      <c r="RH6" s="578"/>
      <c r="RI6" s="578"/>
      <c r="RJ6" s="578"/>
      <c r="RK6" s="578"/>
      <c r="RL6" s="578"/>
      <c r="RM6" s="578"/>
      <c r="RN6" s="578"/>
      <c r="RO6" s="578"/>
      <c r="RP6" s="578"/>
      <c r="RQ6" s="578"/>
      <c r="RR6" s="578"/>
      <c r="RS6" s="578"/>
      <c r="RT6" s="578"/>
      <c r="RU6" s="578"/>
      <c r="RV6" s="578"/>
      <c r="RW6" s="578"/>
      <c r="RX6" s="578"/>
      <c r="RY6" s="578"/>
      <c r="RZ6" s="578"/>
      <c r="SA6" s="578"/>
      <c r="SB6" s="578"/>
      <c r="SC6" s="578"/>
      <c r="SD6" s="578"/>
      <c r="SE6" s="578"/>
      <c r="SF6" s="578"/>
      <c r="SG6" s="578"/>
      <c r="SH6" s="578"/>
      <c r="SI6" s="578"/>
      <c r="SJ6" s="578"/>
      <c r="SK6" s="578"/>
      <c r="SL6" s="578"/>
      <c r="SM6" s="578"/>
      <c r="SN6" s="578"/>
      <c r="SO6" s="578"/>
      <c r="SP6" s="578"/>
      <c r="SQ6" s="578"/>
      <c r="SR6" s="578"/>
      <c r="SS6" s="578"/>
      <c r="ST6" s="578"/>
      <c r="SU6" s="578"/>
      <c r="SV6" s="578"/>
      <c r="SW6" s="578"/>
      <c r="SX6" s="578"/>
      <c r="SY6" s="578"/>
      <c r="SZ6" s="578"/>
      <c r="TA6" s="578"/>
      <c r="TB6" s="578"/>
      <c r="TC6" s="578"/>
      <c r="TD6" s="578"/>
      <c r="TE6" s="578"/>
      <c r="TF6" s="578"/>
      <c r="TG6" s="578"/>
      <c r="TH6" s="578"/>
      <c r="TI6" s="578"/>
      <c r="TJ6" s="578"/>
      <c r="TK6" s="578"/>
      <c r="TL6" s="578"/>
      <c r="TM6" s="578"/>
      <c r="TN6" s="578"/>
      <c r="TO6" s="578"/>
      <c r="TP6" s="578"/>
      <c r="TQ6" s="578"/>
      <c r="TR6" s="578"/>
      <c r="TS6" s="578"/>
      <c r="TT6" s="578"/>
      <c r="TU6" s="578"/>
      <c r="TV6" s="578"/>
      <c r="TW6" s="578"/>
      <c r="TX6" s="578"/>
      <c r="TY6" s="578"/>
      <c r="TZ6" s="578"/>
      <c r="UA6" s="578"/>
      <c r="UB6" s="578"/>
      <c r="UC6" s="578"/>
      <c r="UD6" s="578"/>
      <c r="UE6" s="578"/>
      <c r="UF6" s="578"/>
      <c r="UG6" s="578"/>
      <c r="UH6" s="578"/>
      <c r="UI6" s="578"/>
      <c r="UJ6" s="578"/>
      <c r="UK6" s="578"/>
      <c r="UL6" s="578"/>
      <c r="UM6" s="578"/>
      <c r="UN6" s="578"/>
      <c r="UO6" s="578"/>
      <c r="UP6" s="578"/>
      <c r="UQ6" s="578"/>
      <c r="UR6" s="578"/>
      <c r="US6" s="578"/>
      <c r="UT6" s="578"/>
      <c r="UU6" s="578"/>
      <c r="UV6" s="578"/>
      <c r="UW6" s="578"/>
      <c r="UX6" s="578"/>
      <c r="UY6" s="578"/>
      <c r="UZ6" s="578"/>
      <c r="VA6" s="578"/>
      <c r="VB6" s="578"/>
      <c r="VC6" s="578"/>
      <c r="VD6" s="578"/>
      <c r="VE6" s="578"/>
      <c r="VF6" s="578"/>
      <c r="VG6" s="578"/>
      <c r="VH6" s="578"/>
      <c r="VI6" s="578"/>
      <c r="VJ6" s="578"/>
      <c r="VK6" s="578"/>
      <c r="VL6" s="578"/>
      <c r="VM6" s="578"/>
      <c r="VN6" s="578"/>
      <c r="VO6" s="578"/>
      <c r="VP6" s="578"/>
      <c r="VQ6" s="578"/>
      <c r="VR6" s="578"/>
      <c r="VS6" s="578"/>
      <c r="VT6" s="578"/>
      <c r="VU6" s="578"/>
      <c r="VV6" s="578"/>
      <c r="VW6" s="578"/>
      <c r="VX6" s="578"/>
      <c r="VY6" s="578"/>
      <c r="VZ6" s="578"/>
      <c r="WA6" s="578"/>
      <c r="WB6" s="578"/>
      <c r="WC6" s="578"/>
      <c r="WD6" s="578"/>
      <c r="WE6" s="578"/>
      <c r="WF6" s="578"/>
      <c r="WG6" s="578"/>
      <c r="WH6" s="578"/>
      <c r="WI6" s="578"/>
      <c r="WJ6" s="578"/>
      <c r="WK6" s="578"/>
      <c r="WL6" s="578"/>
      <c r="WM6" s="578"/>
      <c r="WN6" s="578"/>
      <c r="WO6" s="578"/>
      <c r="WP6" s="578"/>
      <c r="WQ6" s="578"/>
      <c r="WR6" s="578"/>
      <c r="WS6" s="578"/>
      <c r="WT6" s="578"/>
      <c r="WU6" s="578"/>
      <c r="WV6" s="578"/>
      <c r="WW6" s="578"/>
      <c r="WX6" s="578"/>
      <c r="WY6" s="578"/>
      <c r="WZ6" s="578"/>
      <c r="XA6" s="578"/>
      <c r="XB6" s="578"/>
      <c r="XC6" s="578"/>
      <c r="XD6" s="578"/>
      <c r="XE6" s="578"/>
      <c r="XF6" s="578"/>
      <c r="XG6" s="578"/>
      <c r="XH6" s="578"/>
      <c r="XI6" s="578"/>
      <c r="XJ6" s="578"/>
      <c r="XK6" s="578"/>
      <c r="XL6" s="578"/>
      <c r="XM6" s="578"/>
      <c r="XN6" s="578"/>
      <c r="XO6" s="578"/>
      <c r="XP6" s="578"/>
      <c r="XQ6" s="578"/>
      <c r="XR6" s="578"/>
      <c r="XS6" s="578"/>
      <c r="XT6" s="578"/>
      <c r="XU6" s="578"/>
      <c r="XV6" s="578"/>
      <c r="XW6" s="578"/>
      <c r="XX6" s="578"/>
      <c r="XY6" s="578"/>
      <c r="XZ6" s="578"/>
      <c r="YA6" s="578"/>
      <c r="YB6" s="578"/>
      <c r="YC6" s="578"/>
      <c r="YD6" s="578"/>
      <c r="YE6" s="578"/>
      <c r="YF6" s="578"/>
      <c r="YG6" s="578"/>
      <c r="YH6" s="578"/>
      <c r="YI6" s="578"/>
      <c r="YJ6" s="578"/>
      <c r="YK6" s="578"/>
      <c r="YL6" s="578"/>
      <c r="YM6" s="578"/>
      <c r="YN6" s="578"/>
      <c r="YO6" s="578"/>
      <c r="YP6" s="578"/>
      <c r="YQ6" s="578"/>
      <c r="YR6" s="578"/>
      <c r="YS6" s="578"/>
      <c r="YT6" s="578"/>
      <c r="YU6" s="578"/>
      <c r="YV6" s="578"/>
      <c r="YW6" s="578"/>
      <c r="YX6" s="578"/>
      <c r="YY6" s="578"/>
      <c r="YZ6" s="578"/>
      <c r="ZA6" s="578"/>
      <c r="ZB6" s="578"/>
      <c r="ZC6" s="578"/>
      <c r="ZD6" s="578"/>
      <c r="ZE6" s="578"/>
      <c r="ZF6" s="578"/>
      <c r="ZG6" s="578"/>
      <c r="ZH6" s="578"/>
      <c r="ZI6" s="578"/>
      <c r="ZJ6" s="578"/>
      <c r="ZK6" s="578"/>
      <c r="ZL6" s="578"/>
      <c r="ZM6" s="578"/>
      <c r="ZN6" s="578"/>
      <c r="ZO6" s="578"/>
      <c r="ZP6" s="578"/>
      <c r="ZQ6" s="578"/>
      <c r="ZR6" s="578"/>
      <c r="ZS6" s="578"/>
      <c r="ZT6" s="578"/>
      <c r="ZU6" s="578"/>
      <c r="ZV6" s="578"/>
      <c r="ZW6" s="578"/>
      <c r="ZX6" s="578"/>
      <c r="ZY6" s="578"/>
      <c r="ZZ6" s="578"/>
      <c r="AAA6" s="578"/>
      <c r="AAB6" s="578"/>
      <c r="AAC6" s="578"/>
      <c r="AAD6" s="578"/>
      <c r="AAE6" s="578"/>
      <c r="AAF6" s="578"/>
      <c r="AAG6" s="578"/>
      <c r="AAH6" s="578"/>
      <c r="AAI6" s="578"/>
      <c r="AAJ6" s="578"/>
      <c r="AAK6" s="578"/>
      <c r="AAL6" s="578"/>
      <c r="AAM6" s="578"/>
      <c r="AAN6" s="578"/>
      <c r="AAO6" s="578"/>
      <c r="AAP6" s="578"/>
      <c r="AAQ6" s="578"/>
      <c r="AAR6" s="578"/>
      <c r="AAS6" s="578"/>
      <c r="AAT6" s="578"/>
      <c r="AAU6" s="578"/>
      <c r="AAV6" s="578"/>
      <c r="AAW6" s="578"/>
      <c r="AAX6" s="578"/>
      <c r="AAY6" s="578"/>
      <c r="AAZ6" s="578"/>
      <c r="ABA6" s="578"/>
      <c r="ABB6" s="578"/>
      <c r="ABC6" s="578"/>
      <c r="ABD6" s="578"/>
      <c r="ABE6" s="578"/>
      <c r="ABF6" s="578"/>
      <c r="ABG6" s="578"/>
      <c r="ABH6" s="578"/>
      <c r="ABI6" s="578"/>
      <c r="ABJ6" s="578"/>
      <c r="ABK6" s="578"/>
      <c r="ABL6" s="578"/>
      <c r="ABM6" s="578"/>
      <c r="ABN6" s="578"/>
      <c r="ABO6" s="578"/>
      <c r="ABP6" s="578"/>
      <c r="ABQ6" s="578"/>
      <c r="ABR6" s="578"/>
      <c r="ABS6" s="578"/>
      <c r="ABT6" s="578"/>
      <c r="ABU6" s="578"/>
      <c r="ABV6" s="578"/>
      <c r="ABW6" s="578"/>
      <c r="ABX6" s="578"/>
      <c r="ABY6" s="578"/>
      <c r="ABZ6" s="578"/>
      <c r="ACA6" s="578"/>
      <c r="ACB6" s="578"/>
      <c r="ACC6" s="578"/>
      <c r="ACD6" s="578"/>
      <c r="ACE6" s="578"/>
      <c r="ACF6" s="578"/>
      <c r="ACG6" s="578"/>
      <c r="ACH6" s="578"/>
      <c r="ACI6" s="578"/>
      <c r="ACJ6" s="578"/>
      <c r="ACK6" s="578"/>
      <c r="ACL6" s="578"/>
      <c r="ACM6" s="578"/>
      <c r="ACN6" s="578"/>
      <c r="ACO6" s="578"/>
      <c r="ACP6" s="578"/>
      <c r="ACQ6" s="578"/>
      <c r="ACR6" s="578"/>
      <c r="ACS6" s="578"/>
      <c r="ACT6" s="578"/>
      <c r="ACU6" s="578"/>
      <c r="ACV6" s="578"/>
      <c r="ACW6" s="578"/>
      <c r="ACX6" s="578"/>
      <c r="ACY6" s="578"/>
      <c r="ACZ6" s="578"/>
      <c r="ADA6" s="578"/>
      <c r="ADB6" s="578"/>
      <c r="ADC6" s="578"/>
      <c r="ADD6" s="578"/>
      <c r="ADE6" s="578"/>
      <c r="ADF6" s="578"/>
      <c r="ADG6" s="578"/>
      <c r="ADH6" s="578"/>
      <c r="ADI6" s="578"/>
      <c r="ADJ6" s="578"/>
      <c r="ADK6" s="578"/>
      <c r="ADL6" s="578"/>
      <c r="ADM6" s="578"/>
      <c r="ADN6" s="578"/>
      <c r="ADO6" s="578"/>
      <c r="ADP6" s="578"/>
      <c r="ADQ6" s="578"/>
      <c r="ADR6" s="578"/>
      <c r="ADS6" s="578"/>
      <c r="ADT6" s="578"/>
      <c r="ADU6" s="578"/>
      <c r="ADV6" s="578"/>
      <c r="ADW6" s="578"/>
      <c r="ADX6" s="578"/>
      <c r="ADY6" s="578"/>
      <c r="ADZ6" s="578"/>
      <c r="AEA6" s="578"/>
      <c r="AEB6" s="578"/>
      <c r="AEC6" s="578"/>
      <c r="AED6" s="578"/>
      <c r="AEE6" s="578"/>
      <c r="AEF6" s="578"/>
      <c r="AEG6" s="578"/>
      <c r="AEH6" s="578"/>
      <c r="AEI6" s="578"/>
      <c r="AEJ6" s="578"/>
      <c r="AEK6" s="578"/>
      <c r="AEL6" s="578"/>
      <c r="AEM6" s="578"/>
      <c r="AEN6" s="578"/>
      <c r="AEO6" s="578"/>
      <c r="AEP6" s="578"/>
      <c r="AEQ6" s="578"/>
      <c r="AER6" s="578"/>
      <c r="AES6" s="578"/>
      <c r="AET6" s="578"/>
      <c r="AEU6" s="578"/>
      <c r="AEV6" s="578"/>
      <c r="AEW6" s="578"/>
      <c r="AEX6" s="578"/>
      <c r="AEY6" s="578"/>
      <c r="AEZ6" s="578"/>
      <c r="AFA6" s="578"/>
      <c r="AFB6" s="578"/>
      <c r="AFC6" s="578"/>
      <c r="AFD6" s="578"/>
      <c r="AFE6" s="578"/>
      <c r="AFF6" s="578"/>
      <c r="AFG6" s="578"/>
      <c r="AFH6" s="578"/>
      <c r="AFI6" s="578"/>
      <c r="AFJ6" s="578"/>
      <c r="AFK6" s="578"/>
      <c r="AFL6" s="578"/>
      <c r="AFM6" s="578"/>
      <c r="AFN6" s="578"/>
      <c r="AFO6" s="578"/>
      <c r="AFP6" s="578"/>
      <c r="AFQ6" s="578"/>
      <c r="AFR6" s="578"/>
      <c r="AFS6" s="578"/>
      <c r="AFT6" s="578"/>
      <c r="AFU6" s="578"/>
      <c r="AFV6" s="578"/>
      <c r="AFW6" s="578"/>
      <c r="AFX6" s="578"/>
      <c r="AFY6" s="578"/>
      <c r="AFZ6" s="578"/>
      <c r="AGA6" s="578"/>
      <c r="AGB6" s="578"/>
      <c r="AGC6" s="578"/>
      <c r="AGD6" s="578"/>
      <c r="AGE6" s="578"/>
      <c r="AGF6" s="578"/>
      <c r="AGG6" s="578"/>
      <c r="AGH6" s="578"/>
      <c r="AGI6" s="578"/>
      <c r="AGJ6" s="578"/>
      <c r="AGK6" s="578"/>
      <c r="AGL6" s="578"/>
      <c r="AGM6" s="578"/>
      <c r="AGN6" s="578"/>
      <c r="AGO6" s="578"/>
      <c r="AGP6" s="578"/>
      <c r="AGQ6" s="578"/>
      <c r="AGR6" s="578"/>
      <c r="AGS6" s="578"/>
      <c r="AGT6" s="578"/>
      <c r="AGU6" s="578"/>
      <c r="AGV6" s="578"/>
      <c r="AGW6" s="578"/>
      <c r="AGX6" s="578"/>
      <c r="AGY6" s="578"/>
      <c r="AGZ6" s="578"/>
      <c r="AHA6" s="578"/>
      <c r="AHB6" s="578"/>
      <c r="AHC6" s="578"/>
      <c r="AHD6" s="578"/>
      <c r="AHE6" s="578"/>
      <c r="AHF6" s="578"/>
      <c r="AHG6" s="578"/>
      <c r="AHH6" s="578"/>
      <c r="AHI6" s="578"/>
      <c r="AHJ6" s="578"/>
      <c r="AHK6" s="578"/>
      <c r="AHL6" s="578"/>
      <c r="AHM6" s="578"/>
      <c r="AHN6" s="578"/>
      <c r="AHO6" s="578"/>
      <c r="AHP6" s="578"/>
      <c r="AHQ6" s="578"/>
      <c r="AHR6" s="578"/>
      <c r="AHS6" s="578"/>
      <c r="AHT6" s="578"/>
      <c r="AHU6" s="578"/>
      <c r="AHV6" s="578"/>
      <c r="AHW6" s="578"/>
      <c r="AHX6" s="578"/>
      <c r="AHY6" s="578"/>
      <c r="AHZ6" s="578"/>
      <c r="AIA6" s="578"/>
      <c r="AIB6" s="578"/>
      <c r="AIC6" s="578"/>
      <c r="AID6" s="578"/>
      <c r="AIE6" s="578"/>
      <c r="AIF6" s="578"/>
      <c r="AIG6" s="578"/>
      <c r="AIH6" s="578"/>
      <c r="AII6" s="578"/>
      <c r="AIJ6" s="578"/>
      <c r="AIK6" s="578"/>
      <c r="AIL6" s="578"/>
      <c r="AIM6" s="578"/>
      <c r="AIN6" s="578"/>
      <c r="AIO6" s="578"/>
      <c r="AIP6" s="578"/>
      <c r="AIQ6" s="578"/>
      <c r="AIR6" s="578"/>
      <c r="AIS6" s="578"/>
      <c r="AIT6" s="578"/>
      <c r="AIU6" s="578"/>
      <c r="AIV6" s="578"/>
      <c r="AIW6" s="578"/>
      <c r="AIX6" s="578"/>
      <c r="AIY6" s="578"/>
      <c r="AIZ6" s="578"/>
      <c r="AJA6" s="578"/>
      <c r="AJB6" s="578"/>
      <c r="AJC6" s="578"/>
      <c r="AJD6" s="578"/>
      <c r="AJE6" s="578"/>
      <c r="AJF6" s="578"/>
      <c r="AJG6" s="578"/>
      <c r="AJH6" s="578"/>
      <c r="AJI6" s="578"/>
      <c r="AJJ6" s="578"/>
      <c r="AJK6" s="578"/>
      <c r="AJL6" s="578"/>
      <c r="AJM6" s="578"/>
      <c r="AJN6" s="578"/>
      <c r="AJO6" s="578"/>
      <c r="AJP6" s="578"/>
    </row>
    <row r="7" spans="1:952" s="475" customFormat="1">
      <c r="A7" s="574" t="s">
        <v>29</v>
      </c>
      <c r="B7" s="575" t="s">
        <v>125</v>
      </c>
      <c r="C7" s="576"/>
      <c r="D7" s="577">
        <f>Bilans!D44-Bilans!C44</f>
        <v>0</v>
      </c>
      <c r="E7" s="577">
        <f>Bilans!E44-Bilans!D44</f>
        <v>0</v>
      </c>
      <c r="F7" s="577">
        <f>Bilans!F44-Bilans!E44</f>
        <v>0</v>
      </c>
      <c r="G7" s="577">
        <f>Bilans!G44-Bilans!F44</f>
        <v>0</v>
      </c>
      <c r="H7" s="577">
        <f>Bilans!H44-Bilans!G44</f>
        <v>0</v>
      </c>
      <c r="I7" s="577">
        <f>Bilans!I44-Bilans!H44</f>
        <v>0</v>
      </c>
      <c r="J7" s="577">
        <f>Bilans!J44-Bilans!I44</f>
        <v>0</v>
      </c>
      <c r="K7" s="577">
        <f>Bilans!K44-Bilans!J44</f>
        <v>0</v>
      </c>
      <c r="L7" s="577">
        <f>Bilans!L44-Bilans!K44</f>
        <v>0</v>
      </c>
      <c r="M7" s="577">
        <f>Bilans!M44-Bilans!L44</f>
        <v>0</v>
      </c>
      <c r="N7" s="577">
        <f>Bilans!N44-Bilans!M44</f>
        <v>0</v>
      </c>
      <c r="O7" s="577">
        <f>Bilans!O44-Bilans!N44</f>
        <v>0</v>
      </c>
      <c r="P7" s="578"/>
      <c r="Q7" s="578"/>
      <c r="R7" s="578"/>
      <c r="S7" s="578"/>
      <c r="T7" s="578"/>
      <c r="U7" s="578"/>
      <c r="V7" s="578"/>
      <c r="W7" s="578"/>
      <c r="X7" s="578"/>
      <c r="Y7" s="578"/>
      <c r="Z7" s="578"/>
      <c r="AA7" s="578"/>
      <c r="AB7" s="578"/>
      <c r="AC7" s="578"/>
      <c r="AD7" s="578"/>
      <c r="AE7" s="578"/>
      <c r="AF7" s="578"/>
      <c r="AG7" s="578"/>
      <c r="AH7" s="578"/>
      <c r="AI7" s="578"/>
      <c r="AJ7" s="578"/>
      <c r="AK7" s="578"/>
      <c r="AL7" s="578"/>
      <c r="AM7" s="578"/>
      <c r="AN7" s="578"/>
      <c r="AO7" s="578"/>
      <c r="AP7" s="578"/>
      <c r="AQ7" s="578"/>
      <c r="AR7" s="578"/>
      <c r="AS7" s="578"/>
      <c r="AT7" s="578"/>
      <c r="AU7" s="578"/>
      <c r="AV7" s="578"/>
      <c r="AW7" s="578"/>
      <c r="AX7" s="578"/>
      <c r="AY7" s="578"/>
      <c r="AZ7" s="578"/>
      <c r="BA7" s="578"/>
      <c r="BB7" s="578"/>
      <c r="BC7" s="578"/>
      <c r="BD7" s="578"/>
      <c r="BE7" s="578"/>
      <c r="BF7" s="578"/>
      <c r="BG7" s="578"/>
      <c r="BH7" s="578"/>
      <c r="BI7" s="578"/>
      <c r="BJ7" s="578"/>
      <c r="BK7" s="578"/>
      <c r="BL7" s="578"/>
      <c r="BM7" s="578"/>
      <c r="BN7" s="578"/>
      <c r="BO7" s="578"/>
      <c r="BP7" s="578"/>
      <c r="BQ7" s="578"/>
      <c r="BR7" s="578"/>
      <c r="BS7" s="578"/>
      <c r="BT7" s="578"/>
      <c r="BU7" s="578"/>
      <c r="BV7" s="578"/>
      <c r="BW7" s="578"/>
      <c r="BX7" s="578"/>
      <c r="BY7" s="578"/>
      <c r="BZ7" s="578"/>
      <c r="CA7" s="578"/>
      <c r="CB7" s="578"/>
      <c r="CC7" s="578"/>
      <c r="CD7" s="578"/>
      <c r="CE7" s="578"/>
      <c r="CF7" s="578"/>
      <c r="CG7" s="578"/>
      <c r="CH7" s="578"/>
      <c r="CI7" s="578"/>
      <c r="CJ7" s="578"/>
      <c r="CK7" s="578"/>
      <c r="CL7" s="578"/>
      <c r="CM7" s="578"/>
      <c r="CN7" s="578"/>
      <c r="CO7" s="578"/>
      <c r="CP7" s="578"/>
      <c r="CQ7" s="578"/>
      <c r="CR7" s="578"/>
      <c r="CS7" s="578"/>
      <c r="CT7" s="578"/>
      <c r="CU7" s="578"/>
      <c r="CV7" s="578"/>
      <c r="CW7" s="578"/>
      <c r="CX7" s="578"/>
      <c r="CY7" s="578"/>
      <c r="CZ7" s="578"/>
      <c r="DA7" s="578"/>
      <c r="DB7" s="578"/>
      <c r="DC7" s="578"/>
      <c r="DD7" s="578"/>
      <c r="DE7" s="578"/>
      <c r="DF7" s="578"/>
      <c r="DG7" s="578"/>
      <c r="DH7" s="578"/>
      <c r="DI7" s="578"/>
      <c r="DJ7" s="578"/>
      <c r="DK7" s="578"/>
      <c r="DL7" s="578"/>
      <c r="DM7" s="578"/>
      <c r="DN7" s="578"/>
      <c r="DO7" s="578"/>
      <c r="DP7" s="578"/>
      <c r="DQ7" s="578"/>
      <c r="DR7" s="578"/>
      <c r="DS7" s="578"/>
      <c r="DT7" s="578"/>
      <c r="DU7" s="578"/>
      <c r="DV7" s="578"/>
      <c r="DW7" s="578"/>
      <c r="DX7" s="578"/>
      <c r="DY7" s="578"/>
      <c r="DZ7" s="578"/>
      <c r="EA7" s="578"/>
      <c r="EB7" s="578"/>
      <c r="EC7" s="578"/>
      <c r="ED7" s="578"/>
      <c r="EE7" s="578"/>
      <c r="EF7" s="578"/>
      <c r="EG7" s="578"/>
      <c r="EH7" s="578"/>
      <c r="EI7" s="578"/>
      <c r="EJ7" s="578"/>
      <c r="EK7" s="578"/>
      <c r="EL7" s="578"/>
      <c r="EM7" s="578"/>
      <c r="EN7" s="578"/>
      <c r="EO7" s="578"/>
      <c r="EP7" s="578"/>
      <c r="EQ7" s="578"/>
      <c r="ER7" s="578"/>
      <c r="ES7" s="578"/>
      <c r="ET7" s="578"/>
      <c r="EU7" s="578"/>
      <c r="EV7" s="578"/>
      <c r="EW7" s="578"/>
      <c r="EX7" s="578"/>
      <c r="EY7" s="578"/>
      <c r="EZ7" s="578"/>
      <c r="FA7" s="578"/>
      <c r="FB7" s="578"/>
      <c r="FC7" s="578"/>
      <c r="FD7" s="578"/>
      <c r="FE7" s="578"/>
      <c r="FF7" s="578"/>
      <c r="FG7" s="578"/>
      <c r="FH7" s="578"/>
      <c r="FI7" s="578"/>
      <c r="FJ7" s="578"/>
      <c r="FK7" s="578"/>
      <c r="FL7" s="578"/>
      <c r="FM7" s="578"/>
      <c r="FN7" s="578"/>
      <c r="FO7" s="578"/>
      <c r="FP7" s="578"/>
      <c r="FQ7" s="578"/>
      <c r="FR7" s="578"/>
      <c r="FS7" s="578"/>
      <c r="FT7" s="578"/>
      <c r="FU7" s="578"/>
      <c r="FV7" s="578"/>
      <c r="FW7" s="578"/>
      <c r="FX7" s="578"/>
      <c r="FY7" s="578"/>
      <c r="FZ7" s="578"/>
      <c r="GA7" s="578"/>
      <c r="GB7" s="578"/>
      <c r="GC7" s="578"/>
      <c r="GD7" s="578"/>
      <c r="GE7" s="578"/>
      <c r="GF7" s="578"/>
      <c r="GG7" s="578"/>
      <c r="GH7" s="578"/>
      <c r="GI7" s="578"/>
      <c r="GJ7" s="578"/>
      <c r="GK7" s="578"/>
      <c r="GL7" s="578"/>
      <c r="GM7" s="578"/>
      <c r="GN7" s="578"/>
      <c r="GO7" s="578"/>
      <c r="GP7" s="578"/>
      <c r="GQ7" s="578"/>
      <c r="GR7" s="578"/>
      <c r="GS7" s="578"/>
      <c r="GT7" s="578"/>
      <c r="GU7" s="578"/>
      <c r="GV7" s="578"/>
      <c r="GW7" s="578"/>
      <c r="GX7" s="578"/>
      <c r="GY7" s="578"/>
      <c r="GZ7" s="578"/>
      <c r="HA7" s="578"/>
      <c r="HB7" s="578"/>
      <c r="HC7" s="578"/>
      <c r="HD7" s="578"/>
      <c r="HE7" s="578"/>
      <c r="HF7" s="578"/>
      <c r="HG7" s="578"/>
      <c r="HH7" s="578"/>
      <c r="HI7" s="578"/>
      <c r="HJ7" s="578"/>
      <c r="HK7" s="578"/>
      <c r="HL7" s="578"/>
      <c r="HM7" s="578"/>
      <c r="HN7" s="578"/>
      <c r="HO7" s="578"/>
      <c r="HP7" s="578"/>
      <c r="HQ7" s="578"/>
      <c r="HR7" s="578"/>
      <c r="HS7" s="578"/>
      <c r="HT7" s="578"/>
      <c r="HU7" s="578"/>
      <c r="HV7" s="578"/>
      <c r="HW7" s="578"/>
      <c r="HX7" s="578"/>
      <c r="HY7" s="578"/>
      <c r="HZ7" s="578"/>
      <c r="IA7" s="578"/>
      <c r="IB7" s="578"/>
      <c r="IC7" s="578"/>
      <c r="ID7" s="578"/>
      <c r="IE7" s="578"/>
      <c r="IF7" s="578"/>
      <c r="IG7" s="578"/>
      <c r="IH7" s="578"/>
      <c r="II7" s="578"/>
      <c r="IJ7" s="578"/>
      <c r="IK7" s="578"/>
      <c r="IL7" s="578"/>
      <c r="IM7" s="578"/>
      <c r="IN7" s="578"/>
      <c r="IO7" s="578"/>
      <c r="IP7" s="578"/>
      <c r="IQ7" s="578"/>
      <c r="IR7" s="578"/>
      <c r="IS7" s="578"/>
      <c r="IT7" s="578"/>
      <c r="IU7" s="578"/>
      <c r="IV7" s="578"/>
      <c r="IW7" s="578"/>
      <c r="IX7" s="578"/>
      <c r="IY7" s="578"/>
      <c r="IZ7" s="578"/>
      <c r="JA7" s="578"/>
      <c r="JB7" s="578"/>
      <c r="JC7" s="578"/>
      <c r="JD7" s="578"/>
      <c r="JE7" s="578"/>
      <c r="JF7" s="578"/>
      <c r="JG7" s="578"/>
      <c r="JH7" s="578"/>
      <c r="JI7" s="578"/>
      <c r="JJ7" s="578"/>
      <c r="JK7" s="578"/>
      <c r="JL7" s="578"/>
      <c r="JM7" s="578"/>
      <c r="JN7" s="578"/>
      <c r="JO7" s="578"/>
      <c r="JP7" s="578"/>
      <c r="JQ7" s="578"/>
      <c r="JR7" s="578"/>
      <c r="JS7" s="578"/>
      <c r="JT7" s="578"/>
      <c r="JU7" s="578"/>
      <c r="JV7" s="578"/>
      <c r="JW7" s="578"/>
      <c r="JX7" s="578"/>
      <c r="JY7" s="578"/>
      <c r="JZ7" s="578"/>
      <c r="KA7" s="578"/>
      <c r="KB7" s="578"/>
      <c r="KC7" s="578"/>
      <c r="KD7" s="578"/>
      <c r="KE7" s="578"/>
      <c r="KF7" s="578"/>
      <c r="KG7" s="578"/>
      <c r="KH7" s="578"/>
      <c r="KI7" s="578"/>
      <c r="KJ7" s="578"/>
      <c r="KK7" s="578"/>
      <c r="KL7" s="578"/>
      <c r="KM7" s="578"/>
      <c r="KN7" s="578"/>
      <c r="KO7" s="578"/>
      <c r="KP7" s="578"/>
      <c r="KQ7" s="578"/>
      <c r="KR7" s="578"/>
      <c r="KS7" s="578"/>
      <c r="KT7" s="578"/>
      <c r="KU7" s="578"/>
      <c r="KV7" s="578"/>
      <c r="KW7" s="578"/>
      <c r="KX7" s="578"/>
      <c r="KY7" s="578"/>
      <c r="KZ7" s="578"/>
      <c r="LA7" s="578"/>
      <c r="LB7" s="578"/>
      <c r="LC7" s="578"/>
      <c r="LD7" s="578"/>
      <c r="LE7" s="578"/>
      <c r="LF7" s="578"/>
      <c r="LG7" s="578"/>
      <c r="LH7" s="578"/>
      <c r="LI7" s="578"/>
      <c r="LJ7" s="578"/>
      <c r="LK7" s="578"/>
      <c r="LL7" s="578"/>
      <c r="LM7" s="578"/>
      <c r="LN7" s="578"/>
      <c r="LO7" s="578"/>
      <c r="LP7" s="578"/>
      <c r="LQ7" s="578"/>
      <c r="LR7" s="578"/>
      <c r="LS7" s="578"/>
      <c r="LT7" s="578"/>
      <c r="LU7" s="578"/>
      <c r="LV7" s="578"/>
      <c r="LW7" s="578"/>
      <c r="LX7" s="578"/>
      <c r="LY7" s="578"/>
      <c r="LZ7" s="578"/>
      <c r="MA7" s="578"/>
      <c r="MB7" s="578"/>
      <c r="MC7" s="578"/>
      <c r="MD7" s="578"/>
      <c r="ME7" s="578"/>
      <c r="MF7" s="578"/>
      <c r="MG7" s="578"/>
      <c r="MH7" s="578"/>
      <c r="MI7" s="578"/>
      <c r="MJ7" s="578"/>
      <c r="MK7" s="578"/>
      <c r="ML7" s="578"/>
      <c r="MM7" s="578"/>
      <c r="MN7" s="578"/>
      <c r="MO7" s="578"/>
      <c r="MP7" s="578"/>
      <c r="MQ7" s="578"/>
      <c r="MR7" s="578"/>
      <c r="MS7" s="578"/>
      <c r="MT7" s="578"/>
      <c r="MU7" s="578"/>
      <c r="MV7" s="578"/>
      <c r="MW7" s="578"/>
      <c r="MX7" s="578"/>
      <c r="MY7" s="578"/>
      <c r="MZ7" s="578"/>
      <c r="NA7" s="578"/>
      <c r="NB7" s="578"/>
      <c r="NC7" s="578"/>
      <c r="ND7" s="578"/>
      <c r="NE7" s="578"/>
      <c r="NF7" s="578"/>
      <c r="NG7" s="578"/>
      <c r="NH7" s="578"/>
      <c r="NI7" s="578"/>
      <c r="NJ7" s="578"/>
      <c r="NK7" s="578"/>
      <c r="NL7" s="578"/>
      <c r="NM7" s="578"/>
      <c r="NN7" s="578"/>
      <c r="NO7" s="578"/>
      <c r="NP7" s="578"/>
      <c r="NQ7" s="578"/>
      <c r="NR7" s="578"/>
      <c r="NS7" s="578"/>
      <c r="NT7" s="578"/>
      <c r="NU7" s="578"/>
      <c r="NV7" s="578"/>
      <c r="NW7" s="578"/>
      <c r="NX7" s="578"/>
      <c r="NY7" s="578"/>
      <c r="NZ7" s="578"/>
      <c r="OA7" s="578"/>
      <c r="OB7" s="578"/>
      <c r="OC7" s="578"/>
      <c r="OD7" s="578"/>
      <c r="OE7" s="578"/>
      <c r="OF7" s="578"/>
      <c r="OG7" s="578"/>
      <c r="OH7" s="578"/>
      <c r="OI7" s="578"/>
      <c r="OJ7" s="578"/>
      <c r="OK7" s="578"/>
      <c r="OL7" s="578"/>
      <c r="OM7" s="578"/>
      <c r="ON7" s="578"/>
      <c r="OO7" s="578"/>
      <c r="OP7" s="578"/>
      <c r="OQ7" s="578"/>
      <c r="OR7" s="578"/>
      <c r="OS7" s="578"/>
      <c r="OT7" s="578"/>
      <c r="OU7" s="578"/>
      <c r="OV7" s="578"/>
      <c r="OW7" s="578"/>
      <c r="OX7" s="578"/>
      <c r="OY7" s="578"/>
      <c r="OZ7" s="578"/>
      <c r="PA7" s="578"/>
      <c r="PB7" s="578"/>
      <c r="PC7" s="578"/>
      <c r="PD7" s="578"/>
      <c r="PE7" s="578"/>
      <c r="PF7" s="578"/>
      <c r="PG7" s="578"/>
      <c r="PH7" s="578"/>
      <c r="PI7" s="578"/>
      <c r="PJ7" s="578"/>
      <c r="PK7" s="578"/>
      <c r="PL7" s="578"/>
      <c r="PM7" s="578"/>
      <c r="PN7" s="578"/>
      <c r="PO7" s="578"/>
      <c r="PP7" s="578"/>
      <c r="PQ7" s="578"/>
      <c r="PR7" s="578"/>
      <c r="PS7" s="578"/>
      <c r="PT7" s="578"/>
      <c r="PU7" s="578"/>
      <c r="PV7" s="578"/>
      <c r="PW7" s="578"/>
      <c r="PX7" s="578"/>
      <c r="PY7" s="578"/>
      <c r="PZ7" s="578"/>
      <c r="QA7" s="578"/>
      <c r="QB7" s="578"/>
      <c r="QC7" s="578"/>
      <c r="QD7" s="578"/>
      <c r="QE7" s="578"/>
      <c r="QF7" s="578"/>
      <c r="QG7" s="578"/>
      <c r="QH7" s="578"/>
      <c r="QI7" s="578"/>
      <c r="QJ7" s="578"/>
      <c r="QK7" s="578"/>
      <c r="QL7" s="578"/>
      <c r="QM7" s="578"/>
      <c r="QN7" s="578"/>
      <c r="QO7" s="578"/>
      <c r="QP7" s="578"/>
      <c r="QQ7" s="578"/>
      <c r="QR7" s="578"/>
      <c r="QS7" s="578"/>
      <c r="QT7" s="578"/>
      <c r="QU7" s="578"/>
      <c r="QV7" s="578"/>
      <c r="QW7" s="578"/>
      <c r="QX7" s="578"/>
      <c r="QY7" s="578"/>
      <c r="QZ7" s="578"/>
      <c r="RA7" s="578"/>
      <c r="RB7" s="578"/>
      <c r="RC7" s="578"/>
      <c r="RD7" s="578"/>
      <c r="RE7" s="578"/>
      <c r="RF7" s="578"/>
      <c r="RG7" s="578"/>
      <c r="RH7" s="578"/>
      <c r="RI7" s="578"/>
      <c r="RJ7" s="578"/>
      <c r="RK7" s="578"/>
      <c r="RL7" s="578"/>
      <c r="RM7" s="578"/>
      <c r="RN7" s="578"/>
      <c r="RO7" s="578"/>
      <c r="RP7" s="578"/>
      <c r="RQ7" s="578"/>
      <c r="RR7" s="578"/>
      <c r="RS7" s="578"/>
      <c r="RT7" s="578"/>
      <c r="RU7" s="578"/>
      <c r="RV7" s="578"/>
      <c r="RW7" s="578"/>
      <c r="RX7" s="578"/>
      <c r="RY7" s="578"/>
      <c r="RZ7" s="578"/>
      <c r="SA7" s="578"/>
      <c r="SB7" s="578"/>
      <c r="SC7" s="578"/>
      <c r="SD7" s="578"/>
      <c r="SE7" s="578"/>
      <c r="SF7" s="578"/>
      <c r="SG7" s="578"/>
      <c r="SH7" s="578"/>
      <c r="SI7" s="578"/>
      <c r="SJ7" s="578"/>
      <c r="SK7" s="578"/>
      <c r="SL7" s="578"/>
      <c r="SM7" s="578"/>
      <c r="SN7" s="578"/>
      <c r="SO7" s="578"/>
      <c r="SP7" s="578"/>
      <c r="SQ7" s="578"/>
      <c r="SR7" s="578"/>
      <c r="SS7" s="578"/>
      <c r="ST7" s="578"/>
      <c r="SU7" s="578"/>
      <c r="SV7" s="578"/>
      <c r="SW7" s="578"/>
      <c r="SX7" s="578"/>
      <c r="SY7" s="578"/>
      <c r="SZ7" s="578"/>
      <c r="TA7" s="578"/>
      <c r="TB7" s="578"/>
      <c r="TC7" s="578"/>
      <c r="TD7" s="578"/>
      <c r="TE7" s="578"/>
      <c r="TF7" s="578"/>
      <c r="TG7" s="578"/>
      <c r="TH7" s="578"/>
      <c r="TI7" s="578"/>
      <c r="TJ7" s="578"/>
      <c r="TK7" s="578"/>
      <c r="TL7" s="578"/>
      <c r="TM7" s="578"/>
      <c r="TN7" s="578"/>
      <c r="TO7" s="578"/>
      <c r="TP7" s="578"/>
      <c r="TQ7" s="578"/>
      <c r="TR7" s="578"/>
      <c r="TS7" s="578"/>
      <c r="TT7" s="578"/>
      <c r="TU7" s="578"/>
      <c r="TV7" s="578"/>
      <c r="TW7" s="578"/>
      <c r="TX7" s="578"/>
      <c r="TY7" s="578"/>
      <c r="TZ7" s="578"/>
      <c r="UA7" s="578"/>
      <c r="UB7" s="578"/>
      <c r="UC7" s="578"/>
      <c r="UD7" s="578"/>
      <c r="UE7" s="578"/>
      <c r="UF7" s="578"/>
      <c r="UG7" s="578"/>
      <c r="UH7" s="578"/>
      <c r="UI7" s="578"/>
      <c r="UJ7" s="578"/>
      <c r="UK7" s="578"/>
      <c r="UL7" s="578"/>
      <c r="UM7" s="578"/>
      <c r="UN7" s="578"/>
      <c r="UO7" s="578"/>
      <c r="UP7" s="578"/>
      <c r="UQ7" s="578"/>
      <c r="UR7" s="578"/>
      <c r="US7" s="578"/>
      <c r="UT7" s="578"/>
      <c r="UU7" s="578"/>
      <c r="UV7" s="578"/>
      <c r="UW7" s="578"/>
      <c r="UX7" s="578"/>
      <c r="UY7" s="578"/>
      <c r="UZ7" s="578"/>
      <c r="VA7" s="578"/>
      <c r="VB7" s="578"/>
      <c r="VC7" s="578"/>
      <c r="VD7" s="578"/>
      <c r="VE7" s="578"/>
      <c r="VF7" s="578"/>
      <c r="VG7" s="578"/>
      <c r="VH7" s="578"/>
      <c r="VI7" s="578"/>
      <c r="VJ7" s="578"/>
      <c r="VK7" s="578"/>
      <c r="VL7" s="578"/>
      <c r="VM7" s="578"/>
      <c r="VN7" s="578"/>
      <c r="VO7" s="578"/>
      <c r="VP7" s="578"/>
      <c r="VQ7" s="578"/>
      <c r="VR7" s="578"/>
      <c r="VS7" s="578"/>
      <c r="VT7" s="578"/>
      <c r="VU7" s="578"/>
      <c r="VV7" s="578"/>
      <c r="VW7" s="578"/>
      <c r="VX7" s="578"/>
      <c r="VY7" s="578"/>
      <c r="VZ7" s="578"/>
      <c r="WA7" s="578"/>
      <c r="WB7" s="578"/>
      <c r="WC7" s="578"/>
      <c r="WD7" s="578"/>
      <c r="WE7" s="578"/>
      <c r="WF7" s="578"/>
      <c r="WG7" s="578"/>
      <c r="WH7" s="578"/>
      <c r="WI7" s="578"/>
      <c r="WJ7" s="578"/>
      <c r="WK7" s="578"/>
      <c r="WL7" s="578"/>
      <c r="WM7" s="578"/>
      <c r="WN7" s="578"/>
      <c r="WO7" s="578"/>
      <c r="WP7" s="578"/>
      <c r="WQ7" s="578"/>
      <c r="WR7" s="578"/>
      <c r="WS7" s="578"/>
      <c r="WT7" s="578"/>
      <c r="WU7" s="578"/>
      <c r="WV7" s="578"/>
      <c r="WW7" s="578"/>
      <c r="WX7" s="578"/>
      <c r="WY7" s="578"/>
      <c r="WZ7" s="578"/>
      <c r="XA7" s="578"/>
      <c r="XB7" s="578"/>
      <c r="XC7" s="578"/>
      <c r="XD7" s="578"/>
      <c r="XE7" s="578"/>
      <c r="XF7" s="578"/>
      <c r="XG7" s="578"/>
      <c r="XH7" s="578"/>
      <c r="XI7" s="578"/>
      <c r="XJ7" s="578"/>
      <c r="XK7" s="578"/>
      <c r="XL7" s="578"/>
      <c r="XM7" s="578"/>
      <c r="XN7" s="578"/>
      <c r="XO7" s="578"/>
      <c r="XP7" s="578"/>
      <c r="XQ7" s="578"/>
      <c r="XR7" s="578"/>
      <c r="XS7" s="578"/>
      <c r="XT7" s="578"/>
      <c r="XU7" s="578"/>
      <c r="XV7" s="578"/>
      <c r="XW7" s="578"/>
      <c r="XX7" s="578"/>
      <c r="XY7" s="578"/>
      <c r="XZ7" s="578"/>
      <c r="YA7" s="578"/>
      <c r="YB7" s="578"/>
      <c r="YC7" s="578"/>
      <c r="YD7" s="578"/>
      <c r="YE7" s="578"/>
      <c r="YF7" s="578"/>
      <c r="YG7" s="578"/>
      <c r="YH7" s="578"/>
      <c r="YI7" s="578"/>
      <c r="YJ7" s="578"/>
      <c r="YK7" s="578"/>
      <c r="YL7" s="578"/>
      <c r="YM7" s="578"/>
      <c r="YN7" s="578"/>
      <c r="YO7" s="578"/>
      <c r="YP7" s="578"/>
      <c r="YQ7" s="578"/>
      <c r="YR7" s="578"/>
      <c r="YS7" s="578"/>
      <c r="YT7" s="578"/>
      <c r="YU7" s="578"/>
      <c r="YV7" s="578"/>
      <c r="YW7" s="578"/>
      <c r="YX7" s="578"/>
      <c r="YY7" s="578"/>
      <c r="YZ7" s="578"/>
      <c r="ZA7" s="578"/>
      <c r="ZB7" s="578"/>
      <c r="ZC7" s="578"/>
      <c r="ZD7" s="578"/>
      <c r="ZE7" s="578"/>
      <c r="ZF7" s="578"/>
      <c r="ZG7" s="578"/>
      <c r="ZH7" s="578"/>
      <c r="ZI7" s="578"/>
      <c r="ZJ7" s="578"/>
      <c r="ZK7" s="578"/>
      <c r="ZL7" s="578"/>
      <c r="ZM7" s="578"/>
      <c r="ZN7" s="578"/>
      <c r="ZO7" s="578"/>
      <c r="ZP7" s="578"/>
      <c r="ZQ7" s="578"/>
      <c r="ZR7" s="578"/>
      <c r="ZS7" s="578"/>
      <c r="ZT7" s="578"/>
      <c r="ZU7" s="578"/>
      <c r="ZV7" s="578"/>
      <c r="ZW7" s="578"/>
      <c r="ZX7" s="578"/>
      <c r="ZY7" s="578"/>
      <c r="ZZ7" s="578"/>
      <c r="AAA7" s="578"/>
      <c r="AAB7" s="578"/>
      <c r="AAC7" s="578"/>
      <c r="AAD7" s="578"/>
      <c r="AAE7" s="578"/>
      <c r="AAF7" s="578"/>
      <c r="AAG7" s="578"/>
      <c r="AAH7" s="578"/>
      <c r="AAI7" s="578"/>
      <c r="AAJ7" s="578"/>
      <c r="AAK7" s="578"/>
      <c r="AAL7" s="578"/>
      <c r="AAM7" s="578"/>
      <c r="AAN7" s="578"/>
      <c r="AAO7" s="578"/>
      <c r="AAP7" s="578"/>
      <c r="AAQ7" s="578"/>
      <c r="AAR7" s="578"/>
      <c r="AAS7" s="578"/>
      <c r="AAT7" s="578"/>
      <c r="AAU7" s="578"/>
      <c r="AAV7" s="578"/>
      <c r="AAW7" s="578"/>
      <c r="AAX7" s="578"/>
      <c r="AAY7" s="578"/>
      <c r="AAZ7" s="578"/>
      <c r="ABA7" s="578"/>
      <c r="ABB7" s="578"/>
      <c r="ABC7" s="578"/>
      <c r="ABD7" s="578"/>
      <c r="ABE7" s="578"/>
      <c r="ABF7" s="578"/>
      <c r="ABG7" s="578"/>
      <c r="ABH7" s="578"/>
      <c r="ABI7" s="578"/>
      <c r="ABJ7" s="578"/>
      <c r="ABK7" s="578"/>
      <c r="ABL7" s="578"/>
      <c r="ABM7" s="578"/>
      <c r="ABN7" s="578"/>
      <c r="ABO7" s="578"/>
      <c r="ABP7" s="578"/>
      <c r="ABQ7" s="578"/>
      <c r="ABR7" s="578"/>
      <c r="ABS7" s="578"/>
      <c r="ABT7" s="578"/>
      <c r="ABU7" s="578"/>
      <c r="ABV7" s="578"/>
      <c r="ABW7" s="578"/>
      <c r="ABX7" s="578"/>
      <c r="ABY7" s="578"/>
      <c r="ABZ7" s="578"/>
      <c r="ACA7" s="578"/>
      <c r="ACB7" s="578"/>
      <c r="ACC7" s="578"/>
      <c r="ACD7" s="578"/>
      <c r="ACE7" s="578"/>
      <c r="ACF7" s="578"/>
      <c r="ACG7" s="578"/>
      <c r="ACH7" s="578"/>
      <c r="ACI7" s="578"/>
      <c r="ACJ7" s="578"/>
      <c r="ACK7" s="578"/>
      <c r="ACL7" s="578"/>
      <c r="ACM7" s="578"/>
      <c r="ACN7" s="578"/>
      <c r="ACO7" s="578"/>
      <c r="ACP7" s="578"/>
      <c r="ACQ7" s="578"/>
      <c r="ACR7" s="578"/>
      <c r="ACS7" s="578"/>
      <c r="ACT7" s="578"/>
      <c r="ACU7" s="578"/>
      <c r="ACV7" s="578"/>
      <c r="ACW7" s="578"/>
      <c r="ACX7" s="578"/>
      <c r="ACY7" s="578"/>
      <c r="ACZ7" s="578"/>
      <c r="ADA7" s="578"/>
      <c r="ADB7" s="578"/>
      <c r="ADC7" s="578"/>
      <c r="ADD7" s="578"/>
      <c r="ADE7" s="578"/>
      <c r="ADF7" s="578"/>
      <c r="ADG7" s="578"/>
      <c r="ADH7" s="578"/>
      <c r="ADI7" s="578"/>
      <c r="ADJ7" s="578"/>
      <c r="ADK7" s="578"/>
      <c r="ADL7" s="578"/>
      <c r="ADM7" s="578"/>
      <c r="ADN7" s="578"/>
      <c r="ADO7" s="578"/>
      <c r="ADP7" s="578"/>
      <c r="ADQ7" s="578"/>
      <c r="ADR7" s="578"/>
      <c r="ADS7" s="578"/>
      <c r="ADT7" s="578"/>
      <c r="ADU7" s="578"/>
      <c r="ADV7" s="578"/>
      <c r="ADW7" s="578"/>
      <c r="ADX7" s="578"/>
      <c r="ADY7" s="578"/>
      <c r="ADZ7" s="578"/>
      <c r="AEA7" s="578"/>
      <c r="AEB7" s="578"/>
      <c r="AEC7" s="578"/>
      <c r="AED7" s="578"/>
      <c r="AEE7" s="578"/>
      <c r="AEF7" s="578"/>
      <c r="AEG7" s="578"/>
      <c r="AEH7" s="578"/>
      <c r="AEI7" s="578"/>
      <c r="AEJ7" s="578"/>
      <c r="AEK7" s="578"/>
      <c r="AEL7" s="578"/>
      <c r="AEM7" s="578"/>
      <c r="AEN7" s="578"/>
      <c r="AEO7" s="578"/>
      <c r="AEP7" s="578"/>
      <c r="AEQ7" s="578"/>
      <c r="AER7" s="578"/>
      <c r="AES7" s="578"/>
      <c r="AET7" s="578"/>
      <c r="AEU7" s="578"/>
      <c r="AEV7" s="578"/>
      <c r="AEW7" s="578"/>
      <c r="AEX7" s="578"/>
      <c r="AEY7" s="578"/>
      <c r="AEZ7" s="578"/>
      <c r="AFA7" s="578"/>
      <c r="AFB7" s="578"/>
      <c r="AFC7" s="578"/>
      <c r="AFD7" s="578"/>
      <c r="AFE7" s="578"/>
      <c r="AFF7" s="578"/>
      <c r="AFG7" s="578"/>
      <c r="AFH7" s="578"/>
      <c r="AFI7" s="578"/>
      <c r="AFJ7" s="578"/>
      <c r="AFK7" s="578"/>
      <c r="AFL7" s="578"/>
      <c r="AFM7" s="578"/>
      <c r="AFN7" s="578"/>
      <c r="AFO7" s="578"/>
      <c r="AFP7" s="578"/>
      <c r="AFQ7" s="578"/>
      <c r="AFR7" s="578"/>
      <c r="AFS7" s="578"/>
      <c r="AFT7" s="578"/>
      <c r="AFU7" s="578"/>
      <c r="AFV7" s="578"/>
      <c r="AFW7" s="578"/>
      <c r="AFX7" s="578"/>
      <c r="AFY7" s="578"/>
      <c r="AFZ7" s="578"/>
      <c r="AGA7" s="578"/>
      <c r="AGB7" s="578"/>
      <c r="AGC7" s="578"/>
      <c r="AGD7" s="578"/>
      <c r="AGE7" s="578"/>
      <c r="AGF7" s="578"/>
      <c r="AGG7" s="578"/>
      <c r="AGH7" s="578"/>
      <c r="AGI7" s="578"/>
      <c r="AGJ7" s="578"/>
      <c r="AGK7" s="578"/>
      <c r="AGL7" s="578"/>
      <c r="AGM7" s="578"/>
      <c r="AGN7" s="578"/>
      <c r="AGO7" s="578"/>
      <c r="AGP7" s="578"/>
      <c r="AGQ7" s="578"/>
      <c r="AGR7" s="578"/>
      <c r="AGS7" s="578"/>
      <c r="AGT7" s="578"/>
      <c r="AGU7" s="578"/>
      <c r="AGV7" s="578"/>
      <c r="AGW7" s="578"/>
      <c r="AGX7" s="578"/>
      <c r="AGY7" s="578"/>
      <c r="AGZ7" s="578"/>
      <c r="AHA7" s="578"/>
      <c r="AHB7" s="578"/>
      <c r="AHC7" s="578"/>
      <c r="AHD7" s="578"/>
      <c r="AHE7" s="578"/>
      <c r="AHF7" s="578"/>
      <c r="AHG7" s="578"/>
      <c r="AHH7" s="578"/>
      <c r="AHI7" s="578"/>
      <c r="AHJ7" s="578"/>
      <c r="AHK7" s="578"/>
      <c r="AHL7" s="578"/>
      <c r="AHM7" s="578"/>
      <c r="AHN7" s="578"/>
      <c r="AHO7" s="578"/>
      <c r="AHP7" s="578"/>
      <c r="AHQ7" s="578"/>
      <c r="AHR7" s="578"/>
      <c r="AHS7" s="578"/>
      <c r="AHT7" s="578"/>
      <c r="AHU7" s="578"/>
      <c r="AHV7" s="578"/>
      <c r="AHW7" s="578"/>
      <c r="AHX7" s="578"/>
      <c r="AHY7" s="578"/>
      <c r="AHZ7" s="578"/>
      <c r="AIA7" s="578"/>
      <c r="AIB7" s="578"/>
      <c r="AIC7" s="578"/>
      <c r="AID7" s="578"/>
      <c r="AIE7" s="578"/>
      <c r="AIF7" s="578"/>
      <c r="AIG7" s="578"/>
      <c r="AIH7" s="578"/>
      <c r="AII7" s="578"/>
      <c r="AIJ7" s="578"/>
      <c r="AIK7" s="578"/>
      <c r="AIL7" s="578"/>
      <c r="AIM7" s="578"/>
      <c r="AIN7" s="578"/>
      <c r="AIO7" s="578"/>
      <c r="AIP7" s="578"/>
      <c r="AIQ7" s="578"/>
      <c r="AIR7" s="578"/>
      <c r="AIS7" s="578"/>
      <c r="AIT7" s="578"/>
      <c r="AIU7" s="578"/>
      <c r="AIV7" s="578"/>
      <c r="AIW7" s="578"/>
      <c r="AIX7" s="578"/>
      <c r="AIY7" s="578"/>
      <c r="AIZ7" s="578"/>
      <c r="AJA7" s="578"/>
      <c r="AJB7" s="578"/>
      <c r="AJC7" s="578"/>
      <c r="AJD7" s="578"/>
      <c r="AJE7" s="578"/>
      <c r="AJF7" s="578"/>
      <c r="AJG7" s="578"/>
      <c r="AJH7" s="578"/>
      <c r="AJI7" s="578"/>
      <c r="AJJ7" s="578"/>
      <c r="AJK7" s="578"/>
      <c r="AJL7" s="578"/>
      <c r="AJM7" s="578"/>
      <c r="AJN7" s="578"/>
      <c r="AJO7" s="578"/>
      <c r="AJP7" s="578"/>
    </row>
    <row r="8" spans="1:952" s="475" customFormat="1">
      <c r="A8" s="574" t="s">
        <v>30</v>
      </c>
      <c r="B8" s="575" t="s">
        <v>127</v>
      </c>
      <c r="C8" s="579"/>
      <c r="D8" s="580">
        <f>Bilans!C12-Bilans!D12</f>
        <v>-10000</v>
      </c>
      <c r="E8" s="580">
        <f>Bilans!D12-Bilans!E12</f>
        <v>-7965000</v>
      </c>
      <c r="F8" s="580">
        <f>Bilans!E12-Bilans!F12</f>
        <v>-2500000</v>
      </c>
      <c r="G8" s="580">
        <f>Bilans!F12-Bilans!G12</f>
        <v>-3253000</v>
      </c>
      <c r="H8" s="580">
        <f>Bilans!G12-Bilans!H12</f>
        <v>-3253000</v>
      </c>
      <c r="I8" s="580">
        <f>Bilans!H12-Bilans!I12</f>
        <v>-4087000</v>
      </c>
      <c r="J8" s="580">
        <f>Bilans!I12-Bilans!J12</f>
        <v>-3286000</v>
      </c>
      <c r="K8" s="580">
        <f>Bilans!J12-Bilans!K12</f>
        <v>-3346000</v>
      </c>
      <c r="L8" s="580">
        <f>Bilans!K12-Bilans!L12</f>
        <v>-3424000</v>
      </c>
      <c r="M8" s="580">
        <f>Bilans!L12-Bilans!M12</f>
        <v>-5440000</v>
      </c>
      <c r="N8" s="580">
        <f ca="1">Bilans!M12-Bilans!N12</f>
        <v>29236200</v>
      </c>
      <c r="O8" s="580">
        <f ca="1">Bilans!N12-Bilans!O12</f>
        <v>7327800</v>
      </c>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c r="AS8" s="578"/>
      <c r="AT8" s="578"/>
      <c r="AU8" s="578"/>
      <c r="AV8" s="578"/>
      <c r="AW8" s="578"/>
      <c r="AX8" s="578"/>
      <c r="AY8" s="578"/>
      <c r="AZ8" s="578"/>
      <c r="BA8" s="578"/>
      <c r="BB8" s="578"/>
      <c r="BC8" s="578"/>
      <c r="BD8" s="578"/>
      <c r="BE8" s="578"/>
      <c r="BF8" s="578"/>
      <c r="BG8" s="578"/>
      <c r="BH8" s="578"/>
      <c r="BI8" s="578"/>
      <c r="BJ8" s="578"/>
      <c r="BK8" s="578"/>
      <c r="BL8" s="578"/>
      <c r="BM8" s="578"/>
      <c r="BN8" s="578"/>
      <c r="BO8" s="578"/>
      <c r="BP8" s="578"/>
      <c r="BQ8" s="578"/>
      <c r="BR8" s="578"/>
      <c r="BS8" s="578"/>
      <c r="BT8" s="578"/>
      <c r="BU8" s="578"/>
      <c r="BV8" s="578"/>
      <c r="BW8" s="578"/>
      <c r="BX8" s="578"/>
      <c r="BY8" s="578"/>
      <c r="BZ8" s="578"/>
      <c r="CA8" s="578"/>
      <c r="CB8" s="578"/>
      <c r="CC8" s="578"/>
      <c r="CD8" s="578"/>
      <c r="CE8" s="578"/>
      <c r="CF8" s="578"/>
      <c r="CG8" s="578"/>
      <c r="CH8" s="578"/>
      <c r="CI8" s="578"/>
      <c r="CJ8" s="578"/>
      <c r="CK8" s="578"/>
      <c r="CL8" s="578"/>
      <c r="CM8" s="578"/>
      <c r="CN8" s="578"/>
      <c r="CO8" s="578"/>
      <c r="CP8" s="578"/>
      <c r="CQ8" s="578"/>
      <c r="CR8" s="578"/>
      <c r="CS8" s="578"/>
      <c r="CT8" s="578"/>
      <c r="CU8" s="578"/>
      <c r="CV8" s="578"/>
      <c r="CW8" s="578"/>
      <c r="CX8" s="578"/>
      <c r="CY8" s="578"/>
      <c r="CZ8" s="578"/>
      <c r="DA8" s="578"/>
      <c r="DB8" s="578"/>
      <c r="DC8" s="578"/>
      <c r="DD8" s="578"/>
      <c r="DE8" s="578"/>
      <c r="DF8" s="578"/>
      <c r="DG8" s="578"/>
      <c r="DH8" s="578"/>
      <c r="DI8" s="578"/>
      <c r="DJ8" s="578"/>
      <c r="DK8" s="578"/>
      <c r="DL8" s="578"/>
      <c r="DM8" s="578"/>
      <c r="DN8" s="578"/>
      <c r="DO8" s="578"/>
      <c r="DP8" s="578"/>
      <c r="DQ8" s="578"/>
      <c r="DR8" s="578"/>
      <c r="DS8" s="578"/>
      <c r="DT8" s="578"/>
      <c r="DU8" s="578"/>
      <c r="DV8" s="578"/>
      <c r="DW8" s="578"/>
      <c r="DX8" s="578"/>
      <c r="DY8" s="578"/>
      <c r="DZ8" s="578"/>
      <c r="EA8" s="578"/>
      <c r="EB8" s="578"/>
      <c r="EC8" s="578"/>
      <c r="ED8" s="578"/>
      <c r="EE8" s="578"/>
      <c r="EF8" s="578"/>
      <c r="EG8" s="578"/>
      <c r="EH8" s="578"/>
      <c r="EI8" s="578"/>
      <c r="EJ8" s="578"/>
      <c r="EK8" s="578"/>
      <c r="EL8" s="578"/>
      <c r="EM8" s="578"/>
      <c r="EN8" s="578"/>
      <c r="EO8" s="578"/>
      <c r="EP8" s="578"/>
      <c r="EQ8" s="578"/>
      <c r="ER8" s="578"/>
      <c r="ES8" s="578"/>
      <c r="ET8" s="578"/>
      <c r="EU8" s="578"/>
      <c r="EV8" s="578"/>
      <c r="EW8" s="578"/>
      <c r="EX8" s="578"/>
      <c r="EY8" s="578"/>
      <c r="EZ8" s="578"/>
      <c r="FA8" s="578"/>
      <c r="FB8" s="578"/>
      <c r="FC8" s="578"/>
      <c r="FD8" s="578"/>
      <c r="FE8" s="578"/>
      <c r="FF8" s="578"/>
      <c r="FG8" s="578"/>
      <c r="FH8" s="578"/>
      <c r="FI8" s="578"/>
      <c r="FJ8" s="578"/>
      <c r="FK8" s="578"/>
      <c r="FL8" s="578"/>
      <c r="FM8" s="578"/>
      <c r="FN8" s="578"/>
      <c r="FO8" s="578"/>
      <c r="FP8" s="578"/>
      <c r="FQ8" s="578"/>
      <c r="FR8" s="578"/>
      <c r="FS8" s="578"/>
      <c r="FT8" s="578"/>
      <c r="FU8" s="578"/>
      <c r="FV8" s="578"/>
      <c r="FW8" s="578"/>
      <c r="FX8" s="578"/>
      <c r="FY8" s="578"/>
      <c r="FZ8" s="578"/>
      <c r="GA8" s="578"/>
      <c r="GB8" s="578"/>
      <c r="GC8" s="578"/>
      <c r="GD8" s="578"/>
      <c r="GE8" s="578"/>
      <c r="GF8" s="578"/>
      <c r="GG8" s="578"/>
      <c r="GH8" s="578"/>
      <c r="GI8" s="578"/>
      <c r="GJ8" s="578"/>
      <c r="GK8" s="578"/>
      <c r="GL8" s="578"/>
      <c r="GM8" s="578"/>
      <c r="GN8" s="578"/>
      <c r="GO8" s="578"/>
      <c r="GP8" s="578"/>
      <c r="GQ8" s="578"/>
      <c r="GR8" s="578"/>
      <c r="GS8" s="578"/>
      <c r="GT8" s="578"/>
      <c r="GU8" s="578"/>
      <c r="GV8" s="578"/>
      <c r="GW8" s="578"/>
      <c r="GX8" s="578"/>
      <c r="GY8" s="578"/>
      <c r="GZ8" s="578"/>
      <c r="HA8" s="578"/>
      <c r="HB8" s="578"/>
      <c r="HC8" s="578"/>
      <c r="HD8" s="578"/>
      <c r="HE8" s="578"/>
      <c r="HF8" s="578"/>
      <c r="HG8" s="578"/>
      <c r="HH8" s="578"/>
      <c r="HI8" s="578"/>
      <c r="HJ8" s="578"/>
      <c r="HK8" s="578"/>
      <c r="HL8" s="578"/>
      <c r="HM8" s="578"/>
      <c r="HN8" s="578"/>
      <c r="HO8" s="578"/>
      <c r="HP8" s="578"/>
      <c r="HQ8" s="578"/>
      <c r="HR8" s="578"/>
      <c r="HS8" s="578"/>
      <c r="HT8" s="578"/>
      <c r="HU8" s="578"/>
      <c r="HV8" s="578"/>
      <c r="HW8" s="578"/>
      <c r="HX8" s="578"/>
      <c r="HY8" s="578"/>
      <c r="HZ8" s="578"/>
      <c r="IA8" s="578"/>
      <c r="IB8" s="578"/>
      <c r="IC8" s="578"/>
      <c r="ID8" s="578"/>
      <c r="IE8" s="578"/>
      <c r="IF8" s="578"/>
      <c r="IG8" s="578"/>
      <c r="IH8" s="578"/>
      <c r="II8" s="578"/>
      <c r="IJ8" s="578"/>
      <c r="IK8" s="578"/>
      <c r="IL8" s="578"/>
      <c r="IM8" s="578"/>
      <c r="IN8" s="578"/>
      <c r="IO8" s="578"/>
      <c r="IP8" s="578"/>
      <c r="IQ8" s="578"/>
      <c r="IR8" s="578"/>
      <c r="IS8" s="578"/>
      <c r="IT8" s="578"/>
      <c r="IU8" s="578"/>
      <c r="IV8" s="578"/>
      <c r="IW8" s="578"/>
      <c r="IX8" s="578"/>
      <c r="IY8" s="578"/>
      <c r="IZ8" s="578"/>
      <c r="JA8" s="578"/>
      <c r="JB8" s="578"/>
      <c r="JC8" s="578"/>
      <c r="JD8" s="578"/>
      <c r="JE8" s="578"/>
      <c r="JF8" s="578"/>
      <c r="JG8" s="578"/>
      <c r="JH8" s="578"/>
      <c r="JI8" s="578"/>
      <c r="JJ8" s="578"/>
      <c r="JK8" s="578"/>
      <c r="JL8" s="578"/>
      <c r="JM8" s="578"/>
      <c r="JN8" s="578"/>
      <c r="JO8" s="578"/>
      <c r="JP8" s="578"/>
      <c r="JQ8" s="578"/>
      <c r="JR8" s="578"/>
      <c r="JS8" s="578"/>
      <c r="JT8" s="578"/>
      <c r="JU8" s="578"/>
      <c r="JV8" s="578"/>
      <c r="JW8" s="578"/>
      <c r="JX8" s="578"/>
      <c r="JY8" s="578"/>
      <c r="JZ8" s="578"/>
      <c r="KA8" s="578"/>
      <c r="KB8" s="578"/>
      <c r="KC8" s="578"/>
      <c r="KD8" s="578"/>
      <c r="KE8" s="578"/>
      <c r="KF8" s="578"/>
      <c r="KG8" s="578"/>
      <c r="KH8" s="578"/>
      <c r="KI8" s="578"/>
      <c r="KJ8" s="578"/>
      <c r="KK8" s="578"/>
      <c r="KL8" s="578"/>
      <c r="KM8" s="578"/>
      <c r="KN8" s="578"/>
      <c r="KO8" s="578"/>
      <c r="KP8" s="578"/>
      <c r="KQ8" s="578"/>
      <c r="KR8" s="578"/>
      <c r="KS8" s="578"/>
      <c r="KT8" s="578"/>
      <c r="KU8" s="578"/>
      <c r="KV8" s="578"/>
      <c r="KW8" s="578"/>
      <c r="KX8" s="578"/>
      <c r="KY8" s="578"/>
      <c r="KZ8" s="578"/>
      <c r="LA8" s="578"/>
      <c r="LB8" s="578"/>
      <c r="LC8" s="578"/>
      <c r="LD8" s="578"/>
      <c r="LE8" s="578"/>
      <c r="LF8" s="578"/>
      <c r="LG8" s="578"/>
      <c r="LH8" s="578"/>
      <c r="LI8" s="578"/>
      <c r="LJ8" s="578"/>
      <c r="LK8" s="578"/>
      <c r="LL8" s="578"/>
      <c r="LM8" s="578"/>
      <c r="LN8" s="578"/>
      <c r="LO8" s="578"/>
      <c r="LP8" s="578"/>
      <c r="LQ8" s="578"/>
      <c r="LR8" s="578"/>
      <c r="LS8" s="578"/>
      <c r="LT8" s="578"/>
      <c r="LU8" s="578"/>
      <c r="LV8" s="578"/>
      <c r="LW8" s="578"/>
      <c r="LX8" s="578"/>
      <c r="LY8" s="578"/>
      <c r="LZ8" s="578"/>
      <c r="MA8" s="578"/>
      <c r="MB8" s="578"/>
      <c r="MC8" s="578"/>
      <c r="MD8" s="578"/>
      <c r="ME8" s="578"/>
      <c r="MF8" s="578"/>
      <c r="MG8" s="578"/>
      <c r="MH8" s="578"/>
      <c r="MI8" s="578"/>
      <c r="MJ8" s="578"/>
      <c r="MK8" s="578"/>
      <c r="ML8" s="578"/>
      <c r="MM8" s="578"/>
      <c r="MN8" s="578"/>
      <c r="MO8" s="578"/>
      <c r="MP8" s="578"/>
      <c r="MQ8" s="578"/>
      <c r="MR8" s="578"/>
      <c r="MS8" s="578"/>
      <c r="MT8" s="578"/>
      <c r="MU8" s="578"/>
      <c r="MV8" s="578"/>
      <c r="MW8" s="578"/>
      <c r="MX8" s="578"/>
      <c r="MY8" s="578"/>
      <c r="MZ8" s="578"/>
      <c r="NA8" s="578"/>
      <c r="NB8" s="578"/>
      <c r="NC8" s="578"/>
      <c r="ND8" s="578"/>
      <c r="NE8" s="578"/>
      <c r="NF8" s="578"/>
      <c r="NG8" s="578"/>
      <c r="NH8" s="578"/>
      <c r="NI8" s="578"/>
      <c r="NJ8" s="578"/>
      <c r="NK8" s="578"/>
      <c r="NL8" s="578"/>
      <c r="NM8" s="578"/>
      <c r="NN8" s="578"/>
      <c r="NO8" s="578"/>
      <c r="NP8" s="578"/>
      <c r="NQ8" s="578"/>
      <c r="NR8" s="578"/>
      <c r="NS8" s="578"/>
      <c r="NT8" s="578"/>
      <c r="NU8" s="578"/>
      <c r="NV8" s="578"/>
      <c r="NW8" s="578"/>
      <c r="NX8" s="578"/>
      <c r="NY8" s="578"/>
      <c r="NZ8" s="578"/>
      <c r="OA8" s="578"/>
      <c r="OB8" s="578"/>
      <c r="OC8" s="578"/>
      <c r="OD8" s="578"/>
      <c r="OE8" s="578"/>
      <c r="OF8" s="578"/>
      <c r="OG8" s="578"/>
      <c r="OH8" s="578"/>
      <c r="OI8" s="578"/>
      <c r="OJ8" s="578"/>
      <c r="OK8" s="578"/>
      <c r="OL8" s="578"/>
      <c r="OM8" s="578"/>
      <c r="ON8" s="578"/>
      <c r="OO8" s="578"/>
      <c r="OP8" s="578"/>
      <c r="OQ8" s="578"/>
      <c r="OR8" s="578"/>
      <c r="OS8" s="578"/>
      <c r="OT8" s="578"/>
      <c r="OU8" s="578"/>
      <c r="OV8" s="578"/>
      <c r="OW8" s="578"/>
      <c r="OX8" s="578"/>
      <c r="OY8" s="578"/>
      <c r="OZ8" s="578"/>
      <c r="PA8" s="578"/>
      <c r="PB8" s="578"/>
      <c r="PC8" s="578"/>
      <c r="PD8" s="578"/>
      <c r="PE8" s="578"/>
      <c r="PF8" s="578"/>
      <c r="PG8" s="578"/>
      <c r="PH8" s="578"/>
      <c r="PI8" s="578"/>
      <c r="PJ8" s="578"/>
      <c r="PK8" s="578"/>
      <c r="PL8" s="578"/>
      <c r="PM8" s="578"/>
      <c r="PN8" s="578"/>
      <c r="PO8" s="578"/>
      <c r="PP8" s="578"/>
      <c r="PQ8" s="578"/>
      <c r="PR8" s="578"/>
      <c r="PS8" s="578"/>
      <c r="PT8" s="578"/>
      <c r="PU8" s="578"/>
      <c r="PV8" s="578"/>
      <c r="PW8" s="578"/>
      <c r="PX8" s="578"/>
      <c r="PY8" s="578"/>
      <c r="PZ8" s="578"/>
      <c r="QA8" s="578"/>
      <c r="QB8" s="578"/>
      <c r="QC8" s="578"/>
      <c r="QD8" s="578"/>
      <c r="QE8" s="578"/>
      <c r="QF8" s="578"/>
      <c r="QG8" s="578"/>
      <c r="QH8" s="578"/>
      <c r="QI8" s="578"/>
      <c r="QJ8" s="578"/>
      <c r="QK8" s="578"/>
      <c r="QL8" s="578"/>
      <c r="QM8" s="578"/>
      <c r="QN8" s="578"/>
      <c r="QO8" s="578"/>
      <c r="QP8" s="578"/>
      <c r="QQ8" s="578"/>
      <c r="QR8" s="578"/>
      <c r="QS8" s="578"/>
      <c r="QT8" s="578"/>
      <c r="QU8" s="578"/>
      <c r="QV8" s="578"/>
      <c r="QW8" s="578"/>
      <c r="QX8" s="578"/>
      <c r="QY8" s="578"/>
      <c r="QZ8" s="578"/>
      <c r="RA8" s="578"/>
      <c r="RB8" s="578"/>
      <c r="RC8" s="578"/>
      <c r="RD8" s="578"/>
      <c r="RE8" s="578"/>
      <c r="RF8" s="578"/>
      <c r="RG8" s="578"/>
      <c r="RH8" s="578"/>
      <c r="RI8" s="578"/>
      <c r="RJ8" s="578"/>
      <c r="RK8" s="578"/>
      <c r="RL8" s="578"/>
      <c r="RM8" s="578"/>
      <c r="RN8" s="578"/>
      <c r="RO8" s="578"/>
      <c r="RP8" s="578"/>
      <c r="RQ8" s="578"/>
      <c r="RR8" s="578"/>
      <c r="RS8" s="578"/>
      <c r="RT8" s="578"/>
      <c r="RU8" s="578"/>
      <c r="RV8" s="578"/>
      <c r="RW8" s="578"/>
      <c r="RX8" s="578"/>
      <c r="RY8" s="578"/>
      <c r="RZ8" s="578"/>
      <c r="SA8" s="578"/>
      <c r="SB8" s="578"/>
      <c r="SC8" s="578"/>
      <c r="SD8" s="578"/>
      <c r="SE8" s="578"/>
      <c r="SF8" s="578"/>
      <c r="SG8" s="578"/>
      <c r="SH8" s="578"/>
      <c r="SI8" s="578"/>
      <c r="SJ8" s="578"/>
      <c r="SK8" s="578"/>
      <c r="SL8" s="578"/>
      <c r="SM8" s="578"/>
      <c r="SN8" s="578"/>
      <c r="SO8" s="578"/>
      <c r="SP8" s="578"/>
      <c r="SQ8" s="578"/>
      <c r="SR8" s="578"/>
      <c r="SS8" s="578"/>
      <c r="ST8" s="578"/>
      <c r="SU8" s="578"/>
      <c r="SV8" s="578"/>
      <c r="SW8" s="578"/>
      <c r="SX8" s="578"/>
      <c r="SY8" s="578"/>
      <c r="SZ8" s="578"/>
      <c r="TA8" s="578"/>
      <c r="TB8" s="578"/>
      <c r="TC8" s="578"/>
      <c r="TD8" s="578"/>
      <c r="TE8" s="578"/>
      <c r="TF8" s="578"/>
      <c r="TG8" s="578"/>
      <c r="TH8" s="578"/>
      <c r="TI8" s="578"/>
      <c r="TJ8" s="578"/>
      <c r="TK8" s="578"/>
      <c r="TL8" s="578"/>
      <c r="TM8" s="578"/>
      <c r="TN8" s="578"/>
      <c r="TO8" s="578"/>
      <c r="TP8" s="578"/>
      <c r="TQ8" s="578"/>
      <c r="TR8" s="578"/>
      <c r="TS8" s="578"/>
      <c r="TT8" s="578"/>
      <c r="TU8" s="578"/>
      <c r="TV8" s="578"/>
      <c r="TW8" s="578"/>
      <c r="TX8" s="578"/>
      <c r="TY8" s="578"/>
      <c r="TZ8" s="578"/>
      <c r="UA8" s="578"/>
      <c r="UB8" s="578"/>
      <c r="UC8" s="578"/>
      <c r="UD8" s="578"/>
      <c r="UE8" s="578"/>
      <c r="UF8" s="578"/>
      <c r="UG8" s="578"/>
      <c r="UH8" s="578"/>
      <c r="UI8" s="578"/>
      <c r="UJ8" s="578"/>
      <c r="UK8" s="578"/>
      <c r="UL8" s="578"/>
      <c r="UM8" s="578"/>
      <c r="UN8" s="578"/>
      <c r="UO8" s="578"/>
      <c r="UP8" s="578"/>
      <c r="UQ8" s="578"/>
      <c r="UR8" s="578"/>
      <c r="US8" s="578"/>
      <c r="UT8" s="578"/>
      <c r="UU8" s="578"/>
      <c r="UV8" s="578"/>
      <c r="UW8" s="578"/>
      <c r="UX8" s="578"/>
      <c r="UY8" s="578"/>
      <c r="UZ8" s="578"/>
      <c r="VA8" s="578"/>
      <c r="VB8" s="578"/>
      <c r="VC8" s="578"/>
      <c r="VD8" s="578"/>
      <c r="VE8" s="578"/>
      <c r="VF8" s="578"/>
      <c r="VG8" s="578"/>
      <c r="VH8" s="578"/>
      <c r="VI8" s="578"/>
      <c r="VJ8" s="578"/>
      <c r="VK8" s="578"/>
      <c r="VL8" s="578"/>
      <c r="VM8" s="578"/>
      <c r="VN8" s="578"/>
      <c r="VO8" s="578"/>
      <c r="VP8" s="578"/>
      <c r="VQ8" s="578"/>
      <c r="VR8" s="578"/>
      <c r="VS8" s="578"/>
      <c r="VT8" s="578"/>
      <c r="VU8" s="578"/>
      <c r="VV8" s="578"/>
      <c r="VW8" s="578"/>
      <c r="VX8" s="578"/>
      <c r="VY8" s="578"/>
      <c r="VZ8" s="578"/>
      <c r="WA8" s="578"/>
      <c r="WB8" s="578"/>
      <c r="WC8" s="578"/>
      <c r="WD8" s="578"/>
      <c r="WE8" s="578"/>
      <c r="WF8" s="578"/>
      <c r="WG8" s="578"/>
      <c r="WH8" s="578"/>
      <c r="WI8" s="578"/>
      <c r="WJ8" s="578"/>
      <c r="WK8" s="578"/>
      <c r="WL8" s="578"/>
      <c r="WM8" s="578"/>
      <c r="WN8" s="578"/>
      <c r="WO8" s="578"/>
      <c r="WP8" s="578"/>
      <c r="WQ8" s="578"/>
      <c r="WR8" s="578"/>
      <c r="WS8" s="578"/>
      <c r="WT8" s="578"/>
      <c r="WU8" s="578"/>
      <c r="WV8" s="578"/>
      <c r="WW8" s="578"/>
      <c r="WX8" s="578"/>
      <c r="WY8" s="578"/>
      <c r="WZ8" s="578"/>
      <c r="XA8" s="578"/>
      <c r="XB8" s="578"/>
      <c r="XC8" s="578"/>
      <c r="XD8" s="578"/>
      <c r="XE8" s="578"/>
      <c r="XF8" s="578"/>
      <c r="XG8" s="578"/>
      <c r="XH8" s="578"/>
      <c r="XI8" s="578"/>
      <c r="XJ8" s="578"/>
      <c r="XK8" s="578"/>
      <c r="XL8" s="578"/>
      <c r="XM8" s="578"/>
      <c r="XN8" s="578"/>
      <c r="XO8" s="578"/>
      <c r="XP8" s="578"/>
      <c r="XQ8" s="578"/>
      <c r="XR8" s="578"/>
      <c r="XS8" s="578"/>
      <c r="XT8" s="578"/>
      <c r="XU8" s="578"/>
      <c r="XV8" s="578"/>
      <c r="XW8" s="578"/>
      <c r="XX8" s="578"/>
      <c r="XY8" s="578"/>
      <c r="XZ8" s="578"/>
      <c r="YA8" s="578"/>
      <c r="YB8" s="578"/>
      <c r="YC8" s="578"/>
      <c r="YD8" s="578"/>
      <c r="YE8" s="578"/>
      <c r="YF8" s="578"/>
      <c r="YG8" s="578"/>
      <c r="YH8" s="578"/>
      <c r="YI8" s="578"/>
      <c r="YJ8" s="578"/>
      <c r="YK8" s="578"/>
      <c r="YL8" s="578"/>
      <c r="YM8" s="578"/>
      <c r="YN8" s="578"/>
      <c r="YO8" s="578"/>
      <c r="YP8" s="578"/>
      <c r="YQ8" s="578"/>
      <c r="YR8" s="578"/>
      <c r="YS8" s="578"/>
      <c r="YT8" s="578"/>
      <c r="YU8" s="578"/>
      <c r="YV8" s="578"/>
      <c r="YW8" s="578"/>
      <c r="YX8" s="578"/>
      <c r="YY8" s="578"/>
      <c r="YZ8" s="578"/>
      <c r="ZA8" s="578"/>
      <c r="ZB8" s="578"/>
      <c r="ZC8" s="578"/>
      <c r="ZD8" s="578"/>
      <c r="ZE8" s="578"/>
      <c r="ZF8" s="578"/>
      <c r="ZG8" s="578"/>
      <c r="ZH8" s="578"/>
      <c r="ZI8" s="578"/>
      <c r="ZJ8" s="578"/>
      <c r="ZK8" s="578"/>
      <c r="ZL8" s="578"/>
      <c r="ZM8" s="578"/>
      <c r="ZN8" s="578"/>
      <c r="ZO8" s="578"/>
      <c r="ZP8" s="578"/>
      <c r="ZQ8" s="578"/>
      <c r="ZR8" s="578"/>
      <c r="ZS8" s="578"/>
      <c r="ZT8" s="578"/>
      <c r="ZU8" s="578"/>
      <c r="ZV8" s="578"/>
      <c r="ZW8" s="578"/>
      <c r="ZX8" s="578"/>
      <c r="ZY8" s="578"/>
      <c r="ZZ8" s="578"/>
      <c r="AAA8" s="578"/>
      <c r="AAB8" s="578"/>
      <c r="AAC8" s="578"/>
      <c r="AAD8" s="578"/>
      <c r="AAE8" s="578"/>
      <c r="AAF8" s="578"/>
      <c r="AAG8" s="578"/>
      <c r="AAH8" s="578"/>
      <c r="AAI8" s="578"/>
      <c r="AAJ8" s="578"/>
      <c r="AAK8" s="578"/>
      <c r="AAL8" s="578"/>
      <c r="AAM8" s="578"/>
      <c r="AAN8" s="578"/>
      <c r="AAO8" s="578"/>
      <c r="AAP8" s="578"/>
      <c r="AAQ8" s="578"/>
      <c r="AAR8" s="578"/>
      <c r="AAS8" s="578"/>
      <c r="AAT8" s="578"/>
      <c r="AAU8" s="578"/>
      <c r="AAV8" s="578"/>
      <c r="AAW8" s="578"/>
      <c r="AAX8" s="578"/>
      <c r="AAY8" s="578"/>
      <c r="AAZ8" s="578"/>
      <c r="ABA8" s="578"/>
      <c r="ABB8" s="578"/>
      <c r="ABC8" s="578"/>
      <c r="ABD8" s="578"/>
      <c r="ABE8" s="578"/>
      <c r="ABF8" s="578"/>
      <c r="ABG8" s="578"/>
      <c r="ABH8" s="578"/>
      <c r="ABI8" s="578"/>
      <c r="ABJ8" s="578"/>
      <c r="ABK8" s="578"/>
      <c r="ABL8" s="578"/>
      <c r="ABM8" s="578"/>
      <c r="ABN8" s="578"/>
      <c r="ABO8" s="578"/>
      <c r="ABP8" s="578"/>
      <c r="ABQ8" s="578"/>
      <c r="ABR8" s="578"/>
      <c r="ABS8" s="578"/>
      <c r="ABT8" s="578"/>
      <c r="ABU8" s="578"/>
      <c r="ABV8" s="578"/>
      <c r="ABW8" s="578"/>
      <c r="ABX8" s="578"/>
      <c r="ABY8" s="578"/>
      <c r="ABZ8" s="578"/>
      <c r="ACA8" s="578"/>
      <c r="ACB8" s="578"/>
      <c r="ACC8" s="578"/>
      <c r="ACD8" s="578"/>
      <c r="ACE8" s="578"/>
      <c r="ACF8" s="578"/>
      <c r="ACG8" s="578"/>
      <c r="ACH8" s="578"/>
      <c r="ACI8" s="578"/>
      <c r="ACJ8" s="578"/>
      <c r="ACK8" s="578"/>
      <c r="ACL8" s="578"/>
      <c r="ACM8" s="578"/>
      <c r="ACN8" s="578"/>
      <c r="ACO8" s="578"/>
      <c r="ACP8" s="578"/>
      <c r="ACQ8" s="578"/>
      <c r="ACR8" s="578"/>
      <c r="ACS8" s="578"/>
      <c r="ACT8" s="578"/>
      <c r="ACU8" s="578"/>
      <c r="ACV8" s="578"/>
      <c r="ACW8" s="578"/>
      <c r="ACX8" s="578"/>
      <c r="ACY8" s="578"/>
      <c r="ACZ8" s="578"/>
      <c r="ADA8" s="578"/>
      <c r="ADB8" s="578"/>
      <c r="ADC8" s="578"/>
      <c r="ADD8" s="578"/>
      <c r="ADE8" s="578"/>
      <c r="ADF8" s="578"/>
      <c r="ADG8" s="578"/>
      <c r="ADH8" s="578"/>
      <c r="ADI8" s="578"/>
      <c r="ADJ8" s="578"/>
      <c r="ADK8" s="578"/>
      <c r="ADL8" s="578"/>
      <c r="ADM8" s="578"/>
      <c r="ADN8" s="578"/>
      <c r="ADO8" s="578"/>
      <c r="ADP8" s="578"/>
      <c r="ADQ8" s="578"/>
      <c r="ADR8" s="578"/>
      <c r="ADS8" s="578"/>
      <c r="ADT8" s="578"/>
      <c r="ADU8" s="578"/>
      <c r="ADV8" s="578"/>
      <c r="ADW8" s="578"/>
      <c r="ADX8" s="578"/>
      <c r="ADY8" s="578"/>
      <c r="ADZ8" s="578"/>
      <c r="AEA8" s="578"/>
      <c r="AEB8" s="578"/>
      <c r="AEC8" s="578"/>
      <c r="AED8" s="578"/>
      <c r="AEE8" s="578"/>
      <c r="AEF8" s="578"/>
      <c r="AEG8" s="578"/>
      <c r="AEH8" s="578"/>
      <c r="AEI8" s="578"/>
      <c r="AEJ8" s="578"/>
      <c r="AEK8" s="578"/>
      <c r="AEL8" s="578"/>
      <c r="AEM8" s="578"/>
      <c r="AEN8" s="578"/>
      <c r="AEO8" s="578"/>
      <c r="AEP8" s="578"/>
      <c r="AEQ8" s="578"/>
      <c r="AER8" s="578"/>
      <c r="AES8" s="578"/>
      <c r="AET8" s="578"/>
      <c r="AEU8" s="578"/>
      <c r="AEV8" s="578"/>
      <c r="AEW8" s="578"/>
      <c r="AEX8" s="578"/>
      <c r="AEY8" s="578"/>
      <c r="AEZ8" s="578"/>
      <c r="AFA8" s="578"/>
      <c r="AFB8" s="578"/>
      <c r="AFC8" s="578"/>
      <c r="AFD8" s="578"/>
      <c r="AFE8" s="578"/>
      <c r="AFF8" s="578"/>
      <c r="AFG8" s="578"/>
      <c r="AFH8" s="578"/>
      <c r="AFI8" s="578"/>
      <c r="AFJ8" s="578"/>
      <c r="AFK8" s="578"/>
      <c r="AFL8" s="578"/>
      <c r="AFM8" s="578"/>
      <c r="AFN8" s="578"/>
      <c r="AFO8" s="578"/>
      <c r="AFP8" s="578"/>
      <c r="AFQ8" s="578"/>
      <c r="AFR8" s="578"/>
      <c r="AFS8" s="578"/>
      <c r="AFT8" s="578"/>
      <c r="AFU8" s="578"/>
      <c r="AFV8" s="578"/>
      <c r="AFW8" s="578"/>
      <c r="AFX8" s="578"/>
      <c r="AFY8" s="578"/>
      <c r="AFZ8" s="578"/>
      <c r="AGA8" s="578"/>
      <c r="AGB8" s="578"/>
      <c r="AGC8" s="578"/>
      <c r="AGD8" s="578"/>
      <c r="AGE8" s="578"/>
      <c r="AGF8" s="578"/>
      <c r="AGG8" s="578"/>
      <c r="AGH8" s="578"/>
      <c r="AGI8" s="578"/>
      <c r="AGJ8" s="578"/>
      <c r="AGK8" s="578"/>
      <c r="AGL8" s="578"/>
      <c r="AGM8" s="578"/>
      <c r="AGN8" s="578"/>
      <c r="AGO8" s="578"/>
      <c r="AGP8" s="578"/>
      <c r="AGQ8" s="578"/>
      <c r="AGR8" s="578"/>
      <c r="AGS8" s="578"/>
      <c r="AGT8" s="578"/>
      <c r="AGU8" s="578"/>
      <c r="AGV8" s="578"/>
      <c r="AGW8" s="578"/>
      <c r="AGX8" s="578"/>
      <c r="AGY8" s="578"/>
      <c r="AGZ8" s="578"/>
      <c r="AHA8" s="578"/>
      <c r="AHB8" s="578"/>
      <c r="AHC8" s="578"/>
      <c r="AHD8" s="578"/>
      <c r="AHE8" s="578"/>
      <c r="AHF8" s="578"/>
      <c r="AHG8" s="578"/>
      <c r="AHH8" s="578"/>
      <c r="AHI8" s="578"/>
      <c r="AHJ8" s="578"/>
      <c r="AHK8" s="578"/>
      <c r="AHL8" s="578"/>
      <c r="AHM8" s="578"/>
      <c r="AHN8" s="578"/>
      <c r="AHO8" s="578"/>
      <c r="AHP8" s="578"/>
      <c r="AHQ8" s="578"/>
      <c r="AHR8" s="578"/>
      <c r="AHS8" s="578"/>
      <c r="AHT8" s="578"/>
      <c r="AHU8" s="578"/>
      <c r="AHV8" s="578"/>
      <c r="AHW8" s="578"/>
      <c r="AHX8" s="578"/>
      <c r="AHY8" s="578"/>
      <c r="AHZ8" s="578"/>
      <c r="AIA8" s="578"/>
      <c r="AIB8" s="578"/>
      <c r="AIC8" s="578"/>
      <c r="AID8" s="578"/>
      <c r="AIE8" s="578"/>
      <c r="AIF8" s="578"/>
      <c r="AIG8" s="578"/>
      <c r="AIH8" s="578"/>
      <c r="AII8" s="578"/>
      <c r="AIJ8" s="578"/>
      <c r="AIK8" s="578"/>
      <c r="AIL8" s="578"/>
      <c r="AIM8" s="578"/>
      <c r="AIN8" s="578"/>
      <c r="AIO8" s="578"/>
      <c r="AIP8" s="578"/>
      <c r="AIQ8" s="578"/>
      <c r="AIR8" s="578"/>
      <c r="AIS8" s="578"/>
      <c r="AIT8" s="578"/>
      <c r="AIU8" s="578"/>
      <c r="AIV8" s="578"/>
      <c r="AIW8" s="578"/>
      <c r="AIX8" s="578"/>
      <c r="AIY8" s="578"/>
      <c r="AIZ8" s="578"/>
      <c r="AJA8" s="578"/>
      <c r="AJB8" s="578"/>
      <c r="AJC8" s="578"/>
      <c r="AJD8" s="578"/>
      <c r="AJE8" s="578"/>
      <c r="AJF8" s="578"/>
      <c r="AJG8" s="578"/>
      <c r="AJH8" s="578"/>
      <c r="AJI8" s="578"/>
      <c r="AJJ8" s="578"/>
      <c r="AJK8" s="578"/>
      <c r="AJL8" s="578"/>
      <c r="AJM8" s="578"/>
      <c r="AJN8" s="578"/>
      <c r="AJO8" s="578"/>
      <c r="AJP8" s="578"/>
    </row>
    <row r="9" spans="1:952" s="475" customFormat="1">
      <c r="A9" s="574" t="s">
        <v>48</v>
      </c>
      <c r="B9" s="575" t="s">
        <v>129</v>
      </c>
      <c r="C9" s="576"/>
      <c r="D9" s="577">
        <f ca="1">Bilans!C18-Bilans!D18+Bilans!C8-Bilans!D8</f>
        <v>-2300</v>
      </c>
      <c r="E9" s="577">
        <f ca="1">Bilans!D18-Bilans!E18+Bilans!D8-Bilans!E8</f>
        <v>-93150</v>
      </c>
      <c r="F9" s="577">
        <f ca="1">Bilans!E18-Bilans!F18+Bilans!E8-Bilans!F8</f>
        <v>-139800</v>
      </c>
      <c r="G9" s="577">
        <f ca="1">Bilans!F18-Bilans!G18+Bilans!F8-Bilans!G8</f>
        <v>-422356.66666666674</v>
      </c>
      <c r="H9" s="577">
        <f ca="1">Bilans!G18-Bilans!H18+Bilans!G8-Bilans!H8</f>
        <v>0</v>
      </c>
      <c r="I9" s="577">
        <f ca="1">Bilans!H18-Bilans!I18+Bilans!H8-Bilans!I8</f>
        <v>-1301570.0000000002</v>
      </c>
      <c r="J9" s="577">
        <f ca="1">Bilans!I18-Bilans!J18+Bilans!I8-Bilans!J8</f>
        <v>887313.33333333349</v>
      </c>
      <c r="K9" s="577">
        <f ca="1">Bilans!J18-Bilans!K18+Bilans!J8-Bilans!K8</f>
        <v>-2062883.3333333344</v>
      </c>
      <c r="L9" s="577">
        <f ca="1">Bilans!K18-Bilans!L18+Bilans!K8-Bilans!L8</f>
        <v>1640226.6666666677</v>
      </c>
      <c r="M9" s="577">
        <f ca="1">Bilans!L18-Bilans!M18+Bilans!L8-Bilans!M8</f>
        <v>-3042596.666666666</v>
      </c>
      <c r="N9" s="577">
        <f ca="1">Bilans!M18-Bilans!N18+Bilans!M8-Bilans!N8</f>
        <v>-453513.33333333302</v>
      </c>
      <c r="O9" s="577">
        <f ca="1">Bilans!N18-Bilans!O18+Bilans!N8-Bilans!O8</f>
        <v>845763.33333333256</v>
      </c>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8"/>
      <c r="AY9" s="578"/>
      <c r="AZ9" s="578"/>
      <c r="BA9" s="578"/>
      <c r="BB9" s="578"/>
      <c r="BC9" s="578"/>
      <c r="BD9" s="578"/>
      <c r="BE9" s="578"/>
      <c r="BF9" s="578"/>
      <c r="BG9" s="578"/>
      <c r="BH9" s="578"/>
      <c r="BI9" s="578"/>
      <c r="BJ9" s="578"/>
      <c r="BK9" s="578"/>
      <c r="BL9" s="578"/>
      <c r="BM9" s="578"/>
      <c r="BN9" s="578"/>
      <c r="BO9" s="578"/>
      <c r="BP9" s="578"/>
      <c r="BQ9" s="578"/>
      <c r="BR9" s="578"/>
      <c r="BS9" s="578"/>
      <c r="BT9" s="578"/>
      <c r="BU9" s="578"/>
      <c r="BV9" s="578"/>
      <c r="BW9" s="578"/>
      <c r="BX9" s="578"/>
      <c r="BY9" s="578"/>
      <c r="BZ9" s="578"/>
      <c r="CA9" s="578"/>
      <c r="CB9" s="578"/>
      <c r="CC9" s="578"/>
      <c r="CD9" s="578"/>
      <c r="CE9" s="578"/>
      <c r="CF9" s="578"/>
      <c r="CG9" s="578"/>
      <c r="CH9" s="578"/>
      <c r="CI9" s="578"/>
      <c r="CJ9" s="578"/>
      <c r="CK9" s="578"/>
      <c r="CL9" s="578"/>
      <c r="CM9" s="578"/>
      <c r="CN9" s="578"/>
      <c r="CO9" s="578"/>
      <c r="CP9" s="578"/>
      <c r="CQ9" s="578"/>
      <c r="CR9" s="578"/>
      <c r="CS9" s="578"/>
      <c r="CT9" s="578"/>
      <c r="CU9" s="578"/>
      <c r="CV9" s="578"/>
      <c r="CW9" s="578"/>
      <c r="CX9" s="578"/>
      <c r="CY9" s="578"/>
      <c r="CZ9" s="578"/>
      <c r="DA9" s="578"/>
      <c r="DB9" s="578"/>
      <c r="DC9" s="578"/>
      <c r="DD9" s="578"/>
      <c r="DE9" s="578"/>
      <c r="DF9" s="578"/>
      <c r="DG9" s="578"/>
      <c r="DH9" s="578"/>
      <c r="DI9" s="578"/>
      <c r="DJ9" s="578"/>
      <c r="DK9" s="578"/>
      <c r="DL9" s="578"/>
      <c r="DM9" s="578"/>
      <c r="DN9" s="578"/>
      <c r="DO9" s="578"/>
      <c r="DP9" s="578"/>
      <c r="DQ9" s="578"/>
      <c r="DR9" s="578"/>
      <c r="DS9" s="578"/>
      <c r="DT9" s="578"/>
      <c r="DU9" s="578"/>
      <c r="DV9" s="578"/>
      <c r="DW9" s="578"/>
      <c r="DX9" s="578"/>
      <c r="DY9" s="578"/>
      <c r="DZ9" s="578"/>
      <c r="EA9" s="578"/>
      <c r="EB9" s="578"/>
      <c r="EC9" s="578"/>
      <c r="ED9" s="578"/>
      <c r="EE9" s="578"/>
      <c r="EF9" s="578"/>
      <c r="EG9" s="578"/>
      <c r="EH9" s="578"/>
      <c r="EI9" s="578"/>
      <c r="EJ9" s="578"/>
      <c r="EK9" s="578"/>
      <c r="EL9" s="578"/>
      <c r="EM9" s="578"/>
      <c r="EN9" s="578"/>
      <c r="EO9" s="578"/>
      <c r="EP9" s="578"/>
      <c r="EQ9" s="578"/>
      <c r="ER9" s="578"/>
      <c r="ES9" s="578"/>
      <c r="ET9" s="578"/>
      <c r="EU9" s="578"/>
      <c r="EV9" s="578"/>
      <c r="EW9" s="578"/>
      <c r="EX9" s="578"/>
      <c r="EY9" s="578"/>
      <c r="EZ9" s="578"/>
      <c r="FA9" s="578"/>
      <c r="FB9" s="578"/>
      <c r="FC9" s="578"/>
      <c r="FD9" s="578"/>
      <c r="FE9" s="578"/>
      <c r="FF9" s="578"/>
      <c r="FG9" s="578"/>
      <c r="FH9" s="578"/>
      <c r="FI9" s="578"/>
      <c r="FJ9" s="578"/>
      <c r="FK9" s="578"/>
      <c r="FL9" s="578"/>
      <c r="FM9" s="578"/>
      <c r="FN9" s="578"/>
      <c r="FO9" s="578"/>
      <c r="FP9" s="578"/>
      <c r="FQ9" s="578"/>
      <c r="FR9" s="578"/>
      <c r="FS9" s="578"/>
      <c r="FT9" s="578"/>
      <c r="FU9" s="578"/>
      <c r="FV9" s="578"/>
      <c r="FW9" s="578"/>
      <c r="FX9" s="578"/>
      <c r="FY9" s="578"/>
      <c r="FZ9" s="578"/>
      <c r="GA9" s="578"/>
      <c r="GB9" s="578"/>
      <c r="GC9" s="578"/>
      <c r="GD9" s="578"/>
      <c r="GE9" s="578"/>
      <c r="GF9" s="578"/>
      <c r="GG9" s="578"/>
      <c r="GH9" s="578"/>
      <c r="GI9" s="578"/>
      <c r="GJ9" s="578"/>
      <c r="GK9" s="578"/>
      <c r="GL9" s="578"/>
      <c r="GM9" s="578"/>
      <c r="GN9" s="578"/>
      <c r="GO9" s="578"/>
      <c r="GP9" s="578"/>
      <c r="GQ9" s="578"/>
      <c r="GR9" s="578"/>
      <c r="GS9" s="578"/>
      <c r="GT9" s="578"/>
      <c r="GU9" s="578"/>
      <c r="GV9" s="578"/>
      <c r="GW9" s="578"/>
      <c r="GX9" s="578"/>
      <c r="GY9" s="578"/>
      <c r="GZ9" s="578"/>
      <c r="HA9" s="578"/>
      <c r="HB9" s="578"/>
      <c r="HC9" s="578"/>
      <c r="HD9" s="578"/>
      <c r="HE9" s="578"/>
      <c r="HF9" s="578"/>
      <c r="HG9" s="578"/>
      <c r="HH9" s="578"/>
      <c r="HI9" s="578"/>
      <c r="HJ9" s="578"/>
      <c r="HK9" s="578"/>
      <c r="HL9" s="578"/>
      <c r="HM9" s="578"/>
      <c r="HN9" s="578"/>
      <c r="HO9" s="578"/>
      <c r="HP9" s="578"/>
      <c r="HQ9" s="578"/>
      <c r="HR9" s="578"/>
      <c r="HS9" s="578"/>
      <c r="HT9" s="578"/>
      <c r="HU9" s="578"/>
      <c r="HV9" s="578"/>
      <c r="HW9" s="578"/>
      <c r="HX9" s="578"/>
      <c r="HY9" s="578"/>
      <c r="HZ9" s="578"/>
      <c r="IA9" s="578"/>
      <c r="IB9" s="578"/>
      <c r="IC9" s="578"/>
      <c r="ID9" s="578"/>
      <c r="IE9" s="578"/>
      <c r="IF9" s="578"/>
      <c r="IG9" s="578"/>
      <c r="IH9" s="578"/>
      <c r="II9" s="578"/>
      <c r="IJ9" s="578"/>
      <c r="IK9" s="578"/>
      <c r="IL9" s="578"/>
      <c r="IM9" s="578"/>
      <c r="IN9" s="578"/>
      <c r="IO9" s="578"/>
      <c r="IP9" s="578"/>
      <c r="IQ9" s="578"/>
      <c r="IR9" s="578"/>
      <c r="IS9" s="578"/>
      <c r="IT9" s="578"/>
      <c r="IU9" s="578"/>
      <c r="IV9" s="578"/>
      <c r="IW9" s="578"/>
      <c r="IX9" s="578"/>
      <c r="IY9" s="578"/>
      <c r="IZ9" s="578"/>
      <c r="JA9" s="578"/>
      <c r="JB9" s="578"/>
      <c r="JC9" s="578"/>
      <c r="JD9" s="578"/>
      <c r="JE9" s="578"/>
      <c r="JF9" s="578"/>
      <c r="JG9" s="578"/>
      <c r="JH9" s="578"/>
      <c r="JI9" s="578"/>
      <c r="JJ9" s="578"/>
      <c r="JK9" s="578"/>
      <c r="JL9" s="578"/>
      <c r="JM9" s="578"/>
      <c r="JN9" s="578"/>
      <c r="JO9" s="578"/>
      <c r="JP9" s="578"/>
      <c r="JQ9" s="578"/>
      <c r="JR9" s="578"/>
      <c r="JS9" s="578"/>
      <c r="JT9" s="578"/>
      <c r="JU9" s="578"/>
      <c r="JV9" s="578"/>
      <c r="JW9" s="578"/>
      <c r="JX9" s="578"/>
      <c r="JY9" s="578"/>
      <c r="JZ9" s="578"/>
      <c r="KA9" s="578"/>
      <c r="KB9" s="578"/>
      <c r="KC9" s="578"/>
      <c r="KD9" s="578"/>
      <c r="KE9" s="578"/>
      <c r="KF9" s="578"/>
      <c r="KG9" s="578"/>
      <c r="KH9" s="578"/>
      <c r="KI9" s="578"/>
      <c r="KJ9" s="578"/>
      <c r="KK9" s="578"/>
      <c r="KL9" s="578"/>
      <c r="KM9" s="578"/>
      <c r="KN9" s="578"/>
      <c r="KO9" s="578"/>
      <c r="KP9" s="578"/>
      <c r="KQ9" s="578"/>
      <c r="KR9" s="578"/>
      <c r="KS9" s="578"/>
      <c r="KT9" s="578"/>
      <c r="KU9" s="578"/>
      <c r="KV9" s="578"/>
      <c r="KW9" s="578"/>
      <c r="KX9" s="578"/>
      <c r="KY9" s="578"/>
      <c r="KZ9" s="578"/>
      <c r="LA9" s="578"/>
      <c r="LB9" s="578"/>
      <c r="LC9" s="578"/>
      <c r="LD9" s="578"/>
      <c r="LE9" s="578"/>
      <c r="LF9" s="578"/>
      <c r="LG9" s="578"/>
      <c r="LH9" s="578"/>
      <c r="LI9" s="578"/>
      <c r="LJ9" s="578"/>
      <c r="LK9" s="578"/>
      <c r="LL9" s="578"/>
      <c r="LM9" s="578"/>
      <c r="LN9" s="578"/>
      <c r="LO9" s="578"/>
      <c r="LP9" s="578"/>
      <c r="LQ9" s="578"/>
      <c r="LR9" s="578"/>
      <c r="LS9" s="578"/>
      <c r="LT9" s="578"/>
      <c r="LU9" s="578"/>
      <c r="LV9" s="578"/>
      <c r="LW9" s="578"/>
      <c r="LX9" s="578"/>
      <c r="LY9" s="578"/>
      <c r="LZ9" s="578"/>
      <c r="MA9" s="578"/>
      <c r="MB9" s="578"/>
      <c r="MC9" s="578"/>
      <c r="MD9" s="578"/>
      <c r="ME9" s="578"/>
      <c r="MF9" s="578"/>
      <c r="MG9" s="578"/>
      <c r="MH9" s="578"/>
      <c r="MI9" s="578"/>
      <c r="MJ9" s="578"/>
      <c r="MK9" s="578"/>
      <c r="ML9" s="578"/>
      <c r="MM9" s="578"/>
      <c r="MN9" s="578"/>
      <c r="MO9" s="578"/>
      <c r="MP9" s="578"/>
      <c r="MQ9" s="578"/>
      <c r="MR9" s="578"/>
      <c r="MS9" s="578"/>
      <c r="MT9" s="578"/>
      <c r="MU9" s="578"/>
      <c r="MV9" s="578"/>
      <c r="MW9" s="578"/>
      <c r="MX9" s="578"/>
      <c r="MY9" s="578"/>
      <c r="MZ9" s="578"/>
      <c r="NA9" s="578"/>
      <c r="NB9" s="578"/>
      <c r="NC9" s="578"/>
      <c r="ND9" s="578"/>
      <c r="NE9" s="578"/>
      <c r="NF9" s="578"/>
      <c r="NG9" s="578"/>
      <c r="NH9" s="578"/>
      <c r="NI9" s="578"/>
      <c r="NJ9" s="578"/>
      <c r="NK9" s="578"/>
      <c r="NL9" s="578"/>
      <c r="NM9" s="578"/>
      <c r="NN9" s="578"/>
      <c r="NO9" s="578"/>
      <c r="NP9" s="578"/>
      <c r="NQ9" s="578"/>
      <c r="NR9" s="578"/>
      <c r="NS9" s="578"/>
      <c r="NT9" s="578"/>
      <c r="NU9" s="578"/>
      <c r="NV9" s="578"/>
      <c r="NW9" s="578"/>
      <c r="NX9" s="578"/>
      <c r="NY9" s="578"/>
      <c r="NZ9" s="578"/>
      <c r="OA9" s="578"/>
      <c r="OB9" s="578"/>
      <c r="OC9" s="578"/>
      <c r="OD9" s="578"/>
      <c r="OE9" s="578"/>
      <c r="OF9" s="578"/>
      <c r="OG9" s="578"/>
      <c r="OH9" s="578"/>
      <c r="OI9" s="578"/>
      <c r="OJ9" s="578"/>
      <c r="OK9" s="578"/>
      <c r="OL9" s="578"/>
      <c r="OM9" s="578"/>
      <c r="ON9" s="578"/>
      <c r="OO9" s="578"/>
      <c r="OP9" s="578"/>
      <c r="OQ9" s="578"/>
      <c r="OR9" s="578"/>
      <c r="OS9" s="578"/>
      <c r="OT9" s="578"/>
      <c r="OU9" s="578"/>
      <c r="OV9" s="578"/>
      <c r="OW9" s="578"/>
      <c r="OX9" s="578"/>
      <c r="OY9" s="578"/>
      <c r="OZ9" s="578"/>
      <c r="PA9" s="578"/>
      <c r="PB9" s="578"/>
      <c r="PC9" s="578"/>
      <c r="PD9" s="578"/>
      <c r="PE9" s="578"/>
      <c r="PF9" s="578"/>
      <c r="PG9" s="578"/>
      <c r="PH9" s="578"/>
      <c r="PI9" s="578"/>
      <c r="PJ9" s="578"/>
      <c r="PK9" s="578"/>
      <c r="PL9" s="578"/>
      <c r="PM9" s="578"/>
      <c r="PN9" s="578"/>
      <c r="PO9" s="578"/>
      <c r="PP9" s="578"/>
      <c r="PQ9" s="578"/>
      <c r="PR9" s="578"/>
      <c r="PS9" s="578"/>
      <c r="PT9" s="578"/>
      <c r="PU9" s="578"/>
      <c r="PV9" s="578"/>
      <c r="PW9" s="578"/>
      <c r="PX9" s="578"/>
      <c r="PY9" s="578"/>
      <c r="PZ9" s="578"/>
      <c r="QA9" s="578"/>
      <c r="QB9" s="578"/>
      <c r="QC9" s="578"/>
      <c r="QD9" s="578"/>
      <c r="QE9" s="578"/>
      <c r="QF9" s="578"/>
      <c r="QG9" s="578"/>
      <c r="QH9" s="578"/>
      <c r="QI9" s="578"/>
      <c r="QJ9" s="578"/>
      <c r="QK9" s="578"/>
      <c r="QL9" s="578"/>
      <c r="QM9" s="578"/>
      <c r="QN9" s="578"/>
      <c r="QO9" s="578"/>
      <c r="QP9" s="578"/>
      <c r="QQ9" s="578"/>
      <c r="QR9" s="578"/>
      <c r="QS9" s="578"/>
      <c r="QT9" s="578"/>
      <c r="QU9" s="578"/>
      <c r="QV9" s="578"/>
      <c r="QW9" s="578"/>
      <c r="QX9" s="578"/>
      <c r="QY9" s="578"/>
      <c r="QZ9" s="578"/>
      <c r="RA9" s="578"/>
      <c r="RB9" s="578"/>
      <c r="RC9" s="578"/>
      <c r="RD9" s="578"/>
      <c r="RE9" s="578"/>
      <c r="RF9" s="578"/>
      <c r="RG9" s="578"/>
      <c r="RH9" s="578"/>
      <c r="RI9" s="578"/>
      <c r="RJ9" s="578"/>
      <c r="RK9" s="578"/>
      <c r="RL9" s="578"/>
      <c r="RM9" s="578"/>
      <c r="RN9" s="578"/>
      <c r="RO9" s="578"/>
      <c r="RP9" s="578"/>
      <c r="RQ9" s="578"/>
      <c r="RR9" s="578"/>
      <c r="RS9" s="578"/>
      <c r="RT9" s="578"/>
      <c r="RU9" s="578"/>
      <c r="RV9" s="578"/>
      <c r="RW9" s="578"/>
      <c r="RX9" s="578"/>
      <c r="RY9" s="578"/>
      <c r="RZ9" s="578"/>
      <c r="SA9" s="578"/>
      <c r="SB9" s="578"/>
      <c r="SC9" s="578"/>
      <c r="SD9" s="578"/>
      <c r="SE9" s="578"/>
      <c r="SF9" s="578"/>
      <c r="SG9" s="578"/>
      <c r="SH9" s="578"/>
      <c r="SI9" s="578"/>
      <c r="SJ9" s="578"/>
      <c r="SK9" s="578"/>
      <c r="SL9" s="578"/>
      <c r="SM9" s="578"/>
      <c r="SN9" s="578"/>
      <c r="SO9" s="578"/>
      <c r="SP9" s="578"/>
      <c r="SQ9" s="578"/>
      <c r="SR9" s="578"/>
      <c r="SS9" s="578"/>
      <c r="ST9" s="578"/>
      <c r="SU9" s="578"/>
      <c r="SV9" s="578"/>
      <c r="SW9" s="578"/>
      <c r="SX9" s="578"/>
      <c r="SY9" s="578"/>
      <c r="SZ9" s="578"/>
      <c r="TA9" s="578"/>
      <c r="TB9" s="578"/>
      <c r="TC9" s="578"/>
      <c r="TD9" s="578"/>
      <c r="TE9" s="578"/>
      <c r="TF9" s="578"/>
      <c r="TG9" s="578"/>
      <c r="TH9" s="578"/>
      <c r="TI9" s="578"/>
      <c r="TJ9" s="578"/>
      <c r="TK9" s="578"/>
      <c r="TL9" s="578"/>
      <c r="TM9" s="578"/>
      <c r="TN9" s="578"/>
      <c r="TO9" s="578"/>
      <c r="TP9" s="578"/>
      <c r="TQ9" s="578"/>
      <c r="TR9" s="578"/>
      <c r="TS9" s="578"/>
      <c r="TT9" s="578"/>
      <c r="TU9" s="578"/>
      <c r="TV9" s="578"/>
      <c r="TW9" s="578"/>
      <c r="TX9" s="578"/>
      <c r="TY9" s="578"/>
      <c r="TZ9" s="578"/>
      <c r="UA9" s="578"/>
      <c r="UB9" s="578"/>
      <c r="UC9" s="578"/>
      <c r="UD9" s="578"/>
      <c r="UE9" s="578"/>
      <c r="UF9" s="578"/>
      <c r="UG9" s="578"/>
      <c r="UH9" s="578"/>
      <c r="UI9" s="578"/>
      <c r="UJ9" s="578"/>
      <c r="UK9" s="578"/>
      <c r="UL9" s="578"/>
      <c r="UM9" s="578"/>
      <c r="UN9" s="578"/>
      <c r="UO9" s="578"/>
      <c r="UP9" s="578"/>
      <c r="UQ9" s="578"/>
      <c r="UR9" s="578"/>
      <c r="US9" s="578"/>
      <c r="UT9" s="578"/>
      <c r="UU9" s="578"/>
      <c r="UV9" s="578"/>
      <c r="UW9" s="578"/>
      <c r="UX9" s="578"/>
      <c r="UY9" s="578"/>
      <c r="UZ9" s="578"/>
      <c r="VA9" s="578"/>
      <c r="VB9" s="578"/>
      <c r="VC9" s="578"/>
      <c r="VD9" s="578"/>
      <c r="VE9" s="578"/>
      <c r="VF9" s="578"/>
      <c r="VG9" s="578"/>
      <c r="VH9" s="578"/>
      <c r="VI9" s="578"/>
      <c r="VJ9" s="578"/>
      <c r="VK9" s="578"/>
      <c r="VL9" s="578"/>
      <c r="VM9" s="578"/>
      <c r="VN9" s="578"/>
      <c r="VO9" s="578"/>
      <c r="VP9" s="578"/>
      <c r="VQ9" s="578"/>
      <c r="VR9" s="578"/>
      <c r="VS9" s="578"/>
      <c r="VT9" s="578"/>
      <c r="VU9" s="578"/>
      <c r="VV9" s="578"/>
      <c r="VW9" s="578"/>
      <c r="VX9" s="578"/>
      <c r="VY9" s="578"/>
      <c r="VZ9" s="578"/>
      <c r="WA9" s="578"/>
      <c r="WB9" s="578"/>
      <c r="WC9" s="578"/>
      <c r="WD9" s="578"/>
      <c r="WE9" s="578"/>
      <c r="WF9" s="578"/>
      <c r="WG9" s="578"/>
      <c r="WH9" s="578"/>
      <c r="WI9" s="578"/>
      <c r="WJ9" s="578"/>
      <c r="WK9" s="578"/>
      <c r="WL9" s="578"/>
      <c r="WM9" s="578"/>
      <c r="WN9" s="578"/>
      <c r="WO9" s="578"/>
      <c r="WP9" s="578"/>
      <c r="WQ9" s="578"/>
      <c r="WR9" s="578"/>
      <c r="WS9" s="578"/>
      <c r="WT9" s="578"/>
      <c r="WU9" s="578"/>
      <c r="WV9" s="578"/>
      <c r="WW9" s="578"/>
      <c r="WX9" s="578"/>
      <c r="WY9" s="578"/>
      <c r="WZ9" s="578"/>
      <c r="XA9" s="578"/>
      <c r="XB9" s="578"/>
      <c r="XC9" s="578"/>
      <c r="XD9" s="578"/>
      <c r="XE9" s="578"/>
      <c r="XF9" s="578"/>
      <c r="XG9" s="578"/>
      <c r="XH9" s="578"/>
      <c r="XI9" s="578"/>
      <c r="XJ9" s="578"/>
      <c r="XK9" s="578"/>
      <c r="XL9" s="578"/>
      <c r="XM9" s="578"/>
      <c r="XN9" s="578"/>
      <c r="XO9" s="578"/>
      <c r="XP9" s="578"/>
      <c r="XQ9" s="578"/>
      <c r="XR9" s="578"/>
      <c r="XS9" s="578"/>
      <c r="XT9" s="578"/>
      <c r="XU9" s="578"/>
      <c r="XV9" s="578"/>
      <c r="XW9" s="578"/>
      <c r="XX9" s="578"/>
      <c r="XY9" s="578"/>
      <c r="XZ9" s="578"/>
      <c r="YA9" s="578"/>
      <c r="YB9" s="578"/>
      <c r="YC9" s="578"/>
      <c r="YD9" s="578"/>
      <c r="YE9" s="578"/>
      <c r="YF9" s="578"/>
      <c r="YG9" s="578"/>
      <c r="YH9" s="578"/>
      <c r="YI9" s="578"/>
      <c r="YJ9" s="578"/>
      <c r="YK9" s="578"/>
      <c r="YL9" s="578"/>
      <c r="YM9" s="578"/>
      <c r="YN9" s="578"/>
      <c r="YO9" s="578"/>
      <c r="YP9" s="578"/>
      <c r="YQ9" s="578"/>
      <c r="YR9" s="578"/>
      <c r="YS9" s="578"/>
      <c r="YT9" s="578"/>
      <c r="YU9" s="578"/>
      <c r="YV9" s="578"/>
      <c r="YW9" s="578"/>
      <c r="YX9" s="578"/>
      <c r="YY9" s="578"/>
      <c r="YZ9" s="578"/>
      <c r="ZA9" s="578"/>
      <c r="ZB9" s="578"/>
      <c r="ZC9" s="578"/>
      <c r="ZD9" s="578"/>
      <c r="ZE9" s="578"/>
      <c r="ZF9" s="578"/>
      <c r="ZG9" s="578"/>
      <c r="ZH9" s="578"/>
      <c r="ZI9" s="578"/>
      <c r="ZJ9" s="578"/>
      <c r="ZK9" s="578"/>
      <c r="ZL9" s="578"/>
      <c r="ZM9" s="578"/>
      <c r="ZN9" s="578"/>
      <c r="ZO9" s="578"/>
      <c r="ZP9" s="578"/>
      <c r="ZQ9" s="578"/>
      <c r="ZR9" s="578"/>
      <c r="ZS9" s="578"/>
      <c r="ZT9" s="578"/>
      <c r="ZU9" s="578"/>
      <c r="ZV9" s="578"/>
      <c r="ZW9" s="578"/>
      <c r="ZX9" s="578"/>
      <c r="ZY9" s="578"/>
      <c r="ZZ9" s="578"/>
      <c r="AAA9" s="578"/>
      <c r="AAB9" s="578"/>
      <c r="AAC9" s="578"/>
      <c r="AAD9" s="578"/>
      <c r="AAE9" s="578"/>
      <c r="AAF9" s="578"/>
      <c r="AAG9" s="578"/>
      <c r="AAH9" s="578"/>
      <c r="AAI9" s="578"/>
      <c r="AAJ9" s="578"/>
      <c r="AAK9" s="578"/>
      <c r="AAL9" s="578"/>
      <c r="AAM9" s="578"/>
      <c r="AAN9" s="578"/>
      <c r="AAO9" s="578"/>
      <c r="AAP9" s="578"/>
      <c r="AAQ9" s="578"/>
      <c r="AAR9" s="578"/>
      <c r="AAS9" s="578"/>
      <c r="AAT9" s="578"/>
      <c r="AAU9" s="578"/>
      <c r="AAV9" s="578"/>
      <c r="AAW9" s="578"/>
      <c r="AAX9" s="578"/>
      <c r="AAY9" s="578"/>
      <c r="AAZ9" s="578"/>
      <c r="ABA9" s="578"/>
      <c r="ABB9" s="578"/>
      <c r="ABC9" s="578"/>
      <c r="ABD9" s="578"/>
      <c r="ABE9" s="578"/>
      <c r="ABF9" s="578"/>
      <c r="ABG9" s="578"/>
      <c r="ABH9" s="578"/>
      <c r="ABI9" s="578"/>
      <c r="ABJ9" s="578"/>
      <c r="ABK9" s="578"/>
      <c r="ABL9" s="578"/>
      <c r="ABM9" s="578"/>
      <c r="ABN9" s="578"/>
      <c r="ABO9" s="578"/>
      <c r="ABP9" s="578"/>
      <c r="ABQ9" s="578"/>
      <c r="ABR9" s="578"/>
      <c r="ABS9" s="578"/>
      <c r="ABT9" s="578"/>
      <c r="ABU9" s="578"/>
      <c r="ABV9" s="578"/>
      <c r="ABW9" s="578"/>
      <c r="ABX9" s="578"/>
      <c r="ABY9" s="578"/>
      <c r="ABZ9" s="578"/>
      <c r="ACA9" s="578"/>
      <c r="ACB9" s="578"/>
      <c r="ACC9" s="578"/>
      <c r="ACD9" s="578"/>
      <c r="ACE9" s="578"/>
      <c r="ACF9" s="578"/>
      <c r="ACG9" s="578"/>
      <c r="ACH9" s="578"/>
      <c r="ACI9" s="578"/>
      <c r="ACJ9" s="578"/>
      <c r="ACK9" s="578"/>
      <c r="ACL9" s="578"/>
      <c r="ACM9" s="578"/>
      <c r="ACN9" s="578"/>
      <c r="ACO9" s="578"/>
      <c r="ACP9" s="578"/>
      <c r="ACQ9" s="578"/>
      <c r="ACR9" s="578"/>
      <c r="ACS9" s="578"/>
      <c r="ACT9" s="578"/>
      <c r="ACU9" s="578"/>
      <c r="ACV9" s="578"/>
      <c r="ACW9" s="578"/>
      <c r="ACX9" s="578"/>
      <c r="ACY9" s="578"/>
      <c r="ACZ9" s="578"/>
      <c r="ADA9" s="578"/>
      <c r="ADB9" s="578"/>
      <c r="ADC9" s="578"/>
      <c r="ADD9" s="578"/>
      <c r="ADE9" s="578"/>
      <c r="ADF9" s="578"/>
      <c r="ADG9" s="578"/>
      <c r="ADH9" s="578"/>
      <c r="ADI9" s="578"/>
      <c r="ADJ9" s="578"/>
      <c r="ADK9" s="578"/>
      <c r="ADL9" s="578"/>
      <c r="ADM9" s="578"/>
      <c r="ADN9" s="578"/>
      <c r="ADO9" s="578"/>
      <c r="ADP9" s="578"/>
      <c r="ADQ9" s="578"/>
      <c r="ADR9" s="578"/>
      <c r="ADS9" s="578"/>
      <c r="ADT9" s="578"/>
      <c r="ADU9" s="578"/>
      <c r="ADV9" s="578"/>
      <c r="ADW9" s="578"/>
      <c r="ADX9" s="578"/>
      <c r="ADY9" s="578"/>
      <c r="ADZ9" s="578"/>
      <c r="AEA9" s="578"/>
      <c r="AEB9" s="578"/>
      <c r="AEC9" s="578"/>
      <c r="AED9" s="578"/>
      <c r="AEE9" s="578"/>
      <c r="AEF9" s="578"/>
      <c r="AEG9" s="578"/>
      <c r="AEH9" s="578"/>
      <c r="AEI9" s="578"/>
      <c r="AEJ9" s="578"/>
      <c r="AEK9" s="578"/>
      <c r="AEL9" s="578"/>
      <c r="AEM9" s="578"/>
      <c r="AEN9" s="578"/>
      <c r="AEO9" s="578"/>
      <c r="AEP9" s="578"/>
      <c r="AEQ9" s="578"/>
      <c r="AER9" s="578"/>
      <c r="AES9" s="578"/>
      <c r="AET9" s="578"/>
      <c r="AEU9" s="578"/>
      <c r="AEV9" s="578"/>
      <c r="AEW9" s="578"/>
      <c r="AEX9" s="578"/>
      <c r="AEY9" s="578"/>
      <c r="AEZ9" s="578"/>
      <c r="AFA9" s="578"/>
      <c r="AFB9" s="578"/>
      <c r="AFC9" s="578"/>
      <c r="AFD9" s="578"/>
      <c r="AFE9" s="578"/>
      <c r="AFF9" s="578"/>
      <c r="AFG9" s="578"/>
      <c r="AFH9" s="578"/>
      <c r="AFI9" s="578"/>
      <c r="AFJ9" s="578"/>
      <c r="AFK9" s="578"/>
      <c r="AFL9" s="578"/>
      <c r="AFM9" s="578"/>
      <c r="AFN9" s="578"/>
      <c r="AFO9" s="578"/>
      <c r="AFP9" s="578"/>
      <c r="AFQ9" s="578"/>
      <c r="AFR9" s="578"/>
      <c r="AFS9" s="578"/>
      <c r="AFT9" s="578"/>
      <c r="AFU9" s="578"/>
      <c r="AFV9" s="578"/>
      <c r="AFW9" s="578"/>
      <c r="AFX9" s="578"/>
      <c r="AFY9" s="578"/>
      <c r="AFZ9" s="578"/>
      <c r="AGA9" s="578"/>
      <c r="AGB9" s="578"/>
      <c r="AGC9" s="578"/>
      <c r="AGD9" s="578"/>
      <c r="AGE9" s="578"/>
      <c r="AGF9" s="578"/>
      <c r="AGG9" s="578"/>
      <c r="AGH9" s="578"/>
      <c r="AGI9" s="578"/>
      <c r="AGJ9" s="578"/>
      <c r="AGK9" s="578"/>
      <c r="AGL9" s="578"/>
      <c r="AGM9" s="578"/>
      <c r="AGN9" s="578"/>
      <c r="AGO9" s="578"/>
      <c r="AGP9" s="578"/>
      <c r="AGQ9" s="578"/>
      <c r="AGR9" s="578"/>
      <c r="AGS9" s="578"/>
      <c r="AGT9" s="578"/>
      <c r="AGU9" s="578"/>
      <c r="AGV9" s="578"/>
      <c r="AGW9" s="578"/>
      <c r="AGX9" s="578"/>
      <c r="AGY9" s="578"/>
      <c r="AGZ9" s="578"/>
      <c r="AHA9" s="578"/>
      <c r="AHB9" s="578"/>
      <c r="AHC9" s="578"/>
      <c r="AHD9" s="578"/>
      <c r="AHE9" s="578"/>
      <c r="AHF9" s="578"/>
      <c r="AHG9" s="578"/>
      <c r="AHH9" s="578"/>
      <c r="AHI9" s="578"/>
      <c r="AHJ9" s="578"/>
      <c r="AHK9" s="578"/>
      <c r="AHL9" s="578"/>
      <c r="AHM9" s="578"/>
      <c r="AHN9" s="578"/>
      <c r="AHO9" s="578"/>
      <c r="AHP9" s="578"/>
      <c r="AHQ9" s="578"/>
      <c r="AHR9" s="578"/>
      <c r="AHS9" s="578"/>
      <c r="AHT9" s="578"/>
      <c r="AHU9" s="578"/>
      <c r="AHV9" s="578"/>
      <c r="AHW9" s="578"/>
      <c r="AHX9" s="578"/>
      <c r="AHY9" s="578"/>
      <c r="AHZ9" s="578"/>
      <c r="AIA9" s="578"/>
      <c r="AIB9" s="578"/>
      <c r="AIC9" s="578"/>
      <c r="AID9" s="578"/>
      <c r="AIE9" s="578"/>
      <c r="AIF9" s="578"/>
      <c r="AIG9" s="578"/>
      <c r="AIH9" s="578"/>
      <c r="AII9" s="578"/>
      <c r="AIJ9" s="578"/>
      <c r="AIK9" s="578"/>
      <c r="AIL9" s="578"/>
      <c r="AIM9" s="578"/>
      <c r="AIN9" s="578"/>
      <c r="AIO9" s="578"/>
      <c r="AIP9" s="578"/>
      <c r="AIQ9" s="578"/>
      <c r="AIR9" s="578"/>
      <c r="AIS9" s="578"/>
      <c r="AIT9" s="578"/>
      <c r="AIU9" s="578"/>
      <c r="AIV9" s="578"/>
      <c r="AIW9" s="578"/>
      <c r="AIX9" s="578"/>
      <c r="AIY9" s="578"/>
      <c r="AIZ9" s="578"/>
      <c r="AJA9" s="578"/>
      <c r="AJB9" s="578"/>
      <c r="AJC9" s="578"/>
      <c r="AJD9" s="578"/>
      <c r="AJE9" s="578"/>
      <c r="AJF9" s="578"/>
      <c r="AJG9" s="578"/>
      <c r="AJH9" s="578"/>
      <c r="AJI9" s="578"/>
      <c r="AJJ9" s="578"/>
      <c r="AJK9" s="578"/>
      <c r="AJL9" s="578"/>
      <c r="AJM9" s="578"/>
      <c r="AJN9" s="578"/>
      <c r="AJO9" s="578"/>
      <c r="AJP9" s="578"/>
    </row>
    <row r="10" spans="1:952" s="475" customFormat="1">
      <c r="A10" s="574" t="s">
        <v>126</v>
      </c>
      <c r="B10" s="575" t="s">
        <v>130</v>
      </c>
      <c r="C10" s="576"/>
      <c r="D10" s="577">
        <f>Bilans!D53-Bilans!C53-Bilans!D54+Bilans!C54</f>
        <v>3333.3333333333335</v>
      </c>
      <c r="E10" s="577">
        <f>Bilans!E53-Bilans!D53-Bilans!E54+Bilans!D54</f>
        <v>135000</v>
      </c>
      <c r="F10" s="577">
        <f>Bilans!F53-Bilans!E53-Bilans!F54+Bilans!E54</f>
        <v>545000</v>
      </c>
      <c r="G10" s="577">
        <f>Bilans!G53-Bilans!F53-Bilans!G54+Bilans!F54</f>
        <v>301533.33333333337</v>
      </c>
      <c r="H10" s="577">
        <f>Bilans!H53-Bilans!G53-Bilans!H54+Bilans!G54</f>
        <v>0</v>
      </c>
      <c r="I10" s="577">
        <f>Bilans!I53-Bilans!H53-Bilans!I54+Bilans!H54</f>
        <v>429599.99999999977</v>
      </c>
      <c r="J10" s="577">
        <f>Bilans!J53-Bilans!I53-Bilans!J54+Bilans!I54</f>
        <v>-368066.66666666791</v>
      </c>
      <c r="K10" s="577">
        <f>Bilans!K53-Bilans!J53-Bilans!K54+Bilans!J54</f>
        <v>272666.66666666418</v>
      </c>
      <c r="L10" s="577">
        <f>Bilans!L53-Bilans!K53-Bilans!L54+Bilans!K54</f>
        <v>-176133.33333333209</v>
      </c>
      <c r="M10" s="577">
        <f>Bilans!M53-Bilans!L53-Bilans!M54+Bilans!L54</f>
        <v>1025733.3333333321</v>
      </c>
      <c r="N10" s="577">
        <f>Bilans!N53-Bilans!M53-Bilans!N54+Bilans!M54</f>
        <v>-1401933.3333333321</v>
      </c>
      <c r="O10" s="577">
        <f>Bilans!O53-Bilans!N53-Bilans!O54+Bilans!N54</f>
        <v>-148066.66666666663</v>
      </c>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c r="BU10" s="578"/>
      <c r="BV10" s="578"/>
      <c r="BW10" s="578"/>
      <c r="BX10" s="578"/>
      <c r="BY10" s="578"/>
      <c r="BZ10" s="578"/>
      <c r="CA10" s="578"/>
      <c r="CB10" s="578"/>
      <c r="CC10" s="578"/>
      <c r="CD10" s="578"/>
      <c r="CE10" s="578"/>
      <c r="CF10" s="578"/>
      <c r="CG10" s="578"/>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c r="DP10" s="578"/>
      <c r="DQ10" s="578"/>
      <c r="DR10" s="578"/>
      <c r="DS10" s="578"/>
      <c r="DT10" s="578"/>
      <c r="DU10" s="578"/>
      <c r="DV10" s="578"/>
      <c r="DW10" s="578"/>
      <c r="DX10" s="578"/>
      <c r="DY10" s="578"/>
      <c r="DZ10" s="578"/>
      <c r="EA10" s="578"/>
      <c r="EB10" s="578"/>
      <c r="EC10" s="578"/>
      <c r="ED10" s="578"/>
      <c r="EE10" s="578"/>
      <c r="EF10" s="578"/>
      <c r="EG10" s="578"/>
      <c r="EH10" s="578"/>
      <c r="EI10" s="578"/>
      <c r="EJ10" s="578"/>
      <c r="EK10" s="578"/>
      <c r="EL10" s="578"/>
      <c r="EM10" s="578"/>
      <c r="EN10" s="578"/>
      <c r="EO10" s="578"/>
      <c r="EP10" s="578"/>
      <c r="EQ10" s="578"/>
      <c r="ER10" s="578"/>
      <c r="ES10" s="578"/>
      <c r="ET10" s="578"/>
      <c r="EU10" s="578"/>
      <c r="EV10" s="578"/>
      <c r="EW10" s="578"/>
      <c r="EX10" s="578"/>
      <c r="EY10" s="578"/>
      <c r="EZ10" s="578"/>
      <c r="FA10" s="578"/>
      <c r="FB10" s="578"/>
      <c r="FC10" s="578"/>
      <c r="FD10" s="578"/>
      <c r="FE10" s="578"/>
      <c r="FF10" s="578"/>
      <c r="FG10" s="578"/>
      <c r="FH10" s="578"/>
      <c r="FI10" s="578"/>
      <c r="FJ10" s="578"/>
      <c r="FK10" s="578"/>
      <c r="FL10" s="578"/>
      <c r="FM10" s="578"/>
      <c r="FN10" s="578"/>
      <c r="FO10" s="578"/>
      <c r="FP10" s="578"/>
      <c r="FQ10" s="578"/>
      <c r="FR10" s="578"/>
      <c r="FS10" s="578"/>
      <c r="FT10" s="578"/>
      <c r="FU10" s="578"/>
      <c r="FV10" s="578"/>
      <c r="FW10" s="578"/>
      <c r="FX10" s="578"/>
      <c r="FY10" s="578"/>
      <c r="FZ10" s="578"/>
      <c r="GA10" s="578"/>
      <c r="GB10" s="578"/>
      <c r="GC10" s="578"/>
      <c r="GD10" s="578"/>
      <c r="GE10" s="578"/>
      <c r="GF10" s="578"/>
      <c r="GG10" s="578"/>
      <c r="GH10" s="578"/>
      <c r="GI10" s="578"/>
      <c r="GJ10" s="578"/>
      <c r="GK10" s="578"/>
      <c r="GL10" s="578"/>
      <c r="GM10" s="578"/>
      <c r="GN10" s="578"/>
      <c r="GO10" s="578"/>
      <c r="GP10" s="578"/>
      <c r="GQ10" s="578"/>
      <c r="GR10" s="578"/>
      <c r="GS10" s="578"/>
      <c r="GT10" s="578"/>
      <c r="GU10" s="578"/>
      <c r="GV10" s="578"/>
      <c r="GW10" s="578"/>
      <c r="GX10" s="578"/>
      <c r="GY10" s="578"/>
      <c r="GZ10" s="578"/>
      <c r="HA10" s="578"/>
      <c r="HB10" s="578"/>
      <c r="HC10" s="578"/>
      <c r="HD10" s="578"/>
      <c r="HE10" s="578"/>
      <c r="HF10" s="578"/>
      <c r="HG10" s="578"/>
      <c r="HH10" s="578"/>
      <c r="HI10" s="578"/>
      <c r="HJ10" s="578"/>
      <c r="HK10" s="578"/>
      <c r="HL10" s="578"/>
      <c r="HM10" s="578"/>
      <c r="HN10" s="578"/>
      <c r="HO10" s="578"/>
      <c r="HP10" s="578"/>
      <c r="HQ10" s="578"/>
      <c r="HR10" s="578"/>
      <c r="HS10" s="578"/>
      <c r="HT10" s="578"/>
      <c r="HU10" s="578"/>
      <c r="HV10" s="578"/>
      <c r="HW10" s="578"/>
      <c r="HX10" s="578"/>
      <c r="HY10" s="578"/>
      <c r="HZ10" s="578"/>
      <c r="IA10" s="578"/>
      <c r="IB10" s="578"/>
      <c r="IC10" s="578"/>
      <c r="ID10" s="578"/>
      <c r="IE10" s="578"/>
      <c r="IF10" s="578"/>
      <c r="IG10" s="578"/>
      <c r="IH10" s="578"/>
      <c r="II10" s="578"/>
      <c r="IJ10" s="578"/>
      <c r="IK10" s="578"/>
      <c r="IL10" s="578"/>
      <c r="IM10" s="578"/>
      <c r="IN10" s="578"/>
      <c r="IO10" s="578"/>
      <c r="IP10" s="578"/>
      <c r="IQ10" s="578"/>
      <c r="IR10" s="578"/>
      <c r="IS10" s="578"/>
      <c r="IT10" s="578"/>
      <c r="IU10" s="578"/>
      <c r="IV10" s="578"/>
      <c r="IW10" s="578"/>
      <c r="IX10" s="578"/>
      <c r="IY10" s="578"/>
      <c r="IZ10" s="578"/>
      <c r="JA10" s="578"/>
      <c r="JB10" s="578"/>
      <c r="JC10" s="578"/>
      <c r="JD10" s="578"/>
      <c r="JE10" s="578"/>
      <c r="JF10" s="578"/>
      <c r="JG10" s="578"/>
      <c r="JH10" s="578"/>
      <c r="JI10" s="578"/>
      <c r="JJ10" s="578"/>
      <c r="JK10" s="578"/>
      <c r="JL10" s="578"/>
      <c r="JM10" s="578"/>
      <c r="JN10" s="578"/>
      <c r="JO10" s="578"/>
      <c r="JP10" s="578"/>
      <c r="JQ10" s="578"/>
      <c r="JR10" s="578"/>
      <c r="JS10" s="578"/>
      <c r="JT10" s="578"/>
      <c r="JU10" s="578"/>
      <c r="JV10" s="578"/>
      <c r="JW10" s="578"/>
      <c r="JX10" s="578"/>
      <c r="JY10" s="578"/>
      <c r="JZ10" s="578"/>
      <c r="KA10" s="578"/>
      <c r="KB10" s="578"/>
      <c r="KC10" s="578"/>
      <c r="KD10" s="578"/>
      <c r="KE10" s="578"/>
      <c r="KF10" s="578"/>
      <c r="KG10" s="578"/>
      <c r="KH10" s="578"/>
      <c r="KI10" s="578"/>
      <c r="KJ10" s="578"/>
      <c r="KK10" s="578"/>
      <c r="KL10" s="578"/>
      <c r="KM10" s="578"/>
      <c r="KN10" s="578"/>
      <c r="KO10" s="578"/>
      <c r="KP10" s="578"/>
      <c r="KQ10" s="578"/>
      <c r="KR10" s="578"/>
      <c r="KS10" s="578"/>
      <c r="KT10" s="578"/>
      <c r="KU10" s="578"/>
      <c r="KV10" s="578"/>
      <c r="KW10" s="578"/>
      <c r="KX10" s="578"/>
      <c r="KY10" s="578"/>
      <c r="KZ10" s="578"/>
      <c r="LA10" s="578"/>
      <c r="LB10" s="578"/>
      <c r="LC10" s="578"/>
      <c r="LD10" s="578"/>
      <c r="LE10" s="578"/>
      <c r="LF10" s="578"/>
      <c r="LG10" s="578"/>
      <c r="LH10" s="578"/>
      <c r="LI10" s="578"/>
      <c r="LJ10" s="578"/>
      <c r="LK10" s="578"/>
      <c r="LL10" s="578"/>
      <c r="LM10" s="578"/>
      <c r="LN10" s="578"/>
      <c r="LO10" s="578"/>
      <c r="LP10" s="578"/>
      <c r="LQ10" s="578"/>
      <c r="LR10" s="578"/>
      <c r="LS10" s="578"/>
      <c r="LT10" s="578"/>
      <c r="LU10" s="578"/>
      <c r="LV10" s="578"/>
      <c r="LW10" s="578"/>
      <c r="LX10" s="578"/>
      <c r="LY10" s="578"/>
      <c r="LZ10" s="578"/>
      <c r="MA10" s="578"/>
      <c r="MB10" s="578"/>
      <c r="MC10" s="578"/>
      <c r="MD10" s="578"/>
      <c r="ME10" s="578"/>
      <c r="MF10" s="578"/>
      <c r="MG10" s="578"/>
      <c r="MH10" s="578"/>
      <c r="MI10" s="578"/>
      <c r="MJ10" s="578"/>
      <c r="MK10" s="578"/>
      <c r="ML10" s="578"/>
      <c r="MM10" s="578"/>
      <c r="MN10" s="578"/>
      <c r="MO10" s="578"/>
      <c r="MP10" s="578"/>
      <c r="MQ10" s="578"/>
      <c r="MR10" s="578"/>
      <c r="MS10" s="578"/>
      <c r="MT10" s="578"/>
      <c r="MU10" s="578"/>
      <c r="MV10" s="578"/>
      <c r="MW10" s="578"/>
      <c r="MX10" s="578"/>
      <c r="MY10" s="578"/>
      <c r="MZ10" s="578"/>
      <c r="NA10" s="578"/>
      <c r="NB10" s="578"/>
      <c r="NC10" s="578"/>
      <c r="ND10" s="578"/>
      <c r="NE10" s="578"/>
      <c r="NF10" s="578"/>
      <c r="NG10" s="578"/>
      <c r="NH10" s="578"/>
      <c r="NI10" s="578"/>
      <c r="NJ10" s="578"/>
      <c r="NK10" s="578"/>
      <c r="NL10" s="578"/>
      <c r="NM10" s="578"/>
      <c r="NN10" s="578"/>
      <c r="NO10" s="578"/>
      <c r="NP10" s="578"/>
      <c r="NQ10" s="578"/>
      <c r="NR10" s="578"/>
      <c r="NS10" s="578"/>
      <c r="NT10" s="578"/>
      <c r="NU10" s="578"/>
      <c r="NV10" s="578"/>
      <c r="NW10" s="578"/>
      <c r="NX10" s="578"/>
      <c r="NY10" s="578"/>
      <c r="NZ10" s="578"/>
      <c r="OA10" s="578"/>
      <c r="OB10" s="578"/>
      <c r="OC10" s="578"/>
      <c r="OD10" s="578"/>
      <c r="OE10" s="578"/>
      <c r="OF10" s="578"/>
      <c r="OG10" s="578"/>
      <c r="OH10" s="578"/>
      <c r="OI10" s="578"/>
      <c r="OJ10" s="578"/>
      <c r="OK10" s="578"/>
      <c r="OL10" s="578"/>
      <c r="OM10" s="578"/>
      <c r="ON10" s="578"/>
      <c r="OO10" s="578"/>
      <c r="OP10" s="578"/>
      <c r="OQ10" s="578"/>
      <c r="OR10" s="578"/>
      <c r="OS10" s="578"/>
      <c r="OT10" s="578"/>
      <c r="OU10" s="578"/>
      <c r="OV10" s="578"/>
      <c r="OW10" s="578"/>
      <c r="OX10" s="578"/>
      <c r="OY10" s="578"/>
      <c r="OZ10" s="578"/>
      <c r="PA10" s="578"/>
      <c r="PB10" s="578"/>
      <c r="PC10" s="578"/>
      <c r="PD10" s="578"/>
      <c r="PE10" s="578"/>
      <c r="PF10" s="578"/>
      <c r="PG10" s="578"/>
      <c r="PH10" s="578"/>
      <c r="PI10" s="578"/>
      <c r="PJ10" s="578"/>
      <c r="PK10" s="578"/>
      <c r="PL10" s="578"/>
      <c r="PM10" s="578"/>
      <c r="PN10" s="578"/>
      <c r="PO10" s="578"/>
      <c r="PP10" s="578"/>
      <c r="PQ10" s="578"/>
      <c r="PR10" s="578"/>
      <c r="PS10" s="578"/>
      <c r="PT10" s="578"/>
      <c r="PU10" s="578"/>
      <c r="PV10" s="578"/>
      <c r="PW10" s="578"/>
      <c r="PX10" s="578"/>
      <c r="PY10" s="578"/>
      <c r="PZ10" s="578"/>
      <c r="QA10" s="578"/>
      <c r="QB10" s="578"/>
      <c r="QC10" s="578"/>
      <c r="QD10" s="578"/>
      <c r="QE10" s="578"/>
      <c r="QF10" s="578"/>
      <c r="QG10" s="578"/>
      <c r="QH10" s="578"/>
      <c r="QI10" s="578"/>
      <c r="QJ10" s="578"/>
      <c r="QK10" s="578"/>
      <c r="QL10" s="578"/>
      <c r="QM10" s="578"/>
      <c r="QN10" s="578"/>
      <c r="QO10" s="578"/>
      <c r="QP10" s="578"/>
      <c r="QQ10" s="578"/>
      <c r="QR10" s="578"/>
      <c r="QS10" s="578"/>
      <c r="QT10" s="578"/>
      <c r="QU10" s="578"/>
      <c r="QV10" s="578"/>
      <c r="QW10" s="578"/>
      <c r="QX10" s="578"/>
      <c r="QY10" s="578"/>
      <c r="QZ10" s="578"/>
      <c r="RA10" s="578"/>
      <c r="RB10" s="578"/>
      <c r="RC10" s="578"/>
      <c r="RD10" s="578"/>
      <c r="RE10" s="578"/>
      <c r="RF10" s="578"/>
      <c r="RG10" s="578"/>
      <c r="RH10" s="578"/>
      <c r="RI10" s="578"/>
      <c r="RJ10" s="578"/>
      <c r="RK10" s="578"/>
      <c r="RL10" s="578"/>
      <c r="RM10" s="578"/>
      <c r="RN10" s="578"/>
      <c r="RO10" s="578"/>
      <c r="RP10" s="578"/>
      <c r="RQ10" s="578"/>
      <c r="RR10" s="578"/>
      <c r="RS10" s="578"/>
      <c r="RT10" s="578"/>
      <c r="RU10" s="578"/>
      <c r="RV10" s="578"/>
      <c r="RW10" s="578"/>
      <c r="RX10" s="578"/>
      <c r="RY10" s="578"/>
      <c r="RZ10" s="578"/>
      <c r="SA10" s="578"/>
      <c r="SB10" s="578"/>
      <c r="SC10" s="578"/>
      <c r="SD10" s="578"/>
      <c r="SE10" s="578"/>
      <c r="SF10" s="578"/>
      <c r="SG10" s="578"/>
      <c r="SH10" s="578"/>
      <c r="SI10" s="578"/>
      <c r="SJ10" s="578"/>
      <c r="SK10" s="578"/>
      <c r="SL10" s="578"/>
      <c r="SM10" s="578"/>
      <c r="SN10" s="578"/>
      <c r="SO10" s="578"/>
      <c r="SP10" s="578"/>
      <c r="SQ10" s="578"/>
      <c r="SR10" s="578"/>
      <c r="SS10" s="578"/>
      <c r="ST10" s="578"/>
      <c r="SU10" s="578"/>
      <c r="SV10" s="578"/>
      <c r="SW10" s="578"/>
      <c r="SX10" s="578"/>
      <c r="SY10" s="578"/>
      <c r="SZ10" s="578"/>
      <c r="TA10" s="578"/>
      <c r="TB10" s="578"/>
      <c r="TC10" s="578"/>
      <c r="TD10" s="578"/>
      <c r="TE10" s="578"/>
      <c r="TF10" s="578"/>
      <c r="TG10" s="578"/>
      <c r="TH10" s="578"/>
      <c r="TI10" s="578"/>
      <c r="TJ10" s="578"/>
      <c r="TK10" s="578"/>
      <c r="TL10" s="578"/>
      <c r="TM10" s="578"/>
      <c r="TN10" s="578"/>
      <c r="TO10" s="578"/>
      <c r="TP10" s="578"/>
      <c r="TQ10" s="578"/>
      <c r="TR10" s="578"/>
      <c r="TS10" s="578"/>
      <c r="TT10" s="578"/>
      <c r="TU10" s="578"/>
      <c r="TV10" s="578"/>
      <c r="TW10" s="578"/>
      <c r="TX10" s="578"/>
      <c r="TY10" s="578"/>
      <c r="TZ10" s="578"/>
      <c r="UA10" s="578"/>
      <c r="UB10" s="578"/>
      <c r="UC10" s="578"/>
      <c r="UD10" s="578"/>
      <c r="UE10" s="578"/>
      <c r="UF10" s="578"/>
      <c r="UG10" s="578"/>
      <c r="UH10" s="578"/>
      <c r="UI10" s="578"/>
      <c r="UJ10" s="578"/>
      <c r="UK10" s="578"/>
      <c r="UL10" s="578"/>
      <c r="UM10" s="578"/>
      <c r="UN10" s="578"/>
      <c r="UO10" s="578"/>
      <c r="UP10" s="578"/>
      <c r="UQ10" s="578"/>
      <c r="UR10" s="578"/>
      <c r="US10" s="578"/>
      <c r="UT10" s="578"/>
      <c r="UU10" s="578"/>
      <c r="UV10" s="578"/>
      <c r="UW10" s="578"/>
      <c r="UX10" s="578"/>
      <c r="UY10" s="578"/>
      <c r="UZ10" s="578"/>
      <c r="VA10" s="578"/>
      <c r="VB10" s="578"/>
      <c r="VC10" s="578"/>
      <c r="VD10" s="578"/>
      <c r="VE10" s="578"/>
      <c r="VF10" s="578"/>
      <c r="VG10" s="578"/>
      <c r="VH10" s="578"/>
      <c r="VI10" s="578"/>
      <c r="VJ10" s="578"/>
      <c r="VK10" s="578"/>
      <c r="VL10" s="578"/>
      <c r="VM10" s="578"/>
      <c r="VN10" s="578"/>
      <c r="VO10" s="578"/>
      <c r="VP10" s="578"/>
      <c r="VQ10" s="578"/>
      <c r="VR10" s="578"/>
      <c r="VS10" s="578"/>
      <c r="VT10" s="578"/>
      <c r="VU10" s="578"/>
      <c r="VV10" s="578"/>
      <c r="VW10" s="578"/>
      <c r="VX10" s="578"/>
      <c r="VY10" s="578"/>
      <c r="VZ10" s="578"/>
      <c r="WA10" s="578"/>
      <c r="WB10" s="578"/>
      <c r="WC10" s="578"/>
      <c r="WD10" s="578"/>
      <c r="WE10" s="578"/>
      <c r="WF10" s="578"/>
      <c r="WG10" s="578"/>
      <c r="WH10" s="578"/>
      <c r="WI10" s="578"/>
      <c r="WJ10" s="578"/>
      <c r="WK10" s="578"/>
      <c r="WL10" s="578"/>
      <c r="WM10" s="578"/>
      <c r="WN10" s="578"/>
      <c r="WO10" s="578"/>
      <c r="WP10" s="578"/>
      <c r="WQ10" s="578"/>
      <c r="WR10" s="578"/>
      <c r="WS10" s="578"/>
      <c r="WT10" s="578"/>
      <c r="WU10" s="578"/>
      <c r="WV10" s="578"/>
      <c r="WW10" s="578"/>
      <c r="WX10" s="578"/>
      <c r="WY10" s="578"/>
      <c r="WZ10" s="578"/>
      <c r="XA10" s="578"/>
      <c r="XB10" s="578"/>
      <c r="XC10" s="578"/>
      <c r="XD10" s="578"/>
      <c r="XE10" s="578"/>
      <c r="XF10" s="578"/>
      <c r="XG10" s="578"/>
      <c r="XH10" s="578"/>
      <c r="XI10" s="578"/>
      <c r="XJ10" s="578"/>
      <c r="XK10" s="578"/>
      <c r="XL10" s="578"/>
      <c r="XM10" s="578"/>
      <c r="XN10" s="578"/>
      <c r="XO10" s="578"/>
      <c r="XP10" s="578"/>
      <c r="XQ10" s="578"/>
      <c r="XR10" s="578"/>
      <c r="XS10" s="578"/>
      <c r="XT10" s="578"/>
      <c r="XU10" s="578"/>
      <c r="XV10" s="578"/>
      <c r="XW10" s="578"/>
      <c r="XX10" s="578"/>
      <c r="XY10" s="578"/>
      <c r="XZ10" s="578"/>
      <c r="YA10" s="578"/>
      <c r="YB10" s="578"/>
      <c r="YC10" s="578"/>
      <c r="YD10" s="578"/>
      <c r="YE10" s="578"/>
      <c r="YF10" s="578"/>
      <c r="YG10" s="578"/>
      <c r="YH10" s="578"/>
      <c r="YI10" s="578"/>
      <c r="YJ10" s="578"/>
      <c r="YK10" s="578"/>
      <c r="YL10" s="578"/>
      <c r="YM10" s="578"/>
      <c r="YN10" s="578"/>
      <c r="YO10" s="578"/>
      <c r="YP10" s="578"/>
      <c r="YQ10" s="578"/>
      <c r="YR10" s="578"/>
      <c r="YS10" s="578"/>
      <c r="YT10" s="578"/>
      <c r="YU10" s="578"/>
      <c r="YV10" s="578"/>
      <c r="YW10" s="578"/>
      <c r="YX10" s="578"/>
      <c r="YY10" s="578"/>
      <c r="YZ10" s="578"/>
      <c r="ZA10" s="578"/>
      <c r="ZB10" s="578"/>
      <c r="ZC10" s="578"/>
      <c r="ZD10" s="578"/>
      <c r="ZE10" s="578"/>
      <c r="ZF10" s="578"/>
      <c r="ZG10" s="578"/>
      <c r="ZH10" s="578"/>
      <c r="ZI10" s="578"/>
      <c r="ZJ10" s="578"/>
      <c r="ZK10" s="578"/>
      <c r="ZL10" s="578"/>
      <c r="ZM10" s="578"/>
      <c r="ZN10" s="578"/>
      <c r="ZO10" s="578"/>
      <c r="ZP10" s="578"/>
      <c r="ZQ10" s="578"/>
      <c r="ZR10" s="578"/>
      <c r="ZS10" s="578"/>
      <c r="ZT10" s="578"/>
      <c r="ZU10" s="578"/>
      <c r="ZV10" s="578"/>
      <c r="ZW10" s="578"/>
      <c r="ZX10" s="578"/>
      <c r="ZY10" s="578"/>
      <c r="ZZ10" s="578"/>
      <c r="AAA10" s="578"/>
      <c r="AAB10" s="578"/>
      <c r="AAC10" s="578"/>
      <c r="AAD10" s="578"/>
      <c r="AAE10" s="578"/>
      <c r="AAF10" s="578"/>
      <c r="AAG10" s="578"/>
      <c r="AAH10" s="578"/>
      <c r="AAI10" s="578"/>
      <c r="AAJ10" s="578"/>
      <c r="AAK10" s="578"/>
      <c r="AAL10" s="578"/>
      <c r="AAM10" s="578"/>
      <c r="AAN10" s="578"/>
      <c r="AAO10" s="578"/>
      <c r="AAP10" s="578"/>
      <c r="AAQ10" s="578"/>
      <c r="AAR10" s="578"/>
      <c r="AAS10" s="578"/>
      <c r="AAT10" s="578"/>
      <c r="AAU10" s="578"/>
      <c r="AAV10" s="578"/>
      <c r="AAW10" s="578"/>
      <c r="AAX10" s="578"/>
      <c r="AAY10" s="578"/>
      <c r="AAZ10" s="578"/>
      <c r="ABA10" s="578"/>
      <c r="ABB10" s="578"/>
      <c r="ABC10" s="578"/>
      <c r="ABD10" s="578"/>
      <c r="ABE10" s="578"/>
      <c r="ABF10" s="578"/>
      <c r="ABG10" s="578"/>
      <c r="ABH10" s="578"/>
      <c r="ABI10" s="578"/>
      <c r="ABJ10" s="578"/>
      <c r="ABK10" s="578"/>
      <c r="ABL10" s="578"/>
      <c r="ABM10" s="578"/>
      <c r="ABN10" s="578"/>
      <c r="ABO10" s="578"/>
      <c r="ABP10" s="578"/>
      <c r="ABQ10" s="578"/>
      <c r="ABR10" s="578"/>
      <c r="ABS10" s="578"/>
      <c r="ABT10" s="578"/>
      <c r="ABU10" s="578"/>
      <c r="ABV10" s="578"/>
      <c r="ABW10" s="578"/>
      <c r="ABX10" s="578"/>
      <c r="ABY10" s="578"/>
      <c r="ABZ10" s="578"/>
      <c r="ACA10" s="578"/>
      <c r="ACB10" s="578"/>
      <c r="ACC10" s="578"/>
      <c r="ACD10" s="578"/>
      <c r="ACE10" s="578"/>
      <c r="ACF10" s="578"/>
      <c r="ACG10" s="578"/>
      <c r="ACH10" s="578"/>
      <c r="ACI10" s="578"/>
      <c r="ACJ10" s="578"/>
      <c r="ACK10" s="578"/>
      <c r="ACL10" s="578"/>
      <c r="ACM10" s="578"/>
      <c r="ACN10" s="578"/>
      <c r="ACO10" s="578"/>
      <c r="ACP10" s="578"/>
      <c r="ACQ10" s="578"/>
      <c r="ACR10" s="578"/>
      <c r="ACS10" s="578"/>
      <c r="ACT10" s="578"/>
      <c r="ACU10" s="578"/>
      <c r="ACV10" s="578"/>
      <c r="ACW10" s="578"/>
      <c r="ACX10" s="578"/>
      <c r="ACY10" s="578"/>
      <c r="ACZ10" s="578"/>
      <c r="ADA10" s="578"/>
      <c r="ADB10" s="578"/>
      <c r="ADC10" s="578"/>
      <c r="ADD10" s="578"/>
      <c r="ADE10" s="578"/>
      <c r="ADF10" s="578"/>
      <c r="ADG10" s="578"/>
      <c r="ADH10" s="578"/>
      <c r="ADI10" s="578"/>
      <c r="ADJ10" s="578"/>
      <c r="ADK10" s="578"/>
      <c r="ADL10" s="578"/>
      <c r="ADM10" s="578"/>
      <c r="ADN10" s="578"/>
      <c r="ADO10" s="578"/>
      <c r="ADP10" s="578"/>
      <c r="ADQ10" s="578"/>
      <c r="ADR10" s="578"/>
      <c r="ADS10" s="578"/>
      <c r="ADT10" s="578"/>
      <c r="ADU10" s="578"/>
      <c r="ADV10" s="578"/>
      <c r="ADW10" s="578"/>
      <c r="ADX10" s="578"/>
      <c r="ADY10" s="578"/>
      <c r="ADZ10" s="578"/>
      <c r="AEA10" s="578"/>
      <c r="AEB10" s="578"/>
      <c r="AEC10" s="578"/>
      <c r="AED10" s="578"/>
      <c r="AEE10" s="578"/>
      <c r="AEF10" s="578"/>
      <c r="AEG10" s="578"/>
      <c r="AEH10" s="578"/>
      <c r="AEI10" s="578"/>
      <c r="AEJ10" s="578"/>
      <c r="AEK10" s="578"/>
      <c r="AEL10" s="578"/>
      <c r="AEM10" s="578"/>
      <c r="AEN10" s="578"/>
      <c r="AEO10" s="578"/>
      <c r="AEP10" s="578"/>
      <c r="AEQ10" s="578"/>
      <c r="AER10" s="578"/>
      <c r="AES10" s="578"/>
      <c r="AET10" s="578"/>
      <c r="AEU10" s="578"/>
      <c r="AEV10" s="578"/>
      <c r="AEW10" s="578"/>
      <c r="AEX10" s="578"/>
      <c r="AEY10" s="578"/>
      <c r="AEZ10" s="578"/>
      <c r="AFA10" s="578"/>
      <c r="AFB10" s="578"/>
      <c r="AFC10" s="578"/>
      <c r="AFD10" s="578"/>
      <c r="AFE10" s="578"/>
      <c r="AFF10" s="578"/>
      <c r="AFG10" s="578"/>
      <c r="AFH10" s="578"/>
      <c r="AFI10" s="578"/>
      <c r="AFJ10" s="578"/>
      <c r="AFK10" s="578"/>
      <c r="AFL10" s="578"/>
      <c r="AFM10" s="578"/>
      <c r="AFN10" s="578"/>
      <c r="AFO10" s="578"/>
      <c r="AFP10" s="578"/>
      <c r="AFQ10" s="578"/>
      <c r="AFR10" s="578"/>
      <c r="AFS10" s="578"/>
      <c r="AFT10" s="578"/>
      <c r="AFU10" s="578"/>
      <c r="AFV10" s="578"/>
      <c r="AFW10" s="578"/>
      <c r="AFX10" s="578"/>
      <c r="AFY10" s="578"/>
      <c r="AFZ10" s="578"/>
      <c r="AGA10" s="578"/>
      <c r="AGB10" s="578"/>
      <c r="AGC10" s="578"/>
      <c r="AGD10" s="578"/>
      <c r="AGE10" s="578"/>
      <c r="AGF10" s="578"/>
      <c r="AGG10" s="578"/>
      <c r="AGH10" s="578"/>
      <c r="AGI10" s="578"/>
      <c r="AGJ10" s="578"/>
      <c r="AGK10" s="578"/>
      <c r="AGL10" s="578"/>
      <c r="AGM10" s="578"/>
      <c r="AGN10" s="578"/>
      <c r="AGO10" s="578"/>
      <c r="AGP10" s="578"/>
      <c r="AGQ10" s="578"/>
      <c r="AGR10" s="578"/>
      <c r="AGS10" s="578"/>
      <c r="AGT10" s="578"/>
      <c r="AGU10" s="578"/>
      <c r="AGV10" s="578"/>
      <c r="AGW10" s="578"/>
      <c r="AGX10" s="578"/>
      <c r="AGY10" s="578"/>
      <c r="AGZ10" s="578"/>
      <c r="AHA10" s="578"/>
      <c r="AHB10" s="578"/>
      <c r="AHC10" s="578"/>
      <c r="AHD10" s="578"/>
      <c r="AHE10" s="578"/>
      <c r="AHF10" s="578"/>
      <c r="AHG10" s="578"/>
      <c r="AHH10" s="578"/>
      <c r="AHI10" s="578"/>
      <c r="AHJ10" s="578"/>
      <c r="AHK10" s="578"/>
      <c r="AHL10" s="578"/>
      <c r="AHM10" s="578"/>
      <c r="AHN10" s="578"/>
      <c r="AHO10" s="578"/>
      <c r="AHP10" s="578"/>
      <c r="AHQ10" s="578"/>
      <c r="AHR10" s="578"/>
      <c r="AHS10" s="578"/>
      <c r="AHT10" s="578"/>
      <c r="AHU10" s="578"/>
      <c r="AHV10" s="578"/>
      <c r="AHW10" s="578"/>
      <c r="AHX10" s="578"/>
      <c r="AHY10" s="578"/>
      <c r="AHZ10" s="578"/>
      <c r="AIA10" s="578"/>
      <c r="AIB10" s="578"/>
      <c r="AIC10" s="578"/>
      <c r="AID10" s="578"/>
      <c r="AIE10" s="578"/>
      <c r="AIF10" s="578"/>
      <c r="AIG10" s="578"/>
      <c r="AIH10" s="578"/>
      <c r="AII10" s="578"/>
      <c r="AIJ10" s="578"/>
      <c r="AIK10" s="578"/>
      <c r="AIL10" s="578"/>
      <c r="AIM10" s="578"/>
      <c r="AIN10" s="578"/>
      <c r="AIO10" s="578"/>
      <c r="AIP10" s="578"/>
      <c r="AIQ10" s="578"/>
      <c r="AIR10" s="578"/>
      <c r="AIS10" s="578"/>
      <c r="AIT10" s="578"/>
      <c r="AIU10" s="578"/>
      <c r="AIV10" s="578"/>
      <c r="AIW10" s="578"/>
      <c r="AIX10" s="578"/>
      <c r="AIY10" s="578"/>
      <c r="AIZ10" s="578"/>
      <c r="AJA10" s="578"/>
      <c r="AJB10" s="578"/>
      <c r="AJC10" s="578"/>
      <c r="AJD10" s="578"/>
      <c r="AJE10" s="578"/>
      <c r="AJF10" s="578"/>
      <c r="AJG10" s="578"/>
      <c r="AJH10" s="578"/>
      <c r="AJI10" s="578"/>
      <c r="AJJ10" s="578"/>
      <c r="AJK10" s="578"/>
      <c r="AJL10" s="578"/>
      <c r="AJM10" s="578"/>
      <c r="AJN10" s="578"/>
      <c r="AJO10" s="578"/>
      <c r="AJP10" s="578"/>
    </row>
    <row r="11" spans="1:952" s="475" customFormat="1">
      <c r="A11" s="574" t="s">
        <v>128</v>
      </c>
      <c r="B11" s="575" t="s">
        <v>131</v>
      </c>
      <c r="C11" s="576"/>
      <c r="D11" s="577">
        <f ca="1">Bilans!D63-Bilans!C63+Bilans!C27-Bilans!D27+Bilans!C10-Bilans!D10</f>
        <v>0</v>
      </c>
      <c r="E11" s="577">
        <f ca="1">Bilans!E63-Bilans!D63+Bilans!D27-Bilans!E27+Bilans!D10-Bilans!E10</f>
        <v>0</v>
      </c>
      <c r="F11" s="577">
        <f ca="1">Bilans!F63-Bilans!E63+Bilans!E27-Bilans!F27+Bilans!E10-Bilans!F10</f>
        <v>0</v>
      </c>
      <c r="G11" s="577">
        <f ca="1">Bilans!G63-Bilans!F63+Bilans!F27-Bilans!G27+Bilans!F10-Bilans!G10</f>
        <v>1220000.0000000002</v>
      </c>
      <c r="H11" s="577">
        <f ca="1">Bilans!H63-Bilans!G63+Bilans!G27-Bilans!H27+Bilans!G10-Bilans!H10</f>
        <v>1220000.0000000002</v>
      </c>
      <c r="I11" s="577">
        <f ca="1">Bilans!I63-Bilans!H63+Bilans!H27-Bilans!I27+Bilans!H10-Bilans!I10</f>
        <v>4880000.0000000019</v>
      </c>
      <c r="J11" s="577">
        <f ca="1">Bilans!J63-Bilans!I63+Bilans!I27-Bilans!J27+Bilans!I10-Bilans!J10</f>
        <v>2440000</v>
      </c>
      <c r="K11" s="577">
        <f ca="1">Bilans!K63-Bilans!J63+Bilans!J27-Bilans!K27+Bilans!J10-Bilans!K10</f>
        <v>8540000.0000000056</v>
      </c>
      <c r="L11" s="577">
        <f ca="1">Bilans!L63-Bilans!K63+Bilans!K27-Bilans!L27+Bilans!K10-Bilans!L10</f>
        <v>3660000</v>
      </c>
      <c r="M11" s="577">
        <f ca="1">Bilans!M63-Bilans!L63+Bilans!L27-Bilans!M27+Bilans!L10-Bilans!M10</f>
        <v>12200000</v>
      </c>
      <c r="N11" s="577">
        <f ca="1">Bilans!N63-Bilans!M63+Bilans!M27-Bilans!N27+Bilans!M10-Bilans!N10</f>
        <v>-34160000.000000007</v>
      </c>
      <c r="O11" s="577">
        <f>Bilans!O63-Bilans!N63+Bilans!N27-Bilans!O27+Bilans!N10-Bilans!O10</f>
        <v>0</v>
      </c>
      <c r="P11" s="578"/>
      <c r="Q11" s="578"/>
      <c r="R11" s="578"/>
      <c r="S11" s="578"/>
      <c r="T11" s="578"/>
      <c r="U11" s="578"/>
      <c r="V11" s="578"/>
      <c r="W11" s="578"/>
      <c r="X11" s="578"/>
      <c r="Y11" s="578"/>
      <c r="Z11" s="578"/>
      <c r="AA11" s="578"/>
      <c r="AB11" s="578"/>
      <c r="AC11" s="578"/>
      <c r="AD11" s="578"/>
      <c r="AE11" s="578"/>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78"/>
      <c r="BB11" s="578"/>
      <c r="BC11" s="578"/>
      <c r="BD11" s="578"/>
      <c r="BE11" s="578"/>
      <c r="BF11" s="578"/>
      <c r="BG11" s="578"/>
      <c r="BH11" s="578"/>
      <c r="BI11" s="578"/>
      <c r="BJ11" s="578"/>
      <c r="BK11" s="578"/>
      <c r="BL11" s="578"/>
      <c r="BM11" s="578"/>
      <c r="BN11" s="578"/>
      <c r="BO11" s="578"/>
      <c r="BP11" s="578"/>
      <c r="BQ11" s="578"/>
      <c r="BR11" s="578"/>
      <c r="BS11" s="578"/>
      <c r="BT11" s="578"/>
      <c r="BU11" s="578"/>
      <c r="BV11" s="578"/>
      <c r="BW11" s="578"/>
      <c r="BX11" s="578"/>
      <c r="BY11" s="578"/>
      <c r="BZ11" s="578"/>
      <c r="CA11" s="578"/>
      <c r="CB11" s="578"/>
      <c r="CC11" s="578"/>
      <c r="CD11" s="578"/>
      <c r="CE11" s="578"/>
      <c r="CF11" s="578"/>
      <c r="CG11" s="578"/>
      <c r="CH11" s="578"/>
      <c r="CI11" s="578"/>
      <c r="CJ11" s="578"/>
      <c r="CK11" s="578"/>
      <c r="CL11" s="578"/>
      <c r="CM11" s="578"/>
      <c r="CN11" s="578"/>
      <c r="CO11" s="578"/>
      <c r="CP11" s="578"/>
      <c r="CQ11" s="578"/>
      <c r="CR11" s="578"/>
      <c r="CS11" s="578"/>
      <c r="CT11" s="578"/>
      <c r="CU11" s="578"/>
      <c r="CV11" s="578"/>
      <c r="CW11" s="578"/>
      <c r="CX11" s="578"/>
      <c r="CY11" s="578"/>
      <c r="CZ11" s="578"/>
      <c r="DA11" s="578"/>
      <c r="DB11" s="578"/>
      <c r="DC11" s="578"/>
      <c r="DD11" s="578"/>
      <c r="DE11" s="578"/>
      <c r="DF11" s="578"/>
      <c r="DG11" s="578"/>
      <c r="DH11" s="578"/>
      <c r="DI11" s="578"/>
      <c r="DJ11" s="578"/>
      <c r="DK11" s="578"/>
      <c r="DL11" s="578"/>
      <c r="DM11" s="578"/>
      <c r="DN11" s="578"/>
      <c r="DO11" s="578"/>
      <c r="DP11" s="578"/>
      <c r="DQ11" s="578"/>
      <c r="DR11" s="578"/>
      <c r="DS11" s="578"/>
      <c r="DT11" s="578"/>
      <c r="DU11" s="578"/>
      <c r="DV11" s="578"/>
      <c r="DW11" s="578"/>
      <c r="DX11" s="578"/>
      <c r="DY11" s="578"/>
      <c r="DZ11" s="578"/>
      <c r="EA11" s="578"/>
      <c r="EB11" s="578"/>
      <c r="EC11" s="578"/>
      <c r="ED11" s="578"/>
      <c r="EE11" s="578"/>
      <c r="EF11" s="578"/>
      <c r="EG11" s="578"/>
      <c r="EH11" s="578"/>
      <c r="EI11" s="578"/>
      <c r="EJ11" s="578"/>
      <c r="EK11" s="578"/>
      <c r="EL11" s="578"/>
      <c r="EM11" s="578"/>
      <c r="EN11" s="578"/>
      <c r="EO11" s="578"/>
      <c r="EP11" s="578"/>
      <c r="EQ11" s="578"/>
      <c r="ER11" s="578"/>
      <c r="ES11" s="578"/>
      <c r="ET11" s="578"/>
      <c r="EU11" s="578"/>
      <c r="EV11" s="578"/>
      <c r="EW11" s="578"/>
      <c r="EX11" s="578"/>
      <c r="EY11" s="578"/>
      <c r="EZ11" s="578"/>
      <c r="FA11" s="578"/>
      <c r="FB11" s="578"/>
      <c r="FC11" s="578"/>
      <c r="FD11" s="578"/>
      <c r="FE11" s="578"/>
      <c r="FF11" s="578"/>
      <c r="FG11" s="578"/>
      <c r="FH11" s="578"/>
      <c r="FI11" s="578"/>
      <c r="FJ11" s="578"/>
      <c r="FK11" s="578"/>
      <c r="FL11" s="578"/>
      <c r="FM11" s="578"/>
      <c r="FN11" s="578"/>
      <c r="FO11" s="578"/>
      <c r="FP11" s="578"/>
      <c r="FQ11" s="578"/>
      <c r="FR11" s="578"/>
      <c r="FS11" s="578"/>
      <c r="FT11" s="578"/>
      <c r="FU11" s="578"/>
      <c r="FV11" s="578"/>
      <c r="FW11" s="578"/>
      <c r="FX11" s="578"/>
      <c r="FY11" s="578"/>
      <c r="FZ11" s="578"/>
      <c r="GA11" s="578"/>
      <c r="GB11" s="578"/>
      <c r="GC11" s="578"/>
      <c r="GD11" s="578"/>
      <c r="GE11" s="578"/>
      <c r="GF11" s="578"/>
      <c r="GG11" s="578"/>
      <c r="GH11" s="578"/>
      <c r="GI11" s="578"/>
      <c r="GJ11" s="578"/>
      <c r="GK11" s="578"/>
      <c r="GL11" s="578"/>
      <c r="GM11" s="578"/>
      <c r="GN11" s="578"/>
      <c r="GO11" s="578"/>
      <c r="GP11" s="578"/>
      <c r="GQ11" s="578"/>
      <c r="GR11" s="578"/>
      <c r="GS11" s="578"/>
      <c r="GT11" s="578"/>
      <c r="GU11" s="578"/>
      <c r="GV11" s="578"/>
      <c r="GW11" s="578"/>
      <c r="GX11" s="578"/>
      <c r="GY11" s="578"/>
      <c r="GZ11" s="578"/>
      <c r="HA11" s="578"/>
      <c r="HB11" s="578"/>
      <c r="HC11" s="578"/>
      <c r="HD11" s="578"/>
      <c r="HE11" s="578"/>
      <c r="HF11" s="578"/>
      <c r="HG11" s="578"/>
      <c r="HH11" s="578"/>
      <c r="HI11" s="578"/>
      <c r="HJ11" s="578"/>
      <c r="HK11" s="578"/>
      <c r="HL11" s="578"/>
      <c r="HM11" s="578"/>
      <c r="HN11" s="578"/>
      <c r="HO11" s="578"/>
      <c r="HP11" s="578"/>
      <c r="HQ11" s="578"/>
      <c r="HR11" s="578"/>
      <c r="HS11" s="578"/>
      <c r="HT11" s="578"/>
      <c r="HU11" s="578"/>
      <c r="HV11" s="578"/>
      <c r="HW11" s="578"/>
      <c r="HX11" s="578"/>
      <c r="HY11" s="578"/>
      <c r="HZ11" s="578"/>
      <c r="IA11" s="578"/>
      <c r="IB11" s="578"/>
      <c r="IC11" s="578"/>
      <c r="ID11" s="578"/>
      <c r="IE11" s="578"/>
      <c r="IF11" s="578"/>
      <c r="IG11" s="578"/>
      <c r="IH11" s="578"/>
      <c r="II11" s="578"/>
      <c r="IJ11" s="578"/>
      <c r="IK11" s="578"/>
      <c r="IL11" s="578"/>
      <c r="IM11" s="578"/>
      <c r="IN11" s="578"/>
      <c r="IO11" s="578"/>
      <c r="IP11" s="578"/>
      <c r="IQ11" s="578"/>
      <c r="IR11" s="578"/>
      <c r="IS11" s="578"/>
      <c r="IT11" s="578"/>
      <c r="IU11" s="578"/>
      <c r="IV11" s="578"/>
      <c r="IW11" s="578"/>
      <c r="IX11" s="578"/>
      <c r="IY11" s="578"/>
      <c r="IZ11" s="578"/>
      <c r="JA11" s="578"/>
      <c r="JB11" s="578"/>
      <c r="JC11" s="578"/>
      <c r="JD11" s="578"/>
      <c r="JE11" s="578"/>
      <c r="JF11" s="578"/>
      <c r="JG11" s="578"/>
      <c r="JH11" s="578"/>
      <c r="JI11" s="578"/>
      <c r="JJ11" s="578"/>
      <c r="JK11" s="578"/>
      <c r="JL11" s="578"/>
      <c r="JM11" s="578"/>
      <c r="JN11" s="578"/>
      <c r="JO11" s="578"/>
      <c r="JP11" s="578"/>
      <c r="JQ11" s="578"/>
      <c r="JR11" s="578"/>
      <c r="JS11" s="578"/>
      <c r="JT11" s="578"/>
      <c r="JU11" s="578"/>
      <c r="JV11" s="578"/>
      <c r="JW11" s="578"/>
      <c r="JX11" s="578"/>
      <c r="JY11" s="578"/>
      <c r="JZ11" s="578"/>
      <c r="KA11" s="578"/>
      <c r="KB11" s="578"/>
      <c r="KC11" s="578"/>
      <c r="KD11" s="578"/>
      <c r="KE11" s="578"/>
      <c r="KF11" s="578"/>
      <c r="KG11" s="578"/>
      <c r="KH11" s="578"/>
      <c r="KI11" s="578"/>
      <c r="KJ11" s="578"/>
      <c r="KK11" s="578"/>
      <c r="KL11" s="578"/>
      <c r="KM11" s="578"/>
      <c r="KN11" s="578"/>
      <c r="KO11" s="578"/>
      <c r="KP11" s="578"/>
      <c r="KQ11" s="578"/>
      <c r="KR11" s="578"/>
      <c r="KS11" s="578"/>
      <c r="KT11" s="578"/>
      <c r="KU11" s="578"/>
      <c r="KV11" s="578"/>
      <c r="KW11" s="578"/>
      <c r="KX11" s="578"/>
      <c r="KY11" s="578"/>
      <c r="KZ11" s="578"/>
      <c r="LA11" s="578"/>
      <c r="LB11" s="578"/>
      <c r="LC11" s="578"/>
      <c r="LD11" s="578"/>
      <c r="LE11" s="578"/>
      <c r="LF11" s="578"/>
      <c r="LG11" s="578"/>
      <c r="LH11" s="578"/>
      <c r="LI11" s="578"/>
      <c r="LJ11" s="578"/>
      <c r="LK11" s="578"/>
      <c r="LL11" s="578"/>
      <c r="LM11" s="578"/>
      <c r="LN11" s="578"/>
      <c r="LO11" s="578"/>
      <c r="LP11" s="578"/>
      <c r="LQ11" s="578"/>
      <c r="LR11" s="578"/>
      <c r="LS11" s="578"/>
      <c r="LT11" s="578"/>
      <c r="LU11" s="578"/>
      <c r="LV11" s="578"/>
      <c r="LW11" s="578"/>
      <c r="LX11" s="578"/>
      <c r="LY11" s="578"/>
      <c r="LZ11" s="578"/>
      <c r="MA11" s="578"/>
      <c r="MB11" s="578"/>
      <c r="MC11" s="578"/>
      <c r="MD11" s="578"/>
      <c r="ME11" s="578"/>
      <c r="MF11" s="578"/>
      <c r="MG11" s="578"/>
      <c r="MH11" s="578"/>
      <c r="MI11" s="578"/>
      <c r="MJ11" s="578"/>
      <c r="MK11" s="578"/>
      <c r="ML11" s="578"/>
      <c r="MM11" s="578"/>
      <c r="MN11" s="578"/>
      <c r="MO11" s="578"/>
      <c r="MP11" s="578"/>
      <c r="MQ11" s="578"/>
      <c r="MR11" s="578"/>
      <c r="MS11" s="578"/>
      <c r="MT11" s="578"/>
      <c r="MU11" s="578"/>
      <c r="MV11" s="578"/>
      <c r="MW11" s="578"/>
      <c r="MX11" s="578"/>
      <c r="MY11" s="578"/>
      <c r="MZ11" s="578"/>
      <c r="NA11" s="578"/>
      <c r="NB11" s="578"/>
      <c r="NC11" s="578"/>
      <c r="ND11" s="578"/>
      <c r="NE11" s="578"/>
      <c r="NF11" s="578"/>
      <c r="NG11" s="578"/>
      <c r="NH11" s="578"/>
      <c r="NI11" s="578"/>
      <c r="NJ11" s="578"/>
      <c r="NK11" s="578"/>
      <c r="NL11" s="578"/>
      <c r="NM11" s="578"/>
      <c r="NN11" s="578"/>
      <c r="NO11" s="578"/>
      <c r="NP11" s="578"/>
      <c r="NQ11" s="578"/>
      <c r="NR11" s="578"/>
      <c r="NS11" s="578"/>
      <c r="NT11" s="578"/>
      <c r="NU11" s="578"/>
      <c r="NV11" s="578"/>
      <c r="NW11" s="578"/>
      <c r="NX11" s="578"/>
      <c r="NY11" s="578"/>
      <c r="NZ11" s="578"/>
      <c r="OA11" s="578"/>
      <c r="OB11" s="578"/>
      <c r="OC11" s="578"/>
      <c r="OD11" s="578"/>
      <c r="OE11" s="578"/>
      <c r="OF11" s="578"/>
      <c r="OG11" s="578"/>
      <c r="OH11" s="578"/>
      <c r="OI11" s="578"/>
      <c r="OJ11" s="578"/>
      <c r="OK11" s="578"/>
      <c r="OL11" s="578"/>
      <c r="OM11" s="578"/>
      <c r="ON11" s="578"/>
      <c r="OO11" s="578"/>
      <c r="OP11" s="578"/>
      <c r="OQ11" s="578"/>
      <c r="OR11" s="578"/>
      <c r="OS11" s="578"/>
      <c r="OT11" s="578"/>
      <c r="OU11" s="578"/>
      <c r="OV11" s="578"/>
      <c r="OW11" s="578"/>
      <c r="OX11" s="578"/>
      <c r="OY11" s="578"/>
      <c r="OZ11" s="578"/>
      <c r="PA11" s="578"/>
      <c r="PB11" s="578"/>
      <c r="PC11" s="578"/>
      <c r="PD11" s="578"/>
      <c r="PE11" s="578"/>
      <c r="PF11" s="578"/>
      <c r="PG11" s="578"/>
      <c r="PH11" s="578"/>
      <c r="PI11" s="578"/>
      <c r="PJ11" s="578"/>
      <c r="PK11" s="578"/>
      <c r="PL11" s="578"/>
      <c r="PM11" s="578"/>
      <c r="PN11" s="578"/>
      <c r="PO11" s="578"/>
      <c r="PP11" s="578"/>
      <c r="PQ11" s="578"/>
      <c r="PR11" s="578"/>
      <c r="PS11" s="578"/>
      <c r="PT11" s="578"/>
      <c r="PU11" s="578"/>
      <c r="PV11" s="578"/>
      <c r="PW11" s="578"/>
      <c r="PX11" s="578"/>
      <c r="PY11" s="578"/>
      <c r="PZ11" s="578"/>
      <c r="QA11" s="578"/>
      <c r="QB11" s="578"/>
      <c r="QC11" s="578"/>
      <c r="QD11" s="578"/>
      <c r="QE11" s="578"/>
      <c r="QF11" s="578"/>
      <c r="QG11" s="578"/>
      <c r="QH11" s="578"/>
      <c r="QI11" s="578"/>
      <c r="QJ11" s="578"/>
      <c r="QK11" s="578"/>
      <c r="QL11" s="578"/>
      <c r="QM11" s="578"/>
      <c r="QN11" s="578"/>
      <c r="QO11" s="578"/>
      <c r="QP11" s="578"/>
      <c r="QQ11" s="578"/>
      <c r="QR11" s="578"/>
      <c r="QS11" s="578"/>
      <c r="QT11" s="578"/>
      <c r="QU11" s="578"/>
      <c r="QV11" s="578"/>
      <c r="QW11" s="578"/>
      <c r="QX11" s="578"/>
      <c r="QY11" s="578"/>
      <c r="QZ11" s="578"/>
      <c r="RA11" s="578"/>
      <c r="RB11" s="578"/>
      <c r="RC11" s="578"/>
      <c r="RD11" s="578"/>
      <c r="RE11" s="578"/>
      <c r="RF11" s="578"/>
      <c r="RG11" s="578"/>
      <c r="RH11" s="578"/>
      <c r="RI11" s="578"/>
      <c r="RJ11" s="578"/>
      <c r="RK11" s="578"/>
      <c r="RL11" s="578"/>
      <c r="RM11" s="578"/>
      <c r="RN11" s="578"/>
      <c r="RO11" s="578"/>
      <c r="RP11" s="578"/>
      <c r="RQ11" s="578"/>
      <c r="RR11" s="578"/>
      <c r="RS11" s="578"/>
      <c r="RT11" s="578"/>
      <c r="RU11" s="578"/>
      <c r="RV11" s="578"/>
      <c r="RW11" s="578"/>
      <c r="RX11" s="578"/>
      <c r="RY11" s="578"/>
      <c r="RZ11" s="578"/>
      <c r="SA11" s="578"/>
      <c r="SB11" s="578"/>
      <c r="SC11" s="578"/>
      <c r="SD11" s="578"/>
      <c r="SE11" s="578"/>
      <c r="SF11" s="578"/>
      <c r="SG11" s="578"/>
      <c r="SH11" s="578"/>
      <c r="SI11" s="578"/>
      <c r="SJ11" s="578"/>
      <c r="SK11" s="578"/>
      <c r="SL11" s="578"/>
      <c r="SM11" s="578"/>
      <c r="SN11" s="578"/>
      <c r="SO11" s="578"/>
      <c r="SP11" s="578"/>
      <c r="SQ11" s="578"/>
      <c r="SR11" s="578"/>
      <c r="SS11" s="578"/>
      <c r="ST11" s="578"/>
      <c r="SU11" s="578"/>
      <c r="SV11" s="578"/>
      <c r="SW11" s="578"/>
      <c r="SX11" s="578"/>
      <c r="SY11" s="578"/>
      <c r="SZ11" s="578"/>
      <c r="TA11" s="578"/>
      <c r="TB11" s="578"/>
      <c r="TC11" s="578"/>
      <c r="TD11" s="578"/>
      <c r="TE11" s="578"/>
      <c r="TF11" s="578"/>
      <c r="TG11" s="578"/>
      <c r="TH11" s="578"/>
      <c r="TI11" s="578"/>
      <c r="TJ11" s="578"/>
      <c r="TK11" s="578"/>
      <c r="TL11" s="578"/>
      <c r="TM11" s="578"/>
      <c r="TN11" s="578"/>
      <c r="TO11" s="578"/>
      <c r="TP11" s="578"/>
      <c r="TQ11" s="578"/>
      <c r="TR11" s="578"/>
      <c r="TS11" s="578"/>
      <c r="TT11" s="578"/>
      <c r="TU11" s="578"/>
      <c r="TV11" s="578"/>
      <c r="TW11" s="578"/>
      <c r="TX11" s="578"/>
      <c r="TY11" s="578"/>
      <c r="TZ11" s="578"/>
      <c r="UA11" s="578"/>
      <c r="UB11" s="578"/>
      <c r="UC11" s="578"/>
      <c r="UD11" s="578"/>
      <c r="UE11" s="578"/>
      <c r="UF11" s="578"/>
      <c r="UG11" s="578"/>
      <c r="UH11" s="578"/>
      <c r="UI11" s="578"/>
      <c r="UJ11" s="578"/>
      <c r="UK11" s="578"/>
      <c r="UL11" s="578"/>
      <c r="UM11" s="578"/>
      <c r="UN11" s="578"/>
      <c r="UO11" s="578"/>
      <c r="UP11" s="578"/>
      <c r="UQ11" s="578"/>
      <c r="UR11" s="578"/>
      <c r="US11" s="578"/>
      <c r="UT11" s="578"/>
      <c r="UU11" s="578"/>
      <c r="UV11" s="578"/>
      <c r="UW11" s="578"/>
      <c r="UX11" s="578"/>
      <c r="UY11" s="578"/>
      <c r="UZ11" s="578"/>
      <c r="VA11" s="578"/>
      <c r="VB11" s="578"/>
      <c r="VC11" s="578"/>
      <c r="VD11" s="578"/>
      <c r="VE11" s="578"/>
      <c r="VF11" s="578"/>
      <c r="VG11" s="578"/>
      <c r="VH11" s="578"/>
      <c r="VI11" s="578"/>
      <c r="VJ11" s="578"/>
      <c r="VK11" s="578"/>
      <c r="VL11" s="578"/>
      <c r="VM11" s="578"/>
      <c r="VN11" s="578"/>
      <c r="VO11" s="578"/>
      <c r="VP11" s="578"/>
      <c r="VQ11" s="578"/>
      <c r="VR11" s="578"/>
      <c r="VS11" s="578"/>
      <c r="VT11" s="578"/>
      <c r="VU11" s="578"/>
      <c r="VV11" s="578"/>
      <c r="VW11" s="578"/>
      <c r="VX11" s="578"/>
      <c r="VY11" s="578"/>
      <c r="VZ11" s="578"/>
      <c r="WA11" s="578"/>
      <c r="WB11" s="578"/>
      <c r="WC11" s="578"/>
      <c r="WD11" s="578"/>
      <c r="WE11" s="578"/>
      <c r="WF11" s="578"/>
      <c r="WG11" s="578"/>
      <c r="WH11" s="578"/>
      <c r="WI11" s="578"/>
      <c r="WJ11" s="578"/>
      <c r="WK11" s="578"/>
      <c r="WL11" s="578"/>
      <c r="WM11" s="578"/>
      <c r="WN11" s="578"/>
      <c r="WO11" s="578"/>
      <c r="WP11" s="578"/>
      <c r="WQ11" s="578"/>
      <c r="WR11" s="578"/>
      <c r="WS11" s="578"/>
      <c r="WT11" s="578"/>
      <c r="WU11" s="578"/>
      <c r="WV11" s="578"/>
      <c r="WW11" s="578"/>
      <c r="WX11" s="578"/>
      <c r="WY11" s="578"/>
      <c r="WZ11" s="578"/>
      <c r="XA11" s="578"/>
      <c r="XB11" s="578"/>
      <c r="XC11" s="578"/>
      <c r="XD11" s="578"/>
      <c r="XE11" s="578"/>
      <c r="XF11" s="578"/>
      <c r="XG11" s="578"/>
      <c r="XH11" s="578"/>
      <c r="XI11" s="578"/>
      <c r="XJ11" s="578"/>
      <c r="XK11" s="578"/>
      <c r="XL11" s="578"/>
      <c r="XM11" s="578"/>
      <c r="XN11" s="578"/>
      <c r="XO11" s="578"/>
      <c r="XP11" s="578"/>
      <c r="XQ11" s="578"/>
      <c r="XR11" s="578"/>
      <c r="XS11" s="578"/>
      <c r="XT11" s="578"/>
      <c r="XU11" s="578"/>
      <c r="XV11" s="578"/>
      <c r="XW11" s="578"/>
      <c r="XX11" s="578"/>
      <c r="XY11" s="578"/>
      <c r="XZ11" s="578"/>
      <c r="YA11" s="578"/>
      <c r="YB11" s="578"/>
      <c r="YC11" s="578"/>
      <c r="YD11" s="578"/>
      <c r="YE11" s="578"/>
      <c r="YF11" s="578"/>
      <c r="YG11" s="578"/>
      <c r="YH11" s="578"/>
      <c r="YI11" s="578"/>
      <c r="YJ11" s="578"/>
      <c r="YK11" s="578"/>
      <c r="YL11" s="578"/>
      <c r="YM11" s="578"/>
      <c r="YN11" s="578"/>
      <c r="YO11" s="578"/>
      <c r="YP11" s="578"/>
      <c r="YQ11" s="578"/>
      <c r="YR11" s="578"/>
      <c r="YS11" s="578"/>
      <c r="YT11" s="578"/>
      <c r="YU11" s="578"/>
      <c r="YV11" s="578"/>
      <c r="YW11" s="578"/>
      <c r="YX11" s="578"/>
      <c r="YY11" s="578"/>
      <c r="YZ11" s="578"/>
      <c r="ZA11" s="578"/>
      <c r="ZB11" s="578"/>
      <c r="ZC11" s="578"/>
      <c r="ZD11" s="578"/>
      <c r="ZE11" s="578"/>
      <c r="ZF11" s="578"/>
      <c r="ZG11" s="578"/>
      <c r="ZH11" s="578"/>
      <c r="ZI11" s="578"/>
      <c r="ZJ11" s="578"/>
      <c r="ZK11" s="578"/>
      <c r="ZL11" s="578"/>
      <c r="ZM11" s="578"/>
      <c r="ZN11" s="578"/>
      <c r="ZO11" s="578"/>
      <c r="ZP11" s="578"/>
      <c r="ZQ11" s="578"/>
      <c r="ZR11" s="578"/>
      <c r="ZS11" s="578"/>
      <c r="ZT11" s="578"/>
      <c r="ZU11" s="578"/>
      <c r="ZV11" s="578"/>
      <c r="ZW11" s="578"/>
      <c r="ZX11" s="578"/>
      <c r="ZY11" s="578"/>
      <c r="ZZ11" s="578"/>
      <c r="AAA11" s="578"/>
      <c r="AAB11" s="578"/>
      <c r="AAC11" s="578"/>
      <c r="AAD11" s="578"/>
      <c r="AAE11" s="578"/>
      <c r="AAF11" s="578"/>
      <c r="AAG11" s="578"/>
      <c r="AAH11" s="578"/>
      <c r="AAI11" s="578"/>
      <c r="AAJ11" s="578"/>
      <c r="AAK11" s="578"/>
      <c r="AAL11" s="578"/>
      <c r="AAM11" s="578"/>
      <c r="AAN11" s="578"/>
      <c r="AAO11" s="578"/>
      <c r="AAP11" s="578"/>
      <c r="AAQ11" s="578"/>
      <c r="AAR11" s="578"/>
      <c r="AAS11" s="578"/>
      <c r="AAT11" s="578"/>
      <c r="AAU11" s="578"/>
      <c r="AAV11" s="578"/>
      <c r="AAW11" s="578"/>
      <c r="AAX11" s="578"/>
      <c r="AAY11" s="578"/>
      <c r="AAZ11" s="578"/>
      <c r="ABA11" s="578"/>
      <c r="ABB11" s="578"/>
      <c r="ABC11" s="578"/>
      <c r="ABD11" s="578"/>
      <c r="ABE11" s="578"/>
      <c r="ABF11" s="578"/>
      <c r="ABG11" s="578"/>
      <c r="ABH11" s="578"/>
      <c r="ABI11" s="578"/>
      <c r="ABJ11" s="578"/>
      <c r="ABK11" s="578"/>
      <c r="ABL11" s="578"/>
      <c r="ABM11" s="578"/>
      <c r="ABN11" s="578"/>
      <c r="ABO11" s="578"/>
      <c r="ABP11" s="578"/>
      <c r="ABQ11" s="578"/>
      <c r="ABR11" s="578"/>
      <c r="ABS11" s="578"/>
      <c r="ABT11" s="578"/>
      <c r="ABU11" s="578"/>
      <c r="ABV11" s="578"/>
      <c r="ABW11" s="578"/>
      <c r="ABX11" s="578"/>
      <c r="ABY11" s="578"/>
      <c r="ABZ11" s="578"/>
      <c r="ACA11" s="578"/>
      <c r="ACB11" s="578"/>
      <c r="ACC11" s="578"/>
      <c r="ACD11" s="578"/>
      <c r="ACE11" s="578"/>
      <c r="ACF11" s="578"/>
      <c r="ACG11" s="578"/>
      <c r="ACH11" s="578"/>
      <c r="ACI11" s="578"/>
      <c r="ACJ11" s="578"/>
      <c r="ACK11" s="578"/>
      <c r="ACL11" s="578"/>
      <c r="ACM11" s="578"/>
      <c r="ACN11" s="578"/>
      <c r="ACO11" s="578"/>
      <c r="ACP11" s="578"/>
      <c r="ACQ11" s="578"/>
      <c r="ACR11" s="578"/>
      <c r="ACS11" s="578"/>
      <c r="ACT11" s="578"/>
      <c r="ACU11" s="578"/>
      <c r="ACV11" s="578"/>
      <c r="ACW11" s="578"/>
      <c r="ACX11" s="578"/>
      <c r="ACY11" s="578"/>
      <c r="ACZ11" s="578"/>
      <c r="ADA11" s="578"/>
      <c r="ADB11" s="578"/>
      <c r="ADC11" s="578"/>
      <c r="ADD11" s="578"/>
      <c r="ADE11" s="578"/>
      <c r="ADF11" s="578"/>
      <c r="ADG11" s="578"/>
      <c r="ADH11" s="578"/>
      <c r="ADI11" s="578"/>
      <c r="ADJ11" s="578"/>
      <c r="ADK11" s="578"/>
      <c r="ADL11" s="578"/>
      <c r="ADM11" s="578"/>
      <c r="ADN11" s="578"/>
      <c r="ADO11" s="578"/>
      <c r="ADP11" s="578"/>
      <c r="ADQ11" s="578"/>
      <c r="ADR11" s="578"/>
      <c r="ADS11" s="578"/>
      <c r="ADT11" s="578"/>
      <c r="ADU11" s="578"/>
      <c r="ADV11" s="578"/>
      <c r="ADW11" s="578"/>
      <c r="ADX11" s="578"/>
      <c r="ADY11" s="578"/>
      <c r="ADZ11" s="578"/>
      <c r="AEA11" s="578"/>
      <c r="AEB11" s="578"/>
      <c r="AEC11" s="578"/>
      <c r="AED11" s="578"/>
      <c r="AEE11" s="578"/>
      <c r="AEF11" s="578"/>
      <c r="AEG11" s="578"/>
      <c r="AEH11" s="578"/>
      <c r="AEI11" s="578"/>
      <c r="AEJ11" s="578"/>
      <c r="AEK11" s="578"/>
      <c r="AEL11" s="578"/>
      <c r="AEM11" s="578"/>
      <c r="AEN11" s="578"/>
      <c r="AEO11" s="578"/>
      <c r="AEP11" s="578"/>
      <c r="AEQ11" s="578"/>
      <c r="AER11" s="578"/>
      <c r="AES11" s="578"/>
      <c r="AET11" s="578"/>
      <c r="AEU11" s="578"/>
      <c r="AEV11" s="578"/>
      <c r="AEW11" s="578"/>
      <c r="AEX11" s="578"/>
      <c r="AEY11" s="578"/>
      <c r="AEZ11" s="578"/>
      <c r="AFA11" s="578"/>
      <c r="AFB11" s="578"/>
      <c r="AFC11" s="578"/>
      <c r="AFD11" s="578"/>
      <c r="AFE11" s="578"/>
      <c r="AFF11" s="578"/>
      <c r="AFG11" s="578"/>
      <c r="AFH11" s="578"/>
      <c r="AFI11" s="578"/>
      <c r="AFJ11" s="578"/>
      <c r="AFK11" s="578"/>
      <c r="AFL11" s="578"/>
      <c r="AFM11" s="578"/>
      <c r="AFN11" s="578"/>
      <c r="AFO11" s="578"/>
      <c r="AFP11" s="578"/>
      <c r="AFQ11" s="578"/>
      <c r="AFR11" s="578"/>
      <c r="AFS11" s="578"/>
      <c r="AFT11" s="578"/>
      <c r="AFU11" s="578"/>
      <c r="AFV11" s="578"/>
      <c r="AFW11" s="578"/>
      <c r="AFX11" s="578"/>
      <c r="AFY11" s="578"/>
      <c r="AFZ11" s="578"/>
      <c r="AGA11" s="578"/>
      <c r="AGB11" s="578"/>
      <c r="AGC11" s="578"/>
      <c r="AGD11" s="578"/>
      <c r="AGE11" s="578"/>
      <c r="AGF11" s="578"/>
      <c r="AGG11" s="578"/>
      <c r="AGH11" s="578"/>
      <c r="AGI11" s="578"/>
      <c r="AGJ11" s="578"/>
      <c r="AGK11" s="578"/>
      <c r="AGL11" s="578"/>
      <c r="AGM11" s="578"/>
      <c r="AGN11" s="578"/>
      <c r="AGO11" s="578"/>
      <c r="AGP11" s="578"/>
      <c r="AGQ11" s="578"/>
      <c r="AGR11" s="578"/>
      <c r="AGS11" s="578"/>
      <c r="AGT11" s="578"/>
      <c r="AGU11" s="578"/>
      <c r="AGV11" s="578"/>
      <c r="AGW11" s="578"/>
      <c r="AGX11" s="578"/>
      <c r="AGY11" s="578"/>
      <c r="AGZ11" s="578"/>
      <c r="AHA11" s="578"/>
      <c r="AHB11" s="578"/>
      <c r="AHC11" s="578"/>
      <c r="AHD11" s="578"/>
      <c r="AHE11" s="578"/>
      <c r="AHF11" s="578"/>
      <c r="AHG11" s="578"/>
      <c r="AHH11" s="578"/>
      <c r="AHI11" s="578"/>
      <c r="AHJ11" s="578"/>
      <c r="AHK11" s="578"/>
      <c r="AHL11" s="578"/>
      <c r="AHM11" s="578"/>
      <c r="AHN11" s="578"/>
      <c r="AHO11" s="578"/>
      <c r="AHP11" s="578"/>
      <c r="AHQ11" s="578"/>
      <c r="AHR11" s="578"/>
      <c r="AHS11" s="578"/>
      <c r="AHT11" s="578"/>
      <c r="AHU11" s="578"/>
      <c r="AHV11" s="578"/>
      <c r="AHW11" s="578"/>
      <c r="AHX11" s="578"/>
      <c r="AHY11" s="578"/>
      <c r="AHZ11" s="578"/>
      <c r="AIA11" s="578"/>
      <c r="AIB11" s="578"/>
      <c r="AIC11" s="578"/>
      <c r="AID11" s="578"/>
      <c r="AIE11" s="578"/>
      <c r="AIF11" s="578"/>
      <c r="AIG11" s="578"/>
      <c r="AIH11" s="578"/>
      <c r="AII11" s="578"/>
      <c r="AIJ11" s="578"/>
      <c r="AIK11" s="578"/>
      <c r="AIL11" s="578"/>
      <c r="AIM11" s="578"/>
      <c r="AIN11" s="578"/>
      <c r="AIO11" s="578"/>
      <c r="AIP11" s="578"/>
      <c r="AIQ11" s="578"/>
      <c r="AIR11" s="578"/>
      <c r="AIS11" s="578"/>
      <c r="AIT11" s="578"/>
      <c r="AIU11" s="578"/>
      <c r="AIV11" s="578"/>
      <c r="AIW11" s="578"/>
      <c r="AIX11" s="578"/>
      <c r="AIY11" s="578"/>
      <c r="AIZ11" s="578"/>
      <c r="AJA11" s="578"/>
      <c r="AJB11" s="578"/>
      <c r="AJC11" s="578"/>
      <c r="AJD11" s="578"/>
      <c r="AJE11" s="578"/>
      <c r="AJF11" s="578"/>
      <c r="AJG11" s="578"/>
      <c r="AJH11" s="578"/>
      <c r="AJI11" s="578"/>
      <c r="AJJ11" s="578"/>
      <c r="AJK11" s="578"/>
      <c r="AJL11" s="578"/>
      <c r="AJM11" s="578"/>
      <c r="AJN11" s="578"/>
      <c r="AJO11" s="578"/>
      <c r="AJP11" s="578"/>
    </row>
    <row r="12" spans="1:952" s="585" customFormat="1" ht="13.2">
      <c r="A12" s="581"/>
      <c r="B12" s="582" t="s">
        <v>190</v>
      </c>
      <c r="C12" s="583"/>
      <c r="D12" s="584">
        <f t="shared" ref="D12:O12" ca="1" si="1">D3+D4</f>
        <v>-8966.6666666666661</v>
      </c>
      <c r="E12" s="584">
        <f t="shared" ca="1" si="1"/>
        <v>-7923150</v>
      </c>
      <c r="F12" s="584">
        <f t="shared" ca="1" si="1"/>
        <v>-2094800</v>
      </c>
      <c r="G12" s="584">
        <f t="shared" ca="1" si="1"/>
        <v>-2153823.333333333</v>
      </c>
      <c r="H12" s="584">
        <f t="shared" ca="1" si="1"/>
        <v>-2032999.9999999998</v>
      </c>
      <c r="I12" s="584">
        <f t="shared" ca="1" si="1"/>
        <v>-78969.999999998137</v>
      </c>
      <c r="J12" s="584">
        <f t="shared" ca="1" si="1"/>
        <v>-326753.33333333442</v>
      </c>
      <c r="K12" s="584">
        <f t="shared" ca="1" si="1"/>
        <v>3403783.3333333358</v>
      </c>
      <c r="L12" s="584">
        <f t="shared" ca="1" si="1"/>
        <v>1700093.3333333356</v>
      </c>
      <c r="M12" s="584">
        <f t="shared" ca="1" si="1"/>
        <v>4743136.666666666</v>
      </c>
      <c r="N12" s="584">
        <f t="shared" ca="1" si="1"/>
        <v>12303553.333333328</v>
      </c>
      <c r="O12" s="584">
        <f t="shared" ca="1" si="1"/>
        <v>12557696.666666664</v>
      </c>
    </row>
    <row r="13" spans="1:952" s="573" customFormat="1" ht="26.4">
      <c r="A13" s="586" t="s">
        <v>41</v>
      </c>
      <c r="B13" s="587" t="s">
        <v>132</v>
      </c>
      <c r="C13" s="588"/>
      <c r="D13" s="589"/>
      <c r="E13" s="589"/>
      <c r="F13" s="589"/>
      <c r="G13" s="589"/>
      <c r="H13" s="589"/>
      <c r="I13" s="589"/>
      <c r="J13" s="589"/>
      <c r="K13" s="589"/>
      <c r="L13" s="589"/>
      <c r="M13" s="589"/>
      <c r="N13" s="589"/>
      <c r="O13" s="589"/>
    </row>
    <row r="14" spans="1:952" s="475" customFormat="1" ht="26.4">
      <c r="A14" s="574" t="s">
        <v>27</v>
      </c>
      <c r="B14" s="575" t="s">
        <v>183</v>
      </c>
      <c r="C14" s="576"/>
      <c r="D14" s="577">
        <f>-(Bilans!D4-Bilans!C4+Bilans!D5-Bilans!C5)-RZS!D8</f>
        <v>0</v>
      </c>
      <c r="E14" s="577">
        <f>-(Bilans!E4-Bilans!D4+Bilans!E5-Bilans!D5)-RZS!E8</f>
        <v>0</v>
      </c>
      <c r="F14" s="577">
        <f>-(Bilans!F4-Bilans!E4+Bilans!F5-Bilans!E5)-RZS!F8</f>
        <v>0</v>
      </c>
      <c r="G14" s="577">
        <f>-(Bilans!G4-Bilans!F4+Bilans!G5-Bilans!F5)-RZS!G8</f>
        <v>0</v>
      </c>
      <c r="H14" s="577">
        <f>-(Bilans!H4-Bilans!G4+Bilans!H5-Bilans!G5)-RZS!H8</f>
        <v>0</v>
      </c>
      <c r="I14" s="577">
        <f>-(Bilans!I4-Bilans!H4+Bilans!I5-Bilans!H5)-RZS!I8</f>
        <v>0</v>
      </c>
      <c r="J14" s="577">
        <f>-(Bilans!J4-Bilans!I4+Bilans!J5-Bilans!I5)-RZS!J8</f>
        <v>0</v>
      </c>
      <c r="K14" s="577">
        <f>-(Bilans!K4-Bilans!J4+Bilans!K5-Bilans!J5)-RZS!K8</f>
        <v>0</v>
      </c>
      <c r="L14" s="577">
        <f>-(Bilans!L4-Bilans!K4+Bilans!L5-Bilans!K5)-RZS!L8</f>
        <v>0</v>
      </c>
      <c r="M14" s="577">
        <f>-(Bilans!M4-Bilans!L4+Bilans!M5-Bilans!L5)-RZS!M8</f>
        <v>0</v>
      </c>
      <c r="N14" s="577">
        <f>-(Bilans!N4-Bilans!M4+Bilans!N5-Bilans!M5)-RZS!N8</f>
        <v>0</v>
      </c>
      <c r="O14" s="577">
        <f>-(Bilans!O4-Bilans!N4+Bilans!O5-Bilans!N5)-RZS!O8</f>
        <v>0</v>
      </c>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78"/>
      <c r="AS14" s="578"/>
      <c r="AT14" s="578"/>
      <c r="AU14" s="578"/>
      <c r="AV14" s="578"/>
      <c r="AW14" s="578"/>
      <c r="AX14" s="578"/>
      <c r="AY14" s="578"/>
      <c r="AZ14" s="578"/>
      <c r="BA14" s="578"/>
      <c r="BB14" s="578"/>
      <c r="BC14" s="578"/>
      <c r="BD14" s="578"/>
      <c r="BE14" s="578"/>
      <c r="BF14" s="578"/>
      <c r="BG14" s="578"/>
      <c r="BH14" s="578"/>
      <c r="BI14" s="578"/>
      <c r="BJ14" s="578"/>
      <c r="BK14" s="578"/>
      <c r="BL14" s="578"/>
      <c r="BM14" s="578"/>
      <c r="BN14" s="578"/>
      <c r="BO14" s="578"/>
      <c r="BP14" s="578"/>
      <c r="BQ14" s="578"/>
      <c r="BR14" s="578"/>
      <c r="BS14" s="578"/>
      <c r="BT14" s="578"/>
      <c r="BU14" s="578"/>
      <c r="BV14" s="578"/>
      <c r="BW14" s="578"/>
      <c r="BX14" s="578"/>
      <c r="BY14" s="578"/>
      <c r="BZ14" s="578"/>
      <c r="CA14" s="578"/>
      <c r="CB14" s="578"/>
      <c r="CC14" s="578"/>
      <c r="CD14" s="578"/>
      <c r="CE14" s="578"/>
      <c r="CF14" s="578"/>
      <c r="CG14" s="578"/>
      <c r="CH14" s="578"/>
      <c r="CI14" s="578"/>
      <c r="CJ14" s="578"/>
      <c r="CK14" s="578"/>
      <c r="CL14" s="578"/>
      <c r="CM14" s="578"/>
      <c r="CN14" s="578"/>
      <c r="CO14" s="578"/>
      <c r="CP14" s="578"/>
      <c r="CQ14" s="578"/>
      <c r="CR14" s="578"/>
      <c r="CS14" s="578"/>
      <c r="CT14" s="578"/>
      <c r="CU14" s="578"/>
      <c r="CV14" s="578"/>
      <c r="CW14" s="578"/>
      <c r="CX14" s="578"/>
      <c r="CY14" s="578"/>
      <c r="CZ14" s="578"/>
      <c r="DA14" s="578"/>
      <c r="DB14" s="578"/>
      <c r="DC14" s="578"/>
      <c r="DD14" s="578"/>
      <c r="DE14" s="578"/>
      <c r="DF14" s="578"/>
      <c r="DG14" s="578"/>
      <c r="DH14" s="578"/>
      <c r="DI14" s="578"/>
      <c r="DJ14" s="578"/>
      <c r="DK14" s="578"/>
      <c r="DL14" s="578"/>
      <c r="DM14" s="578"/>
      <c r="DN14" s="578"/>
      <c r="DO14" s="578"/>
      <c r="DP14" s="578"/>
      <c r="DQ14" s="578"/>
      <c r="DR14" s="578"/>
      <c r="DS14" s="578"/>
      <c r="DT14" s="578"/>
      <c r="DU14" s="578"/>
      <c r="DV14" s="578"/>
      <c r="DW14" s="578"/>
      <c r="DX14" s="578"/>
      <c r="DY14" s="578"/>
      <c r="DZ14" s="578"/>
      <c r="EA14" s="578"/>
      <c r="EB14" s="578"/>
      <c r="EC14" s="578"/>
      <c r="ED14" s="578"/>
      <c r="EE14" s="578"/>
      <c r="EF14" s="578"/>
      <c r="EG14" s="578"/>
      <c r="EH14" s="578"/>
      <c r="EI14" s="578"/>
      <c r="EJ14" s="578"/>
      <c r="EK14" s="578"/>
      <c r="EL14" s="578"/>
      <c r="EM14" s="578"/>
      <c r="EN14" s="578"/>
      <c r="EO14" s="578"/>
      <c r="EP14" s="578"/>
      <c r="EQ14" s="578"/>
      <c r="ER14" s="578"/>
      <c r="ES14" s="578"/>
      <c r="ET14" s="578"/>
      <c r="EU14" s="578"/>
      <c r="EV14" s="578"/>
      <c r="EW14" s="578"/>
      <c r="EX14" s="578"/>
      <c r="EY14" s="578"/>
      <c r="EZ14" s="578"/>
      <c r="FA14" s="578"/>
      <c r="FB14" s="578"/>
      <c r="FC14" s="578"/>
      <c r="FD14" s="578"/>
      <c r="FE14" s="578"/>
      <c r="FF14" s="578"/>
      <c r="FG14" s="578"/>
      <c r="FH14" s="578"/>
      <c r="FI14" s="578"/>
      <c r="FJ14" s="578"/>
      <c r="FK14" s="578"/>
      <c r="FL14" s="578"/>
      <c r="FM14" s="578"/>
      <c r="FN14" s="578"/>
      <c r="FO14" s="578"/>
      <c r="FP14" s="578"/>
      <c r="FQ14" s="578"/>
      <c r="FR14" s="578"/>
      <c r="FS14" s="578"/>
      <c r="FT14" s="578"/>
      <c r="FU14" s="578"/>
      <c r="FV14" s="578"/>
      <c r="FW14" s="578"/>
      <c r="FX14" s="578"/>
      <c r="FY14" s="578"/>
      <c r="FZ14" s="578"/>
      <c r="GA14" s="578"/>
      <c r="GB14" s="578"/>
      <c r="GC14" s="578"/>
      <c r="GD14" s="578"/>
      <c r="GE14" s="578"/>
      <c r="GF14" s="578"/>
      <c r="GG14" s="578"/>
      <c r="GH14" s="578"/>
      <c r="GI14" s="578"/>
      <c r="GJ14" s="578"/>
      <c r="GK14" s="578"/>
      <c r="GL14" s="578"/>
      <c r="GM14" s="578"/>
      <c r="GN14" s="578"/>
      <c r="GO14" s="578"/>
      <c r="GP14" s="578"/>
      <c r="GQ14" s="578"/>
      <c r="GR14" s="578"/>
      <c r="GS14" s="578"/>
      <c r="GT14" s="578"/>
      <c r="GU14" s="578"/>
      <c r="GV14" s="578"/>
      <c r="GW14" s="578"/>
      <c r="GX14" s="578"/>
      <c r="GY14" s="578"/>
      <c r="GZ14" s="578"/>
      <c r="HA14" s="578"/>
      <c r="HB14" s="578"/>
      <c r="HC14" s="578"/>
      <c r="HD14" s="578"/>
      <c r="HE14" s="578"/>
      <c r="HF14" s="578"/>
      <c r="HG14" s="578"/>
      <c r="HH14" s="578"/>
      <c r="HI14" s="578"/>
      <c r="HJ14" s="578"/>
      <c r="HK14" s="578"/>
      <c r="HL14" s="578"/>
      <c r="HM14" s="578"/>
      <c r="HN14" s="578"/>
      <c r="HO14" s="578"/>
      <c r="HP14" s="578"/>
      <c r="HQ14" s="578"/>
      <c r="HR14" s="578"/>
      <c r="HS14" s="578"/>
      <c r="HT14" s="578"/>
      <c r="HU14" s="578"/>
      <c r="HV14" s="578"/>
      <c r="HW14" s="578"/>
      <c r="HX14" s="578"/>
      <c r="HY14" s="578"/>
      <c r="HZ14" s="578"/>
      <c r="IA14" s="578"/>
      <c r="IB14" s="578"/>
      <c r="IC14" s="578"/>
      <c r="ID14" s="578"/>
      <c r="IE14" s="578"/>
      <c r="IF14" s="578"/>
      <c r="IG14" s="578"/>
      <c r="IH14" s="578"/>
      <c r="II14" s="578"/>
      <c r="IJ14" s="578"/>
      <c r="IK14" s="578"/>
      <c r="IL14" s="578"/>
      <c r="IM14" s="578"/>
      <c r="IN14" s="578"/>
      <c r="IO14" s="578"/>
      <c r="IP14" s="578"/>
      <c r="IQ14" s="578"/>
      <c r="IR14" s="578"/>
      <c r="IS14" s="578"/>
      <c r="IT14" s="578"/>
      <c r="IU14" s="578"/>
      <c r="IV14" s="578"/>
      <c r="IW14" s="578"/>
      <c r="IX14" s="578"/>
      <c r="IY14" s="578"/>
      <c r="IZ14" s="578"/>
      <c r="JA14" s="578"/>
      <c r="JB14" s="578"/>
      <c r="JC14" s="578"/>
      <c r="JD14" s="578"/>
      <c r="JE14" s="578"/>
      <c r="JF14" s="578"/>
      <c r="JG14" s="578"/>
      <c r="JH14" s="578"/>
      <c r="JI14" s="578"/>
      <c r="JJ14" s="578"/>
      <c r="JK14" s="578"/>
      <c r="JL14" s="578"/>
      <c r="JM14" s="578"/>
      <c r="JN14" s="578"/>
      <c r="JO14" s="578"/>
      <c r="JP14" s="578"/>
      <c r="JQ14" s="578"/>
      <c r="JR14" s="578"/>
      <c r="JS14" s="578"/>
      <c r="JT14" s="578"/>
      <c r="JU14" s="578"/>
      <c r="JV14" s="578"/>
      <c r="JW14" s="578"/>
      <c r="JX14" s="578"/>
      <c r="JY14" s="578"/>
      <c r="JZ14" s="578"/>
      <c r="KA14" s="578"/>
      <c r="KB14" s="578"/>
      <c r="KC14" s="578"/>
      <c r="KD14" s="578"/>
      <c r="KE14" s="578"/>
      <c r="KF14" s="578"/>
      <c r="KG14" s="578"/>
      <c r="KH14" s="578"/>
      <c r="KI14" s="578"/>
      <c r="KJ14" s="578"/>
      <c r="KK14" s="578"/>
      <c r="KL14" s="578"/>
      <c r="KM14" s="578"/>
      <c r="KN14" s="578"/>
      <c r="KO14" s="578"/>
      <c r="KP14" s="578"/>
      <c r="KQ14" s="578"/>
      <c r="KR14" s="578"/>
      <c r="KS14" s="578"/>
      <c r="KT14" s="578"/>
      <c r="KU14" s="578"/>
      <c r="KV14" s="578"/>
      <c r="KW14" s="578"/>
      <c r="KX14" s="578"/>
      <c r="KY14" s="578"/>
      <c r="KZ14" s="578"/>
      <c r="LA14" s="578"/>
      <c r="LB14" s="578"/>
      <c r="LC14" s="578"/>
      <c r="LD14" s="578"/>
      <c r="LE14" s="578"/>
      <c r="LF14" s="578"/>
      <c r="LG14" s="578"/>
      <c r="LH14" s="578"/>
      <c r="LI14" s="578"/>
      <c r="LJ14" s="578"/>
      <c r="LK14" s="578"/>
      <c r="LL14" s="578"/>
      <c r="LM14" s="578"/>
      <c r="LN14" s="578"/>
      <c r="LO14" s="578"/>
      <c r="LP14" s="578"/>
      <c r="LQ14" s="578"/>
      <c r="LR14" s="578"/>
      <c r="LS14" s="578"/>
      <c r="LT14" s="578"/>
      <c r="LU14" s="578"/>
      <c r="LV14" s="578"/>
      <c r="LW14" s="578"/>
      <c r="LX14" s="578"/>
      <c r="LY14" s="578"/>
      <c r="LZ14" s="578"/>
      <c r="MA14" s="578"/>
      <c r="MB14" s="578"/>
      <c r="MC14" s="578"/>
      <c r="MD14" s="578"/>
      <c r="ME14" s="578"/>
      <c r="MF14" s="578"/>
      <c r="MG14" s="578"/>
      <c r="MH14" s="578"/>
      <c r="MI14" s="578"/>
      <c r="MJ14" s="578"/>
      <c r="MK14" s="578"/>
      <c r="ML14" s="578"/>
      <c r="MM14" s="578"/>
      <c r="MN14" s="578"/>
      <c r="MO14" s="578"/>
      <c r="MP14" s="578"/>
      <c r="MQ14" s="578"/>
      <c r="MR14" s="578"/>
      <c r="MS14" s="578"/>
      <c r="MT14" s="578"/>
      <c r="MU14" s="578"/>
      <c r="MV14" s="578"/>
      <c r="MW14" s="578"/>
      <c r="MX14" s="578"/>
      <c r="MY14" s="578"/>
      <c r="MZ14" s="578"/>
      <c r="NA14" s="578"/>
      <c r="NB14" s="578"/>
      <c r="NC14" s="578"/>
      <c r="ND14" s="578"/>
      <c r="NE14" s="578"/>
      <c r="NF14" s="578"/>
      <c r="NG14" s="578"/>
      <c r="NH14" s="578"/>
      <c r="NI14" s="578"/>
      <c r="NJ14" s="578"/>
      <c r="NK14" s="578"/>
      <c r="NL14" s="578"/>
      <c r="NM14" s="578"/>
      <c r="NN14" s="578"/>
      <c r="NO14" s="578"/>
      <c r="NP14" s="578"/>
      <c r="NQ14" s="578"/>
      <c r="NR14" s="578"/>
      <c r="NS14" s="578"/>
      <c r="NT14" s="578"/>
      <c r="NU14" s="578"/>
      <c r="NV14" s="578"/>
      <c r="NW14" s="578"/>
      <c r="NX14" s="578"/>
      <c r="NY14" s="578"/>
      <c r="NZ14" s="578"/>
      <c r="OA14" s="578"/>
      <c r="OB14" s="578"/>
      <c r="OC14" s="578"/>
      <c r="OD14" s="578"/>
      <c r="OE14" s="578"/>
      <c r="OF14" s="578"/>
      <c r="OG14" s="578"/>
      <c r="OH14" s="578"/>
      <c r="OI14" s="578"/>
      <c r="OJ14" s="578"/>
      <c r="OK14" s="578"/>
      <c r="OL14" s="578"/>
      <c r="OM14" s="578"/>
      <c r="ON14" s="578"/>
      <c r="OO14" s="578"/>
      <c r="OP14" s="578"/>
      <c r="OQ14" s="578"/>
      <c r="OR14" s="578"/>
      <c r="OS14" s="578"/>
      <c r="OT14" s="578"/>
      <c r="OU14" s="578"/>
      <c r="OV14" s="578"/>
      <c r="OW14" s="578"/>
      <c r="OX14" s="578"/>
      <c r="OY14" s="578"/>
      <c r="OZ14" s="578"/>
      <c r="PA14" s="578"/>
      <c r="PB14" s="578"/>
      <c r="PC14" s="578"/>
      <c r="PD14" s="578"/>
      <c r="PE14" s="578"/>
      <c r="PF14" s="578"/>
      <c r="PG14" s="578"/>
      <c r="PH14" s="578"/>
      <c r="PI14" s="578"/>
      <c r="PJ14" s="578"/>
      <c r="PK14" s="578"/>
      <c r="PL14" s="578"/>
      <c r="PM14" s="578"/>
      <c r="PN14" s="578"/>
      <c r="PO14" s="578"/>
      <c r="PP14" s="578"/>
      <c r="PQ14" s="578"/>
      <c r="PR14" s="578"/>
      <c r="PS14" s="578"/>
      <c r="PT14" s="578"/>
      <c r="PU14" s="578"/>
      <c r="PV14" s="578"/>
      <c r="PW14" s="578"/>
      <c r="PX14" s="578"/>
      <c r="PY14" s="578"/>
      <c r="PZ14" s="578"/>
      <c r="QA14" s="578"/>
      <c r="QB14" s="578"/>
      <c r="QC14" s="578"/>
      <c r="QD14" s="578"/>
      <c r="QE14" s="578"/>
      <c r="QF14" s="578"/>
      <c r="QG14" s="578"/>
      <c r="QH14" s="578"/>
      <c r="QI14" s="578"/>
      <c r="QJ14" s="578"/>
      <c r="QK14" s="578"/>
      <c r="QL14" s="578"/>
      <c r="QM14" s="578"/>
      <c r="QN14" s="578"/>
      <c r="QO14" s="578"/>
      <c r="QP14" s="578"/>
      <c r="QQ14" s="578"/>
      <c r="QR14" s="578"/>
      <c r="QS14" s="578"/>
      <c r="QT14" s="578"/>
      <c r="QU14" s="578"/>
      <c r="QV14" s="578"/>
      <c r="QW14" s="578"/>
      <c r="QX14" s="578"/>
      <c r="QY14" s="578"/>
      <c r="QZ14" s="578"/>
      <c r="RA14" s="578"/>
      <c r="RB14" s="578"/>
      <c r="RC14" s="578"/>
      <c r="RD14" s="578"/>
      <c r="RE14" s="578"/>
      <c r="RF14" s="578"/>
      <c r="RG14" s="578"/>
      <c r="RH14" s="578"/>
      <c r="RI14" s="578"/>
      <c r="RJ14" s="578"/>
      <c r="RK14" s="578"/>
      <c r="RL14" s="578"/>
      <c r="RM14" s="578"/>
      <c r="RN14" s="578"/>
      <c r="RO14" s="578"/>
      <c r="RP14" s="578"/>
      <c r="RQ14" s="578"/>
      <c r="RR14" s="578"/>
      <c r="RS14" s="578"/>
      <c r="RT14" s="578"/>
      <c r="RU14" s="578"/>
      <c r="RV14" s="578"/>
      <c r="RW14" s="578"/>
      <c r="RX14" s="578"/>
      <c r="RY14" s="578"/>
      <c r="RZ14" s="578"/>
      <c r="SA14" s="578"/>
      <c r="SB14" s="578"/>
      <c r="SC14" s="578"/>
      <c r="SD14" s="578"/>
      <c r="SE14" s="578"/>
      <c r="SF14" s="578"/>
      <c r="SG14" s="578"/>
      <c r="SH14" s="578"/>
      <c r="SI14" s="578"/>
      <c r="SJ14" s="578"/>
      <c r="SK14" s="578"/>
      <c r="SL14" s="578"/>
      <c r="SM14" s="578"/>
      <c r="SN14" s="578"/>
      <c r="SO14" s="578"/>
      <c r="SP14" s="578"/>
      <c r="SQ14" s="578"/>
      <c r="SR14" s="578"/>
      <c r="SS14" s="578"/>
      <c r="ST14" s="578"/>
      <c r="SU14" s="578"/>
      <c r="SV14" s="578"/>
      <c r="SW14" s="578"/>
      <c r="SX14" s="578"/>
      <c r="SY14" s="578"/>
      <c r="SZ14" s="578"/>
      <c r="TA14" s="578"/>
      <c r="TB14" s="578"/>
      <c r="TC14" s="578"/>
      <c r="TD14" s="578"/>
      <c r="TE14" s="578"/>
      <c r="TF14" s="578"/>
      <c r="TG14" s="578"/>
      <c r="TH14" s="578"/>
      <c r="TI14" s="578"/>
      <c r="TJ14" s="578"/>
      <c r="TK14" s="578"/>
      <c r="TL14" s="578"/>
      <c r="TM14" s="578"/>
      <c r="TN14" s="578"/>
      <c r="TO14" s="578"/>
      <c r="TP14" s="578"/>
      <c r="TQ14" s="578"/>
      <c r="TR14" s="578"/>
      <c r="TS14" s="578"/>
      <c r="TT14" s="578"/>
      <c r="TU14" s="578"/>
      <c r="TV14" s="578"/>
      <c r="TW14" s="578"/>
      <c r="TX14" s="578"/>
      <c r="TY14" s="578"/>
      <c r="TZ14" s="578"/>
      <c r="UA14" s="578"/>
      <c r="UB14" s="578"/>
      <c r="UC14" s="578"/>
      <c r="UD14" s="578"/>
      <c r="UE14" s="578"/>
      <c r="UF14" s="578"/>
      <c r="UG14" s="578"/>
      <c r="UH14" s="578"/>
      <c r="UI14" s="578"/>
      <c r="UJ14" s="578"/>
      <c r="UK14" s="578"/>
      <c r="UL14" s="578"/>
      <c r="UM14" s="578"/>
      <c r="UN14" s="578"/>
      <c r="UO14" s="578"/>
      <c r="UP14" s="578"/>
      <c r="UQ14" s="578"/>
      <c r="UR14" s="578"/>
      <c r="US14" s="578"/>
      <c r="UT14" s="578"/>
      <c r="UU14" s="578"/>
      <c r="UV14" s="578"/>
      <c r="UW14" s="578"/>
      <c r="UX14" s="578"/>
      <c r="UY14" s="578"/>
      <c r="UZ14" s="578"/>
      <c r="VA14" s="578"/>
      <c r="VB14" s="578"/>
      <c r="VC14" s="578"/>
      <c r="VD14" s="578"/>
      <c r="VE14" s="578"/>
      <c r="VF14" s="578"/>
      <c r="VG14" s="578"/>
      <c r="VH14" s="578"/>
      <c r="VI14" s="578"/>
      <c r="VJ14" s="578"/>
      <c r="VK14" s="578"/>
      <c r="VL14" s="578"/>
      <c r="VM14" s="578"/>
      <c r="VN14" s="578"/>
      <c r="VO14" s="578"/>
      <c r="VP14" s="578"/>
      <c r="VQ14" s="578"/>
      <c r="VR14" s="578"/>
      <c r="VS14" s="578"/>
      <c r="VT14" s="578"/>
      <c r="VU14" s="578"/>
      <c r="VV14" s="578"/>
      <c r="VW14" s="578"/>
      <c r="VX14" s="578"/>
      <c r="VY14" s="578"/>
      <c r="VZ14" s="578"/>
      <c r="WA14" s="578"/>
      <c r="WB14" s="578"/>
      <c r="WC14" s="578"/>
      <c r="WD14" s="578"/>
      <c r="WE14" s="578"/>
      <c r="WF14" s="578"/>
      <c r="WG14" s="578"/>
      <c r="WH14" s="578"/>
      <c r="WI14" s="578"/>
      <c r="WJ14" s="578"/>
      <c r="WK14" s="578"/>
      <c r="WL14" s="578"/>
      <c r="WM14" s="578"/>
      <c r="WN14" s="578"/>
      <c r="WO14" s="578"/>
      <c r="WP14" s="578"/>
      <c r="WQ14" s="578"/>
      <c r="WR14" s="578"/>
      <c r="WS14" s="578"/>
      <c r="WT14" s="578"/>
      <c r="WU14" s="578"/>
      <c r="WV14" s="578"/>
      <c r="WW14" s="578"/>
      <c r="WX14" s="578"/>
      <c r="WY14" s="578"/>
      <c r="WZ14" s="578"/>
      <c r="XA14" s="578"/>
      <c r="XB14" s="578"/>
      <c r="XC14" s="578"/>
      <c r="XD14" s="578"/>
      <c r="XE14" s="578"/>
      <c r="XF14" s="578"/>
      <c r="XG14" s="578"/>
      <c r="XH14" s="578"/>
      <c r="XI14" s="578"/>
      <c r="XJ14" s="578"/>
      <c r="XK14" s="578"/>
      <c r="XL14" s="578"/>
      <c r="XM14" s="578"/>
      <c r="XN14" s="578"/>
      <c r="XO14" s="578"/>
      <c r="XP14" s="578"/>
      <c r="XQ14" s="578"/>
      <c r="XR14" s="578"/>
      <c r="XS14" s="578"/>
      <c r="XT14" s="578"/>
      <c r="XU14" s="578"/>
      <c r="XV14" s="578"/>
      <c r="XW14" s="578"/>
      <c r="XX14" s="578"/>
      <c r="XY14" s="578"/>
      <c r="XZ14" s="578"/>
      <c r="YA14" s="578"/>
      <c r="YB14" s="578"/>
      <c r="YC14" s="578"/>
      <c r="YD14" s="578"/>
      <c r="YE14" s="578"/>
      <c r="YF14" s="578"/>
      <c r="YG14" s="578"/>
      <c r="YH14" s="578"/>
      <c r="YI14" s="578"/>
      <c r="YJ14" s="578"/>
      <c r="YK14" s="578"/>
      <c r="YL14" s="578"/>
      <c r="YM14" s="578"/>
      <c r="YN14" s="578"/>
      <c r="YO14" s="578"/>
      <c r="YP14" s="578"/>
      <c r="YQ14" s="578"/>
      <c r="YR14" s="578"/>
      <c r="YS14" s="578"/>
      <c r="YT14" s="578"/>
      <c r="YU14" s="578"/>
      <c r="YV14" s="578"/>
      <c r="YW14" s="578"/>
      <c r="YX14" s="578"/>
      <c r="YY14" s="578"/>
      <c r="YZ14" s="578"/>
      <c r="ZA14" s="578"/>
      <c r="ZB14" s="578"/>
      <c r="ZC14" s="578"/>
      <c r="ZD14" s="578"/>
      <c r="ZE14" s="578"/>
      <c r="ZF14" s="578"/>
      <c r="ZG14" s="578"/>
      <c r="ZH14" s="578"/>
      <c r="ZI14" s="578"/>
      <c r="ZJ14" s="578"/>
      <c r="ZK14" s="578"/>
      <c r="ZL14" s="578"/>
      <c r="ZM14" s="578"/>
      <c r="ZN14" s="578"/>
      <c r="ZO14" s="578"/>
      <c r="ZP14" s="578"/>
      <c r="ZQ14" s="578"/>
      <c r="ZR14" s="578"/>
      <c r="ZS14" s="578"/>
      <c r="ZT14" s="578"/>
      <c r="ZU14" s="578"/>
      <c r="ZV14" s="578"/>
      <c r="ZW14" s="578"/>
      <c r="ZX14" s="578"/>
      <c r="ZY14" s="578"/>
      <c r="ZZ14" s="578"/>
      <c r="AAA14" s="578"/>
      <c r="AAB14" s="578"/>
      <c r="AAC14" s="578"/>
      <c r="AAD14" s="578"/>
      <c r="AAE14" s="578"/>
      <c r="AAF14" s="578"/>
      <c r="AAG14" s="578"/>
      <c r="AAH14" s="578"/>
      <c r="AAI14" s="578"/>
      <c r="AAJ14" s="578"/>
      <c r="AAK14" s="578"/>
      <c r="AAL14" s="578"/>
      <c r="AAM14" s="578"/>
      <c r="AAN14" s="578"/>
      <c r="AAO14" s="578"/>
      <c r="AAP14" s="578"/>
      <c r="AAQ14" s="578"/>
      <c r="AAR14" s="578"/>
      <c r="AAS14" s="578"/>
      <c r="AAT14" s="578"/>
      <c r="AAU14" s="578"/>
      <c r="AAV14" s="578"/>
      <c r="AAW14" s="578"/>
      <c r="AAX14" s="578"/>
      <c r="AAY14" s="578"/>
      <c r="AAZ14" s="578"/>
      <c r="ABA14" s="578"/>
      <c r="ABB14" s="578"/>
      <c r="ABC14" s="578"/>
      <c r="ABD14" s="578"/>
      <c r="ABE14" s="578"/>
      <c r="ABF14" s="578"/>
      <c r="ABG14" s="578"/>
      <c r="ABH14" s="578"/>
      <c r="ABI14" s="578"/>
      <c r="ABJ14" s="578"/>
      <c r="ABK14" s="578"/>
      <c r="ABL14" s="578"/>
      <c r="ABM14" s="578"/>
      <c r="ABN14" s="578"/>
      <c r="ABO14" s="578"/>
      <c r="ABP14" s="578"/>
      <c r="ABQ14" s="578"/>
      <c r="ABR14" s="578"/>
      <c r="ABS14" s="578"/>
      <c r="ABT14" s="578"/>
      <c r="ABU14" s="578"/>
      <c r="ABV14" s="578"/>
      <c r="ABW14" s="578"/>
      <c r="ABX14" s="578"/>
      <c r="ABY14" s="578"/>
      <c r="ABZ14" s="578"/>
      <c r="ACA14" s="578"/>
      <c r="ACB14" s="578"/>
      <c r="ACC14" s="578"/>
      <c r="ACD14" s="578"/>
      <c r="ACE14" s="578"/>
      <c r="ACF14" s="578"/>
      <c r="ACG14" s="578"/>
      <c r="ACH14" s="578"/>
      <c r="ACI14" s="578"/>
      <c r="ACJ14" s="578"/>
      <c r="ACK14" s="578"/>
      <c r="ACL14" s="578"/>
      <c r="ACM14" s="578"/>
      <c r="ACN14" s="578"/>
      <c r="ACO14" s="578"/>
      <c r="ACP14" s="578"/>
      <c r="ACQ14" s="578"/>
      <c r="ACR14" s="578"/>
      <c r="ACS14" s="578"/>
      <c r="ACT14" s="578"/>
      <c r="ACU14" s="578"/>
      <c r="ACV14" s="578"/>
      <c r="ACW14" s="578"/>
      <c r="ACX14" s="578"/>
      <c r="ACY14" s="578"/>
      <c r="ACZ14" s="578"/>
      <c r="ADA14" s="578"/>
      <c r="ADB14" s="578"/>
      <c r="ADC14" s="578"/>
      <c r="ADD14" s="578"/>
      <c r="ADE14" s="578"/>
      <c r="ADF14" s="578"/>
      <c r="ADG14" s="578"/>
      <c r="ADH14" s="578"/>
      <c r="ADI14" s="578"/>
      <c r="ADJ14" s="578"/>
      <c r="ADK14" s="578"/>
      <c r="ADL14" s="578"/>
      <c r="ADM14" s="578"/>
      <c r="ADN14" s="578"/>
      <c r="ADO14" s="578"/>
      <c r="ADP14" s="578"/>
      <c r="ADQ14" s="578"/>
      <c r="ADR14" s="578"/>
      <c r="ADS14" s="578"/>
      <c r="ADT14" s="578"/>
      <c r="ADU14" s="578"/>
      <c r="ADV14" s="578"/>
      <c r="ADW14" s="578"/>
      <c r="ADX14" s="578"/>
      <c r="ADY14" s="578"/>
      <c r="ADZ14" s="578"/>
      <c r="AEA14" s="578"/>
      <c r="AEB14" s="578"/>
      <c r="AEC14" s="578"/>
      <c r="AED14" s="578"/>
      <c r="AEE14" s="578"/>
      <c r="AEF14" s="578"/>
      <c r="AEG14" s="578"/>
      <c r="AEH14" s="578"/>
      <c r="AEI14" s="578"/>
      <c r="AEJ14" s="578"/>
      <c r="AEK14" s="578"/>
      <c r="AEL14" s="578"/>
      <c r="AEM14" s="578"/>
      <c r="AEN14" s="578"/>
      <c r="AEO14" s="578"/>
      <c r="AEP14" s="578"/>
      <c r="AEQ14" s="578"/>
      <c r="AER14" s="578"/>
      <c r="AES14" s="578"/>
      <c r="AET14" s="578"/>
      <c r="AEU14" s="578"/>
      <c r="AEV14" s="578"/>
      <c r="AEW14" s="578"/>
      <c r="AEX14" s="578"/>
      <c r="AEY14" s="578"/>
      <c r="AEZ14" s="578"/>
      <c r="AFA14" s="578"/>
      <c r="AFB14" s="578"/>
      <c r="AFC14" s="578"/>
      <c r="AFD14" s="578"/>
      <c r="AFE14" s="578"/>
      <c r="AFF14" s="578"/>
      <c r="AFG14" s="578"/>
      <c r="AFH14" s="578"/>
      <c r="AFI14" s="578"/>
      <c r="AFJ14" s="578"/>
      <c r="AFK14" s="578"/>
      <c r="AFL14" s="578"/>
      <c r="AFM14" s="578"/>
      <c r="AFN14" s="578"/>
      <c r="AFO14" s="578"/>
      <c r="AFP14" s="578"/>
      <c r="AFQ14" s="578"/>
      <c r="AFR14" s="578"/>
      <c r="AFS14" s="578"/>
      <c r="AFT14" s="578"/>
      <c r="AFU14" s="578"/>
      <c r="AFV14" s="578"/>
      <c r="AFW14" s="578"/>
      <c r="AFX14" s="578"/>
      <c r="AFY14" s="578"/>
      <c r="AFZ14" s="578"/>
      <c r="AGA14" s="578"/>
      <c r="AGB14" s="578"/>
      <c r="AGC14" s="578"/>
      <c r="AGD14" s="578"/>
      <c r="AGE14" s="578"/>
      <c r="AGF14" s="578"/>
      <c r="AGG14" s="578"/>
      <c r="AGH14" s="578"/>
      <c r="AGI14" s="578"/>
      <c r="AGJ14" s="578"/>
      <c r="AGK14" s="578"/>
      <c r="AGL14" s="578"/>
      <c r="AGM14" s="578"/>
      <c r="AGN14" s="578"/>
      <c r="AGO14" s="578"/>
      <c r="AGP14" s="578"/>
      <c r="AGQ14" s="578"/>
      <c r="AGR14" s="578"/>
      <c r="AGS14" s="578"/>
      <c r="AGT14" s="578"/>
      <c r="AGU14" s="578"/>
      <c r="AGV14" s="578"/>
      <c r="AGW14" s="578"/>
      <c r="AGX14" s="578"/>
      <c r="AGY14" s="578"/>
      <c r="AGZ14" s="578"/>
      <c r="AHA14" s="578"/>
      <c r="AHB14" s="578"/>
      <c r="AHC14" s="578"/>
      <c r="AHD14" s="578"/>
      <c r="AHE14" s="578"/>
      <c r="AHF14" s="578"/>
      <c r="AHG14" s="578"/>
      <c r="AHH14" s="578"/>
      <c r="AHI14" s="578"/>
      <c r="AHJ14" s="578"/>
      <c r="AHK14" s="578"/>
      <c r="AHL14" s="578"/>
      <c r="AHM14" s="578"/>
      <c r="AHN14" s="578"/>
      <c r="AHO14" s="578"/>
      <c r="AHP14" s="578"/>
      <c r="AHQ14" s="578"/>
      <c r="AHR14" s="578"/>
      <c r="AHS14" s="578"/>
      <c r="AHT14" s="578"/>
      <c r="AHU14" s="578"/>
      <c r="AHV14" s="578"/>
      <c r="AHW14" s="578"/>
      <c r="AHX14" s="578"/>
      <c r="AHY14" s="578"/>
      <c r="AHZ14" s="578"/>
      <c r="AIA14" s="578"/>
      <c r="AIB14" s="578"/>
      <c r="AIC14" s="578"/>
      <c r="AID14" s="578"/>
      <c r="AIE14" s="578"/>
      <c r="AIF14" s="578"/>
      <c r="AIG14" s="578"/>
      <c r="AIH14" s="578"/>
      <c r="AII14" s="578"/>
      <c r="AIJ14" s="578"/>
      <c r="AIK14" s="578"/>
      <c r="AIL14" s="578"/>
      <c r="AIM14" s="578"/>
      <c r="AIN14" s="578"/>
      <c r="AIO14" s="578"/>
      <c r="AIP14" s="578"/>
      <c r="AIQ14" s="578"/>
      <c r="AIR14" s="578"/>
      <c r="AIS14" s="578"/>
      <c r="AIT14" s="578"/>
      <c r="AIU14" s="578"/>
      <c r="AIV14" s="578"/>
      <c r="AIW14" s="578"/>
      <c r="AIX14" s="578"/>
      <c r="AIY14" s="578"/>
      <c r="AIZ14" s="578"/>
      <c r="AJA14" s="578"/>
      <c r="AJB14" s="578"/>
      <c r="AJC14" s="578"/>
      <c r="AJD14" s="578"/>
      <c r="AJE14" s="578"/>
      <c r="AJF14" s="578"/>
      <c r="AJG14" s="578"/>
      <c r="AJH14" s="578"/>
      <c r="AJI14" s="578"/>
      <c r="AJJ14" s="578"/>
      <c r="AJK14" s="578"/>
      <c r="AJL14" s="578"/>
      <c r="AJM14" s="578"/>
      <c r="AJN14" s="578"/>
      <c r="AJO14" s="578"/>
      <c r="AJP14" s="578"/>
    </row>
    <row r="15" spans="1:952" s="475" customFormat="1" ht="26.4">
      <c r="A15" s="574" t="s">
        <v>28</v>
      </c>
      <c r="B15" s="575" t="s">
        <v>184</v>
      </c>
      <c r="C15" s="576"/>
      <c r="D15" s="577">
        <f>-(Bilans!D9-Bilans!C9)</f>
        <v>0</v>
      </c>
      <c r="E15" s="577">
        <f>-(Bilans!E9-Bilans!D9)</f>
        <v>0</v>
      </c>
      <c r="F15" s="577">
        <f>-(Bilans!F9-Bilans!E9)</f>
        <v>0</v>
      </c>
      <c r="G15" s="577">
        <f>-(Bilans!G9-Bilans!F9)</f>
        <v>0</v>
      </c>
      <c r="H15" s="577">
        <f>-(Bilans!H9-Bilans!G9)</f>
        <v>0</v>
      </c>
      <c r="I15" s="577">
        <f>-(Bilans!I9-Bilans!H9)</f>
        <v>0</v>
      </c>
      <c r="J15" s="577">
        <f>-(Bilans!J9-Bilans!I9)</f>
        <v>0</v>
      </c>
      <c r="K15" s="577">
        <f>-(Bilans!K9-Bilans!J9)</f>
        <v>0</v>
      </c>
      <c r="L15" s="577">
        <f>-(Bilans!L9-Bilans!K9)</f>
        <v>0</v>
      </c>
      <c r="M15" s="577">
        <f>-(Bilans!M9-Bilans!L9)</f>
        <v>0</v>
      </c>
      <c r="N15" s="577">
        <f>-(Bilans!N9-Bilans!M9)</f>
        <v>0</v>
      </c>
      <c r="O15" s="577">
        <f>-(Bilans!O9-Bilans!N9)</f>
        <v>0</v>
      </c>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8"/>
      <c r="AO15" s="578"/>
      <c r="AP15" s="578"/>
      <c r="AQ15" s="578"/>
      <c r="AR15" s="578"/>
      <c r="AS15" s="578"/>
      <c r="AT15" s="578"/>
      <c r="AU15" s="578"/>
      <c r="AV15" s="578"/>
      <c r="AW15" s="578"/>
      <c r="AX15" s="578"/>
      <c r="AY15" s="578"/>
      <c r="AZ15" s="578"/>
      <c r="BA15" s="578"/>
      <c r="BB15" s="578"/>
      <c r="BC15" s="578"/>
      <c r="BD15" s="578"/>
      <c r="BE15" s="578"/>
      <c r="BF15" s="578"/>
      <c r="BG15" s="578"/>
      <c r="BH15" s="578"/>
      <c r="BI15" s="578"/>
      <c r="BJ15" s="578"/>
      <c r="BK15" s="578"/>
      <c r="BL15" s="578"/>
      <c r="BM15" s="578"/>
      <c r="BN15" s="578"/>
      <c r="BO15" s="578"/>
      <c r="BP15" s="578"/>
      <c r="BQ15" s="578"/>
      <c r="BR15" s="578"/>
      <c r="BS15" s="578"/>
      <c r="BT15" s="578"/>
      <c r="BU15" s="578"/>
      <c r="BV15" s="578"/>
      <c r="BW15" s="578"/>
      <c r="BX15" s="578"/>
      <c r="BY15" s="578"/>
      <c r="BZ15" s="578"/>
      <c r="CA15" s="578"/>
      <c r="CB15" s="578"/>
      <c r="CC15" s="578"/>
      <c r="CD15" s="578"/>
      <c r="CE15" s="578"/>
      <c r="CF15" s="578"/>
      <c r="CG15" s="578"/>
      <c r="CH15" s="578"/>
      <c r="CI15" s="578"/>
      <c r="CJ15" s="578"/>
      <c r="CK15" s="578"/>
      <c r="CL15" s="578"/>
      <c r="CM15" s="578"/>
      <c r="CN15" s="578"/>
      <c r="CO15" s="578"/>
      <c r="CP15" s="578"/>
      <c r="CQ15" s="578"/>
      <c r="CR15" s="578"/>
      <c r="CS15" s="578"/>
      <c r="CT15" s="578"/>
      <c r="CU15" s="578"/>
      <c r="CV15" s="578"/>
      <c r="CW15" s="578"/>
      <c r="CX15" s="578"/>
      <c r="CY15" s="578"/>
      <c r="CZ15" s="578"/>
      <c r="DA15" s="578"/>
      <c r="DB15" s="578"/>
      <c r="DC15" s="578"/>
      <c r="DD15" s="578"/>
      <c r="DE15" s="578"/>
      <c r="DF15" s="578"/>
      <c r="DG15" s="578"/>
      <c r="DH15" s="578"/>
      <c r="DI15" s="578"/>
      <c r="DJ15" s="578"/>
      <c r="DK15" s="578"/>
      <c r="DL15" s="578"/>
      <c r="DM15" s="578"/>
      <c r="DN15" s="578"/>
      <c r="DO15" s="578"/>
      <c r="DP15" s="578"/>
      <c r="DQ15" s="578"/>
      <c r="DR15" s="578"/>
      <c r="DS15" s="578"/>
      <c r="DT15" s="578"/>
      <c r="DU15" s="578"/>
      <c r="DV15" s="578"/>
      <c r="DW15" s="578"/>
      <c r="DX15" s="578"/>
      <c r="DY15" s="578"/>
      <c r="DZ15" s="578"/>
      <c r="EA15" s="578"/>
      <c r="EB15" s="578"/>
      <c r="EC15" s="578"/>
      <c r="ED15" s="578"/>
      <c r="EE15" s="578"/>
      <c r="EF15" s="578"/>
      <c r="EG15" s="578"/>
      <c r="EH15" s="578"/>
      <c r="EI15" s="578"/>
      <c r="EJ15" s="578"/>
      <c r="EK15" s="578"/>
      <c r="EL15" s="578"/>
      <c r="EM15" s="578"/>
      <c r="EN15" s="578"/>
      <c r="EO15" s="578"/>
      <c r="EP15" s="578"/>
      <c r="EQ15" s="578"/>
      <c r="ER15" s="578"/>
      <c r="ES15" s="578"/>
      <c r="ET15" s="578"/>
      <c r="EU15" s="578"/>
      <c r="EV15" s="578"/>
      <c r="EW15" s="578"/>
      <c r="EX15" s="578"/>
      <c r="EY15" s="578"/>
      <c r="EZ15" s="578"/>
      <c r="FA15" s="578"/>
      <c r="FB15" s="578"/>
      <c r="FC15" s="578"/>
      <c r="FD15" s="578"/>
      <c r="FE15" s="578"/>
      <c r="FF15" s="578"/>
      <c r="FG15" s="578"/>
      <c r="FH15" s="578"/>
      <c r="FI15" s="578"/>
      <c r="FJ15" s="578"/>
      <c r="FK15" s="578"/>
      <c r="FL15" s="578"/>
      <c r="FM15" s="578"/>
      <c r="FN15" s="578"/>
      <c r="FO15" s="578"/>
      <c r="FP15" s="578"/>
      <c r="FQ15" s="578"/>
      <c r="FR15" s="578"/>
      <c r="FS15" s="578"/>
      <c r="FT15" s="578"/>
      <c r="FU15" s="578"/>
      <c r="FV15" s="578"/>
      <c r="FW15" s="578"/>
      <c r="FX15" s="578"/>
      <c r="FY15" s="578"/>
      <c r="FZ15" s="578"/>
      <c r="GA15" s="578"/>
      <c r="GB15" s="578"/>
      <c r="GC15" s="578"/>
      <c r="GD15" s="578"/>
      <c r="GE15" s="578"/>
      <c r="GF15" s="578"/>
      <c r="GG15" s="578"/>
      <c r="GH15" s="578"/>
      <c r="GI15" s="578"/>
      <c r="GJ15" s="578"/>
      <c r="GK15" s="578"/>
      <c r="GL15" s="578"/>
      <c r="GM15" s="578"/>
      <c r="GN15" s="578"/>
      <c r="GO15" s="578"/>
      <c r="GP15" s="578"/>
      <c r="GQ15" s="578"/>
      <c r="GR15" s="578"/>
      <c r="GS15" s="578"/>
      <c r="GT15" s="578"/>
      <c r="GU15" s="578"/>
      <c r="GV15" s="578"/>
      <c r="GW15" s="578"/>
      <c r="GX15" s="578"/>
      <c r="GY15" s="578"/>
      <c r="GZ15" s="578"/>
      <c r="HA15" s="578"/>
      <c r="HB15" s="578"/>
      <c r="HC15" s="578"/>
      <c r="HD15" s="578"/>
      <c r="HE15" s="578"/>
      <c r="HF15" s="578"/>
      <c r="HG15" s="578"/>
      <c r="HH15" s="578"/>
      <c r="HI15" s="578"/>
      <c r="HJ15" s="578"/>
      <c r="HK15" s="578"/>
      <c r="HL15" s="578"/>
      <c r="HM15" s="578"/>
      <c r="HN15" s="578"/>
      <c r="HO15" s="578"/>
      <c r="HP15" s="578"/>
      <c r="HQ15" s="578"/>
      <c r="HR15" s="578"/>
      <c r="HS15" s="578"/>
      <c r="HT15" s="578"/>
      <c r="HU15" s="578"/>
      <c r="HV15" s="578"/>
      <c r="HW15" s="578"/>
      <c r="HX15" s="578"/>
      <c r="HY15" s="578"/>
      <c r="HZ15" s="578"/>
      <c r="IA15" s="578"/>
      <c r="IB15" s="578"/>
      <c r="IC15" s="578"/>
      <c r="ID15" s="578"/>
      <c r="IE15" s="578"/>
      <c r="IF15" s="578"/>
      <c r="IG15" s="578"/>
      <c r="IH15" s="578"/>
      <c r="II15" s="578"/>
      <c r="IJ15" s="578"/>
      <c r="IK15" s="578"/>
      <c r="IL15" s="578"/>
      <c r="IM15" s="578"/>
      <c r="IN15" s="578"/>
      <c r="IO15" s="578"/>
      <c r="IP15" s="578"/>
      <c r="IQ15" s="578"/>
      <c r="IR15" s="578"/>
      <c r="IS15" s="578"/>
      <c r="IT15" s="578"/>
      <c r="IU15" s="578"/>
      <c r="IV15" s="578"/>
      <c r="IW15" s="578"/>
      <c r="IX15" s="578"/>
      <c r="IY15" s="578"/>
      <c r="IZ15" s="578"/>
      <c r="JA15" s="578"/>
      <c r="JB15" s="578"/>
      <c r="JC15" s="578"/>
      <c r="JD15" s="578"/>
      <c r="JE15" s="578"/>
      <c r="JF15" s="578"/>
      <c r="JG15" s="578"/>
      <c r="JH15" s="578"/>
      <c r="JI15" s="578"/>
      <c r="JJ15" s="578"/>
      <c r="JK15" s="578"/>
      <c r="JL15" s="578"/>
      <c r="JM15" s="578"/>
      <c r="JN15" s="578"/>
      <c r="JO15" s="578"/>
      <c r="JP15" s="578"/>
      <c r="JQ15" s="578"/>
      <c r="JR15" s="578"/>
      <c r="JS15" s="578"/>
      <c r="JT15" s="578"/>
      <c r="JU15" s="578"/>
      <c r="JV15" s="578"/>
      <c r="JW15" s="578"/>
      <c r="JX15" s="578"/>
      <c r="JY15" s="578"/>
      <c r="JZ15" s="578"/>
      <c r="KA15" s="578"/>
      <c r="KB15" s="578"/>
      <c r="KC15" s="578"/>
      <c r="KD15" s="578"/>
      <c r="KE15" s="578"/>
      <c r="KF15" s="578"/>
      <c r="KG15" s="578"/>
      <c r="KH15" s="578"/>
      <c r="KI15" s="578"/>
      <c r="KJ15" s="578"/>
      <c r="KK15" s="578"/>
      <c r="KL15" s="578"/>
      <c r="KM15" s="578"/>
      <c r="KN15" s="578"/>
      <c r="KO15" s="578"/>
      <c r="KP15" s="578"/>
      <c r="KQ15" s="578"/>
      <c r="KR15" s="578"/>
      <c r="KS15" s="578"/>
      <c r="KT15" s="578"/>
      <c r="KU15" s="578"/>
      <c r="KV15" s="578"/>
      <c r="KW15" s="578"/>
      <c r="KX15" s="578"/>
      <c r="KY15" s="578"/>
      <c r="KZ15" s="578"/>
      <c r="LA15" s="578"/>
      <c r="LB15" s="578"/>
      <c r="LC15" s="578"/>
      <c r="LD15" s="578"/>
      <c r="LE15" s="578"/>
      <c r="LF15" s="578"/>
      <c r="LG15" s="578"/>
      <c r="LH15" s="578"/>
      <c r="LI15" s="578"/>
      <c r="LJ15" s="578"/>
      <c r="LK15" s="578"/>
      <c r="LL15" s="578"/>
      <c r="LM15" s="578"/>
      <c r="LN15" s="578"/>
      <c r="LO15" s="578"/>
      <c r="LP15" s="578"/>
      <c r="LQ15" s="578"/>
      <c r="LR15" s="578"/>
      <c r="LS15" s="578"/>
      <c r="LT15" s="578"/>
      <c r="LU15" s="578"/>
      <c r="LV15" s="578"/>
      <c r="LW15" s="578"/>
      <c r="LX15" s="578"/>
      <c r="LY15" s="578"/>
      <c r="LZ15" s="578"/>
      <c r="MA15" s="578"/>
      <c r="MB15" s="578"/>
      <c r="MC15" s="578"/>
      <c r="MD15" s="578"/>
      <c r="ME15" s="578"/>
      <c r="MF15" s="578"/>
      <c r="MG15" s="578"/>
      <c r="MH15" s="578"/>
      <c r="MI15" s="578"/>
      <c r="MJ15" s="578"/>
      <c r="MK15" s="578"/>
      <c r="ML15" s="578"/>
      <c r="MM15" s="578"/>
      <c r="MN15" s="578"/>
      <c r="MO15" s="578"/>
      <c r="MP15" s="578"/>
      <c r="MQ15" s="578"/>
      <c r="MR15" s="578"/>
      <c r="MS15" s="578"/>
      <c r="MT15" s="578"/>
      <c r="MU15" s="578"/>
      <c r="MV15" s="578"/>
      <c r="MW15" s="578"/>
      <c r="MX15" s="578"/>
      <c r="MY15" s="578"/>
      <c r="MZ15" s="578"/>
      <c r="NA15" s="578"/>
      <c r="NB15" s="578"/>
      <c r="NC15" s="578"/>
      <c r="ND15" s="578"/>
      <c r="NE15" s="578"/>
      <c r="NF15" s="578"/>
      <c r="NG15" s="578"/>
      <c r="NH15" s="578"/>
      <c r="NI15" s="578"/>
      <c r="NJ15" s="578"/>
      <c r="NK15" s="578"/>
      <c r="NL15" s="578"/>
      <c r="NM15" s="578"/>
      <c r="NN15" s="578"/>
      <c r="NO15" s="578"/>
      <c r="NP15" s="578"/>
      <c r="NQ15" s="578"/>
      <c r="NR15" s="578"/>
      <c r="NS15" s="578"/>
      <c r="NT15" s="578"/>
      <c r="NU15" s="578"/>
      <c r="NV15" s="578"/>
      <c r="NW15" s="578"/>
      <c r="NX15" s="578"/>
      <c r="NY15" s="578"/>
      <c r="NZ15" s="578"/>
      <c r="OA15" s="578"/>
      <c r="OB15" s="578"/>
      <c r="OC15" s="578"/>
      <c r="OD15" s="578"/>
      <c r="OE15" s="578"/>
      <c r="OF15" s="578"/>
      <c r="OG15" s="578"/>
      <c r="OH15" s="578"/>
      <c r="OI15" s="578"/>
      <c r="OJ15" s="578"/>
      <c r="OK15" s="578"/>
      <c r="OL15" s="578"/>
      <c r="OM15" s="578"/>
      <c r="ON15" s="578"/>
      <c r="OO15" s="578"/>
      <c r="OP15" s="578"/>
      <c r="OQ15" s="578"/>
      <c r="OR15" s="578"/>
      <c r="OS15" s="578"/>
      <c r="OT15" s="578"/>
      <c r="OU15" s="578"/>
      <c r="OV15" s="578"/>
      <c r="OW15" s="578"/>
      <c r="OX15" s="578"/>
      <c r="OY15" s="578"/>
      <c r="OZ15" s="578"/>
      <c r="PA15" s="578"/>
      <c r="PB15" s="578"/>
      <c r="PC15" s="578"/>
      <c r="PD15" s="578"/>
      <c r="PE15" s="578"/>
      <c r="PF15" s="578"/>
      <c r="PG15" s="578"/>
      <c r="PH15" s="578"/>
      <c r="PI15" s="578"/>
      <c r="PJ15" s="578"/>
      <c r="PK15" s="578"/>
      <c r="PL15" s="578"/>
      <c r="PM15" s="578"/>
      <c r="PN15" s="578"/>
      <c r="PO15" s="578"/>
      <c r="PP15" s="578"/>
      <c r="PQ15" s="578"/>
      <c r="PR15" s="578"/>
      <c r="PS15" s="578"/>
      <c r="PT15" s="578"/>
      <c r="PU15" s="578"/>
      <c r="PV15" s="578"/>
      <c r="PW15" s="578"/>
      <c r="PX15" s="578"/>
      <c r="PY15" s="578"/>
      <c r="PZ15" s="578"/>
      <c r="QA15" s="578"/>
      <c r="QB15" s="578"/>
      <c r="QC15" s="578"/>
      <c r="QD15" s="578"/>
      <c r="QE15" s="578"/>
      <c r="QF15" s="578"/>
      <c r="QG15" s="578"/>
      <c r="QH15" s="578"/>
      <c r="QI15" s="578"/>
      <c r="QJ15" s="578"/>
      <c r="QK15" s="578"/>
      <c r="QL15" s="578"/>
      <c r="QM15" s="578"/>
      <c r="QN15" s="578"/>
      <c r="QO15" s="578"/>
      <c r="QP15" s="578"/>
      <c r="QQ15" s="578"/>
      <c r="QR15" s="578"/>
      <c r="QS15" s="578"/>
      <c r="QT15" s="578"/>
      <c r="QU15" s="578"/>
      <c r="QV15" s="578"/>
      <c r="QW15" s="578"/>
      <c r="QX15" s="578"/>
      <c r="QY15" s="578"/>
      <c r="QZ15" s="578"/>
      <c r="RA15" s="578"/>
      <c r="RB15" s="578"/>
      <c r="RC15" s="578"/>
      <c r="RD15" s="578"/>
      <c r="RE15" s="578"/>
      <c r="RF15" s="578"/>
      <c r="RG15" s="578"/>
      <c r="RH15" s="578"/>
      <c r="RI15" s="578"/>
      <c r="RJ15" s="578"/>
      <c r="RK15" s="578"/>
      <c r="RL15" s="578"/>
      <c r="RM15" s="578"/>
      <c r="RN15" s="578"/>
      <c r="RO15" s="578"/>
      <c r="RP15" s="578"/>
      <c r="RQ15" s="578"/>
      <c r="RR15" s="578"/>
      <c r="RS15" s="578"/>
      <c r="RT15" s="578"/>
      <c r="RU15" s="578"/>
      <c r="RV15" s="578"/>
      <c r="RW15" s="578"/>
      <c r="RX15" s="578"/>
      <c r="RY15" s="578"/>
      <c r="RZ15" s="578"/>
      <c r="SA15" s="578"/>
      <c r="SB15" s="578"/>
      <c r="SC15" s="578"/>
      <c r="SD15" s="578"/>
      <c r="SE15" s="578"/>
      <c r="SF15" s="578"/>
      <c r="SG15" s="578"/>
      <c r="SH15" s="578"/>
      <c r="SI15" s="578"/>
      <c r="SJ15" s="578"/>
      <c r="SK15" s="578"/>
      <c r="SL15" s="578"/>
      <c r="SM15" s="578"/>
      <c r="SN15" s="578"/>
      <c r="SO15" s="578"/>
      <c r="SP15" s="578"/>
      <c r="SQ15" s="578"/>
      <c r="SR15" s="578"/>
      <c r="SS15" s="578"/>
      <c r="ST15" s="578"/>
      <c r="SU15" s="578"/>
      <c r="SV15" s="578"/>
      <c r="SW15" s="578"/>
      <c r="SX15" s="578"/>
      <c r="SY15" s="578"/>
      <c r="SZ15" s="578"/>
      <c r="TA15" s="578"/>
      <c r="TB15" s="578"/>
      <c r="TC15" s="578"/>
      <c r="TD15" s="578"/>
      <c r="TE15" s="578"/>
      <c r="TF15" s="578"/>
      <c r="TG15" s="578"/>
      <c r="TH15" s="578"/>
      <c r="TI15" s="578"/>
      <c r="TJ15" s="578"/>
      <c r="TK15" s="578"/>
      <c r="TL15" s="578"/>
      <c r="TM15" s="578"/>
      <c r="TN15" s="578"/>
      <c r="TO15" s="578"/>
      <c r="TP15" s="578"/>
      <c r="TQ15" s="578"/>
      <c r="TR15" s="578"/>
      <c r="TS15" s="578"/>
      <c r="TT15" s="578"/>
      <c r="TU15" s="578"/>
      <c r="TV15" s="578"/>
      <c r="TW15" s="578"/>
      <c r="TX15" s="578"/>
      <c r="TY15" s="578"/>
      <c r="TZ15" s="578"/>
      <c r="UA15" s="578"/>
      <c r="UB15" s="578"/>
      <c r="UC15" s="578"/>
      <c r="UD15" s="578"/>
      <c r="UE15" s="578"/>
      <c r="UF15" s="578"/>
      <c r="UG15" s="578"/>
      <c r="UH15" s="578"/>
      <c r="UI15" s="578"/>
      <c r="UJ15" s="578"/>
      <c r="UK15" s="578"/>
      <c r="UL15" s="578"/>
      <c r="UM15" s="578"/>
      <c r="UN15" s="578"/>
      <c r="UO15" s="578"/>
      <c r="UP15" s="578"/>
      <c r="UQ15" s="578"/>
      <c r="UR15" s="578"/>
      <c r="US15" s="578"/>
      <c r="UT15" s="578"/>
      <c r="UU15" s="578"/>
      <c r="UV15" s="578"/>
      <c r="UW15" s="578"/>
      <c r="UX15" s="578"/>
      <c r="UY15" s="578"/>
      <c r="UZ15" s="578"/>
      <c r="VA15" s="578"/>
      <c r="VB15" s="578"/>
      <c r="VC15" s="578"/>
      <c r="VD15" s="578"/>
      <c r="VE15" s="578"/>
      <c r="VF15" s="578"/>
      <c r="VG15" s="578"/>
      <c r="VH15" s="578"/>
      <c r="VI15" s="578"/>
      <c r="VJ15" s="578"/>
      <c r="VK15" s="578"/>
      <c r="VL15" s="578"/>
      <c r="VM15" s="578"/>
      <c r="VN15" s="578"/>
      <c r="VO15" s="578"/>
      <c r="VP15" s="578"/>
      <c r="VQ15" s="578"/>
      <c r="VR15" s="578"/>
      <c r="VS15" s="578"/>
      <c r="VT15" s="578"/>
      <c r="VU15" s="578"/>
      <c r="VV15" s="578"/>
      <c r="VW15" s="578"/>
      <c r="VX15" s="578"/>
      <c r="VY15" s="578"/>
      <c r="VZ15" s="578"/>
      <c r="WA15" s="578"/>
      <c r="WB15" s="578"/>
      <c r="WC15" s="578"/>
      <c r="WD15" s="578"/>
      <c r="WE15" s="578"/>
      <c r="WF15" s="578"/>
      <c r="WG15" s="578"/>
      <c r="WH15" s="578"/>
      <c r="WI15" s="578"/>
      <c r="WJ15" s="578"/>
      <c r="WK15" s="578"/>
      <c r="WL15" s="578"/>
      <c r="WM15" s="578"/>
      <c r="WN15" s="578"/>
      <c r="WO15" s="578"/>
      <c r="WP15" s="578"/>
      <c r="WQ15" s="578"/>
      <c r="WR15" s="578"/>
      <c r="WS15" s="578"/>
      <c r="WT15" s="578"/>
      <c r="WU15" s="578"/>
      <c r="WV15" s="578"/>
      <c r="WW15" s="578"/>
      <c r="WX15" s="578"/>
      <c r="WY15" s="578"/>
      <c r="WZ15" s="578"/>
      <c r="XA15" s="578"/>
      <c r="XB15" s="578"/>
      <c r="XC15" s="578"/>
      <c r="XD15" s="578"/>
      <c r="XE15" s="578"/>
      <c r="XF15" s="578"/>
      <c r="XG15" s="578"/>
      <c r="XH15" s="578"/>
      <c r="XI15" s="578"/>
      <c r="XJ15" s="578"/>
      <c r="XK15" s="578"/>
      <c r="XL15" s="578"/>
      <c r="XM15" s="578"/>
      <c r="XN15" s="578"/>
      <c r="XO15" s="578"/>
      <c r="XP15" s="578"/>
      <c r="XQ15" s="578"/>
      <c r="XR15" s="578"/>
      <c r="XS15" s="578"/>
      <c r="XT15" s="578"/>
      <c r="XU15" s="578"/>
      <c r="XV15" s="578"/>
      <c r="XW15" s="578"/>
      <c r="XX15" s="578"/>
      <c r="XY15" s="578"/>
      <c r="XZ15" s="578"/>
      <c r="YA15" s="578"/>
      <c r="YB15" s="578"/>
      <c r="YC15" s="578"/>
      <c r="YD15" s="578"/>
      <c r="YE15" s="578"/>
      <c r="YF15" s="578"/>
      <c r="YG15" s="578"/>
      <c r="YH15" s="578"/>
      <c r="YI15" s="578"/>
      <c r="YJ15" s="578"/>
      <c r="YK15" s="578"/>
      <c r="YL15" s="578"/>
      <c r="YM15" s="578"/>
      <c r="YN15" s="578"/>
      <c r="YO15" s="578"/>
      <c r="YP15" s="578"/>
      <c r="YQ15" s="578"/>
      <c r="YR15" s="578"/>
      <c r="YS15" s="578"/>
      <c r="YT15" s="578"/>
      <c r="YU15" s="578"/>
      <c r="YV15" s="578"/>
      <c r="YW15" s="578"/>
      <c r="YX15" s="578"/>
      <c r="YY15" s="578"/>
      <c r="YZ15" s="578"/>
      <c r="ZA15" s="578"/>
      <c r="ZB15" s="578"/>
      <c r="ZC15" s="578"/>
      <c r="ZD15" s="578"/>
      <c r="ZE15" s="578"/>
      <c r="ZF15" s="578"/>
      <c r="ZG15" s="578"/>
      <c r="ZH15" s="578"/>
      <c r="ZI15" s="578"/>
      <c r="ZJ15" s="578"/>
      <c r="ZK15" s="578"/>
      <c r="ZL15" s="578"/>
      <c r="ZM15" s="578"/>
      <c r="ZN15" s="578"/>
      <c r="ZO15" s="578"/>
      <c r="ZP15" s="578"/>
      <c r="ZQ15" s="578"/>
      <c r="ZR15" s="578"/>
      <c r="ZS15" s="578"/>
      <c r="ZT15" s="578"/>
      <c r="ZU15" s="578"/>
      <c r="ZV15" s="578"/>
      <c r="ZW15" s="578"/>
      <c r="ZX15" s="578"/>
      <c r="ZY15" s="578"/>
      <c r="ZZ15" s="578"/>
      <c r="AAA15" s="578"/>
      <c r="AAB15" s="578"/>
      <c r="AAC15" s="578"/>
      <c r="AAD15" s="578"/>
      <c r="AAE15" s="578"/>
      <c r="AAF15" s="578"/>
      <c r="AAG15" s="578"/>
      <c r="AAH15" s="578"/>
      <c r="AAI15" s="578"/>
      <c r="AAJ15" s="578"/>
      <c r="AAK15" s="578"/>
      <c r="AAL15" s="578"/>
      <c r="AAM15" s="578"/>
      <c r="AAN15" s="578"/>
      <c r="AAO15" s="578"/>
      <c r="AAP15" s="578"/>
      <c r="AAQ15" s="578"/>
      <c r="AAR15" s="578"/>
      <c r="AAS15" s="578"/>
      <c r="AAT15" s="578"/>
      <c r="AAU15" s="578"/>
      <c r="AAV15" s="578"/>
      <c r="AAW15" s="578"/>
      <c r="AAX15" s="578"/>
      <c r="AAY15" s="578"/>
      <c r="AAZ15" s="578"/>
      <c r="ABA15" s="578"/>
      <c r="ABB15" s="578"/>
      <c r="ABC15" s="578"/>
      <c r="ABD15" s="578"/>
      <c r="ABE15" s="578"/>
      <c r="ABF15" s="578"/>
      <c r="ABG15" s="578"/>
      <c r="ABH15" s="578"/>
      <c r="ABI15" s="578"/>
      <c r="ABJ15" s="578"/>
      <c r="ABK15" s="578"/>
      <c r="ABL15" s="578"/>
      <c r="ABM15" s="578"/>
      <c r="ABN15" s="578"/>
      <c r="ABO15" s="578"/>
      <c r="ABP15" s="578"/>
      <c r="ABQ15" s="578"/>
      <c r="ABR15" s="578"/>
      <c r="ABS15" s="578"/>
      <c r="ABT15" s="578"/>
      <c r="ABU15" s="578"/>
      <c r="ABV15" s="578"/>
      <c r="ABW15" s="578"/>
      <c r="ABX15" s="578"/>
      <c r="ABY15" s="578"/>
      <c r="ABZ15" s="578"/>
      <c r="ACA15" s="578"/>
      <c r="ACB15" s="578"/>
      <c r="ACC15" s="578"/>
      <c r="ACD15" s="578"/>
      <c r="ACE15" s="578"/>
      <c r="ACF15" s="578"/>
      <c r="ACG15" s="578"/>
      <c r="ACH15" s="578"/>
      <c r="ACI15" s="578"/>
      <c r="ACJ15" s="578"/>
      <c r="ACK15" s="578"/>
      <c r="ACL15" s="578"/>
      <c r="ACM15" s="578"/>
      <c r="ACN15" s="578"/>
      <c r="ACO15" s="578"/>
      <c r="ACP15" s="578"/>
      <c r="ACQ15" s="578"/>
      <c r="ACR15" s="578"/>
      <c r="ACS15" s="578"/>
      <c r="ACT15" s="578"/>
      <c r="ACU15" s="578"/>
      <c r="ACV15" s="578"/>
      <c r="ACW15" s="578"/>
      <c r="ACX15" s="578"/>
      <c r="ACY15" s="578"/>
      <c r="ACZ15" s="578"/>
      <c r="ADA15" s="578"/>
      <c r="ADB15" s="578"/>
      <c r="ADC15" s="578"/>
      <c r="ADD15" s="578"/>
      <c r="ADE15" s="578"/>
      <c r="ADF15" s="578"/>
      <c r="ADG15" s="578"/>
      <c r="ADH15" s="578"/>
      <c r="ADI15" s="578"/>
      <c r="ADJ15" s="578"/>
      <c r="ADK15" s="578"/>
      <c r="ADL15" s="578"/>
      <c r="ADM15" s="578"/>
      <c r="ADN15" s="578"/>
      <c r="ADO15" s="578"/>
      <c r="ADP15" s="578"/>
      <c r="ADQ15" s="578"/>
      <c r="ADR15" s="578"/>
      <c r="ADS15" s="578"/>
      <c r="ADT15" s="578"/>
      <c r="ADU15" s="578"/>
      <c r="ADV15" s="578"/>
      <c r="ADW15" s="578"/>
      <c r="ADX15" s="578"/>
      <c r="ADY15" s="578"/>
      <c r="ADZ15" s="578"/>
      <c r="AEA15" s="578"/>
      <c r="AEB15" s="578"/>
      <c r="AEC15" s="578"/>
      <c r="AED15" s="578"/>
      <c r="AEE15" s="578"/>
      <c r="AEF15" s="578"/>
      <c r="AEG15" s="578"/>
      <c r="AEH15" s="578"/>
      <c r="AEI15" s="578"/>
      <c r="AEJ15" s="578"/>
      <c r="AEK15" s="578"/>
      <c r="AEL15" s="578"/>
      <c r="AEM15" s="578"/>
      <c r="AEN15" s="578"/>
      <c r="AEO15" s="578"/>
      <c r="AEP15" s="578"/>
      <c r="AEQ15" s="578"/>
      <c r="AER15" s="578"/>
      <c r="AES15" s="578"/>
      <c r="AET15" s="578"/>
      <c r="AEU15" s="578"/>
      <c r="AEV15" s="578"/>
      <c r="AEW15" s="578"/>
      <c r="AEX15" s="578"/>
      <c r="AEY15" s="578"/>
      <c r="AEZ15" s="578"/>
      <c r="AFA15" s="578"/>
      <c r="AFB15" s="578"/>
      <c r="AFC15" s="578"/>
      <c r="AFD15" s="578"/>
      <c r="AFE15" s="578"/>
      <c r="AFF15" s="578"/>
      <c r="AFG15" s="578"/>
      <c r="AFH15" s="578"/>
      <c r="AFI15" s="578"/>
      <c r="AFJ15" s="578"/>
      <c r="AFK15" s="578"/>
      <c r="AFL15" s="578"/>
      <c r="AFM15" s="578"/>
      <c r="AFN15" s="578"/>
      <c r="AFO15" s="578"/>
      <c r="AFP15" s="578"/>
      <c r="AFQ15" s="578"/>
      <c r="AFR15" s="578"/>
      <c r="AFS15" s="578"/>
      <c r="AFT15" s="578"/>
      <c r="AFU15" s="578"/>
      <c r="AFV15" s="578"/>
      <c r="AFW15" s="578"/>
      <c r="AFX15" s="578"/>
      <c r="AFY15" s="578"/>
      <c r="AFZ15" s="578"/>
      <c r="AGA15" s="578"/>
      <c r="AGB15" s="578"/>
      <c r="AGC15" s="578"/>
      <c r="AGD15" s="578"/>
      <c r="AGE15" s="578"/>
      <c r="AGF15" s="578"/>
      <c r="AGG15" s="578"/>
      <c r="AGH15" s="578"/>
      <c r="AGI15" s="578"/>
      <c r="AGJ15" s="578"/>
      <c r="AGK15" s="578"/>
      <c r="AGL15" s="578"/>
      <c r="AGM15" s="578"/>
      <c r="AGN15" s="578"/>
      <c r="AGO15" s="578"/>
      <c r="AGP15" s="578"/>
      <c r="AGQ15" s="578"/>
      <c r="AGR15" s="578"/>
      <c r="AGS15" s="578"/>
      <c r="AGT15" s="578"/>
      <c r="AGU15" s="578"/>
      <c r="AGV15" s="578"/>
      <c r="AGW15" s="578"/>
      <c r="AGX15" s="578"/>
      <c r="AGY15" s="578"/>
      <c r="AGZ15" s="578"/>
      <c r="AHA15" s="578"/>
      <c r="AHB15" s="578"/>
      <c r="AHC15" s="578"/>
      <c r="AHD15" s="578"/>
      <c r="AHE15" s="578"/>
      <c r="AHF15" s="578"/>
      <c r="AHG15" s="578"/>
      <c r="AHH15" s="578"/>
      <c r="AHI15" s="578"/>
      <c r="AHJ15" s="578"/>
      <c r="AHK15" s="578"/>
      <c r="AHL15" s="578"/>
      <c r="AHM15" s="578"/>
      <c r="AHN15" s="578"/>
      <c r="AHO15" s="578"/>
      <c r="AHP15" s="578"/>
      <c r="AHQ15" s="578"/>
      <c r="AHR15" s="578"/>
      <c r="AHS15" s="578"/>
      <c r="AHT15" s="578"/>
      <c r="AHU15" s="578"/>
      <c r="AHV15" s="578"/>
      <c r="AHW15" s="578"/>
      <c r="AHX15" s="578"/>
      <c r="AHY15" s="578"/>
      <c r="AHZ15" s="578"/>
      <c r="AIA15" s="578"/>
      <c r="AIB15" s="578"/>
      <c r="AIC15" s="578"/>
      <c r="AID15" s="578"/>
      <c r="AIE15" s="578"/>
      <c r="AIF15" s="578"/>
      <c r="AIG15" s="578"/>
      <c r="AIH15" s="578"/>
      <c r="AII15" s="578"/>
      <c r="AIJ15" s="578"/>
      <c r="AIK15" s="578"/>
      <c r="AIL15" s="578"/>
      <c r="AIM15" s="578"/>
      <c r="AIN15" s="578"/>
      <c r="AIO15" s="578"/>
      <c r="AIP15" s="578"/>
      <c r="AIQ15" s="578"/>
      <c r="AIR15" s="578"/>
      <c r="AIS15" s="578"/>
      <c r="AIT15" s="578"/>
      <c r="AIU15" s="578"/>
      <c r="AIV15" s="578"/>
      <c r="AIW15" s="578"/>
      <c r="AIX15" s="578"/>
      <c r="AIY15" s="578"/>
      <c r="AIZ15" s="578"/>
      <c r="AJA15" s="578"/>
      <c r="AJB15" s="578"/>
      <c r="AJC15" s="578"/>
      <c r="AJD15" s="578"/>
      <c r="AJE15" s="578"/>
      <c r="AJF15" s="578"/>
      <c r="AJG15" s="578"/>
      <c r="AJH15" s="578"/>
      <c r="AJI15" s="578"/>
      <c r="AJJ15" s="578"/>
      <c r="AJK15" s="578"/>
      <c r="AJL15" s="578"/>
      <c r="AJM15" s="578"/>
      <c r="AJN15" s="578"/>
      <c r="AJO15" s="578"/>
      <c r="AJP15" s="578"/>
    </row>
    <row r="16" spans="1:952" s="475" customFormat="1">
      <c r="A16" s="574" t="s">
        <v>29</v>
      </c>
      <c r="B16" s="575" t="s">
        <v>185</v>
      </c>
      <c r="C16" s="576"/>
      <c r="D16" s="577">
        <f>Bilans!C26-Bilans!D26</f>
        <v>0</v>
      </c>
      <c r="E16" s="577">
        <f>Bilans!D26-Bilans!E26</f>
        <v>0</v>
      </c>
      <c r="F16" s="577">
        <f>Bilans!E26-Bilans!F26</f>
        <v>0</v>
      </c>
      <c r="G16" s="577">
        <f>Bilans!F26-Bilans!G26</f>
        <v>0</v>
      </c>
      <c r="H16" s="577">
        <f>Bilans!G26-Bilans!H26</f>
        <v>0</v>
      </c>
      <c r="I16" s="577">
        <f>Bilans!H26-Bilans!I26</f>
        <v>0</v>
      </c>
      <c r="J16" s="577">
        <f>Bilans!I26-Bilans!J26</f>
        <v>0</v>
      </c>
      <c r="K16" s="577">
        <f>Bilans!J26-Bilans!K26</f>
        <v>0</v>
      </c>
      <c r="L16" s="577">
        <f>Bilans!K26-Bilans!L26</f>
        <v>0</v>
      </c>
      <c r="M16" s="577">
        <f>Bilans!L26-Bilans!M26</f>
        <v>0</v>
      </c>
      <c r="N16" s="577">
        <f>Bilans!M26-Bilans!N26</f>
        <v>0</v>
      </c>
      <c r="O16" s="577">
        <f>Bilans!N26-Bilans!O26</f>
        <v>0</v>
      </c>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78"/>
      <c r="AS16" s="578"/>
      <c r="AT16" s="578"/>
      <c r="AU16" s="578"/>
      <c r="AV16" s="578"/>
      <c r="AW16" s="578"/>
      <c r="AX16" s="578"/>
      <c r="AY16" s="578"/>
      <c r="AZ16" s="578"/>
      <c r="BA16" s="578"/>
      <c r="BB16" s="578"/>
      <c r="BC16" s="578"/>
      <c r="BD16" s="578"/>
      <c r="BE16" s="578"/>
      <c r="BF16" s="578"/>
      <c r="BG16" s="578"/>
      <c r="BH16" s="578"/>
      <c r="BI16" s="578"/>
      <c r="BJ16" s="578"/>
      <c r="BK16" s="578"/>
      <c r="BL16" s="578"/>
      <c r="BM16" s="578"/>
      <c r="BN16" s="578"/>
      <c r="BO16" s="578"/>
      <c r="BP16" s="578"/>
      <c r="BQ16" s="578"/>
      <c r="BR16" s="578"/>
      <c r="BS16" s="578"/>
      <c r="BT16" s="578"/>
      <c r="BU16" s="578"/>
      <c r="BV16" s="578"/>
      <c r="BW16" s="578"/>
      <c r="BX16" s="578"/>
      <c r="BY16" s="578"/>
      <c r="BZ16" s="578"/>
      <c r="CA16" s="578"/>
      <c r="CB16" s="578"/>
      <c r="CC16" s="578"/>
      <c r="CD16" s="578"/>
      <c r="CE16" s="578"/>
      <c r="CF16" s="578"/>
      <c r="CG16" s="578"/>
      <c r="CH16" s="578"/>
      <c r="CI16" s="578"/>
      <c r="CJ16" s="578"/>
      <c r="CK16" s="578"/>
      <c r="CL16" s="578"/>
      <c r="CM16" s="578"/>
      <c r="CN16" s="578"/>
      <c r="CO16" s="578"/>
      <c r="CP16" s="578"/>
      <c r="CQ16" s="578"/>
      <c r="CR16" s="578"/>
      <c r="CS16" s="578"/>
      <c r="CT16" s="578"/>
      <c r="CU16" s="578"/>
      <c r="CV16" s="578"/>
      <c r="CW16" s="578"/>
      <c r="CX16" s="578"/>
      <c r="CY16" s="578"/>
      <c r="CZ16" s="578"/>
      <c r="DA16" s="578"/>
      <c r="DB16" s="578"/>
      <c r="DC16" s="578"/>
      <c r="DD16" s="578"/>
      <c r="DE16" s="578"/>
      <c r="DF16" s="578"/>
      <c r="DG16" s="578"/>
      <c r="DH16" s="578"/>
      <c r="DI16" s="578"/>
      <c r="DJ16" s="578"/>
      <c r="DK16" s="578"/>
      <c r="DL16" s="578"/>
      <c r="DM16" s="578"/>
      <c r="DN16" s="578"/>
      <c r="DO16" s="578"/>
      <c r="DP16" s="578"/>
      <c r="DQ16" s="578"/>
      <c r="DR16" s="578"/>
      <c r="DS16" s="578"/>
      <c r="DT16" s="578"/>
      <c r="DU16" s="578"/>
      <c r="DV16" s="578"/>
      <c r="DW16" s="578"/>
      <c r="DX16" s="578"/>
      <c r="DY16" s="578"/>
      <c r="DZ16" s="578"/>
      <c r="EA16" s="578"/>
      <c r="EB16" s="578"/>
      <c r="EC16" s="578"/>
      <c r="ED16" s="578"/>
      <c r="EE16" s="578"/>
      <c r="EF16" s="578"/>
      <c r="EG16" s="578"/>
      <c r="EH16" s="578"/>
      <c r="EI16" s="578"/>
      <c r="EJ16" s="578"/>
      <c r="EK16" s="578"/>
      <c r="EL16" s="578"/>
      <c r="EM16" s="578"/>
      <c r="EN16" s="578"/>
      <c r="EO16" s="578"/>
      <c r="EP16" s="578"/>
      <c r="EQ16" s="578"/>
      <c r="ER16" s="578"/>
      <c r="ES16" s="578"/>
      <c r="ET16" s="578"/>
      <c r="EU16" s="578"/>
      <c r="EV16" s="578"/>
      <c r="EW16" s="578"/>
      <c r="EX16" s="578"/>
      <c r="EY16" s="578"/>
      <c r="EZ16" s="578"/>
      <c r="FA16" s="578"/>
      <c r="FB16" s="578"/>
      <c r="FC16" s="578"/>
      <c r="FD16" s="578"/>
      <c r="FE16" s="578"/>
      <c r="FF16" s="578"/>
      <c r="FG16" s="578"/>
      <c r="FH16" s="578"/>
      <c r="FI16" s="578"/>
      <c r="FJ16" s="578"/>
      <c r="FK16" s="578"/>
      <c r="FL16" s="578"/>
      <c r="FM16" s="578"/>
      <c r="FN16" s="578"/>
      <c r="FO16" s="578"/>
      <c r="FP16" s="578"/>
      <c r="FQ16" s="578"/>
      <c r="FR16" s="578"/>
      <c r="FS16" s="578"/>
      <c r="FT16" s="578"/>
      <c r="FU16" s="578"/>
      <c r="FV16" s="578"/>
      <c r="FW16" s="578"/>
      <c r="FX16" s="578"/>
      <c r="FY16" s="578"/>
      <c r="FZ16" s="578"/>
      <c r="GA16" s="578"/>
      <c r="GB16" s="578"/>
      <c r="GC16" s="578"/>
      <c r="GD16" s="578"/>
      <c r="GE16" s="578"/>
      <c r="GF16" s="578"/>
      <c r="GG16" s="578"/>
      <c r="GH16" s="578"/>
      <c r="GI16" s="578"/>
      <c r="GJ16" s="578"/>
      <c r="GK16" s="578"/>
      <c r="GL16" s="578"/>
      <c r="GM16" s="578"/>
      <c r="GN16" s="578"/>
      <c r="GO16" s="578"/>
      <c r="GP16" s="578"/>
      <c r="GQ16" s="578"/>
      <c r="GR16" s="578"/>
      <c r="GS16" s="578"/>
      <c r="GT16" s="578"/>
      <c r="GU16" s="578"/>
      <c r="GV16" s="578"/>
      <c r="GW16" s="578"/>
      <c r="GX16" s="578"/>
      <c r="GY16" s="578"/>
      <c r="GZ16" s="578"/>
      <c r="HA16" s="578"/>
      <c r="HB16" s="578"/>
      <c r="HC16" s="578"/>
      <c r="HD16" s="578"/>
      <c r="HE16" s="578"/>
      <c r="HF16" s="578"/>
      <c r="HG16" s="578"/>
      <c r="HH16" s="578"/>
      <c r="HI16" s="578"/>
      <c r="HJ16" s="578"/>
      <c r="HK16" s="578"/>
      <c r="HL16" s="578"/>
      <c r="HM16" s="578"/>
      <c r="HN16" s="578"/>
      <c r="HO16" s="578"/>
      <c r="HP16" s="578"/>
      <c r="HQ16" s="578"/>
      <c r="HR16" s="578"/>
      <c r="HS16" s="578"/>
      <c r="HT16" s="578"/>
      <c r="HU16" s="578"/>
      <c r="HV16" s="578"/>
      <c r="HW16" s="578"/>
      <c r="HX16" s="578"/>
      <c r="HY16" s="578"/>
      <c r="HZ16" s="578"/>
      <c r="IA16" s="578"/>
      <c r="IB16" s="578"/>
      <c r="IC16" s="578"/>
      <c r="ID16" s="578"/>
      <c r="IE16" s="578"/>
      <c r="IF16" s="578"/>
      <c r="IG16" s="578"/>
      <c r="IH16" s="578"/>
      <c r="II16" s="578"/>
      <c r="IJ16" s="578"/>
      <c r="IK16" s="578"/>
      <c r="IL16" s="578"/>
      <c r="IM16" s="578"/>
      <c r="IN16" s="578"/>
      <c r="IO16" s="578"/>
      <c r="IP16" s="578"/>
      <c r="IQ16" s="578"/>
      <c r="IR16" s="578"/>
      <c r="IS16" s="578"/>
      <c r="IT16" s="578"/>
      <c r="IU16" s="578"/>
      <c r="IV16" s="578"/>
      <c r="IW16" s="578"/>
      <c r="IX16" s="578"/>
      <c r="IY16" s="578"/>
      <c r="IZ16" s="578"/>
      <c r="JA16" s="578"/>
      <c r="JB16" s="578"/>
      <c r="JC16" s="578"/>
      <c r="JD16" s="578"/>
      <c r="JE16" s="578"/>
      <c r="JF16" s="578"/>
      <c r="JG16" s="578"/>
      <c r="JH16" s="578"/>
      <c r="JI16" s="578"/>
      <c r="JJ16" s="578"/>
      <c r="JK16" s="578"/>
      <c r="JL16" s="578"/>
      <c r="JM16" s="578"/>
      <c r="JN16" s="578"/>
      <c r="JO16" s="578"/>
      <c r="JP16" s="578"/>
      <c r="JQ16" s="578"/>
      <c r="JR16" s="578"/>
      <c r="JS16" s="578"/>
      <c r="JT16" s="578"/>
      <c r="JU16" s="578"/>
      <c r="JV16" s="578"/>
      <c r="JW16" s="578"/>
      <c r="JX16" s="578"/>
      <c r="JY16" s="578"/>
      <c r="JZ16" s="578"/>
      <c r="KA16" s="578"/>
      <c r="KB16" s="578"/>
      <c r="KC16" s="578"/>
      <c r="KD16" s="578"/>
      <c r="KE16" s="578"/>
      <c r="KF16" s="578"/>
      <c r="KG16" s="578"/>
      <c r="KH16" s="578"/>
      <c r="KI16" s="578"/>
      <c r="KJ16" s="578"/>
      <c r="KK16" s="578"/>
      <c r="KL16" s="578"/>
      <c r="KM16" s="578"/>
      <c r="KN16" s="578"/>
      <c r="KO16" s="578"/>
      <c r="KP16" s="578"/>
      <c r="KQ16" s="578"/>
      <c r="KR16" s="578"/>
      <c r="KS16" s="578"/>
      <c r="KT16" s="578"/>
      <c r="KU16" s="578"/>
      <c r="KV16" s="578"/>
      <c r="KW16" s="578"/>
      <c r="KX16" s="578"/>
      <c r="KY16" s="578"/>
      <c r="KZ16" s="578"/>
      <c r="LA16" s="578"/>
      <c r="LB16" s="578"/>
      <c r="LC16" s="578"/>
      <c r="LD16" s="578"/>
      <c r="LE16" s="578"/>
      <c r="LF16" s="578"/>
      <c r="LG16" s="578"/>
      <c r="LH16" s="578"/>
      <c r="LI16" s="578"/>
      <c r="LJ16" s="578"/>
      <c r="LK16" s="578"/>
      <c r="LL16" s="578"/>
      <c r="LM16" s="578"/>
      <c r="LN16" s="578"/>
      <c r="LO16" s="578"/>
      <c r="LP16" s="578"/>
      <c r="LQ16" s="578"/>
      <c r="LR16" s="578"/>
      <c r="LS16" s="578"/>
      <c r="LT16" s="578"/>
      <c r="LU16" s="578"/>
      <c r="LV16" s="578"/>
      <c r="LW16" s="578"/>
      <c r="LX16" s="578"/>
      <c r="LY16" s="578"/>
      <c r="LZ16" s="578"/>
      <c r="MA16" s="578"/>
      <c r="MB16" s="578"/>
      <c r="MC16" s="578"/>
      <c r="MD16" s="578"/>
      <c r="ME16" s="578"/>
      <c r="MF16" s="578"/>
      <c r="MG16" s="578"/>
      <c r="MH16" s="578"/>
      <c r="MI16" s="578"/>
      <c r="MJ16" s="578"/>
      <c r="MK16" s="578"/>
      <c r="ML16" s="578"/>
      <c r="MM16" s="578"/>
      <c r="MN16" s="578"/>
      <c r="MO16" s="578"/>
      <c r="MP16" s="578"/>
      <c r="MQ16" s="578"/>
      <c r="MR16" s="578"/>
      <c r="MS16" s="578"/>
      <c r="MT16" s="578"/>
      <c r="MU16" s="578"/>
      <c r="MV16" s="578"/>
      <c r="MW16" s="578"/>
      <c r="MX16" s="578"/>
      <c r="MY16" s="578"/>
      <c r="MZ16" s="578"/>
      <c r="NA16" s="578"/>
      <c r="NB16" s="578"/>
      <c r="NC16" s="578"/>
      <c r="ND16" s="578"/>
      <c r="NE16" s="578"/>
      <c r="NF16" s="578"/>
      <c r="NG16" s="578"/>
      <c r="NH16" s="578"/>
      <c r="NI16" s="578"/>
      <c r="NJ16" s="578"/>
      <c r="NK16" s="578"/>
      <c r="NL16" s="578"/>
      <c r="NM16" s="578"/>
      <c r="NN16" s="578"/>
      <c r="NO16" s="578"/>
      <c r="NP16" s="578"/>
      <c r="NQ16" s="578"/>
      <c r="NR16" s="578"/>
      <c r="NS16" s="578"/>
      <c r="NT16" s="578"/>
      <c r="NU16" s="578"/>
      <c r="NV16" s="578"/>
      <c r="NW16" s="578"/>
      <c r="NX16" s="578"/>
      <c r="NY16" s="578"/>
      <c r="NZ16" s="578"/>
      <c r="OA16" s="578"/>
      <c r="OB16" s="578"/>
      <c r="OC16" s="578"/>
      <c r="OD16" s="578"/>
      <c r="OE16" s="578"/>
      <c r="OF16" s="578"/>
      <c r="OG16" s="578"/>
      <c r="OH16" s="578"/>
      <c r="OI16" s="578"/>
      <c r="OJ16" s="578"/>
      <c r="OK16" s="578"/>
      <c r="OL16" s="578"/>
      <c r="OM16" s="578"/>
      <c r="ON16" s="578"/>
      <c r="OO16" s="578"/>
      <c r="OP16" s="578"/>
      <c r="OQ16" s="578"/>
      <c r="OR16" s="578"/>
      <c r="OS16" s="578"/>
      <c r="OT16" s="578"/>
      <c r="OU16" s="578"/>
      <c r="OV16" s="578"/>
      <c r="OW16" s="578"/>
      <c r="OX16" s="578"/>
      <c r="OY16" s="578"/>
      <c r="OZ16" s="578"/>
      <c r="PA16" s="578"/>
      <c r="PB16" s="578"/>
      <c r="PC16" s="578"/>
      <c r="PD16" s="578"/>
      <c r="PE16" s="578"/>
      <c r="PF16" s="578"/>
      <c r="PG16" s="578"/>
      <c r="PH16" s="578"/>
      <c r="PI16" s="578"/>
      <c r="PJ16" s="578"/>
      <c r="PK16" s="578"/>
      <c r="PL16" s="578"/>
      <c r="PM16" s="578"/>
      <c r="PN16" s="578"/>
      <c r="PO16" s="578"/>
      <c r="PP16" s="578"/>
      <c r="PQ16" s="578"/>
      <c r="PR16" s="578"/>
      <c r="PS16" s="578"/>
      <c r="PT16" s="578"/>
      <c r="PU16" s="578"/>
      <c r="PV16" s="578"/>
      <c r="PW16" s="578"/>
      <c r="PX16" s="578"/>
      <c r="PY16" s="578"/>
      <c r="PZ16" s="578"/>
      <c r="QA16" s="578"/>
      <c r="QB16" s="578"/>
      <c r="QC16" s="578"/>
      <c r="QD16" s="578"/>
      <c r="QE16" s="578"/>
      <c r="QF16" s="578"/>
      <c r="QG16" s="578"/>
      <c r="QH16" s="578"/>
      <c r="QI16" s="578"/>
      <c r="QJ16" s="578"/>
      <c r="QK16" s="578"/>
      <c r="QL16" s="578"/>
      <c r="QM16" s="578"/>
      <c r="QN16" s="578"/>
      <c r="QO16" s="578"/>
      <c r="QP16" s="578"/>
      <c r="QQ16" s="578"/>
      <c r="QR16" s="578"/>
      <c r="QS16" s="578"/>
      <c r="QT16" s="578"/>
      <c r="QU16" s="578"/>
      <c r="QV16" s="578"/>
      <c r="QW16" s="578"/>
      <c r="QX16" s="578"/>
      <c r="QY16" s="578"/>
      <c r="QZ16" s="578"/>
      <c r="RA16" s="578"/>
      <c r="RB16" s="578"/>
      <c r="RC16" s="578"/>
      <c r="RD16" s="578"/>
      <c r="RE16" s="578"/>
      <c r="RF16" s="578"/>
      <c r="RG16" s="578"/>
      <c r="RH16" s="578"/>
      <c r="RI16" s="578"/>
      <c r="RJ16" s="578"/>
      <c r="RK16" s="578"/>
      <c r="RL16" s="578"/>
      <c r="RM16" s="578"/>
      <c r="RN16" s="578"/>
      <c r="RO16" s="578"/>
      <c r="RP16" s="578"/>
      <c r="RQ16" s="578"/>
      <c r="RR16" s="578"/>
      <c r="RS16" s="578"/>
      <c r="RT16" s="578"/>
      <c r="RU16" s="578"/>
      <c r="RV16" s="578"/>
      <c r="RW16" s="578"/>
      <c r="RX16" s="578"/>
      <c r="RY16" s="578"/>
      <c r="RZ16" s="578"/>
      <c r="SA16" s="578"/>
      <c r="SB16" s="578"/>
      <c r="SC16" s="578"/>
      <c r="SD16" s="578"/>
      <c r="SE16" s="578"/>
      <c r="SF16" s="578"/>
      <c r="SG16" s="578"/>
      <c r="SH16" s="578"/>
      <c r="SI16" s="578"/>
      <c r="SJ16" s="578"/>
      <c r="SK16" s="578"/>
      <c r="SL16" s="578"/>
      <c r="SM16" s="578"/>
      <c r="SN16" s="578"/>
      <c r="SO16" s="578"/>
      <c r="SP16" s="578"/>
      <c r="SQ16" s="578"/>
      <c r="SR16" s="578"/>
      <c r="SS16" s="578"/>
      <c r="ST16" s="578"/>
      <c r="SU16" s="578"/>
      <c r="SV16" s="578"/>
      <c r="SW16" s="578"/>
      <c r="SX16" s="578"/>
      <c r="SY16" s="578"/>
      <c r="SZ16" s="578"/>
      <c r="TA16" s="578"/>
      <c r="TB16" s="578"/>
      <c r="TC16" s="578"/>
      <c r="TD16" s="578"/>
      <c r="TE16" s="578"/>
      <c r="TF16" s="578"/>
      <c r="TG16" s="578"/>
      <c r="TH16" s="578"/>
      <c r="TI16" s="578"/>
      <c r="TJ16" s="578"/>
      <c r="TK16" s="578"/>
      <c r="TL16" s="578"/>
      <c r="TM16" s="578"/>
      <c r="TN16" s="578"/>
      <c r="TO16" s="578"/>
      <c r="TP16" s="578"/>
      <c r="TQ16" s="578"/>
      <c r="TR16" s="578"/>
      <c r="TS16" s="578"/>
      <c r="TT16" s="578"/>
      <c r="TU16" s="578"/>
      <c r="TV16" s="578"/>
      <c r="TW16" s="578"/>
      <c r="TX16" s="578"/>
      <c r="TY16" s="578"/>
      <c r="TZ16" s="578"/>
      <c r="UA16" s="578"/>
      <c r="UB16" s="578"/>
      <c r="UC16" s="578"/>
      <c r="UD16" s="578"/>
      <c r="UE16" s="578"/>
      <c r="UF16" s="578"/>
      <c r="UG16" s="578"/>
      <c r="UH16" s="578"/>
      <c r="UI16" s="578"/>
      <c r="UJ16" s="578"/>
      <c r="UK16" s="578"/>
      <c r="UL16" s="578"/>
      <c r="UM16" s="578"/>
      <c r="UN16" s="578"/>
      <c r="UO16" s="578"/>
      <c r="UP16" s="578"/>
      <c r="UQ16" s="578"/>
      <c r="UR16" s="578"/>
      <c r="US16" s="578"/>
      <c r="UT16" s="578"/>
      <c r="UU16" s="578"/>
      <c r="UV16" s="578"/>
      <c r="UW16" s="578"/>
      <c r="UX16" s="578"/>
      <c r="UY16" s="578"/>
      <c r="UZ16" s="578"/>
      <c r="VA16" s="578"/>
      <c r="VB16" s="578"/>
      <c r="VC16" s="578"/>
      <c r="VD16" s="578"/>
      <c r="VE16" s="578"/>
      <c r="VF16" s="578"/>
      <c r="VG16" s="578"/>
      <c r="VH16" s="578"/>
      <c r="VI16" s="578"/>
      <c r="VJ16" s="578"/>
      <c r="VK16" s="578"/>
      <c r="VL16" s="578"/>
      <c r="VM16" s="578"/>
      <c r="VN16" s="578"/>
      <c r="VO16" s="578"/>
      <c r="VP16" s="578"/>
      <c r="VQ16" s="578"/>
      <c r="VR16" s="578"/>
      <c r="VS16" s="578"/>
      <c r="VT16" s="578"/>
      <c r="VU16" s="578"/>
      <c r="VV16" s="578"/>
      <c r="VW16" s="578"/>
      <c r="VX16" s="578"/>
      <c r="VY16" s="578"/>
      <c r="VZ16" s="578"/>
      <c r="WA16" s="578"/>
      <c r="WB16" s="578"/>
      <c r="WC16" s="578"/>
      <c r="WD16" s="578"/>
      <c r="WE16" s="578"/>
      <c r="WF16" s="578"/>
      <c r="WG16" s="578"/>
      <c r="WH16" s="578"/>
      <c r="WI16" s="578"/>
      <c r="WJ16" s="578"/>
      <c r="WK16" s="578"/>
      <c r="WL16" s="578"/>
      <c r="WM16" s="578"/>
      <c r="WN16" s="578"/>
      <c r="WO16" s="578"/>
      <c r="WP16" s="578"/>
      <c r="WQ16" s="578"/>
      <c r="WR16" s="578"/>
      <c r="WS16" s="578"/>
      <c r="WT16" s="578"/>
      <c r="WU16" s="578"/>
      <c r="WV16" s="578"/>
      <c r="WW16" s="578"/>
      <c r="WX16" s="578"/>
      <c r="WY16" s="578"/>
      <c r="WZ16" s="578"/>
      <c r="XA16" s="578"/>
      <c r="XB16" s="578"/>
      <c r="XC16" s="578"/>
      <c r="XD16" s="578"/>
      <c r="XE16" s="578"/>
      <c r="XF16" s="578"/>
      <c r="XG16" s="578"/>
      <c r="XH16" s="578"/>
      <c r="XI16" s="578"/>
      <c r="XJ16" s="578"/>
      <c r="XK16" s="578"/>
      <c r="XL16" s="578"/>
      <c r="XM16" s="578"/>
      <c r="XN16" s="578"/>
      <c r="XO16" s="578"/>
      <c r="XP16" s="578"/>
      <c r="XQ16" s="578"/>
      <c r="XR16" s="578"/>
      <c r="XS16" s="578"/>
      <c r="XT16" s="578"/>
      <c r="XU16" s="578"/>
      <c r="XV16" s="578"/>
      <c r="XW16" s="578"/>
      <c r="XX16" s="578"/>
      <c r="XY16" s="578"/>
      <c r="XZ16" s="578"/>
      <c r="YA16" s="578"/>
      <c r="YB16" s="578"/>
      <c r="YC16" s="578"/>
      <c r="YD16" s="578"/>
      <c r="YE16" s="578"/>
      <c r="YF16" s="578"/>
      <c r="YG16" s="578"/>
      <c r="YH16" s="578"/>
      <c r="YI16" s="578"/>
      <c r="YJ16" s="578"/>
      <c r="YK16" s="578"/>
      <c r="YL16" s="578"/>
      <c r="YM16" s="578"/>
      <c r="YN16" s="578"/>
      <c r="YO16" s="578"/>
      <c r="YP16" s="578"/>
      <c r="YQ16" s="578"/>
      <c r="YR16" s="578"/>
      <c r="YS16" s="578"/>
      <c r="YT16" s="578"/>
      <c r="YU16" s="578"/>
      <c r="YV16" s="578"/>
      <c r="YW16" s="578"/>
      <c r="YX16" s="578"/>
      <c r="YY16" s="578"/>
      <c r="YZ16" s="578"/>
      <c r="ZA16" s="578"/>
      <c r="ZB16" s="578"/>
      <c r="ZC16" s="578"/>
      <c r="ZD16" s="578"/>
      <c r="ZE16" s="578"/>
      <c r="ZF16" s="578"/>
      <c r="ZG16" s="578"/>
      <c r="ZH16" s="578"/>
      <c r="ZI16" s="578"/>
      <c r="ZJ16" s="578"/>
      <c r="ZK16" s="578"/>
      <c r="ZL16" s="578"/>
      <c r="ZM16" s="578"/>
      <c r="ZN16" s="578"/>
      <c r="ZO16" s="578"/>
      <c r="ZP16" s="578"/>
      <c r="ZQ16" s="578"/>
      <c r="ZR16" s="578"/>
      <c r="ZS16" s="578"/>
      <c r="ZT16" s="578"/>
      <c r="ZU16" s="578"/>
      <c r="ZV16" s="578"/>
      <c r="ZW16" s="578"/>
      <c r="ZX16" s="578"/>
      <c r="ZY16" s="578"/>
      <c r="ZZ16" s="578"/>
      <c r="AAA16" s="578"/>
      <c r="AAB16" s="578"/>
      <c r="AAC16" s="578"/>
      <c r="AAD16" s="578"/>
      <c r="AAE16" s="578"/>
      <c r="AAF16" s="578"/>
      <c r="AAG16" s="578"/>
      <c r="AAH16" s="578"/>
      <c r="AAI16" s="578"/>
      <c r="AAJ16" s="578"/>
      <c r="AAK16" s="578"/>
      <c r="AAL16" s="578"/>
      <c r="AAM16" s="578"/>
      <c r="AAN16" s="578"/>
      <c r="AAO16" s="578"/>
      <c r="AAP16" s="578"/>
      <c r="AAQ16" s="578"/>
      <c r="AAR16" s="578"/>
      <c r="AAS16" s="578"/>
      <c r="AAT16" s="578"/>
      <c r="AAU16" s="578"/>
      <c r="AAV16" s="578"/>
      <c r="AAW16" s="578"/>
      <c r="AAX16" s="578"/>
      <c r="AAY16" s="578"/>
      <c r="AAZ16" s="578"/>
      <c r="ABA16" s="578"/>
      <c r="ABB16" s="578"/>
      <c r="ABC16" s="578"/>
      <c r="ABD16" s="578"/>
      <c r="ABE16" s="578"/>
      <c r="ABF16" s="578"/>
      <c r="ABG16" s="578"/>
      <c r="ABH16" s="578"/>
      <c r="ABI16" s="578"/>
      <c r="ABJ16" s="578"/>
      <c r="ABK16" s="578"/>
      <c r="ABL16" s="578"/>
      <c r="ABM16" s="578"/>
      <c r="ABN16" s="578"/>
      <c r="ABO16" s="578"/>
      <c r="ABP16" s="578"/>
      <c r="ABQ16" s="578"/>
      <c r="ABR16" s="578"/>
      <c r="ABS16" s="578"/>
      <c r="ABT16" s="578"/>
      <c r="ABU16" s="578"/>
      <c r="ABV16" s="578"/>
      <c r="ABW16" s="578"/>
      <c r="ABX16" s="578"/>
      <c r="ABY16" s="578"/>
      <c r="ABZ16" s="578"/>
      <c r="ACA16" s="578"/>
      <c r="ACB16" s="578"/>
      <c r="ACC16" s="578"/>
      <c r="ACD16" s="578"/>
      <c r="ACE16" s="578"/>
      <c r="ACF16" s="578"/>
      <c r="ACG16" s="578"/>
      <c r="ACH16" s="578"/>
      <c r="ACI16" s="578"/>
      <c r="ACJ16" s="578"/>
      <c r="ACK16" s="578"/>
      <c r="ACL16" s="578"/>
      <c r="ACM16" s="578"/>
      <c r="ACN16" s="578"/>
      <c r="ACO16" s="578"/>
      <c r="ACP16" s="578"/>
      <c r="ACQ16" s="578"/>
      <c r="ACR16" s="578"/>
      <c r="ACS16" s="578"/>
      <c r="ACT16" s="578"/>
      <c r="ACU16" s="578"/>
      <c r="ACV16" s="578"/>
      <c r="ACW16" s="578"/>
      <c r="ACX16" s="578"/>
      <c r="ACY16" s="578"/>
      <c r="ACZ16" s="578"/>
      <c r="ADA16" s="578"/>
      <c r="ADB16" s="578"/>
      <c r="ADC16" s="578"/>
      <c r="ADD16" s="578"/>
      <c r="ADE16" s="578"/>
      <c r="ADF16" s="578"/>
      <c r="ADG16" s="578"/>
      <c r="ADH16" s="578"/>
      <c r="ADI16" s="578"/>
      <c r="ADJ16" s="578"/>
      <c r="ADK16" s="578"/>
      <c r="ADL16" s="578"/>
      <c r="ADM16" s="578"/>
      <c r="ADN16" s="578"/>
      <c r="ADO16" s="578"/>
      <c r="ADP16" s="578"/>
      <c r="ADQ16" s="578"/>
      <c r="ADR16" s="578"/>
      <c r="ADS16" s="578"/>
      <c r="ADT16" s="578"/>
      <c r="ADU16" s="578"/>
      <c r="ADV16" s="578"/>
      <c r="ADW16" s="578"/>
      <c r="ADX16" s="578"/>
      <c r="ADY16" s="578"/>
      <c r="ADZ16" s="578"/>
      <c r="AEA16" s="578"/>
      <c r="AEB16" s="578"/>
      <c r="AEC16" s="578"/>
      <c r="AED16" s="578"/>
      <c r="AEE16" s="578"/>
      <c r="AEF16" s="578"/>
      <c r="AEG16" s="578"/>
      <c r="AEH16" s="578"/>
      <c r="AEI16" s="578"/>
      <c r="AEJ16" s="578"/>
      <c r="AEK16" s="578"/>
      <c r="AEL16" s="578"/>
      <c r="AEM16" s="578"/>
      <c r="AEN16" s="578"/>
      <c r="AEO16" s="578"/>
      <c r="AEP16" s="578"/>
      <c r="AEQ16" s="578"/>
      <c r="AER16" s="578"/>
      <c r="AES16" s="578"/>
      <c r="AET16" s="578"/>
      <c r="AEU16" s="578"/>
      <c r="AEV16" s="578"/>
      <c r="AEW16" s="578"/>
      <c r="AEX16" s="578"/>
      <c r="AEY16" s="578"/>
      <c r="AEZ16" s="578"/>
      <c r="AFA16" s="578"/>
      <c r="AFB16" s="578"/>
      <c r="AFC16" s="578"/>
      <c r="AFD16" s="578"/>
      <c r="AFE16" s="578"/>
      <c r="AFF16" s="578"/>
      <c r="AFG16" s="578"/>
      <c r="AFH16" s="578"/>
      <c r="AFI16" s="578"/>
      <c r="AFJ16" s="578"/>
      <c r="AFK16" s="578"/>
      <c r="AFL16" s="578"/>
      <c r="AFM16" s="578"/>
      <c r="AFN16" s="578"/>
      <c r="AFO16" s="578"/>
      <c r="AFP16" s="578"/>
      <c r="AFQ16" s="578"/>
      <c r="AFR16" s="578"/>
      <c r="AFS16" s="578"/>
      <c r="AFT16" s="578"/>
      <c r="AFU16" s="578"/>
      <c r="AFV16" s="578"/>
      <c r="AFW16" s="578"/>
      <c r="AFX16" s="578"/>
      <c r="AFY16" s="578"/>
      <c r="AFZ16" s="578"/>
      <c r="AGA16" s="578"/>
      <c r="AGB16" s="578"/>
      <c r="AGC16" s="578"/>
      <c r="AGD16" s="578"/>
      <c r="AGE16" s="578"/>
      <c r="AGF16" s="578"/>
      <c r="AGG16" s="578"/>
      <c r="AGH16" s="578"/>
      <c r="AGI16" s="578"/>
      <c r="AGJ16" s="578"/>
      <c r="AGK16" s="578"/>
      <c r="AGL16" s="578"/>
      <c r="AGM16" s="578"/>
      <c r="AGN16" s="578"/>
      <c r="AGO16" s="578"/>
      <c r="AGP16" s="578"/>
      <c r="AGQ16" s="578"/>
      <c r="AGR16" s="578"/>
      <c r="AGS16" s="578"/>
      <c r="AGT16" s="578"/>
      <c r="AGU16" s="578"/>
      <c r="AGV16" s="578"/>
      <c r="AGW16" s="578"/>
      <c r="AGX16" s="578"/>
      <c r="AGY16" s="578"/>
      <c r="AGZ16" s="578"/>
      <c r="AHA16" s="578"/>
      <c r="AHB16" s="578"/>
      <c r="AHC16" s="578"/>
      <c r="AHD16" s="578"/>
      <c r="AHE16" s="578"/>
      <c r="AHF16" s="578"/>
      <c r="AHG16" s="578"/>
      <c r="AHH16" s="578"/>
      <c r="AHI16" s="578"/>
      <c r="AHJ16" s="578"/>
      <c r="AHK16" s="578"/>
      <c r="AHL16" s="578"/>
      <c r="AHM16" s="578"/>
      <c r="AHN16" s="578"/>
      <c r="AHO16" s="578"/>
      <c r="AHP16" s="578"/>
      <c r="AHQ16" s="578"/>
      <c r="AHR16" s="578"/>
      <c r="AHS16" s="578"/>
      <c r="AHT16" s="578"/>
      <c r="AHU16" s="578"/>
      <c r="AHV16" s="578"/>
      <c r="AHW16" s="578"/>
      <c r="AHX16" s="578"/>
      <c r="AHY16" s="578"/>
      <c r="AHZ16" s="578"/>
      <c r="AIA16" s="578"/>
      <c r="AIB16" s="578"/>
      <c r="AIC16" s="578"/>
      <c r="AID16" s="578"/>
      <c r="AIE16" s="578"/>
      <c r="AIF16" s="578"/>
      <c r="AIG16" s="578"/>
      <c r="AIH16" s="578"/>
      <c r="AII16" s="578"/>
      <c r="AIJ16" s="578"/>
      <c r="AIK16" s="578"/>
      <c r="AIL16" s="578"/>
      <c r="AIM16" s="578"/>
      <c r="AIN16" s="578"/>
      <c r="AIO16" s="578"/>
      <c r="AIP16" s="578"/>
      <c r="AIQ16" s="578"/>
      <c r="AIR16" s="578"/>
      <c r="AIS16" s="578"/>
      <c r="AIT16" s="578"/>
      <c r="AIU16" s="578"/>
      <c r="AIV16" s="578"/>
      <c r="AIW16" s="578"/>
      <c r="AIX16" s="578"/>
      <c r="AIY16" s="578"/>
      <c r="AIZ16" s="578"/>
      <c r="AJA16" s="578"/>
      <c r="AJB16" s="578"/>
      <c r="AJC16" s="578"/>
      <c r="AJD16" s="578"/>
      <c r="AJE16" s="578"/>
      <c r="AJF16" s="578"/>
      <c r="AJG16" s="578"/>
      <c r="AJH16" s="578"/>
      <c r="AJI16" s="578"/>
      <c r="AJJ16" s="578"/>
      <c r="AJK16" s="578"/>
      <c r="AJL16" s="578"/>
      <c r="AJM16" s="578"/>
      <c r="AJN16" s="578"/>
      <c r="AJO16" s="578"/>
      <c r="AJP16" s="578"/>
    </row>
    <row r="17" spans="1:952" s="585" customFormat="1" ht="13.2">
      <c r="A17" s="581"/>
      <c r="B17" s="582" t="s">
        <v>191</v>
      </c>
      <c r="C17" s="583"/>
      <c r="D17" s="584">
        <f>SUM(D14:D16)</f>
        <v>0</v>
      </c>
      <c r="E17" s="584">
        <f t="shared" ref="E17:O17" si="2">SUM(E14:E16)</f>
        <v>0</v>
      </c>
      <c r="F17" s="584">
        <f t="shared" si="2"/>
        <v>0</v>
      </c>
      <c r="G17" s="584">
        <f t="shared" si="2"/>
        <v>0</v>
      </c>
      <c r="H17" s="584">
        <f t="shared" si="2"/>
        <v>0</v>
      </c>
      <c r="I17" s="584">
        <f t="shared" si="2"/>
        <v>0</v>
      </c>
      <c r="J17" s="584">
        <f t="shared" si="2"/>
        <v>0</v>
      </c>
      <c r="K17" s="584">
        <f t="shared" si="2"/>
        <v>0</v>
      </c>
      <c r="L17" s="584">
        <f t="shared" si="2"/>
        <v>0</v>
      </c>
      <c r="M17" s="584">
        <f t="shared" si="2"/>
        <v>0</v>
      </c>
      <c r="N17" s="584">
        <f t="shared" si="2"/>
        <v>0</v>
      </c>
      <c r="O17" s="584">
        <f t="shared" si="2"/>
        <v>0</v>
      </c>
    </row>
    <row r="18" spans="1:952" s="573" customFormat="1" ht="13.2">
      <c r="A18" s="586" t="s">
        <v>98</v>
      </c>
      <c r="B18" s="587" t="s">
        <v>133</v>
      </c>
      <c r="C18" s="588"/>
      <c r="D18" s="589"/>
      <c r="E18" s="589"/>
      <c r="F18" s="589"/>
      <c r="G18" s="589"/>
      <c r="H18" s="589"/>
      <c r="I18" s="589"/>
      <c r="J18" s="589"/>
      <c r="K18" s="589"/>
      <c r="L18" s="589"/>
      <c r="M18" s="589"/>
      <c r="N18" s="589"/>
      <c r="O18" s="589"/>
    </row>
    <row r="19" spans="1:952" s="475" customFormat="1">
      <c r="A19" s="574" t="s">
        <v>27</v>
      </c>
      <c r="B19" s="575" t="s">
        <v>186</v>
      </c>
      <c r="C19" s="576"/>
      <c r="D19" s="577">
        <f ca="1">Bilans!D33-Bilans!C33+Bilans!C41-Bilans!D41-Bilans!D28+Bilans!C28-Bilans!D29+Bilans!C29</f>
        <v>5000000</v>
      </c>
      <c r="E19" s="577">
        <f ca="1">IF(RZS!E2="NIE",Bilans!E33-Bilans!D33-Bilans!E41-Bilans!E28+Bilans!D28-Bilans!E29+Bilans!D29,Bilans!E33-Bilans!D33+Bilans!D41-Bilans!E41-Bilans!E28+Bilans!D28-Bilans!E29+Bilans!D29)</f>
        <v>0</v>
      </c>
      <c r="F19" s="577">
        <f ca="1">IF(RZS!F2="NIE",Bilans!F33-Bilans!E33-Bilans!F41-Bilans!F28+Bilans!E28-Bilans!F29+Bilans!E29,Bilans!F33-Bilans!E33+Bilans!E41-Bilans!F41-Bilans!F28+Bilans!E28-Bilans!F29+Bilans!E29)</f>
        <v>0</v>
      </c>
      <c r="G19" s="577">
        <f ca="1">IF(RZS!G2="NIE",Bilans!G33-Bilans!F33-Bilans!G41-Bilans!G28+Bilans!F28-Bilans!G29+Bilans!F29,Bilans!G33-Bilans!F33+Bilans!F41-Bilans!G41-Bilans!G28+Bilans!F28-Bilans!G29+Bilans!F29)</f>
        <v>0</v>
      </c>
      <c r="H19" s="577">
        <f ca="1">IF(RZS!H2="NIE",Bilans!H33-Bilans!G33-Bilans!H41-Bilans!H28+Bilans!G28-Bilans!H29+Bilans!G29,Bilans!H33-Bilans!G33+Bilans!G41-Bilans!H41-Bilans!H28+Bilans!G28-Bilans!H29+Bilans!G29)</f>
        <v>0</v>
      </c>
      <c r="I19" s="577">
        <f ca="1">IF(RZS!I2="NIE",Bilans!I33-Bilans!H33-Bilans!I41-Bilans!I28+Bilans!H28-Bilans!I29+Bilans!H29,Bilans!I33-Bilans!H33+Bilans!H41-Bilans!I41-Bilans!I28+Bilans!H28-Bilans!I29+Bilans!H29)</f>
        <v>0</v>
      </c>
      <c r="J19" s="577">
        <f ca="1">IF(RZS!J2="NIE",Bilans!J33-Bilans!I33-Bilans!J41-Bilans!J28+Bilans!I28-Bilans!J29+Bilans!I29,Bilans!J33-Bilans!I33+Bilans!I41-Bilans!J41-Bilans!J28+Bilans!I28-Bilans!J29+Bilans!I29)</f>
        <v>0</v>
      </c>
      <c r="K19" s="577">
        <f ca="1">IF(RZS!K2="NIE",Bilans!K33-Bilans!J33-Bilans!K41-Bilans!K28+Bilans!J28-Bilans!K29+Bilans!J29,Bilans!K33-Bilans!J33+Bilans!J41-Bilans!K41-Bilans!K28+Bilans!J28-Bilans!K29+Bilans!J29)</f>
        <v>0</v>
      </c>
      <c r="L19" s="577">
        <f ca="1">IF(RZS!L2="NIE",Bilans!L33-Bilans!K33-Bilans!L41-Bilans!L28+Bilans!K28-Bilans!L29+Bilans!K29,Bilans!L33-Bilans!K33+Bilans!K41-Bilans!L41-Bilans!L28+Bilans!K28-Bilans!L29+Bilans!K29)</f>
        <v>0</v>
      </c>
      <c r="M19" s="577">
        <f ca="1">IF(RZS!M2="NIE",Bilans!M33-Bilans!L33-Bilans!M41-Bilans!M28+Bilans!L28-Bilans!M29+Bilans!L29,Bilans!M33-Bilans!L33+Bilans!L41-Bilans!M41-Bilans!M28+Bilans!L28-Bilans!M29+Bilans!L29)</f>
        <v>0</v>
      </c>
      <c r="N19" s="577">
        <f ca="1">IF(RZS!N2="NIE",Bilans!N33-Bilans!M33-Bilans!N41-Bilans!N28+Bilans!M28-Bilans!N29+Bilans!M29,Bilans!N33-Bilans!M33+Bilans!M41-Bilans!N41-Bilans!N28+Bilans!M28-Bilans!N29+Bilans!M29)</f>
        <v>0</v>
      </c>
      <c r="O19" s="577">
        <f ca="1">IF(RZS!O2="NIE",Bilans!O33-Bilans!N33-Bilans!O41-Bilans!O28+Bilans!N28-Bilans!O29+Bilans!N29,Bilans!O33-Bilans!N33+Bilans!N41-Bilans!O41-Bilans!O28+Bilans!N28-Bilans!O29+Bilans!N29)</f>
        <v>0</v>
      </c>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8"/>
      <c r="AM19" s="578"/>
      <c r="AN19" s="578"/>
      <c r="AO19" s="578"/>
      <c r="AP19" s="578"/>
      <c r="AQ19" s="578"/>
      <c r="AR19" s="578"/>
      <c r="AS19" s="578"/>
      <c r="AT19" s="578"/>
      <c r="AU19" s="578"/>
      <c r="AV19" s="578"/>
      <c r="AW19" s="578"/>
      <c r="AX19" s="578"/>
      <c r="AY19" s="578"/>
      <c r="AZ19" s="578"/>
      <c r="BA19" s="578"/>
      <c r="BB19" s="578"/>
      <c r="BC19" s="578"/>
      <c r="BD19" s="578"/>
      <c r="BE19" s="578"/>
      <c r="BF19" s="578"/>
      <c r="BG19" s="578"/>
      <c r="BH19" s="578"/>
      <c r="BI19" s="578"/>
      <c r="BJ19" s="578"/>
      <c r="BK19" s="578"/>
      <c r="BL19" s="578"/>
      <c r="BM19" s="578"/>
      <c r="BN19" s="578"/>
      <c r="BO19" s="578"/>
      <c r="BP19" s="578"/>
      <c r="BQ19" s="578"/>
      <c r="BR19" s="578"/>
      <c r="BS19" s="578"/>
      <c r="BT19" s="578"/>
      <c r="BU19" s="578"/>
      <c r="BV19" s="578"/>
      <c r="BW19" s="578"/>
      <c r="BX19" s="578"/>
      <c r="BY19" s="578"/>
      <c r="BZ19" s="578"/>
      <c r="CA19" s="578"/>
      <c r="CB19" s="578"/>
      <c r="CC19" s="578"/>
      <c r="CD19" s="578"/>
      <c r="CE19" s="578"/>
      <c r="CF19" s="578"/>
      <c r="CG19" s="578"/>
      <c r="CH19" s="578"/>
      <c r="CI19" s="578"/>
      <c r="CJ19" s="578"/>
      <c r="CK19" s="578"/>
      <c r="CL19" s="578"/>
      <c r="CM19" s="578"/>
      <c r="CN19" s="578"/>
      <c r="CO19" s="578"/>
      <c r="CP19" s="578"/>
      <c r="CQ19" s="578"/>
      <c r="CR19" s="578"/>
      <c r="CS19" s="578"/>
      <c r="CT19" s="578"/>
      <c r="CU19" s="578"/>
      <c r="CV19" s="578"/>
      <c r="CW19" s="578"/>
      <c r="CX19" s="578"/>
      <c r="CY19" s="578"/>
      <c r="CZ19" s="578"/>
      <c r="DA19" s="578"/>
      <c r="DB19" s="578"/>
      <c r="DC19" s="578"/>
      <c r="DD19" s="578"/>
      <c r="DE19" s="578"/>
      <c r="DF19" s="578"/>
      <c r="DG19" s="578"/>
      <c r="DH19" s="578"/>
      <c r="DI19" s="578"/>
      <c r="DJ19" s="578"/>
      <c r="DK19" s="578"/>
      <c r="DL19" s="578"/>
      <c r="DM19" s="578"/>
      <c r="DN19" s="578"/>
      <c r="DO19" s="578"/>
      <c r="DP19" s="578"/>
      <c r="DQ19" s="578"/>
      <c r="DR19" s="578"/>
      <c r="DS19" s="578"/>
      <c r="DT19" s="578"/>
      <c r="DU19" s="578"/>
      <c r="DV19" s="578"/>
      <c r="DW19" s="578"/>
      <c r="DX19" s="578"/>
      <c r="DY19" s="578"/>
      <c r="DZ19" s="578"/>
      <c r="EA19" s="578"/>
      <c r="EB19" s="578"/>
      <c r="EC19" s="578"/>
      <c r="ED19" s="578"/>
      <c r="EE19" s="578"/>
      <c r="EF19" s="578"/>
      <c r="EG19" s="578"/>
      <c r="EH19" s="578"/>
      <c r="EI19" s="578"/>
      <c r="EJ19" s="578"/>
      <c r="EK19" s="578"/>
      <c r="EL19" s="578"/>
      <c r="EM19" s="578"/>
      <c r="EN19" s="578"/>
      <c r="EO19" s="578"/>
      <c r="EP19" s="578"/>
      <c r="EQ19" s="578"/>
      <c r="ER19" s="578"/>
      <c r="ES19" s="578"/>
      <c r="ET19" s="578"/>
      <c r="EU19" s="578"/>
      <c r="EV19" s="578"/>
      <c r="EW19" s="578"/>
      <c r="EX19" s="578"/>
      <c r="EY19" s="578"/>
      <c r="EZ19" s="578"/>
      <c r="FA19" s="578"/>
      <c r="FB19" s="578"/>
      <c r="FC19" s="578"/>
      <c r="FD19" s="578"/>
      <c r="FE19" s="578"/>
      <c r="FF19" s="578"/>
      <c r="FG19" s="578"/>
      <c r="FH19" s="578"/>
      <c r="FI19" s="578"/>
      <c r="FJ19" s="578"/>
      <c r="FK19" s="578"/>
      <c r="FL19" s="578"/>
      <c r="FM19" s="578"/>
      <c r="FN19" s="578"/>
      <c r="FO19" s="578"/>
      <c r="FP19" s="578"/>
      <c r="FQ19" s="578"/>
      <c r="FR19" s="578"/>
      <c r="FS19" s="578"/>
      <c r="FT19" s="578"/>
      <c r="FU19" s="578"/>
      <c r="FV19" s="578"/>
      <c r="FW19" s="578"/>
      <c r="FX19" s="578"/>
      <c r="FY19" s="578"/>
      <c r="FZ19" s="578"/>
      <c r="GA19" s="578"/>
      <c r="GB19" s="578"/>
      <c r="GC19" s="578"/>
      <c r="GD19" s="578"/>
      <c r="GE19" s="578"/>
      <c r="GF19" s="578"/>
      <c r="GG19" s="578"/>
      <c r="GH19" s="578"/>
      <c r="GI19" s="578"/>
      <c r="GJ19" s="578"/>
      <c r="GK19" s="578"/>
      <c r="GL19" s="578"/>
      <c r="GM19" s="578"/>
      <c r="GN19" s="578"/>
      <c r="GO19" s="578"/>
      <c r="GP19" s="578"/>
      <c r="GQ19" s="578"/>
      <c r="GR19" s="578"/>
      <c r="GS19" s="578"/>
      <c r="GT19" s="578"/>
      <c r="GU19" s="578"/>
      <c r="GV19" s="578"/>
      <c r="GW19" s="578"/>
      <c r="GX19" s="578"/>
      <c r="GY19" s="578"/>
      <c r="GZ19" s="578"/>
      <c r="HA19" s="578"/>
      <c r="HB19" s="578"/>
      <c r="HC19" s="578"/>
      <c r="HD19" s="578"/>
      <c r="HE19" s="578"/>
      <c r="HF19" s="578"/>
      <c r="HG19" s="578"/>
      <c r="HH19" s="578"/>
      <c r="HI19" s="578"/>
      <c r="HJ19" s="578"/>
      <c r="HK19" s="578"/>
      <c r="HL19" s="578"/>
      <c r="HM19" s="578"/>
      <c r="HN19" s="578"/>
      <c r="HO19" s="578"/>
      <c r="HP19" s="578"/>
      <c r="HQ19" s="578"/>
      <c r="HR19" s="578"/>
      <c r="HS19" s="578"/>
      <c r="HT19" s="578"/>
      <c r="HU19" s="578"/>
      <c r="HV19" s="578"/>
      <c r="HW19" s="578"/>
      <c r="HX19" s="578"/>
      <c r="HY19" s="578"/>
      <c r="HZ19" s="578"/>
      <c r="IA19" s="578"/>
      <c r="IB19" s="578"/>
      <c r="IC19" s="578"/>
      <c r="ID19" s="578"/>
      <c r="IE19" s="578"/>
      <c r="IF19" s="578"/>
      <c r="IG19" s="578"/>
      <c r="IH19" s="578"/>
      <c r="II19" s="578"/>
      <c r="IJ19" s="578"/>
      <c r="IK19" s="578"/>
      <c r="IL19" s="578"/>
      <c r="IM19" s="578"/>
      <c r="IN19" s="578"/>
      <c r="IO19" s="578"/>
      <c r="IP19" s="578"/>
      <c r="IQ19" s="578"/>
      <c r="IR19" s="578"/>
      <c r="IS19" s="578"/>
      <c r="IT19" s="578"/>
      <c r="IU19" s="578"/>
      <c r="IV19" s="578"/>
      <c r="IW19" s="578"/>
      <c r="IX19" s="578"/>
      <c r="IY19" s="578"/>
      <c r="IZ19" s="578"/>
      <c r="JA19" s="578"/>
      <c r="JB19" s="578"/>
      <c r="JC19" s="578"/>
      <c r="JD19" s="578"/>
      <c r="JE19" s="578"/>
      <c r="JF19" s="578"/>
      <c r="JG19" s="578"/>
      <c r="JH19" s="578"/>
      <c r="JI19" s="578"/>
      <c r="JJ19" s="578"/>
      <c r="JK19" s="578"/>
      <c r="JL19" s="578"/>
      <c r="JM19" s="578"/>
      <c r="JN19" s="578"/>
      <c r="JO19" s="578"/>
      <c r="JP19" s="578"/>
      <c r="JQ19" s="578"/>
      <c r="JR19" s="578"/>
      <c r="JS19" s="578"/>
      <c r="JT19" s="578"/>
      <c r="JU19" s="578"/>
      <c r="JV19" s="578"/>
      <c r="JW19" s="578"/>
      <c r="JX19" s="578"/>
      <c r="JY19" s="578"/>
      <c r="JZ19" s="578"/>
      <c r="KA19" s="578"/>
      <c r="KB19" s="578"/>
      <c r="KC19" s="578"/>
      <c r="KD19" s="578"/>
      <c r="KE19" s="578"/>
      <c r="KF19" s="578"/>
      <c r="KG19" s="578"/>
      <c r="KH19" s="578"/>
      <c r="KI19" s="578"/>
      <c r="KJ19" s="578"/>
      <c r="KK19" s="578"/>
      <c r="KL19" s="578"/>
      <c r="KM19" s="578"/>
      <c r="KN19" s="578"/>
      <c r="KO19" s="578"/>
      <c r="KP19" s="578"/>
      <c r="KQ19" s="578"/>
      <c r="KR19" s="578"/>
      <c r="KS19" s="578"/>
      <c r="KT19" s="578"/>
      <c r="KU19" s="578"/>
      <c r="KV19" s="578"/>
      <c r="KW19" s="578"/>
      <c r="KX19" s="578"/>
      <c r="KY19" s="578"/>
      <c r="KZ19" s="578"/>
      <c r="LA19" s="578"/>
      <c r="LB19" s="578"/>
      <c r="LC19" s="578"/>
      <c r="LD19" s="578"/>
      <c r="LE19" s="578"/>
      <c r="LF19" s="578"/>
      <c r="LG19" s="578"/>
      <c r="LH19" s="578"/>
      <c r="LI19" s="578"/>
      <c r="LJ19" s="578"/>
      <c r="LK19" s="578"/>
      <c r="LL19" s="578"/>
      <c r="LM19" s="578"/>
      <c r="LN19" s="578"/>
      <c r="LO19" s="578"/>
      <c r="LP19" s="578"/>
      <c r="LQ19" s="578"/>
      <c r="LR19" s="578"/>
      <c r="LS19" s="578"/>
      <c r="LT19" s="578"/>
      <c r="LU19" s="578"/>
      <c r="LV19" s="578"/>
      <c r="LW19" s="578"/>
      <c r="LX19" s="578"/>
      <c r="LY19" s="578"/>
      <c r="LZ19" s="578"/>
      <c r="MA19" s="578"/>
      <c r="MB19" s="578"/>
      <c r="MC19" s="578"/>
      <c r="MD19" s="578"/>
      <c r="ME19" s="578"/>
      <c r="MF19" s="578"/>
      <c r="MG19" s="578"/>
      <c r="MH19" s="578"/>
      <c r="MI19" s="578"/>
      <c r="MJ19" s="578"/>
      <c r="MK19" s="578"/>
      <c r="ML19" s="578"/>
      <c r="MM19" s="578"/>
      <c r="MN19" s="578"/>
      <c r="MO19" s="578"/>
      <c r="MP19" s="578"/>
      <c r="MQ19" s="578"/>
      <c r="MR19" s="578"/>
      <c r="MS19" s="578"/>
      <c r="MT19" s="578"/>
      <c r="MU19" s="578"/>
      <c r="MV19" s="578"/>
      <c r="MW19" s="578"/>
      <c r="MX19" s="578"/>
      <c r="MY19" s="578"/>
      <c r="MZ19" s="578"/>
      <c r="NA19" s="578"/>
      <c r="NB19" s="578"/>
      <c r="NC19" s="578"/>
      <c r="ND19" s="578"/>
      <c r="NE19" s="578"/>
      <c r="NF19" s="578"/>
      <c r="NG19" s="578"/>
      <c r="NH19" s="578"/>
      <c r="NI19" s="578"/>
      <c r="NJ19" s="578"/>
      <c r="NK19" s="578"/>
      <c r="NL19" s="578"/>
      <c r="NM19" s="578"/>
      <c r="NN19" s="578"/>
      <c r="NO19" s="578"/>
      <c r="NP19" s="578"/>
      <c r="NQ19" s="578"/>
      <c r="NR19" s="578"/>
      <c r="NS19" s="578"/>
      <c r="NT19" s="578"/>
      <c r="NU19" s="578"/>
      <c r="NV19" s="578"/>
      <c r="NW19" s="578"/>
      <c r="NX19" s="578"/>
      <c r="NY19" s="578"/>
      <c r="NZ19" s="578"/>
      <c r="OA19" s="578"/>
      <c r="OB19" s="578"/>
      <c r="OC19" s="578"/>
      <c r="OD19" s="578"/>
      <c r="OE19" s="578"/>
      <c r="OF19" s="578"/>
      <c r="OG19" s="578"/>
      <c r="OH19" s="578"/>
      <c r="OI19" s="578"/>
      <c r="OJ19" s="578"/>
      <c r="OK19" s="578"/>
      <c r="OL19" s="578"/>
      <c r="OM19" s="578"/>
      <c r="ON19" s="578"/>
      <c r="OO19" s="578"/>
      <c r="OP19" s="578"/>
      <c r="OQ19" s="578"/>
      <c r="OR19" s="578"/>
      <c r="OS19" s="578"/>
      <c r="OT19" s="578"/>
      <c r="OU19" s="578"/>
      <c r="OV19" s="578"/>
      <c r="OW19" s="578"/>
      <c r="OX19" s="578"/>
      <c r="OY19" s="578"/>
      <c r="OZ19" s="578"/>
      <c r="PA19" s="578"/>
      <c r="PB19" s="578"/>
      <c r="PC19" s="578"/>
      <c r="PD19" s="578"/>
      <c r="PE19" s="578"/>
      <c r="PF19" s="578"/>
      <c r="PG19" s="578"/>
      <c r="PH19" s="578"/>
      <c r="PI19" s="578"/>
      <c r="PJ19" s="578"/>
      <c r="PK19" s="578"/>
      <c r="PL19" s="578"/>
      <c r="PM19" s="578"/>
      <c r="PN19" s="578"/>
      <c r="PO19" s="578"/>
      <c r="PP19" s="578"/>
      <c r="PQ19" s="578"/>
      <c r="PR19" s="578"/>
      <c r="PS19" s="578"/>
      <c r="PT19" s="578"/>
      <c r="PU19" s="578"/>
      <c r="PV19" s="578"/>
      <c r="PW19" s="578"/>
      <c r="PX19" s="578"/>
      <c r="PY19" s="578"/>
      <c r="PZ19" s="578"/>
      <c r="QA19" s="578"/>
      <c r="QB19" s="578"/>
      <c r="QC19" s="578"/>
      <c r="QD19" s="578"/>
      <c r="QE19" s="578"/>
      <c r="QF19" s="578"/>
      <c r="QG19" s="578"/>
      <c r="QH19" s="578"/>
      <c r="QI19" s="578"/>
      <c r="QJ19" s="578"/>
      <c r="QK19" s="578"/>
      <c r="QL19" s="578"/>
      <c r="QM19" s="578"/>
      <c r="QN19" s="578"/>
      <c r="QO19" s="578"/>
      <c r="QP19" s="578"/>
      <c r="QQ19" s="578"/>
      <c r="QR19" s="578"/>
      <c r="QS19" s="578"/>
      <c r="QT19" s="578"/>
      <c r="QU19" s="578"/>
      <c r="QV19" s="578"/>
      <c r="QW19" s="578"/>
      <c r="QX19" s="578"/>
      <c r="QY19" s="578"/>
      <c r="QZ19" s="578"/>
      <c r="RA19" s="578"/>
      <c r="RB19" s="578"/>
      <c r="RC19" s="578"/>
      <c r="RD19" s="578"/>
      <c r="RE19" s="578"/>
      <c r="RF19" s="578"/>
      <c r="RG19" s="578"/>
      <c r="RH19" s="578"/>
      <c r="RI19" s="578"/>
      <c r="RJ19" s="578"/>
      <c r="RK19" s="578"/>
      <c r="RL19" s="578"/>
      <c r="RM19" s="578"/>
      <c r="RN19" s="578"/>
      <c r="RO19" s="578"/>
      <c r="RP19" s="578"/>
      <c r="RQ19" s="578"/>
      <c r="RR19" s="578"/>
      <c r="RS19" s="578"/>
      <c r="RT19" s="578"/>
      <c r="RU19" s="578"/>
      <c r="RV19" s="578"/>
      <c r="RW19" s="578"/>
      <c r="RX19" s="578"/>
      <c r="RY19" s="578"/>
      <c r="RZ19" s="578"/>
      <c r="SA19" s="578"/>
      <c r="SB19" s="578"/>
      <c r="SC19" s="578"/>
      <c r="SD19" s="578"/>
      <c r="SE19" s="578"/>
      <c r="SF19" s="578"/>
      <c r="SG19" s="578"/>
      <c r="SH19" s="578"/>
      <c r="SI19" s="578"/>
      <c r="SJ19" s="578"/>
      <c r="SK19" s="578"/>
      <c r="SL19" s="578"/>
      <c r="SM19" s="578"/>
      <c r="SN19" s="578"/>
      <c r="SO19" s="578"/>
      <c r="SP19" s="578"/>
      <c r="SQ19" s="578"/>
      <c r="SR19" s="578"/>
      <c r="SS19" s="578"/>
      <c r="ST19" s="578"/>
      <c r="SU19" s="578"/>
      <c r="SV19" s="578"/>
      <c r="SW19" s="578"/>
      <c r="SX19" s="578"/>
      <c r="SY19" s="578"/>
      <c r="SZ19" s="578"/>
      <c r="TA19" s="578"/>
      <c r="TB19" s="578"/>
      <c r="TC19" s="578"/>
      <c r="TD19" s="578"/>
      <c r="TE19" s="578"/>
      <c r="TF19" s="578"/>
      <c r="TG19" s="578"/>
      <c r="TH19" s="578"/>
      <c r="TI19" s="578"/>
      <c r="TJ19" s="578"/>
      <c r="TK19" s="578"/>
      <c r="TL19" s="578"/>
      <c r="TM19" s="578"/>
      <c r="TN19" s="578"/>
      <c r="TO19" s="578"/>
      <c r="TP19" s="578"/>
      <c r="TQ19" s="578"/>
      <c r="TR19" s="578"/>
      <c r="TS19" s="578"/>
      <c r="TT19" s="578"/>
      <c r="TU19" s="578"/>
      <c r="TV19" s="578"/>
      <c r="TW19" s="578"/>
      <c r="TX19" s="578"/>
      <c r="TY19" s="578"/>
      <c r="TZ19" s="578"/>
      <c r="UA19" s="578"/>
      <c r="UB19" s="578"/>
      <c r="UC19" s="578"/>
      <c r="UD19" s="578"/>
      <c r="UE19" s="578"/>
      <c r="UF19" s="578"/>
      <c r="UG19" s="578"/>
      <c r="UH19" s="578"/>
      <c r="UI19" s="578"/>
      <c r="UJ19" s="578"/>
      <c r="UK19" s="578"/>
      <c r="UL19" s="578"/>
      <c r="UM19" s="578"/>
      <c r="UN19" s="578"/>
      <c r="UO19" s="578"/>
      <c r="UP19" s="578"/>
      <c r="UQ19" s="578"/>
      <c r="UR19" s="578"/>
      <c r="US19" s="578"/>
      <c r="UT19" s="578"/>
      <c r="UU19" s="578"/>
      <c r="UV19" s="578"/>
      <c r="UW19" s="578"/>
      <c r="UX19" s="578"/>
      <c r="UY19" s="578"/>
      <c r="UZ19" s="578"/>
      <c r="VA19" s="578"/>
      <c r="VB19" s="578"/>
      <c r="VC19" s="578"/>
      <c r="VD19" s="578"/>
      <c r="VE19" s="578"/>
      <c r="VF19" s="578"/>
      <c r="VG19" s="578"/>
      <c r="VH19" s="578"/>
      <c r="VI19" s="578"/>
      <c r="VJ19" s="578"/>
      <c r="VK19" s="578"/>
      <c r="VL19" s="578"/>
      <c r="VM19" s="578"/>
      <c r="VN19" s="578"/>
      <c r="VO19" s="578"/>
      <c r="VP19" s="578"/>
      <c r="VQ19" s="578"/>
      <c r="VR19" s="578"/>
      <c r="VS19" s="578"/>
      <c r="VT19" s="578"/>
      <c r="VU19" s="578"/>
      <c r="VV19" s="578"/>
      <c r="VW19" s="578"/>
      <c r="VX19" s="578"/>
      <c r="VY19" s="578"/>
      <c r="VZ19" s="578"/>
      <c r="WA19" s="578"/>
      <c r="WB19" s="578"/>
      <c r="WC19" s="578"/>
      <c r="WD19" s="578"/>
      <c r="WE19" s="578"/>
      <c r="WF19" s="578"/>
      <c r="WG19" s="578"/>
      <c r="WH19" s="578"/>
      <c r="WI19" s="578"/>
      <c r="WJ19" s="578"/>
      <c r="WK19" s="578"/>
      <c r="WL19" s="578"/>
      <c r="WM19" s="578"/>
      <c r="WN19" s="578"/>
      <c r="WO19" s="578"/>
      <c r="WP19" s="578"/>
      <c r="WQ19" s="578"/>
      <c r="WR19" s="578"/>
      <c r="WS19" s="578"/>
      <c r="WT19" s="578"/>
      <c r="WU19" s="578"/>
      <c r="WV19" s="578"/>
      <c r="WW19" s="578"/>
      <c r="WX19" s="578"/>
      <c r="WY19" s="578"/>
      <c r="WZ19" s="578"/>
      <c r="XA19" s="578"/>
      <c r="XB19" s="578"/>
      <c r="XC19" s="578"/>
      <c r="XD19" s="578"/>
      <c r="XE19" s="578"/>
      <c r="XF19" s="578"/>
      <c r="XG19" s="578"/>
      <c r="XH19" s="578"/>
      <c r="XI19" s="578"/>
      <c r="XJ19" s="578"/>
      <c r="XK19" s="578"/>
      <c r="XL19" s="578"/>
      <c r="XM19" s="578"/>
      <c r="XN19" s="578"/>
      <c r="XO19" s="578"/>
      <c r="XP19" s="578"/>
      <c r="XQ19" s="578"/>
      <c r="XR19" s="578"/>
      <c r="XS19" s="578"/>
      <c r="XT19" s="578"/>
      <c r="XU19" s="578"/>
      <c r="XV19" s="578"/>
      <c r="XW19" s="578"/>
      <c r="XX19" s="578"/>
      <c r="XY19" s="578"/>
      <c r="XZ19" s="578"/>
      <c r="YA19" s="578"/>
      <c r="YB19" s="578"/>
      <c r="YC19" s="578"/>
      <c r="YD19" s="578"/>
      <c r="YE19" s="578"/>
      <c r="YF19" s="578"/>
      <c r="YG19" s="578"/>
      <c r="YH19" s="578"/>
      <c r="YI19" s="578"/>
      <c r="YJ19" s="578"/>
      <c r="YK19" s="578"/>
      <c r="YL19" s="578"/>
      <c r="YM19" s="578"/>
      <c r="YN19" s="578"/>
      <c r="YO19" s="578"/>
      <c r="YP19" s="578"/>
      <c r="YQ19" s="578"/>
      <c r="YR19" s="578"/>
      <c r="YS19" s="578"/>
      <c r="YT19" s="578"/>
      <c r="YU19" s="578"/>
      <c r="YV19" s="578"/>
      <c r="YW19" s="578"/>
      <c r="YX19" s="578"/>
      <c r="YY19" s="578"/>
      <c r="YZ19" s="578"/>
      <c r="ZA19" s="578"/>
      <c r="ZB19" s="578"/>
      <c r="ZC19" s="578"/>
      <c r="ZD19" s="578"/>
      <c r="ZE19" s="578"/>
      <c r="ZF19" s="578"/>
      <c r="ZG19" s="578"/>
      <c r="ZH19" s="578"/>
      <c r="ZI19" s="578"/>
      <c r="ZJ19" s="578"/>
      <c r="ZK19" s="578"/>
      <c r="ZL19" s="578"/>
      <c r="ZM19" s="578"/>
      <c r="ZN19" s="578"/>
      <c r="ZO19" s="578"/>
      <c r="ZP19" s="578"/>
      <c r="ZQ19" s="578"/>
      <c r="ZR19" s="578"/>
      <c r="ZS19" s="578"/>
      <c r="ZT19" s="578"/>
      <c r="ZU19" s="578"/>
      <c r="ZV19" s="578"/>
      <c r="ZW19" s="578"/>
      <c r="ZX19" s="578"/>
      <c r="ZY19" s="578"/>
      <c r="ZZ19" s="578"/>
      <c r="AAA19" s="578"/>
      <c r="AAB19" s="578"/>
      <c r="AAC19" s="578"/>
      <c r="AAD19" s="578"/>
      <c r="AAE19" s="578"/>
      <c r="AAF19" s="578"/>
      <c r="AAG19" s="578"/>
      <c r="AAH19" s="578"/>
      <c r="AAI19" s="578"/>
      <c r="AAJ19" s="578"/>
      <c r="AAK19" s="578"/>
      <c r="AAL19" s="578"/>
      <c r="AAM19" s="578"/>
      <c r="AAN19" s="578"/>
      <c r="AAO19" s="578"/>
      <c r="AAP19" s="578"/>
      <c r="AAQ19" s="578"/>
      <c r="AAR19" s="578"/>
      <c r="AAS19" s="578"/>
      <c r="AAT19" s="578"/>
      <c r="AAU19" s="578"/>
      <c r="AAV19" s="578"/>
      <c r="AAW19" s="578"/>
      <c r="AAX19" s="578"/>
      <c r="AAY19" s="578"/>
      <c r="AAZ19" s="578"/>
      <c r="ABA19" s="578"/>
      <c r="ABB19" s="578"/>
      <c r="ABC19" s="578"/>
      <c r="ABD19" s="578"/>
      <c r="ABE19" s="578"/>
      <c r="ABF19" s="578"/>
      <c r="ABG19" s="578"/>
      <c r="ABH19" s="578"/>
      <c r="ABI19" s="578"/>
      <c r="ABJ19" s="578"/>
      <c r="ABK19" s="578"/>
      <c r="ABL19" s="578"/>
      <c r="ABM19" s="578"/>
      <c r="ABN19" s="578"/>
      <c r="ABO19" s="578"/>
      <c r="ABP19" s="578"/>
      <c r="ABQ19" s="578"/>
      <c r="ABR19" s="578"/>
      <c r="ABS19" s="578"/>
      <c r="ABT19" s="578"/>
      <c r="ABU19" s="578"/>
      <c r="ABV19" s="578"/>
      <c r="ABW19" s="578"/>
      <c r="ABX19" s="578"/>
      <c r="ABY19" s="578"/>
      <c r="ABZ19" s="578"/>
      <c r="ACA19" s="578"/>
      <c r="ACB19" s="578"/>
      <c r="ACC19" s="578"/>
      <c r="ACD19" s="578"/>
      <c r="ACE19" s="578"/>
      <c r="ACF19" s="578"/>
      <c r="ACG19" s="578"/>
      <c r="ACH19" s="578"/>
      <c r="ACI19" s="578"/>
      <c r="ACJ19" s="578"/>
      <c r="ACK19" s="578"/>
      <c r="ACL19" s="578"/>
      <c r="ACM19" s="578"/>
      <c r="ACN19" s="578"/>
      <c r="ACO19" s="578"/>
      <c r="ACP19" s="578"/>
      <c r="ACQ19" s="578"/>
      <c r="ACR19" s="578"/>
      <c r="ACS19" s="578"/>
      <c r="ACT19" s="578"/>
      <c r="ACU19" s="578"/>
      <c r="ACV19" s="578"/>
      <c r="ACW19" s="578"/>
      <c r="ACX19" s="578"/>
      <c r="ACY19" s="578"/>
      <c r="ACZ19" s="578"/>
      <c r="ADA19" s="578"/>
      <c r="ADB19" s="578"/>
      <c r="ADC19" s="578"/>
      <c r="ADD19" s="578"/>
      <c r="ADE19" s="578"/>
      <c r="ADF19" s="578"/>
      <c r="ADG19" s="578"/>
      <c r="ADH19" s="578"/>
      <c r="ADI19" s="578"/>
      <c r="ADJ19" s="578"/>
      <c r="ADK19" s="578"/>
      <c r="ADL19" s="578"/>
      <c r="ADM19" s="578"/>
      <c r="ADN19" s="578"/>
      <c r="ADO19" s="578"/>
      <c r="ADP19" s="578"/>
      <c r="ADQ19" s="578"/>
      <c r="ADR19" s="578"/>
      <c r="ADS19" s="578"/>
      <c r="ADT19" s="578"/>
      <c r="ADU19" s="578"/>
      <c r="ADV19" s="578"/>
      <c r="ADW19" s="578"/>
      <c r="ADX19" s="578"/>
      <c r="ADY19" s="578"/>
      <c r="ADZ19" s="578"/>
      <c r="AEA19" s="578"/>
      <c r="AEB19" s="578"/>
      <c r="AEC19" s="578"/>
      <c r="AED19" s="578"/>
      <c r="AEE19" s="578"/>
      <c r="AEF19" s="578"/>
      <c r="AEG19" s="578"/>
      <c r="AEH19" s="578"/>
      <c r="AEI19" s="578"/>
      <c r="AEJ19" s="578"/>
      <c r="AEK19" s="578"/>
      <c r="AEL19" s="578"/>
      <c r="AEM19" s="578"/>
      <c r="AEN19" s="578"/>
      <c r="AEO19" s="578"/>
      <c r="AEP19" s="578"/>
      <c r="AEQ19" s="578"/>
      <c r="AER19" s="578"/>
      <c r="AES19" s="578"/>
      <c r="AET19" s="578"/>
      <c r="AEU19" s="578"/>
      <c r="AEV19" s="578"/>
      <c r="AEW19" s="578"/>
      <c r="AEX19" s="578"/>
      <c r="AEY19" s="578"/>
      <c r="AEZ19" s="578"/>
      <c r="AFA19" s="578"/>
      <c r="AFB19" s="578"/>
      <c r="AFC19" s="578"/>
      <c r="AFD19" s="578"/>
      <c r="AFE19" s="578"/>
      <c r="AFF19" s="578"/>
      <c r="AFG19" s="578"/>
      <c r="AFH19" s="578"/>
      <c r="AFI19" s="578"/>
      <c r="AFJ19" s="578"/>
      <c r="AFK19" s="578"/>
      <c r="AFL19" s="578"/>
      <c r="AFM19" s="578"/>
      <c r="AFN19" s="578"/>
      <c r="AFO19" s="578"/>
      <c r="AFP19" s="578"/>
      <c r="AFQ19" s="578"/>
      <c r="AFR19" s="578"/>
      <c r="AFS19" s="578"/>
      <c r="AFT19" s="578"/>
      <c r="AFU19" s="578"/>
      <c r="AFV19" s="578"/>
      <c r="AFW19" s="578"/>
      <c r="AFX19" s="578"/>
      <c r="AFY19" s="578"/>
      <c r="AFZ19" s="578"/>
      <c r="AGA19" s="578"/>
      <c r="AGB19" s="578"/>
      <c r="AGC19" s="578"/>
      <c r="AGD19" s="578"/>
      <c r="AGE19" s="578"/>
      <c r="AGF19" s="578"/>
      <c r="AGG19" s="578"/>
      <c r="AGH19" s="578"/>
      <c r="AGI19" s="578"/>
      <c r="AGJ19" s="578"/>
      <c r="AGK19" s="578"/>
      <c r="AGL19" s="578"/>
      <c r="AGM19" s="578"/>
      <c r="AGN19" s="578"/>
      <c r="AGO19" s="578"/>
      <c r="AGP19" s="578"/>
      <c r="AGQ19" s="578"/>
      <c r="AGR19" s="578"/>
      <c r="AGS19" s="578"/>
      <c r="AGT19" s="578"/>
      <c r="AGU19" s="578"/>
      <c r="AGV19" s="578"/>
      <c r="AGW19" s="578"/>
      <c r="AGX19" s="578"/>
      <c r="AGY19" s="578"/>
      <c r="AGZ19" s="578"/>
      <c r="AHA19" s="578"/>
      <c r="AHB19" s="578"/>
      <c r="AHC19" s="578"/>
      <c r="AHD19" s="578"/>
      <c r="AHE19" s="578"/>
      <c r="AHF19" s="578"/>
      <c r="AHG19" s="578"/>
      <c r="AHH19" s="578"/>
      <c r="AHI19" s="578"/>
      <c r="AHJ19" s="578"/>
      <c r="AHK19" s="578"/>
      <c r="AHL19" s="578"/>
      <c r="AHM19" s="578"/>
      <c r="AHN19" s="578"/>
      <c r="AHO19" s="578"/>
      <c r="AHP19" s="578"/>
      <c r="AHQ19" s="578"/>
      <c r="AHR19" s="578"/>
      <c r="AHS19" s="578"/>
      <c r="AHT19" s="578"/>
      <c r="AHU19" s="578"/>
      <c r="AHV19" s="578"/>
      <c r="AHW19" s="578"/>
      <c r="AHX19" s="578"/>
      <c r="AHY19" s="578"/>
      <c r="AHZ19" s="578"/>
      <c r="AIA19" s="578"/>
      <c r="AIB19" s="578"/>
      <c r="AIC19" s="578"/>
      <c r="AID19" s="578"/>
      <c r="AIE19" s="578"/>
      <c r="AIF19" s="578"/>
      <c r="AIG19" s="578"/>
      <c r="AIH19" s="578"/>
      <c r="AII19" s="578"/>
      <c r="AIJ19" s="578"/>
      <c r="AIK19" s="578"/>
      <c r="AIL19" s="578"/>
      <c r="AIM19" s="578"/>
      <c r="AIN19" s="578"/>
      <c r="AIO19" s="578"/>
      <c r="AIP19" s="578"/>
      <c r="AIQ19" s="578"/>
      <c r="AIR19" s="578"/>
      <c r="AIS19" s="578"/>
      <c r="AIT19" s="578"/>
      <c r="AIU19" s="578"/>
      <c r="AIV19" s="578"/>
      <c r="AIW19" s="578"/>
      <c r="AIX19" s="578"/>
      <c r="AIY19" s="578"/>
      <c r="AIZ19" s="578"/>
      <c r="AJA19" s="578"/>
      <c r="AJB19" s="578"/>
      <c r="AJC19" s="578"/>
      <c r="AJD19" s="578"/>
      <c r="AJE19" s="578"/>
      <c r="AJF19" s="578"/>
      <c r="AJG19" s="578"/>
      <c r="AJH19" s="578"/>
      <c r="AJI19" s="578"/>
      <c r="AJJ19" s="578"/>
      <c r="AJK19" s="578"/>
      <c r="AJL19" s="578"/>
      <c r="AJM19" s="578"/>
      <c r="AJN19" s="578"/>
      <c r="AJO19" s="578"/>
      <c r="AJP19" s="578"/>
    </row>
    <row r="20" spans="1:952" s="475" customFormat="1">
      <c r="A20" s="574" t="s">
        <v>28</v>
      </c>
      <c r="B20" s="575" t="s">
        <v>187</v>
      </c>
      <c r="C20" s="576"/>
      <c r="D20" s="577">
        <f>Finansowanie!D66</f>
        <v>0</v>
      </c>
      <c r="E20" s="577">
        <f>Finansowanie!E66</f>
        <v>20000000</v>
      </c>
      <c r="F20" s="577">
        <f>Finansowanie!F66</f>
        <v>0</v>
      </c>
      <c r="G20" s="577">
        <f>Finansowanie!G66</f>
        <v>0</v>
      </c>
      <c r="H20" s="577">
        <f>Finansowanie!H66</f>
        <v>0</v>
      </c>
      <c r="I20" s="577">
        <f>Finansowanie!I66</f>
        <v>0</v>
      </c>
      <c r="J20" s="577">
        <f>Finansowanie!J66</f>
        <v>0</v>
      </c>
      <c r="K20" s="577">
        <f>Finansowanie!K66</f>
        <v>0</v>
      </c>
      <c r="L20" s="577">
        <f>Finansowanie!L66</f>
        <v>0</v>
      </c>
      <c r="M20" s="577">
        <f>Finansowanie!M66</f>
        <v>0</v>
      </c>
      <c r="N20" s="577">
        <f>Finansowanie!N66</f>
        <v>0</v>
      </c>
      <c r="O20" s="577">
        <f>Finansowanie!O66</f>
        <v>0</v>
      </c>
      <c r="P20" s="578"/>
      <c r="Q20" s="578"/>
      <c r="R20" s="578"/>
      <c r="S20" s="578"/>
      <c r="T20" s="578"/>
      <c r="U20" s="578"/>
      <c r="V20" s="578"/>
      <c r="W20" s="578"/>
      <c r="X20" s="578"/>
      <c r="Y20" s="578"/>
      <c r="Z20" s="578"/>
      <c r="AA20" s="578"/>
      <c r="AB20" s="578"/>
      <c r="AC20" s="578"/>
      <c r="AD20" s="578"/>
      <c r="AE20" s="578"/>
      <c r="AF20" s="578"/>
      <c r="AG20" s="578"/>
      <c r="AH20" s="578"/>
      <c r="AI20" s="578"/>
      <c r="AJ20" s="578"/>
      <c r="AK20" s="578"/>
      <c r="AL20" s="578"/>
      <c r="AM20" s="578"/>
      <c r="AN20" s="578"/>
      <c r="AO20" s="578"/>
      <c r="AP20" s="578"/>
      <c r="AQ20" s="578"/>
      <c r="AR20" s="578"/>
      <c r="AS20" s="578"/>
      <c r="AT20" s="578"/>
      <c r="AU20" s="578"/>
      <c r="AV20" s="578"/>
      <c r="AW20" s="578"/>
      <c r="AX20" s="578"/>
      <c r="AY20" s="578"/>
      <c r="AZ20" s="578"/>
      <c r="BA20" s="578"/>
      <c r="BB20" s="578"/>
      <c r="BC20" s="578"/>
      <c r="BD20" s="578"/>
      <c r="BE20" s="578"/>
      <c r="BF20" s="578"/>
      <c r="BG20" s="578"/>
      <c r="BH20" s="578"/>
      <c r="BI20" s="578"/>
      <c r="BJ20" s="578"/>
      <c r="BK20" s="578"/>
      <c r="BL20" s="578"/>
      <c r="BM20" s="578"/>
      <c r="BN20" s="578"/>
      <c r="BO20" s="578"/>
      <c r="BP20" s="578"/>
      <c r="BQ20" s="578"/>
      <c r="BR20" s="578"/>
      <c r="BS20" s="578"/>
      <c r="BT20" s="578"/>
      <c r="BU20" s="578"/>
      <c r="BV20" s="578"/>
      <c r="BW20" s="578"/>
      <c r="BX20" s="578"/>
      <c r="BY20" s="578"/>
      <c r="BZ20" s="578"/>
      <c r="CA20" s="578"/>
      <c r="CB20" s="578"/>
      <c r="CC20" s="578"/>
      <c r="CD20" s="578"/>
      <c r="CE20" s="578"/>
      <c r="CF20" s="578"/>
      <c r="CG20" s="578"/>
      <c r="CH20" s="578"/>
      <c r="CI20" s="578"/>
      <c r="CJ20" s="578"/>
      <c r="CK20" s="578"/>
      <c r="CL20" s="578"/>
      <c r="CM20" s="578"/>
      <c r="CN20" s="578"/>
      <c r="CO20" s="578"/>
      <c r="CP20" s="578"/>
      <c r="CQ20" s="578"/>
      <c r="CR20" s="578"/>
      <c r="CS20" s="578"/>
      <c r="CT20" s="578"/>
      <c r="CU20" s="578"/>
      <c r="CV20" s="578"/>
      <c r="CW20" s="578"/>
      <c r="CX20" s="578"/>
      <c r="CY20" s="578"/>
      <c r="CZ20" s="578"/>
      <c r="DA20" s="578"/>
      <c r="DB20" s="578"/>
      <c r="DC20" s="578"/>
      <c r="DD20" s="578"/>
      <c r="DE20" s="578"/>
      <c r="DF20" s="578"/>
      <c r="DG20" s="578"/>
      <c r="DH20" s="578"/>
      <c r="DI20" s="578"/>
      <c r="DJ20" s="578"/>
      <c r="DK20" s="578"/>
      <c r="DL20" s="578"/>
      <c r="DM20" s="578"/>
      <c r="DN20" s="578"/>
      <c r="DO20" s="578"/>
      <c r="DP20" s="578"/>
      <c r="DQ20" s="578"/>
      <c r="DR20" s="578"/>
      <c r="DS20" s="578"/>
      <c r="DT20" s="578"/>
      <c r="DU20" s="578"/>
      <c r="DV20" s="578"/>
      <c r="DW20" s="578"/>
      <c r="DX20" s="578"/>
      <c r="DY20" s="578"/>
      <c r="DZ20" s="578"/>
      <c r="EA20" s="578"/>
      <c r="EB20" s="578"/>
      <c r="EC20" s="578"/>
      <c r="ED20" s="578"/>
      <c r="EE20" s="578"/>
      <c r="EF20" s="578"/>
      <c r="EG20" s="578"/>
      <c r="EH20" s="578"/>
      <c r="EI20" s="578"/>
      <c r="EJ20" s="578"/>
      <c r="EK20" s="578"/>
      <c r="EL20" s="578"/>
      <c r="EM20" s="578"/>
      <c r="EN20" s="578"/>
      <c r="EO20" s="578"/>
      <c r="EP20" s="578"/>
      <c r="EQ20" s="578"/>
      <c r="ER20" s="578"/>
      <c r="ES20" s="578"/>
      <c r="ET20" s="578"/>
      <c r="EU20" s="578"/>
      <c r="EV20" s="578"/>
      <c r="EW20" s="578"/>
      <c r="EX20" s="578"/>
      <c r="EY20" s="578"/>
      <c r="EZ20" s="578"/>
      <c r="FA20" s="578"/>
      <c r="FB20" s="578"/>
      <c r="FC20" s="578"/>
      <c r="FD20" s="578"/>
      <c r="FE20" s="578"/>
      <c r="FF20" s="578"/>
      <c r="FG20" s="578"/>
      <c r="FH20" s="578"/>
      <c r="FI20" s="578"/>
      <c r="FJ20" s="578"/>
      <c r="FK20" s="578"/>
      <c r="FL20" s="578"/>
      <c r="FM20" s="578"/>
      <c r="FN20" s="578"/>
      <c r="FO20" s="578"/>
      <c r="FP20" s="578"/>
      <c r="FQ20" s="578"/>
      <c r="FR20" s="578"/>
      <c r="FS20" s="578"/>
      <c r="FT20" s="578"/>
      <c r="FU20" s="578"/>
      <c r="FV20" s="578"/>
      <c r="FW20" s="578"/>
      <c r="FX20" s="578"/>
      <c r="FY20" s="578"/>
      <c r="FZ20" s="578"/>
      <c r="GA20" s="578"/>
      <c r="GB20" s="578"/>
      <c r="GC20" s="578"/>
      <c r="GD20" s="578"/>
      <c r="GE20" s="578"/>
      <c r="GF20" s="578"/>
      <c r="GG20" s="578"/>
      <c r="GH20" s="578"/>
      <c r="GI20" s="578"/>
      <c r="GJ20" s="578"/>
      <c r="GK20" s="578"/>
      <c r="GL20" s="578"/>
      <c r="GM20" s="578"/>
      <c r="GN20" s="578"/>
      <c r="GO20" s="578"/>
      <c r="GP20" s="578"/>
      <c r="GQ20" s="578"/>
      <c r="GR20" s="578"/>
      <c r="GS20" s="578"/>
      <c r="GT20" s="578"/>
      <c r="GU20" s="578"/>
      <c r="GV20" s="578"/>
      <c r="GW20" s="578"/>
      <c r="GX20" s="578"/>
      <c r="GY20" s="578"/>
      <c r="GZ20" s="578"/>
      <c r="HA20" s="578"/>
      <c r="HB20" s="578"/>
      <c r="HC20" s="578"/>
      <c r="HD20" s="578"/>
      <c r="HE20" s="578"/>
      <c r="HF20" s="578"/>
      <c r="HG20" s="578"/>
      <c r="HH20" s="578"/>
      <c r="HI20" s="578"/>
      <c r="HJ20" s="578"/>
      <c r="HK20" s="578"/>
      <c r="HL20" s="578"/>
      <c r="HM20" s="578"/>
      <c r="HN20" s="578"/>
      <c r="HO20" s="578"/>
      <c r="HP20" s="578"/>
      <c r="HQ20" s="578"/>
      <c r="HR20" s="578"/>
      <c r="HS20" s="578"/>
      <c r="HT20" s="578"/>
      <c r="HU20" s="578"/>
      <c r="HV20" s="578"/>
      <c r="HW20" s="578"/>
      <c r="HX20" s="578"/>
      <c r="HY20" s="578"/>
      <c r="HZ20" s="578"/>
      <c r="IA20" s="578"/>
      <c r="IB20" s="578"/>
      <c r="IC20" s="578"/>
      <c r="ID20" s="578"/>
      <c r="IE20" s="578"/>
      <c r="IF20" s="578"/>
      <c r="IG20" s="578"/>
      <c r="IH20" s="578"/>
      <c r="II20" s="578"/>
      <c r="IJ20" s="578"/>
      <c r="IK20" s="578"/>
      <c r="IL20" s="578"/>
      <c r="IM20" s="578"/>
      <c r="IN20" s="578"/>
      <c r="IO20" s="578"/>
      <c r="IP20" s="578"/>
      <c r="IQ20" s="578"/>
      <c r="IR20" s="578"/>
      <c r="IS20" s="578"/>
      <c r="IT20" s="578"/>
      <c r="IU20" s="578"/>
      <c r="IV20" s="578"/>
      <c r="IW20" s="578"/>
      <c r="IX20" s="578"/>
      <c r="IY20" s="578"/>
      <c r="IZ20" s="578"/>
      <c r="JA20" s="578"/>
      <c r="JB20" s="578"/>
      <c r="JC20" s="578"/>
      <c r="JD20" s="578"/>
      <c r="JE20" s="578"/>
      <c r="JF20" s="578"/>
      <c r="JG20" s="578"/>
      <c r="JH20" s="578"/>
      <c r="JI20" s="578"/>
      <c r="JJ20" s="578"/>
      <c r="JK20" s="578"/>
      <c r="JL20" s="578"/>
      <c r="JM20" s="578"/>
      <c r="JN20" s="578"/>
      <c r="JO20" s="578"/>
      <c r="JP20" s="578"/>
      <c r="JQ20" s="578"/>
      <c r="JR20" s="578"/>
      <c r="JS20" s="578"/>
      <c r="JT20" s="578"/>
      <c r="JU20" s="578"/>
      <c r="JV20" s="578"/>
      <c r="JW20" s="578"/>
      <c r="JX20" s="578"/>
      <c r="JY20" s="578"/>
      <c r="JZ20" s="578"/>
      <c r="KA20" s="578"/>
      <c r="KB20" s="578"/>
      <c r="KC20" s="578"/>
      <c r="KD20" s="578"/>
      <c r="KE20" s="578"/>
      <c r="KF20" s="578"/>
      <c r="KG20" s="578"/>
      <c r="KH20" s="578"/>
      <c r="KI20" s="578"/>
      <c r="KJ20" s="578"/>
      <c r="KK20" s="578"/>
      <c r="KL20" s="578"/>
      <c r="KM20" s="578"/>
      <c r="KN20" s="578"/>
      <c r="KO20" s="578"/>
      <c r="KP20" s="578"/>
      <c r="KQ20" s="578"/>
      <c r="KR20" s="578"/>
      <c r="KS20" s="578"/>
      <c r="KT20" s="578"/>
      <c r="KU20" s="578"/>
      <c r="KV20" s="578"/>
      <c r="KW20" s="578"/>
      <c r="KX20" s="578"/>
      <c r="KY20" s="578"/>
      <c r="KZ20" s="578"/>
      <c r="LA20" s="578"/>
      <c r="LB20" s="578"/>
      <c r="LC20" s="578"/>
      <c r="LD20" s="578"/>
      <c r="LE20" s="578"/>
      <c r="LF20" s="578"/>
      <c r="LG20" s="578"/>
      <c r="LH20" s="578"/>
      <c r="LI20" s="578"/>
      <c r="LJ20" s="578"/>
      <c r="LK20" s="578"/>
      <c r="LL20" s="578"/>
      <c r="LM20" s="578"/>
      <c r="LN20" s="578"/>
      <c r="LO20" s="578"/>
      <c r="LP20" s="578"/>
      <c r="LQ20" s="578"/>
      <c r="LR20" s="578"/>
      <c r="LS20" s="578"/>
      <c r="LT20" s="578"/>
      <c r="LU20" s="578"/>
      <c r="LV20" s="578"/>
      <c r="LW20" s="578"/>
      <c r="LX20" s="578"/>
      <c r="LY20" s="578"/>
      <c r="LZ20" s="578"/>
      <c r="MA20" s="578"/>
      <c r="MB20" s="578"/>
      <c r="MC20" s="578"/>
      <c r="MD20" s="578"/>
      <c r="ME20" s="578"/>
      <c r="MF20" s="578"/>
      <c r="MG20" s="578"/>
      <c r="MH20" s="578"/>
      <c r="MI20" s="578"/>
      <c r="MJ20" s="578"/>
      <c r="MK20" s="578"/>
      <c r="ML20" s="578"/>
      <c r="MM20" s="578"/>
      <c r="MN20" s="578"/>
      <c r="MO20" s="578"/>
      <c r="MP20" s="578"/>
      <c r="MQ20" s="578"/>
      <c r="MR20" s="578"/>
      <c r="MS20" s="578"/>
      <c r="MT20" s="578"/>
      <c r="MU20" s="578"/>
      <c r="MV20" s="578"/>
      <c r="MW20" s="578"/>
      <c r="MX20" s="578"/>
      <c r="MY20" s="578"/>
      <c r="MZ20" s="578"/>
      <c r="NA20" s="578"/>
      <c r="NB20" s="578"/>
      <c r="NC20" s="578"/>
      <c r="ND20" s="578"/>
      <c r="NE20" s="578"/>
      <c r="NF20" s="578"/>
      <c r="NG20" s="578"/>
      <c r="NH20" s="578"/>
      <c r="NI20" s="578"/>
      <c r="NJ20" s="578"/>
      <c r="NK20" s="578"/>
      <c r="NL20" s="578"/>
      <c r="NM20" s="578"/>
      <c r="NN20" s="578"/>
      <c r="NO20" s="578"/>
      <c r="NP20" s="578"/>
      <c r="NQ20" s="578"/>
      <c r="NR20" s="578"/>
      <c r="NS20" s="578"/>
      <c r="NT20" s="578"/>
      <c r="NU20" s="578"/>
      <c r="NV20" s="578"/>
      <c r="NW20" s="578"/>
      <c r="NX20" s="578"/>
      <c r="NY20" s="578"/>
      <c r="NZ20" s="578"/>
      <c r="OA20" s="578"/>
      <c r="OB20" s="578"/>
      <c r="OC20" s="578"/>
      <c r="OD20" s="578"/>
      <c r="OE20" s="578"/>
      <c r="OF20" s="578"/>
      <c r="OG20" s="578"/>
      <c r="OH20" s="578"/>
      <c r="OI20" s="578"/>
      <c r="OJ20" s="578"/>
      <c r="OK20" s="578"/>
      <c r="OL20" s="578"/>
      <c r="OM20" s="578"/>
      <c r="ON20" s="578"/>
      <c r="OO20" s="578"/>
      <c r="OP20" s="578"/>
      <c r="OQ20" s="578"/>
      <c r="OR20" s="578"/>
      <c r="OS20" s="578"/>
      <c r="OT20" s="578"/>
      <c r="OU20" s="578"/>
      <c r="OV20" s="578"/>
      <c r="OW20" s="578"/>
      <c r="OX20" s="578"/>
      <c r="OY20" s="578"/>
      <c r="OZ20" s="578"/>
      <c r="PA20" s="578"/>
      <c r="PB20" s="578"/>
      <c r="PC20" s="578"/>
      <c r="PD20" s="578"/>
      <c r="PE20" s="578"/>
      <c r="PF20" s="578"/>
      <c r="PG20" s="578"/>
      <c r="PH20" s="578"/>
      <c r="PI20" s="578"/>
      <c r="PJ20" s="578"/>
      <c r="PK20" s="578"/>
      <c r="PL20" s="578"/>
      <c r="PM20" s="578"/>
      <c r="PN20" s="578"/>
      <c r="PO20" s="578"/>
      <c r="PP20" s="578"/>
      <c r="PQ20" s="578"/>
      <c r="PR20" s="578"/>
      <c r="PS20" s="578"/>
      <c r="PT20" s="578"/>
      <c r="PU20" s="578"/>
      <c r="PV20" s="578"/>
      <c r="PW20" s="578"/>
      <c r="PX20" s="578"/>
      <c r="PY20" s="578"/>
      <c r="PZ20" s="578"/>
      <c r="QA20" s="578"/>
      <c r="QB20" s="578"/>
      <c r="QC20" s="578"/>
      <c r="QD20" s="578"/>
      <c r="QE20" s="578"/>
      <c r="QF20" s="578"/>
      <c r="QG20" s="578"/>
      <c r="QH20" s="578"/>
      <c r="QI20" s="578"/>
      <c r="QJ20" s="578"/>
      <c r="QK20" s="578"/>
      <c r="QL20" s="578"/>
      <c r="QM20" s="578"/>
      <c r="QN20" s="578"/>
      <c r="QO20" s="578"/>
      <c r="QP20" s="578"/>
      <c r="QQ20" s="578"/>
      <c r="QR20" s="578"/>
      <c r="QS20" s="578"/>
      <c r="QT20" s="578"/>
      <c r="QU20" s="578"/>
      <c r="QV20" s="578"/>
      <c r="QW20" s="578"/>
      <c r="QX20" s="578"/>
      <c r="QY20" s="578"/>
      <c r="QZ20" s="578"/>
      <c r="RA20" s="578"/>
      <c r="RB20" s="578"/>
      <c r="RC20" s="578"/>
      <c r="RD20" s="578"/>
      <c r="RE20" s="578"/>
      <c r="RF20" s="578"/>
      <c r="RG20" s="578"/>
      <c r="RH20" s="578"/>
      <c r="RI20" s="578"/>
      <c r="RJ20" s="578"/>
      <c r="RK20" s="578"/>
      <c r="RL20" s="578"/>
      <c r="RM20" s="578"/>
      <c r="RN20" s="578"/>
      <c r="RO20" s="578"/>
      <c r="RP20" s="578"/>
      <c r="RQ20" s="578"/>
      <c r="RR20" s="578"/>
      <c r="RS20" s="578"/>
      <c r="RT20" s="578"/>
      <c r="RU20" s="578"/>
      <c r="RV20" s="578"/>
      <c r="RW20" s="578"/>
      <c r="RX20" s="578"/>
      <c r="RY20" s="578"/>
      <c r="RZ20" s="578"/>
      <c r="SA20" s="578"/>
      <c r="SB20" s="578"/>
      <c r="SC20" s="578"/>
      <c r="SD20" s="578"/>
      <c r="SE20" s="578"/>
      <c r="SF20" s="578"/>
      <c r="SG20" s="578"/>
      <c r="SH20" s="578"/>
      <c r="SI20" s="578"/>
      <c r="SJ20" s="578"/>
      <c r="SK20" s="578"/>
      <c r="SL20" s="578"/>
      <c r="SM20" s="578"/>
      <c r="SN20" s="578"/>
      <c r="SO20" s="578"/>
      <c r="SP20" s="578"/>
      <c r="SQ20" s="578"/>
      <c r="SR20" s="578"/>
      <c r="SS20" s="578"/>
      <c r="ST20" s="578"/>
      <c r="SU20" s="578"/>
      <c r="SV20" s="578"/>
      <c r="SW20" s="578"/>
      <c r="SX20" s="578"/>
      <c r="SY20" s="578"/>
      <c r="SZ20" s="578"/>
      <c r="TA20" s="578"/>
      <c r="TB20" s="578"/>
      <c r="TC20" s="578"/>
      <c r="TD20" s="578"/>
      <c r="TE20" s="578"/>
      <c r="TF20" s="578"/>
      <c r="TG20" s="578"/>
      <c r="TH20" s="578"/>
      <c r="TI20" s="578"/>
      <c r="TJ20" s="578"/>
      <c r="TK20" s="578"/>
      <c r="TL20" s="578"/>
      <c r="TM20" s="578"/>
      <c r="TN20" s="578"/>
      <c r="TO20" s="578"/>
      <c r="TP20" s="578"/>
      <c r="TQ20" s="578"/>
      <c r="TR20" s="578"/>
      <c r="TS20" s="578"/>
      <c r="TT20" s="578"/>
      <c r="TU20" s="578"/>
      <c r="TV20" s="578"/>
      <c r="TW20" s="578"/>
      <c r="TX20" s="578"/>
      <c r="TY20" s="578"/>
      <c r="TZ20" s="578"/>
      <c r="UA20" s="578"/>
      <c r="UB20" s="578"/>
      <c r="UC20" s="578"/>
      <c r="UD20" s="578"/>
      <c r="UE20" s="578"/>
      <c r="UF20" s="578"/>
      <c r="UG20" s="578"/>
      <c r="UH20" s="578"/>
      <c r="UI20" s="578"/>
      <c r="UJ20" s="578"/>
      <c r="UK20" s="578"/>
      <c r="UL20" s="578"/>
      <c r="UM20" s="578"/>
      <c r="UN20" s="578"/>
      <c r="UO20" s="578"/>
      <c r="UP20" s="578"/>
      <c r="UQ20" s="578"/>
      <c r="UR20" s="578"/>
      <c r="US20" s="578"/>
      <c r="UT20" s="578"/>
      <c r="UU20" s="578"/>
      <c r="UV20" s="578"/>
      <c r="UW20" s="578"/>
      <c r="UX20" s="578"/>
      <c r="UY20" s="578"/>
      <c r="UZ20" s="578"/>
      <c r="VA20" s="578"/>
      <c r="VB20" s="578"/>
      <c r="VC20" s="578"/>
      <c r="VD20" s="578"/>
      <c r="VE20" s="578"/>
      <c r="VF20" s="578"/>
      <c r="VG20" s="578"/>
      <c r="VH20" s="578"/>
      <c r="VI20" s="578"/>
      <c r="VJ20" s="578"/>
      <c r="VK20" s="578"/>
      <c r="VL20" s="578"/>
      <c r="VM20" s="578"/>
      <c r="VN20" s="578"/>
      <c r="VO20" s="578"/>
      <c r="VP20" s="578"/>
      <c r="VQ20" s="578"/>
      <c r="VR20" s="578"/>
      <c r="VS20" s="578"/>
      <c r="VT20" s="578"/>
      <c r="VU20" s="578"/>
      <c r="VV20" s="578"/>
      <c r="VW20" s="578"/>
      <c r="VX20" s="578"/>
      <c r="VY20" s="578"/>
      <c r="VZ20" s="578"/>
      <c r="WA20" s="578"/>
      <c r="WB20" s="578"/>
      <c r="WC20" s="578"/>
      <c r="WD20" s="578"/>
      <c r="WE20" s="578"/>
      <c r="WF20" s="578"/>
      <c r="WG20" s="578"/>
      <c r="WH20" s="578"/>
      <c r="WI20" s="578"/>
      <c r="WJ20" s="578"/>
      <c r="WK20" s="578"/>
      <c r="WL20" s="578"/>
      <c r="WM20" s="578"/>
      <c r="WN20" s="578"/>
      <c r="WO20" s="578"/>
      <c r="WP20" s="578"/>
      <c r="WQ20" s="578"/>
      <c r="WR20" s="578"/>
      <c r="WS20" s="578"/>
      <c r="WT20" s="578"/>
      <c r="WU20" s="578"/>
      <c r="WV20" s="578"/>
      <c r="WW20" s="578"/>
      <c r="WX20" s="578"/>
      <c r="WY20" s="578"/>
      <c r="WZ20" s="578"/>
      <c r="XA20" s="578"/>
      <c r="XB20" s="578"/>
      <c r="XC20" s="578"/>
      <c r="XD20" s="578"/>
      <c r="XE20" s="578"/>
      <c r="XF20" s="578"/>
      <c r="XG20" s="578"/>
      <c r="XH20" s="578"/>
      <c r="XI20" s="578"/>
      <c r="XJ20" s="578"/>
      <c r="XK20" s="578"/>
      <c r="XL20" s="578"/>
      <c r="XM20" s="578"/>
      <c r="XN20" s="578"/>
      <c r="XO20" s="578"/>
      <c r="XP20" s="578"/>
      <c r="XQ20" s="578"/>
      <c r="XR20" s="578"/>
      <c r="XS20" s="578"/>
      <c r="XT20" s="578"/>
      <c r="XU20" s="578"/>
      <c r="XV20" s="578"/>
      <c r="XW20" s="578"/>
      <c r="XX20" s="578"/>
      <c r="XY20" s="578"/>
      <c r="XZ20" s="578"/>
      <c r="YA20" s="578"/>
      <c r="YB20" s="578"/>
      <c r="YC20" s="578"/>
      <c r="YD20" s="578"/>
      <c r="YE20" s="578"/>
      <c r="YF20" s="578"/>
      <c r="YG20" s="578"/>
      <c r="YH20" s="578"/>
      <c r="YI20" s="578"/>
      <c r="YJ20" s="578"/>
      <c r="YK20" s="578"/>
      <c r="YL20" s="578"/>
      <c r="YM20" s="578"/>
      <c r="YN20" s="578"/>
      <c r="YO20" s="578"/>
      <c r="YP20" s="578"/>
      <c r="YQ20" s="578"/>
      <c r="YR20" s="578"/>
      <c r="YS20" s="578"/>
      <c r="YT20" s="578"/>
      <c r="YU20" s="578"/>
      <c r="YV20" s="578"/>
      <c r="YW20" s="578"/>
      <c r="YX20" s="578"/>
      <c r="YY20" s="578"/>
      <c r="YZ20" s="578"/>
      <c r="ZA20" s="578"/>
      <c r="ZB20" s="578"/>
      <c r="ZC20" s="578"/>
      <c r="ZD20" s="578"/>
      <c r="ZE20" s="578"/>
      <c r="ZF20" s="578"/>
      <c r="ZG20" s="578"/>
      <c r="ZH20" s="578"/>
      <c r="ZI20" s="578"/>
      <c r="ZJ20" s="578"/>
      <c r="ZK20" s="578"/>
      <c r="ZL20" s="578"/>
      <c r="ZM20" s="578"/>
      <c r="ZN20" s="578"/>
      <c r="ZO20" s="578"/>
      <c r="ZP20" s="578"/>
      <c r="ZQ20" s="578"/>
      <c r="ZR20" s="578"/>
      <c r="ZS20" s="578"/>
      <c r="ZT20" s="578"/>
      <c r="ZU20" s="578"/>
      <c r="ZV20" s="578"/>
      <c r="ZW20" s="578"/>
      <c r="ZX20" s="578"/>
      <c r="ZY20" s="578"/>
      <c r="ZZ20" s="578"/>
      <c r="AAA20" s="578"/>
      <c r="AAB20" s="578"/>
      <c r="AAC20" s="578"/>
      <c r="AAD20" s="578"/>
      <c r="AAE20" s="578"/>
      <c r="AAF20" s="578"/>
      <c r="AAG20" s="578"/>
      <c r="AAH20" s="578"/>
      <c r="AAI20" s="578"/>
      <c r="AAJ20" s="578"/>
      <c r="AAK20" s="578"/>
      <c r="AAL20" s="578"/>
      <c r="AAM20" s="578"/>
      <c r="AAN20" s="578"/>
      <c r="AAO20" s="578"/>
      <c r="AAP20" s="578"/>
      <c r="AAQ20" s="578"/>
      <c r="AAR20" s="578"/>
      <c r="AAS20" s="578"/>
      <c r="AAT20" s="578"/>
      <c r="AAU20" s="578"/>
      <c r="AAV20" s="578"/>
      <c r="AAW20" s="578"/>
      <c r="AAX20" s="578"/>
      <c r="AAY20" s="578"/>
      <c r="AAZ20" s="578"/>
      <c r="ABA20" s="578"/>
      <c r="ABB20" s="578"/>
      <c r="ABC20" s="578"/>
      <c r="ABD20" s="578"/>
      <c r="ABE20" s="578"/>
      <c r="ABF20" s="578"/>
      <c r="ABG20" s="578"/>
      <c r="ABH20" s="578"/>
      <c r="ABI20" s="578"/>
      <c r="ABJ20" s="578"/>
      <c r="ABK20" s="578"/>
      <c r="ABL20" s="578"/>
      <c r="ABM20" s="578"/>
      <c r="ABN20" s="578"/>
      <c r="ABO20" s="578"/>
      <c r="ABP20" s="578"/>
      <c r="ABQ20" s="578"/>
      <c r="ABR20" s="578"/>
      <c r="ABS20" s="578"/>
      <c r="ABT20" s="578"/>
      <c r="ABU20" s="578"/>
      <c r="ABV20" s="578"/>
      <c r="ABW20" s="578"/>
      <c r="ABX20" s="578"/>
      <c r="ABY20" s="578"/>
      <c r="ABZ20" s="578"/>
      <c r="ACA20" s="578"/>
      <c r="ACB20" s="578"/>
      <c r="ACC20" s="578"/>
      <c r="ACD20" s="578"/>
      <c r="ACE20" s="578"/>
      <c r="ACF20" s="578"/>
      <c r="ACG20" s="578"/>
      <c r="ACH20" s="578"/>
      <c r="ACI20" s="578"/>
      <c r="ACJ20" s="578"/>
      <c r="ACK20" s="578"/>
      <c r="ACL20" s="578"/>
      <c r="ACM20" s="578"/>
      <c r="ACN20" s="578"/>
      <c r="ACO20" s="578"/>
      <c r="ACP20" s="578"/>
      <c r="ACQ20" s="578"/>
      <c r="ACR20" s="578"/>
      <c r="ACS20" s="578"/>
      <c r="ACT20" s="578"/>
      <c r="ACU20" s="578"/>
      <c r="ACV20" s="578"/>
      <c r="ACW20" s="578"/>
      <c r="ACX20" s="578"/>
      <c r="ACY20" s="578"/>
      <c r="ACZ20" s="578"/>
      <c r="ADA20" s="578"/>
      <c r="ADB20" s="578"/>
      <c r="ADC20" s="578"/>
      <c r="ADD20" s="578"/>
      <c r="ADE20" s="578"/>
      <c r="ADF20" s="578"/>
      <c r="ADG20" s="578"/>
      <c r="ADH20" s="578"/>
      <c r="ADI20" s="578"/>
      <c r="ADJ20" s="578"/>
      <c r="ADK20" s="578"/>
      <c r="ADL20" s="578"/>
      <c r="ADM20" s="578"/>
      <c r="ADN20" s="578"/>
      <c r="ADO20" s="578"/>
      <c r="ADP20" s="578"/>
      <c r="ADQ20" s="578"/>
      <c r="ADR20" s="578"/>
      <c r="ADS20" s="578"/>
      <c r="ADT20" s="578"/>
      <c r="ADU20" s="578"/>
      <c r="ADV20" s="578"/>
      <c r="ADW20" s="578"/>
      <c r="ADX20" s="578"/>
      <c r="ADY20" s="578"/>
      <c r="ADZ20" s="578"/>
      <c r="AEA20" s="578"/>
      <c r="AEB20" s="578"/>
      <c r="AEC20" s="578"/>
      <c r="AED20" s="578"/>
      <c r="AEE20" s="578"/>
      <c r="AEF20" s="578"/>
      <c r="AEG20" s="578"/>
      <c r="AEH20" s="578"/>
      <c r="AEI20" s="578"/>
      <c r="AEJ20" s="578"/>
      <c r="AEK20" s="578"/>
      <c r="AEL20" s="578"/>
      <c r="AEM20" s="578"/>
      <c r="AEN20" s="578"/>
      <c r="AEO20" s="578"/>
      <c r="AEP20" s="578"/>
      <c r="AEQ20" s="578"/>
      <c r="AER20" s="578"/>
      <c r="AES20" s="578"/>
      <c r="AET20" s="578"/>
      <c r="AEU20" s="578"/>
      <c r="AEV20" s="578"/>
      <c r="AEW20" s="578"/>
      <c r="AEX20" s="578"/>
      <c r="AEY20" s="578"/>
      <c r="AEZ20" s="578"/>
      <c r="AFA20" s="578"/>
      <c r="AFB20" s="578"/>
      <c r="AFC20" s="578"/>
      <c r="AFD20" s="578"/>
      <c r="AFE20" s="578"/>
      <c r="AFF20" s="578"/>
      <c r="AFG20" s="578"/>
      <c r="AFH20" s="578"/>
      <c r="AFI20" s="578"/>
      <c r="AFJ20" s="578"/>
      <c r="AFK20" s="578"/>
      <c r="AFL20" s="578"/>
      <c r="AFM20" s="578"/>
      <c r="AFN20" s="578"/>
      <c r="AFO20" s="578"/>
      <c r="AFP20" s="578"/>
      <c r="AFQ20" s="578"/>
      <c r="AFR20" s="578"/>
      <c r="AFS20" s="578"/>
      <c r="AFT20" s="578"/>
      <c r="AFU20" s="578"/>
      <c r="AFV20" s="578"/>
      <c r="AFW20" s="578"/>
      <c r="AFX20" s="578"/>
      <c r="AFY20" s="578"/>
      <c r="AFZ20" s="578"/>
      <c r="AGA20" s="578"/>
      <c r="AGB20" s="578"/>
      <c r="AGC20" s="578"/>
      <c r="AGD20" s="578"/>
      <c r="AGE20" s="578"/>
      <c r="AGF20" s="578"/>
      <c r="AGG20" s="578"/>
      <c r="AGH20" s="578"/>
      <c r="AGI20" s="578"/>
      <c r="AGJ20" s="578"/>
      <c r="AGK20" s="578"/>
      <c r="AGL20" s="578"/>
      <c r="AGM20" s="578"/>
      <c r="AGN20" s="578"/>
      <c r="AGO20" s="578"/>
      <c r="AGP20" s="578"/>
      <c r="AGQ20" s="578"/>
      <c r="AGR20" s="578"/>
      <c r="AGS20" s="578"/>
      <c r="AGT20" s="578"/>
      <c r="AGU20" s="578"/>
      <c r="AGV20" s="578"/>
      <c r="AGW20" s="578"/>
      <c r="AGX20" s="578"/>
      <c r="AGY20" s="578"/>
      <c r="AGZ20" s="578"/>
      <c r="AHA20" s="578"/>
      <c r="AHB20" s="578"/>
      <c r="AHC20" s="578"/>
      <c r="AHD20" s="578"/>
      <c r="AHE20" s="578"/>
      <c r="AHF20" s="578"/>
      <c r="AHG20" s="578"/>
      <c r="AHH20" s="578"/>
      <c r="AHI20" s="578"/>
      <c r="AHJ20" s="578"/>
      <c r="AHK20" s="578"/>
      <c r="AHL20" s="578"/>
      <c r="AHM20" s="578"/>
      <c r="AHN20" s="578"/>
      <c r="AHO20" s="578"/>
      <c r="AHP20" s="578"/>
      <c r="AHQ20" s="578"/>
      <c r="AHR20" s="578"/>
      <c r="AHS20" s="578"/>
      <c r="AHT20" s="578"/>
      <c r="AHU20" s="578"/>
      <c r="AHV20" s="578"/>
      <c r="AHW20" s="578"/>
      <c r="AHX20" s="578"/>
      <c r="AHY20" s="578"/>
      <c r="AHZ20" s="578"/>
      <c r="AIA20" s="578"/>
      <c r="AIB20" s="578"/>
      <c r="AIC20" s="578"/>
      <c r="AID20" s="578"/>
      <c r="AIE20" s="578"/>
      <c r="AIF20" s="578"/>
      <c r="AIG20" s="578"/>
      <c r="AIH20" s="578"/>
      <c r="AII20" s="578"/>
      <c r="AIJ20" s="578"/>
      <c r="AIK20" s="578"/>
      <c r="AIL20" s="578"/>
      <c r="AIM20" s="578"/>
      <c r="AIN20" s="578"/>
      <c r="AIO20" s="578"/>
      <c r="AIP20" s="578"/>
      <c r="AIQ20" s="578"/>
      <c r="AIR20" s="578"/>
      <c r="AIS20" s="578"/>
      <c r="AIT20" s="578"/>
      <c r="AIU20" s="578"/>
      <c r="AIV20" s="578"/>
      <c r="AIW20" s="578"/>
      <c r="AIX20" s="578"/>
      <c r="AIY20" s="578"/>
      <c r="AIZ20" s="578"/>
      <c r="AJA20" s="578"/>
      <c r="AJB20" s="578"/>
      <c r="AJC20" s="578"/>
      <c r="AJD20" s="578"/>
      <c r="AJE20" s="578"/>
      <c r="AJF20" s="578"/>
      <c r="AJG20" s="578"/>
      <c r="AJH20" s="578"/>
      <c r="AJI20" s="578"/>
      <c r="AJJ20" s="578"/>
      <c r="AJK20" s="578"/>
      <c r="AJL20" s="578"/>
      <c r="AJM20" s="578"/>
      <c r="AJN20" s="578"/>
      <c r="AJO20" s="578"/>
      <c r="AJP20" s="578"/>
    </row>
    <row r="21" spans="1:952" s="475" customFormat="1">
      <c r="A21" s="574" t="s">
        <v>29</v>
      </c>
      <c r="B21" s="575" t="s">
        <v>134</v>
      </c>
      <c r="C21" s="576"/>
      <c r="D21" s="577">
        <f>-Finansowanie!D67</f>
        <v>0</v>
      </c>
      <c r="E21" s="577">
        <f>-Finansowanie!E67</f>
        <v>0</v>
      </c>
      <c r="F21" s="577">
        <f>-Finansowanie!F67</f>
        <v>0</v>
      </c>
      <c r="G21" s="577">
        <f>-Finansowanie!G67</f>
        <v>0</v>
      </c>
      <c r="H21" s="577">
        <f>-Finansowanie!H67</f>
        <v>0</v>
      </c>
      <c r="I21" s="577">
        <f>-Finansowanie!I67</f>
        <v>0</v>
      </c>
      <c r="J21" s="577">
        <f>-Finansowanie!J67</f>
        <v>0</v>
      </c>
      <c r="K21" s="577">
        <f>-Finansowanie!K67</f>
        <v>0</v>
      </c>
      <c r="L21" s="577">
        <f>-Finansowanie!L67</f>
        <v>0</v>
      </c>
      <c r="M21" s="577">
        <f>-Finansowanie!M67</f>
        <v>0</v>
      </c>
      <c r="N21" s="577">
        <f>-Finansowanie!N67</f>
        <v>-20000000</v>
      </c>
      <c r="O21" s="577">
        <f>-Finansowanie!O67</f>
        <v>0</v>
      </c>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78"/>
      <c r="AS21" s="578"/>
      <c r="AT21" s="578"/>
      <c r="AU21" s="578"/>
      <c r="AV21" s="578"/>
      <c r="AW21" s="578"/>
      <c r="AX21" s="578"/>
      <c r="AY21" s="578"/>
      <c r="AZ21" s="578"/>
      <c r="BA21" s="578"/>
      <c r="BB21" s="578"/>
      <c r="BC21" s="578"/>
      <c r="BD21" s="578"/>
      <c r="BE21" s="578"/>
      <c r="BF21" s="578"/>
      <c r="BG21" s="578"/>
      <c r="BH21" s="578"/>
      <c r="BI21" s="578"/>
      <c r="BJ21" s="578"/>
      <c r="BK21" s="578"/>
      <c r="BL21" s="578"/>
      <c r="BM21" s="578"/>
      <c r="BN21" s="578"/>
      <c r="BO21" s="578"/>
      <c r="BP21" s="578"/>
      <c r="BQ21" s="578"/>
      <c r="BR21" s="578"/>
      <c r="BS21" s="578"/>
      <c r="BT21" s="578"/>
      <c r="BU21" s="578"/>
      <c r="BV21" s="578"/>
      <c r="BW21" s="578"/>
      <c r="BX21" s="578"/>
      <c r="BY21" s="578"/>
      <c r="BZ21" s="578"/>
      <c r="CA21" s="578"/>
      <c r="CB21" s="578"/>
      <c r="CC21" s="578"/>
      <c r="CD21" s="578"/>
      <c r="CE21" s="578"/>
      <c r="CF21" s="578"/>
      <c r="CG21" s="578"/>
      <c r="CH21" s="578"/>
      <c r="CI21" s="578"/>
      <c r="CJ21" s="578"/>
      <c r="CK21" s="578"/>
      <c r="CL21" s="578"/>
      <c r="CM21" s="578"/>
      <c r="CN21" s="578"/>
      <c r="CO21" s="578"/>
      <c r="CP21" s="578"/>
      <c r="CQ21" s="578"/>
      <c r="CR21" s="578"/>
      <c r="CS21" s="578"/>
      <c r="CT21" s="578"/>
      <c r="CU21" s="578"/>
      <c r="CV21" s="578"/>
      <c r="CW21" s="578"/>
      <c r="CX21" s="578"/>
      <c r="CY21" s="578"/>
      <c r="CZ21" s="578"/>
      <c r="DA21" s="578"/>
      <c r="DB21" s="578"/>
      <c r="DC21" s="578"/>
      <c r="DD21" s="578"/>
      <c r="DE21" s="578"/>
      <c r="DF21" s="578"/>
      <c r="DG21" s="578"/>
      <c r="DH21" s="578"/>
      <c r="DI21" s="578"/>
      <c r="DJ21" s="578"/>
      <c r="DK21" s="578"/>
      <c r="DL21" s="578"/>
      <c r="DM21" s="578"/>
      <c r="DN21" s="578"/>
      <c r="DO21" s="578"/>
      <c r="DP21" s="578"/>
      <c r="DQ21" s="578"/>
      <c r="DR21" s="578"/>
      <c r="DS21" s="578"/>
      <c r="DT21" s="578"/>
      <c r="DU21" s="578"/>
      <c r="DV21" s="578"/>
      <c r="DW21" s="578"/>
      <c r="DX21" s="578"/>
      <c r="DY21" s="578"/>
      <c r="DZ21" s="578"/>
      <c r="EA21" s="578"/>
      <c r="EB21" s="578"/>
      <c r="EC21" s="578"/>
      <c r="ED21" s="578"/>
      <c r="EE21" s="578"/>
      <c r="EF21" s="578"/>
      <c r="EG21" s="578"/>
      <c r="EH21" s="578"/>
      <c r="EI21" s="578"/>
      <c r="EJ21" s="578"/>
      <c r="EK21" s="578"/>
      <c r="EL21" s="578"/>
      <c r="EM21" s="578"/>
      <c r="EN21" s="578"/>
      <c r="EO21" s="578"/>
      <c r="EP21" s="578"/>
      <c r="EQ21" s="578"/>
      <c r="ER21" s="578"/>
      <c r="ES21" s="578"/>
      <c r="ET21" s="578"/>
      <c r="EU21" s="578"/>
      <c r="EV21" s="578"/>
      <c r="EW21" s="578"/>
      <c r="EX21" s="578"/>
      <c r="EY21" s="578"/>
      <c r="EZ21" s="578"/>
      <c r="FA21" s="578"/>
      <c r="FB21" s="578"/>
      <c r="FC21" s="578"/>
      <c r="FD21" s="578"/>
      <c r="FE21" s="578"/>
      <c r="FF21" s="578"/>
      <c r="FG21" s="578"/>
      <c r="FH21" s="578"/>
      <c r="FI21" s="578"/>
      <c r="FJ21" s="578"/>
      <c r="FK21" s="578"/>
      <c r="FL21" s="578"/>
      <c r="FM21" s="578"/>
      <c r="FN21" s="578"/>
      <c r="FO21" s="578"/>
      <c r="FP21" s="578"/>
      <c r="FQ21" s="578"/>
      <c r="FR21" s="578"/>
      <c r="FS21" s="578"/>
      <c r="FT21" s="578"/>
      <c r="FU21" s="578"/>
      <c r="FV21" s="578"/>
      <c r="FW21" s="578"/>
      <c r="FX21" s="578"/>
      <c r="FY21" s="578"/>
      <c r="FZ21" s="578"/>
      <c r="GA21" s="578"/>
      <c r="GB21" s="578"/>
      <c r="GC21" s="578"/>
      <c r="GD21" s="578"/>
      <c r="GE21" s="578"/>
      <c r="GF21" s="578"/>
      <c r="GG21" s="578"/>
      <c r="GH21" s="578"/>
      <c r="GI21" s="578"/>
      <c r="GJ21" s="578"/>
      <c r="GK21" s="578"/>
      <c r="GL21" s="578"/>
      <c r="GM21" s="578"/>
      <c r="GN21" s="578"/>
      <c r="GO21" s="578"/>
      <c r="GP21" s="578"/>
      <c r="GQ21" s="578"/>
      <c r="GR21" s="578"/>
      <c r="GS21" s="578"/>
      <c r="GT21" s="578"/>
      <c r="GU21" s="578"/>
      <c r="GV21" s="578"/>
      <c r="GW21" s="578"/>
      <c r="GX21" s="578"/>
      <c r="GY21" s="578"/>
      <c r="GZ21" s="578"/>
      <c r="HA21" s="578"/>
      <c r="HB21" s="578"/>
      <c r="HC21" s="578"/>
      <c r="HD21" s="578"/>
      <c r="HE21" s="578"/>
      <c r="HF21" s="578"/>
      <c r="HG21" s="578"/>
      <c r="HH21" s="578"/>
      <c r="HI21" s="578"/>
      <c r="HJ21" s="578"/>
      <c r="HK21" s="578"/>
      <c r="HL21" s="578"/>
      <c r="HM21" s="578"/>
      <c r="HN21" s="578"/>
      <c r="HO21" s="578"/>
      <c r="HP21" s="578"/>
      <c r="HQ21" s="578"/>
      <c r="HR21" s="578"/>
      <c r="HS21" s="578"/>
      <c r="HT21" s="578"/>
      <c r="HU21" s="578"/>
      <c r="HV21" s="578"/>
      <c r="HW21" s="578"/>
      <c r="HX21" s="578"/>
      <c r="HY21" s="578"/>
      <c r="HZ21" s="578"/>
      <c r="IA21" s="578"/>
      <c r="IB21" s="578"/>
      <c r="IC21" s="578"/>
      <c r="ID21" s="578"/>
      <c r="IE21" s="578"/>
      <c r="IF21" s="578"/>
      <c r="IG21" s="578"/>
      <c r="IH21" s="578"/>
      <c r="II21" s="578"/>
      <c r="IJ21" s="578"/>
      <c r="IK21" s="578"/>
      <c r="IL21" s="578"/>
      <c r="IM21" s="578"/>
      <c r="IN21" s="578"/>
      <c r="IO21" s="578"/>
      <c r="IP21" s="578"/>
      <c r="IQ21" s="578"/>
      <c r="IR21" s="578"/>
      <c r="IS21" s="578"/>
      <c r="IT21" s="578"/>
      <c r="IU21" s="578"/>
      <c r="IV21" s="578"/>
      <c r="IW21" s="578"/>
      <c r="IX21" s="578"/>
      <c r="IY21" s="578"/>
      <c r="IZ21" s="578"/>
      <c r="JA21" s="578"/>
      <c r="JB21" s="578"/>
      <c r="JC21" s="578"/>
      <c r="JD21" s="578"/>
      <c r="JE21" s="578"/>
      <c r="JF21" s="578"/>
      <c r="JG21" s="578"/>
      <c r="JH21" s="578"/>
      <c r="JI21" s="578"/>
      <c r="JJ21" s="578"/>
      <c r="JK21" s="578"/>
      <c r="JL21" s="578"/>
      <c r="JM21" s="578"/>
      <c r="JN21" s="578"/>
      <c r="JO21" s="578"/>
      <c r="JP21" s="578"/>
      <c r="JQ21" s="578"/>
      <c r="JR21" s="578"/>
      <c r="JS21" s="578"/>
      <c r="JT21" s="578"/>
      <c r="JU21" s="578"/>
      <c r="JV21" s="578"/>
      <c r="JW21" s="578"/>
      <c r="JX21" s="578"/>
      <c r="JY21" s="578"/>
      <c r="JZ21" s="578"/>
      <c r="KA21" s="578"/>
      <c r="KB21" s="578"/>
      <c r="KC21" s="578"/>
      <c r="KD21" s="578"/>
      <c r="KE21" s="578"/>
      <c r="KF21" s="578"/>
      <c r="KG21" s="578"/>
      <c r="KH21" s="578"/>
      <c r="KI21" s="578"/>
      <c r="KJ21" s="578"/>
      <c r="KK21" s="578"/>
      <c r="KL21" s="578"/>
      <c r="KM21" s="578"/>
      <c r="KN21" s="578"/>
      <c r="KO21" s="578"/>
      <c r="KP21" s="578"/>
      <c r="KQ21" s="578"/>
      <c r="KR21" s="578"/>
      <c r="KS21" s="578"/>
      <c r="KT21" s="578"/>
      <c r="KU21" s="578"/>
      <c r="KV21" s="578"/>
      <c r="KW21" s="578"/>
      <c r="KX21" s="578"/>
      <c r="KY21" s="578"/>
      <c r="KZ21" s="578"/>
      <c r="LA21" s="578"/>
      <c r="LB21" s="578"/>
      <c r="LC21" s="578"/>
      <c r="LD21" s="578"/>
      <c r="LE21" s="578"/>
      <c r="LF21" s="578"/>
      <c r="LG21" s="578"/>
      <c r="LH21" s="578"/>
      <c r="LI21" s="578"/>
      <c r="LJ21" s="578"/>
      <c r="LK21" s="578"/>
      <c r="LL21" s="578"/>
      <c r="LM21" s="578"/>
      <c r="LN21" s="578"/>
      <c r="LO21" s="578"/>
      <c r="LP21" s="578"/>
      <c r="LQ21" s="578"/>
      <c r="LR21" s="578"/>
      <c r="LS21" s="578"/>
      <c r="LT21" s="578"/>
      <c r="LU21" s="578"/>
      <c r="LV21" s="578"/>
      <c r="LW21" s="578"/>
      <c r="LX21" s="578"/>
      <c r="LY21" s="578"/>
      <c r="LZ21" s="578"/>
      <c r="MA21" s="578"/>
      <c r="MB21" s="578"/>
      <c r="MC21" s="578"/>
      <c r="MD21" s="578"/>
      <c r="ME21" s="578"/>
      <c r="MF21" s="578"/>
      <c r="MG21" s="578"/>
      <c r="MH21" s="578"/>
      <c r="MI21" s="578"/>
      <c r="MJ21" s="578"/>
      <c r="MK21" s="578"/>
      <c r="ML21" s="578"/>
      <c r="MM21" s="578"/>
      <c r="MN21" s="578"/>
      <c r="MO21" s="578"/>
      <c r="MP21" s="578"/>
      <c r="MQ21" s="578"/>
      <c r="MR21" s="578"/>
      <c r="MS21" s="578"/>
      <c r="MT21" s="578"/>
      <c r="MU21" s="578"/>
      <c r="MV21" s="578"/>
      <c r="MW21" s="578"/>
      <c r="MX21" s="578"/>
      <c r="MY21" s="578"/>
      <c r="MZ21" s="578"/>
      <c r="NA21" s="578"/>
      <c r="NB21" s="578"/>
      <c r="NC21" s="578"/>
      <c r="ND21" s="578"/>
      <c r="NE21" s="578"/>
      <c r="NF21" s="578"/>
      <c r="NG21" s="578"/>
      <c r="NH21" s="578"/>
      <c r="NI21" s="578"/>
      <c r="NJ21" s="578"/>
      <c r="NK21" s="578"/>
      <c r="NL21" s="578"/>
      <c r="NM21" s="578"/>
      <c r="NN21" s="578"/>
      <c r="NO21" s="578"/>
      <c r="NP21" s="578"/>
      <c r="NQ21" s="578"/>
      <c r="NR21" s="578"/>
      <c r="NS21" s="578"/>
      <c r="NT21" s="578"/>
      <c r="NU21" s="578"/>
      <c r="NV21" s="578"/>
      <c r="NW21" s="578"/>
      <c r="NX21" s="578"/>
      <c r="NY21" s="578"/>
      <c r="NZ21" s="578"/>
      <c r="OA21" s="578"/>
      <c r="OB21" s="578"/>
      <c r="OC21" s="578"/>
      <c r="OD21" s="578"/>
      <c r="OE21" s="578"/>
      <c r="OF21" s="578"/>
      <c r="OG21" s="578"/>
      <c r="OH21" s="578"/>
      <c r="OI21" s="578"/>
      <c r="OJ21" s="578"/>
      <c r="OK21" s="578"/>
      <c r="OL21" s="578"/>
      <c r="OM21" s="578"/>
      <c r="ON21" s="578"/>
      <c r="OO21" s="578"/>
      <c r="OP21" s="578"/>
      <c r="OQ21" s="578"/>
      <c r="OR21" s="578"/>
      <c r="OS21" s="578"/>
      <c r="OT21" s="578"/>
      <c r="OU21" s="578"/>
      <c r="OV21" s="578"/>
      <c r="OW21" s="578"/>
      <c r="OX21" s="578"/>
      <c r="OY21" s="578"/>
      <c r="OZ21" s="578"/>
      <c r="PA21" s="578"/>
      <c r="PB21" s="578"/>
      <c r="PC21" s="578"/>
      <c r="PD21" s="578"/>
      <c r="PE21" s="578"/>
      <c r="PF21" s="578"/>
      <c r="PG21" s="578"/>
      <c r="PH21" s="578"/>
      <c r="PI21" s="578"/>
      <c r="PJ21" s="578"/>
      <c r="PK21" s="578"/>
      <c r="PL21" s="578"/>
      <c r="PM21" s="578"/>
      <c r="PN21" s="578"/>
      <c r="PO21" s="578"/>
      <c r="PP21" s="578"/>
      <c r="PQ21" s="578"/>
      <c r="PR21" s="578"/>
      <c r="PS21" s="578"/>
      <c r="PT21" s="578"/>
      <c r="PU21" s="578"/>
      <c r="PV21" s="578"/>
      <c r="PW21" s="578"/>
      <c r="PX21" s="578"/>
      <c r="PY21" s="578"/>
      <c r="PZ21" s="578"/>
      <c r="QA21" s="578"/>
      <c r="QB21" s="578"/>
      <c r="QC21" s="578"/>
      <c r="QD21" s="578"/>
      <c r="QE21" s="578"/>
      <c r="QF21" s="578"/>
      <c r="QG21" s="578"/>
      <c r="QH21" s="578"/>
      <c r="QI21" s="578"/>
      <c r="QJ21" s="578"/>
      <c r="QK21" s="578"/>
      <c r="QL21" s="578"/>
      <c r="QM21" s="578"/>
      <c r="QN21" s="578"/>
      <c r="QO21" s="578"/>
      <c r="QP21" s="578"/>
      <c r="QQ21" s="578"/>
      <c r="QR21" s="578"/>
      <c r="QS21" s="578"/>
      <c r="QT21" s="578"/>
      <c r="QU21" s="578"/>
      <c r="QV21" s="578"/>
      <c r="QW21" s="578"/>
      <c r="QX21" s="578"/>
      <c r="QY21" s="578"/>
      <c r="QZ21" s="578"/>
      <c r="RA21" s="578"/>
      <c r="RB21" s="578"/>
      <c r="RC21" s="578"/>
      <c r="RD21" s="578"/>
      <c r="RE21" s="578"/>
      <c r="RF21" s="578"/>
      <c r="RG21" s="578"/>
      <c r="RH21" s="578"/>
      <c r="RI21" s="578"/>
      <c r="RJ21" s="578"/>
      <c r="RK21" s="578"/>
      <c r="RL21" s="578"/>
      <c r="RM21" s="578"/>
      <c r="RN21" s="578"/>
      <c r="RO21" s="578"/>
      <c r="RP21" s="578"/>
      <c r="RQ21" s="578"/>
      <c r="RR21" s="578"/>
      <c r="RS21" s="578"/>
      <c r="RT21" s="578"/>
      <c r="RU21" s="578"/>
      <c r="RV21" s="578"/>
      <c r="RW21" s="578"/>
      <c r="RX21" s="578"/>
      <c r="RY21" s="578"/>
      <c r="RZ21" s="578"/>
      <c r="SA21" s="578"/>
      <c r="SB21" s="578"/>
      <c r="SC21" s="578"/>
      <c r="SD21" s="578"/>
      <c r="SE21" s="578"/>
      <c r="SF21" s="578"/>
      <c r="SG21" s="578"/>
      <c r="SH21" s="578"/>
      <c r="SI21" s="578"/>
      <c r="SJ21" s="578"/>
      <c r="SK21" s="578"/>
      <c r="SL21" s="578"/>
      <c r="SM21" s="578"/>
      <c r="SN21" s="578"/>
      <c r="SO21" s="578"/>
      <c r="SP21" s="578"/>
      <c r="SQ21" s="578"/>
      <c r="SR21" s="578"/>
      <c r="SS21" s="578"/>
      <c r="ST21" s="578"/>
      <c r="SU21" s="578"/>
      <c r="SV21" s="578"/>
      <c r="SW21" s="578"/>
      <c r="SX21" s="578"/>
      <c r="SY21" s="578"/>
      <c r="SZ21" s="578"/>
      <c r="TA21" s="578"/>
      <c r="TB21" s="578"/>
      <c r="TC21" s="578"/>
      <c r="TD21" s="578"/>
      <c r="TE21" s="578"/>
      <c r="TF21" s="578"/>
      <c r="TG21" s="578"/>
      <c r="TH21" s="578"/>
      <c r="TI21" s="578"/>
      <c r="TJ21" s="578"/>
      <c r="TK21" s="578"/>
      <c r="TL21" s="578"/>
      <c r="TM21" s="578"/>
      <c r="TN21" s="578"/>
      <c r="TO21" s="578"/>
      <c r="TP21" s="578"/>
      <c r="TQ21" s="578"/>
      <c r="TR21" s="578"/>
      <c r="TS21" s="578"/>
      <c r="TT21" s="578"/>
      <c r="TU21" s="578"/>
      <c r="TV21" s="578"/>
      <c r="TW21" s="578"/>
      <c r="TX21" s="578"/>
      <c r="TY21" s="578"/>
      <c r="TZ21" s="578"/>
      <c r="UA21" s="578"/>
      <c r="UB21" s="578"/>
      <c r="UC21" s="578"/>
      <c r="UD21" s="578"/>
      <c r="UE21" s="578"/>
      <c r="UF21" s="578"/>
      <c r="UG21" s="578"/>
      <c r="UH21" s="578"/>
      <c r="UI21" s="578"/>
      <c r="UJ21" s="578"/>
      <c r="UK21" s="578"/>
      <c r="UL21" s="578"/>
      <c r="UM21" s="578"/>
      <c r="UN21" s="578"/>
      <c r="UO21" s="578"/>
      <c r="UP21" s="578"/>
      <c r="UQ21" s="578"/>
      <c r="UR21" s="578"/>
      <c r="US21" s="578"/>
      <c r="UT21" s="578"/>
      <c r="UU21" s="578"/>
      <c r="UV21" s="578"/>
      <c r="UW21" s="578"/>
      <c r="UX21" s="578"/>
      <c r="UY21" s="578"/>
      <c r="UZ21" s="578"/>
      <c r="VA21" s="578"/>
      <c r="VB21" s="578"/>
      <c r="VC21" s="578"/>
      <c r="VD21" s="578"/>
      <c r="VE21" s="578"/>
      <c r="VF21" s="578"/>
      <c r="VG21" s="578"/>
      <c r="VH21" s="578"/>
      <c r="VI21" s="578"/>
      <c r="VJ21" s="578"/>
      <c r="VK21" s="578"/>
      <c r="VL21" s="578"/>
      <c r="VM21" s="578"/>
      <c r="VN21" s="578"/>
      <c r="VO21" s="578"/>
      <c r="VP21" s="578"/>
      <c r="VQ21" s="578"/>
      <c r="VR21" s="578"/>
      <c r="VS21" s="578"/>
      <c r="VT21" s="578"/>
      <c r="VU21" s="578"/>
      <c r="VV21" s="578"/>
      <c r="VW21" s="578"/>
      <c r="VX21" s="578"/>
      <c r="VY21" s="578"/>
      <c r="VZ21" s="578"/>
      <c r="WA21" s="578"/>
      <c r="WB21" s="578"/>
      <c r="WC21" s="578"/>
      <c r="WD21" s="578"/>
      <c r="WE21" s="578"/>
      <c r="WF21" s="578"/>
      <c r="WG21" s="578"/>
      <c r="WH21" s="578"/>
      <c r="WI21" s="578"/>
      <c r="WJ21" s="578"/>
      <c r="WK21" s="578"/>
      <c r="WL21" s="578"/>
      <c r="WM21" s="578"/>
      <c r="WN21" s="578"/>
      <c r="WO21" s="578"/>
      <c r="WP21" s="578"/>
      <c r="WQ21" s="578"/>
      <c r="WR21" s="578"/>
      <c r="WS21" s="578"/>
      <c r="WT21" s="578"/>
      <c r="WU21" s="578"/>
      <c r="WV21" s="578"/>
      <c r="WW21" s="578"/>
      <c r="WX21" s="578"/>
      <c r="WY21" s="578"/>
      <c r="WZ21" s="578"/>
      <c r="XA21" s="578"/>
      <c r="XB21" s="578"/>
      <c r="XC21" s="578"/>
      <c r="XD21" s="578"/>
      <c r="XE21" s="578"/>
      <c r="XF21" s="578"/>
      <c r="XG21" s="578"/>
      <c r="XH21" s="578"/>
      <c r="XI21" s="578"/>
      <c r="XJ21" s="578"/>
      <c r="XK21" s="578"/>
      <c r="XL21" s="578"/>
      <c r="XM21" s="578"/>
      <c r="XN21" s="578"/>
      <c r="XO21" s="578"/>
      <c r="XP21" s="578"/>
      <c r="XQ21" s="578"/>
      <c r="XR21" s="578"/>
      <c r="XS21" s="578"/>
      <c r="XT21" s="578"/>
      <c r="XU21" s="578"/>
      <c r="XV21" s="578"/>
      <c r="XW21" s="578"/>
      <c r="XX21" s="578"/>
      <c r="XY21" s="578"/>
      <c r="XZ21" s="578"/>
      <c r="YA21" s="578"/>
      <c r="YB21" s="578"/>
      <c r="YC21" s="578"/>
      <c r="YD21" s="578"/>
      <c r="YE21" s="578"/>
      <c r="YF21" s="578"/>
      <c r="YG21" s="578"/>
      <c r="YH21" s="578"/>
      <c r="YI21" s="578"/>
      <c r="YJ21" s="578"/>
      <c r="YK21" s="578"/>
      <c r="YL21" s="578"/>
      <c r="YM21" s="578"/>
      <c r="YN21" s="578"/>
      <c r="YO21" s="578"/>
      <c r="YP21" s="578"/>
      <c r="YQ21" s="578"/>
      <c r="YR21" s="578"/>
      <c r="YS21" s="578"/>
      <c r="YT21" s="578"/>
      <c r="YU21" s="578"/>
      <c r="YV21" s="578"/>
      <c r="YW21" s="578"/>
      <c r="YX21" s="578"/>
      <c r="YY21" s="578"/>
      <c r="YZ21" s="578"/>
      <c r="ZA21" s="578"/>
      <c r="ZB21" s="578"/>
      <c r="ZC21" s="578"/>
      <c r="ZD21" s="578"/>
      <c r="ZE21" s="578"/>
      <c r="ZF21" s="578"/>
      <c r="ZG21" s="578"/>
      <c r="ZH21" s="578"/>
      <c r="ZI21" s="578"/>
      <c r="ZJ21" s="578"/>
      <c r="ZK21" s="578"/>
      <c r="ZL21" s="578"/>
      <c r="ZM21" s="578"/>
      <c r="ZN21" s="578"/>
      <c r="ZO21" s="578"/>
      <c r="ZP21" s="578"/>
      <c r="ZQ21" s="578"/>
      <c r="ZR21" s="578"/>
      <c r="ZS21" s="578"/>
      <c r="ZT21" s="578"/>
      <c r="ZU21" s="578"/>
      <c r="ZV21" s="578"/>
      <c r="ZW21" s="578"/>
      <c r="ZX21" s="578"/>
      <c r="ZY21" s="578"/>
      <c r="ZZ21" s="578"/>
      <c r="AAA21" s="578"/>
      <c r="AAB21" s="578"/>
      <c r="AAC21" s="578"/>
      <c r="AAD21" s="578"/>
      <c r="AAE21" s="578"/>
      <c r="AAF21" s="578"/>
      <c r="AAG21" s="578"/>
      <c r="AAH21" s="578"/>
      <c r="AAI21" s="578"/>
      <c r="AAJ21" s="578"/>
      <c r="AAK21" s="578"/>
      <c r="AAL21" s="578"/>
      <c r="AAM21" s="578"/>
      <c r="AAN21" s="578"/>
      <c r="AAO21" s="578"/>
      <c r="AAP21" s="578"/>
      <c r="AAQ21" s="578"/>
      <c r="AAR21" s="578"/>
      <c r="AAS21" s="578"/>
      <c r="AAT21" s="578"/>
      <c r="AAU21" s="578"/>
      <c r="AAV21" s="578"/>
      <c r="AAW21" s="578"/>
      <c r="AAX21" s="578"/>
      <c r="AAY21" s="578"/>
      <c r="AAZ21" s="578"/>
      <c r="ABA21" s="578"/>
      <c r="ABB21" s="578"/>
      <c r="ABC21" s="578"/>
      <c r="ABD21" s="578"/>
      <c r="ABE21" s="578"/>
      <c r="ABF21" s="578"/>
      <c r="ABG21" s="578"/>
      <c r="ABH21" s="578"/>
      <c r="ABI21" s="578"/>
      <c r="ABJ21" s="578"/>
      <c r="ABK21" s="578"/>
      <c r="ABL21" s="578"/>
      <c r="ABM21" s="578"/>
      <c r="ABN21" s="578"/>
      <c r="ABO21" s="578"/>
      <c r="ABP21" s="578"/>
      <c r="ABQ21" s="578"/>
      <c r="ABR21" s="578"/>
      <c r="ABS21" s="578"/>
      <c r="ABT21" s="578"/>
      <c r="ABU21" s="578"/>
      <c r="ABV21" s="578"/>
      <c r="ABW21" s="578"/>
      <c r="ABX21" s="578"/>
      <c r="ABY21" s="578"/>
      <c r="ABZ21" s="578"/>
      <c r="ACA21" s="578"/>
      <c r="ACB21" s="578"/>
      <c r="ACC21" s="578"/>
      <c r="ACD21" s="578"/>
      <c r="ACE21" s="578"/>
      <c r="ACF21" s="578"/>
      <c r="ACG21" s="578"/>
      <c r="ACH21" s="578"/>
      <c r="ACI21" s="578"/>
      <c r="ACJ21" s="578"/>
      <c r="ACK21" s="578"/>
      <c r="ACL21" s="578"/>
      <c r="ACM21" s="578"/>
      <c r="ACN21" s="578"/>
      <c r="ACO21" s="578"/>
      <c r="ACP21" s="578"/>
      <c r="ACQ21" s="578"/>
      <c r="ACR21" s="578"/>
      <c r="ACS21" s="578"/>
      <c r="ACT21" s="578"/>
      <c r="ACU21" s="578"/>
      <c r="ACV21" s="578"/>
      <c r="ACW21" s="578"/>
      <c r="ACX21" s="578"/>
      <c r="ACY21" s="578"/>
      <c r="ACZ21" s="578"/>
      <c r="ADA21" s="578"/>
      <c r="ADB21" s="578"/>
      <c r="ADC21" s="578"/>
      <c r="ADD21" s="578"/>
      <c r="ADE21" s="578"/>
      <c r="ADF21" s="578"/>
      <c r="ADG21" s="578"/>
      <c r="ADH21" s="578"/>
      <c r="ADI21" s="578"/>
      <c r="ADJ21" s="578"/>
      <c r="ADK21" s="578"/>
      <c r="ADL21" s="578"/>
      <c r="ADM21" s="578"/>
      <c r="ADN21" s="578"/>
      <c r="ADO21" s="578"/>
      <c r="ADP21" s="578"/>
      <c r="ADQ21" s="578"/>
      <c r="ADR21" s="578"/>
      <c r="ADS21" s="578"/>
      <c r="ADT21" s="578"/>
      <c r="ADU21" s="578"/>
      <c r="ADV21" s="578"/>
      <c r="ADW21" s="578"/>
      <c r="ADX21" s="578"/>
      <c r="ADY21" s="578"/>
      <c r="ADZ21" s="578"/>
      <c r="AEA21" s="578"/>
      <c r="AEB21" s="578"/>
      <c r="AEC21" s="578"/>
      <c r="AED21" s="578"/>
      <c r="AEE21" s="578"/>
      <c r="AEF21" s="578"/>
      <c r="AEG21" s="578"/>
      <c r="AEH21" s="578"/>
      <c r="AEI21" s="578"/>
      <c r="AEJ21" s="578"/>
      <c r="AEK21" s="578"/>
      <c r="AEL21" s="578"/>
      <c r="AEM21" s="578"/>
      <c r="AEN21" s="578"/>
      <c r="AEO21" s="578"/>
      <c r="AEP21" s="578"/>
      <c r="AEQ21" s="578"/>
      <c r="AER21" s="578"/>
      <c r="AES21" s="578"/>
      <c r="AET21" s="578"/>
      <c r="AEU21" s="578"/>
      <c r="AEV21" s="578"/>
      <c r="AEW21" s="578"/>
      <c r="AEX21" s="578"/>
      <c r="AEY21" s="578"/>
      <c r="AEZ21" s="578"/>
      <c r="AFA21" s="578"/>
      <c r="AFB21" s="578"/>
      <c r="AFC21" s="578"/>
      <c r="AFD21" s="578"/>
      <c r="AFE21" s="578"/>
      <c r="AFF21" s="578"/>
      <c r="AFG21" s="578"/>
      <c r="AFH21" s="578"/>
      <c r="AFI21" s="578"/>
      <c r="AFJ21" s="578"/>
      <c r="AFK21" s="578"/>
      <c r="AFL21" s="578"/>
      <c r="AFM21" s="578"/>
      <c r="AFN21" s="578"/>
      <c r="AFO21" s="578"/>
      <c r="AFP21" s="578"/>
      <c r="AFQ21" s="578"/>
      <c r="AFR21" s="578"/>
      <c r="AFS21" s="578"/>
      <c r="AFT21" s="578"/>
      <c r="AFU21" s="578"/>
      <c r="AFV21" s="578"/>
      <c r="AFW21" s="578"/>
      <c r="AFX21" s="578"/>
      <c r="AFY21" s="578"/>
      <c r="AFZ21" s="578"/>
      <c r="AGA21" s="578"/>
      <c r="AGB21" s="578"/>
      <c r="AGC21" s="578"/>
      <c r="AGD21" s="578"/>
      <c r="AGE21" s="578"/>
      <c r="AGF21" s="578"/>
      <c r="AGG21" s="578"/>
      <c r="AGH21" s="578"/>
      <c r="AGI21" s="578"/>
      <c r="AGJ21" s="578"/>
      <c r="AGK21" s="578"/>
      <c r="AGL21" s="578"/>
      <c r="AGM21" s="578"/>
      <c r="AGN21" s="578"/>
      <c r="AGO21" s="578"/>
      <c r="AGP21" s="578"/>
      <c r="AGQ21" s="578"/>
      <c r="AGR21" s="578"/>
      <c r="AGS21" s="578"/>
      <c r="AGT21" s="578"/>
      <c r="AGU21" s="578"/>
      <c r="AGV21" s="578"/>
      <c r="AGW21" s="578"/>
      <c r="AGX21" s="578"/>
      <c r="AGY21" s="578"/>
      <c r="AGZ21" s="578"/>
      <c r="AHA21" s="578"/>
      <c r="AHB21" s="578"/>
      <c r="AHC21" s="578"/>
      <c r="AHD21" s="578"/>
      <c r="AHE21" s="578"/>
      <c r="AHF21" s="578"/>
      <c r="AHG21" s="578"/>
      <c r="AHH21" s="578"/>
      <c r="AHI21" s="578"/>
      <c r="AHJ21" s="578"/>
      <c r="AHK21" s="578"/>
      <c r="AHL21" s="578"/>
      <c r="AHM21" s="578"/>
      <c r="AHN21" s="578"/>
      <c r="AHO21" s="578"/>
      <c r="AHP21" s="578"/>
      <c r="AHQ21" s="578"/>
      <c r="AHR21" s="578"/>
      <c r="AHS21" s="578"/>
      <c r="AHT21" s="578"/>
      <c r="AHU21" s="578"/>
      <c r="AHV21" s="578"/>
      <c r="AHW21" s="578"/>
      <c r="AHX21" s="578"/>
      <c r="AHY21" s="578"/>
      <c r="AHZ21" s="578"/>
      <c r="AIA21" s="578"/>
      <c r="AIB21" s="578"/>
      <c r="AIC21" s="578"/>
      <c r="AID21" s="578"/>
      <c r="AIE21" s="578"/>
      <c r="AIF21" s="578"/>
      <c r="AIG21" s="578"/>
      <c r="AIH21" s="578"/>
      <c r="AII21" s="578"/>
      <c r="AIJ21" s="578"/>
      <c r="AIK21" s="578"/>
      <c r="AIL21" s="578"/>
      <c r="AIM21" s="578"/>
      <c r="AIN21" s="578"/>
      <c r="AIO21" s="578"/>
      <c r="AIP21" s="578"/>
      <c r="AIQ21" s="578"/>
      <c r="AIR21" s="578"/>
      <c r="AIS21" s="578"/>
      <c r="AIT21" s="578"/>
      <c r="AIU21" s="578"/>
      <c r="AIV21" s="578"/>
      <c r="AIW21" s="578"/>
      <c r="AIX21" s="578"/>
      <c r="AIY21" s="578"/>
      <c r="AIZ21" s="578"/>
      <c r="AJA21" s="578"/>
      <c r="AJB21" s="578"/>
      <c r="AJC21" s="578"/>
      <c r="AJD21" s="578"/>
      <c r="AJE21" s="578"/>
      <c r="AJF21" s="578"/>
      <c r="AJG21" s="578"/>
      <c r="AJH21" s="578"/>
      <c r="AJI21" s="578"/>
      <c r="AJJ21" s="578"/>
      <c r="AJK21" s="578"/>
      <c r="AJL21" s="578"/>
      <c r="AJM21" s="578"/>
      <c r="AJN21" s="578"/>
      <c r="AJO21" s="578"/>
      <c r="AJP21" s="578"/>
    </row>
    <row r="22" spans="1:952" s="475" customFormat="1">
      <c r="A22" s="574" t="s">
        <v>30</v>
      </c>
      <c r="B22" s="575" t="s">
        <v>135</v>
      </c>
      <c r="C22" s="576"/>
      <c r="D22" s="577">
        <f>Bilans!D52-Bilans!C52</f>
        <v>0</v>
      </c>
      <c r="E22" s="577">
        <f>Bilans!E52-Bilans!D52</f>
        <v>0</v>
      </c>
      <c r="F22" s="577">
        <f>Bilans!F52-Bilans!E52</f>
        <v>0</v>
      </c>
      <c r="G22" s="577">
        <f>Bilans!G52-Bilans!F52</f>
        <v>0</v>
      </c>
      <c r="H22" s="577">
        <f>Bilans!H52-Bilans!G52</f>
        <v>0</v>
      </c>
      <c r="I22" s="577">
        <f>Bilans!I52-Bilans!H52</f>
        <v>0</v>
      </c>
      <c r="J22" s="577">
        <f>Bilans!J52-Bilans!I52</f>
        <v>0</v>
      </c>
      <c r="K22" s="577">
        <f>Bilans!K52-Bilans!J52</f>
        <v>0</v>
      </c>
      <c r="L22" s="577">
        <f>Bilans!L52-Bilans!K52</f>
        <v>0</v>
      </c>
      <c r="M22" s="577">
        <f>Bilans!M52-Bilans!L52</f>
        <v>0</v>
      </c>
      <c r="N22" s="577">
        <f>Bilans!N52-Bilans!M52</f>
        <v>0</v>
      </c>
      <c r="O22" s="577">
        <f>Bilans!O52-Bilans!N52</f>
        <v>0</v>
      </c>
      <c r="P22" s="578"/>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78"/>
      <c r="AS22" s="578"/>
      <c r="AT22" s="578"/>
      <c r="AU22" s="578"/>
      <c r="AV22" s="578"/>
      <c r="AW22" s="578"/>
      <c r="AX22" s="578"/>
      <c r="AY22" s="578"/>
      <c r="AZ22" s="578"/>
      <c r="BA22" s="578"/>
      <c r="BB22" s="578"/>
      <c r="BC22" s="578"/>
      <c r="BD22" s="578"/>
      <c r="BE22" s="578"/>
      <c r="BF22" s="578"/>
      <c r="BG22" s="578"/>
      <c r="BH22" s="578"/>
      <c r="BI22" s="578"/>
      <c r="BJ22" s="578"/>
      <c r="BK22" s="578"/>
      <c r="BL22" s="578"/>
      <c r="BM22" s="578"/>
      <c r="BN22" s="578"/>
      <c r="BO22" s="578"/>
      <c r="BP22" s="578"/>
      <c r="BQ22" s="578"/>
      <c r="BR22" s="578"/>
      <c r="BS22" s="578"/>
      <c r="BT22" s="578"/>
      <c r="BU22" s="578"/>
      <c r="BV22" s="578"/>
      <c r="BW22" s="578"/>
      <c r="BX22" s="578"/>
      <c r="BY22" s="578"/>
      <c r="BZ22" s="578"/>
      <c r="CA22" s="578"/>
      <c r="CB22" s="578"/>
      <c r="CC22" s="578"/>
      <c r="CD22" s="578"/>
      <c r="CE22" s="578"/>
      <c r="CF22" s="578"/>
      <c r="CG22" s="578"/>
      <c r="CH22" s="578"/>
      <c r="CI22" s="578"/>
      <c r="CJ22" s="578"/>
      <c r="CK22" s="578"/>
      <c r="CL22" s="578"/>
      <c r="CM22" s="578"/>
      <c r="CN22" s="578"/>
      <c r="CO22" s="578"/>
      <c r="CP22" s="578"/>
      <c r="CQ22" s="578"/>
      <c r="CR22" s="578"/>
      <c r="CS22" s="578"/>
      <c r="CT22" s="578"/>
      <c r="CU22" s="578"/>
      <c r="CV22" s="578"/>
      <c r="CW22" s="578"/>
      <c r="CX22" s="578"/>
      <c r="CY22" s="578"/>
      <c r="CZ22" s="578"/>
      <c r="DA22" s="578"/>
      <c r="DB22" s="578"/>
      <c r="DC22" s="578"/>
      <c r="DD22" s="578"/>
      <c r="DE22" s="578"/>
      <c r="DF22" s="578"/>
      <c r="DG22" s="578"/>
      <c r="DH22" s="578"/>
      <c r="DI22" s="578"/>
      <c r="DJ22" s="578"/>
      <c r="DK22" s="578"/>
      <c r="DL22" s="578"/>
      <c r="DM22" s="578"/>
      <c r="DN22" s="578"/>
      <c r="DO22" s="578"/>
      <c r="DP22" s="578"/>
      <c r="DQ22" s="578"/>
      <c r="DR22" s="578"/>
      <c r="DS22" s="578"/>
      <c r="DT22" s="578"/>
      <c r="DU22" s="578"/>
      <c r="DV22" s="578"/>
      <c r="DW22" s="578"/>
      <c r="DX22" s="578"/>
      <c r="DY22" s="578"/>
      <c r="DZ22" s="578"/>
      <c r="EA22" s="578"/>
      <c r="EB22" s="578"/>
      <c r="EC22" s="578"/>
      <c r="ED22" s="578"/>
      <c r="EE22" s="578"/>
      <c r="EF22" s="578"/>
      <c r="EG22" s="578"/>
      <c r="EH22" s="578"/>
      <c r="EI22" s="578"/>
      <c r="EJ22" s="578"/>
      <c r="EK22" s="578"/>
      <c r="EL22" s="578"/>
      <c r="EM22" s="578"/>
      <c r="EN22" s="578"/>
      <c r="EO22" s="578"/>
      <c r="EP22" s="578"/>
      <c r="EQ22" s="578"/>
      <c r="ER22" s="578"/>
      <c r="ES22" s="578"/>
      <c r="ET22" s="578"/>
      <c r="EU22" s="578"/>
      <c r="EV22" s="578"/>
      <c r="EW22" s="578"/>
      <c r="EX22" s="578"/>
      <c r="EY22" s="578"/>
      <c r="EZ22" s="578"/>
      <c r="FA22" s="578"/>
      <c r="FB22" s="578"/>
      <c r="FC22" s="578"/>
      <c r="FD22" s="578"/>
      <c r="FE22" s="578"/>
      <c r="FF22" s="578"/>
      <c r="FG22" s="578"/>
      <c r="FH22" s="578"/>
      <c r="FI22" s="578"/>
      <c r="FJ22" s="578"/>
      <c r="FK22" s="578"/>
      <c r="FL22" s="578"/>
      <c r="FM22" s="578"/>
      <c r="FN22" s="578"/>
      <c r="FO22" s="578"/>
      <c r="FP22" s="578"/>
      <c r="FQ22" s="578"/>
      <c r="FR22" s="578"/>
      <c r="FS22" s="578"/>
      <c r="FT22" s="578"/>
      <c r="FU22" s="578"/>
      <c r="FV22" s="578"/>
      <c r="FW22" s="578"/>
      <c r="FX22" s="578"/>
      <c r="FY22" s="578"/>
      <c r="FZ22" s="578"/>
      <c r="GA22" s="578"/>
      <c r="GB22" s="578"/>
      <c r="GC22" s="578"/>
      <c r="GD22" s="578"/>
      <c r="GE22" s="578"/>
      <c r="GF22" s="578"/>
      <c r="GG22" s="578"/>
      <c r="GH22" s="578"/>
      <c r="GI22" s="578"/>
      <c r="GJ22" s="578"/>
      <c r="GK22" s="578"/>
      <c r="GL22" s="578"/>
      <c r="GM22" s="578"/>
      <c r="GN22" s="578"/>
      <c r="GO22" s="578"/>
      <c r="GP22" s="578"/>
      <c r="GQ22" s="578"/>
      <c r="GR22" s="578"/>
      <c r="GS22" s="578"/>
      <c r="GT22" s="578"/>
      <c r="GU22" s="578"/>
      <c r="GV22" s="578"/>
      <c r="GW22" s="578"/>
      <c r="GX22" s="578"/>
      <c r="GY22" s="578"/>
      <c r="GZ22" s="578"/>
      <c r="HA22" s="578"/>
      <c r="HB22" s="578"/>
      <c r="HC22" s="578"/>
      <c r="HD22" s="578"/>
      <c r="HE22" s="578"/>
      <c r="HF22" s="578"/>
      <c r="HG22" s="578"/>
      <c r="HH22" s="578"/>
      <c r="HI22" s="578"/>
      <c r="HJ22" s="578"/>
      <c r="HK22" s="578"/>
      <c r="HL22" s="578"/>
      <c r="HM22" s="578"/>
      <c r="HN22" s="578"/>
      <c r="HO22" s="578"/>
      <c r="HP22" s="578"/>
      <c r="HQ22" s="578"/>
      <c r="HR22" s="578"/>
      <c r="HS22" s="578"/>
      <c r="HT22" s="578"/>
      <c r="HU22" s="578"/>
      <c r="HV22" s="578"/>
      <c r="HW22" s="578"/>
      <c r="HX22" s="578"/>
      <c r="HY22" s="578"/>
      <c r="HZ22" s="578"/>
      <c r="IA22" s="578"/>
      <c r="IB22" s="578"/>
      <c r="IC22" s="578"/>
      <c r="ID22" s="578"/>
      <c r="IE22" s="578"/>
      <c r="IF22" s="578"/>
      <c r="IG22" s="578"/>
      <c r="IH22" s="578"/>
      <c r="II22" s="578"/>
      <c r="IJ22" s="578"/>
      <c r="IK22" s="578"/>
      <c r="IL22" s="578"/>
      <c r="IM22" s="578"/>
      <c r="IN22" s="578"/>
      <c r="IO22" s="578"/>
      <c r="IP22" s="578"/>
      <c r="IQ22" s="578"/>
      <c r="IR22" s="578"/>
      <c r="IS22" s="578"/>
      <c r="IT22" s="578"/>
      <c r="IU22" s="578"/>
      <c r="IV22" s="578"/>
      <c r="IW22" s="578"/>
      <c r="IX22" s="578"/>
      <c r="IY22" s="578"/>
      <c r="IZ22" s="578"/>
      <c r="JA22" s="578"/>
      <c r="JB22" s="578"/>
      <c r="JC22" s="578"/>
      <c r="JD22" s="578"/>
      <c r="JE22" s="578"/>
      <c r="JF22" s="578"/>
      <c r="JG22" s="578"/>
      <c r="JH22" s="578"/>
      <c r="JI22" s="578"/>
      <c r="JJ22" s="578"/>
      <c r="JK22" s="578"/>
      <c r="JL22" s="578"/>
      <c r="JM22" s="578"/>
      <c r="JN22" s="578"/>
      <c r="JO22" s="578"/>
      <c r="JP22" s="578"/>
      <c r="JQ22" s="578"/>
      <c r="JR22" s="578"/>
      <c r="JS22" s="578"/>
      <c r="JT22" s="578"/>
      <c r="JU22" s="578"/>
      <c r="JV22" s="578"/>
      <c r="JW22" s="578"/>
      <c r="JX22" s="578"/>
      <c r="JY22" s="578"/>
      <c r="JZ22" s="578"/>
      <c r="KA22" s="578"/>
      <c r="KB22" s="578"/>
      <c r="KC22" s="578"/>
      <c r="KD22" s="578"/>
      <c r="KE22" s="578"/>
      <c r="KF22" s="578"/>
      <c r="KG22" s="578"/>
      <c r="KH22" s="578"/>
      <c r="KI22" s="578"/>
      <c r="KJ22" s="578"/>
      <c r="KK22" s="578"/>
      <c r="KL22" s="578"/>
      <c r="KM22" s="578"/>
      <c r="KN22" s="578"/>
      <c r="KO22" s="578"/>
      <c r="KP22" s="578"/>
      <c r="KQ22" s="578"/>
      <c r="KR22" s="578"/>
      <c r="KS22" s="578"/>
      <c r="KT22" s="578"/>
      <c r="KU22" s="578"/>
      <c r="KV22" s="578"/>
      <c r="KW22" s="578"/>
      <c r="KX22" s="578"/>
      <c r="KY22" s="578"/>
      <c r="KZ22" s="578"/>
      <c r="LA22" s="578"/>
      <c r="LB22" s="578"/>
      <c r="LC22" s="578"/>
      <c r="LD22" s="578"/>
      <c r="LE22" s="578"/>
      <c r="LF22" s="578"/>
      <c r="LG22" s="578"/>
      <c r="LH22" s="578"/>
      <c r="LI22" s="578"/>
      <c r="LJ22" s="578"/>
      <c r="LK22" s="578"/>
      <c r="LL22" s="578"/>
      <c r="LM22" s="578"/>
      <c r="LN22" s="578"/>
      <c r="LO22" s="578"/>
      <c r="LP22" s="578"/>
      <c r="LQ22" s="578"/>
      <c r="LR22" s="578"/>
      <c r="LS22" s="578"/>
      <c r="LT22" s="578"/>
      <c r="LU22" s="578"/>
      <c r="LV22" s="578"/>
      <c r="LW22" s="578"/>
      <c r="LX22" s="578"/>
      <c r="LY22" s="578"/>
      <c r="LZ22" s="578"/>
      <c r="MA22" s="578"/>
      <c r="MB22" s="578"/>
      <c r="MC22" s="578"/>
      <c r="MD22" s="578"/>
      <c r="ME22" s="578"/>
      <c r="MF22" s="578"/>
      <c r="MG22" s="578"/>
      <c r="MH22" s="578"/>
      <c r="MI22" s="578"/>
      <c r="MJ22" s="578"/>
      <c r="MK22" s="578"/>
      <c r="ML22" s="578"/>
      <c r="MM22" s="578"/>
      <c r="MN22" s="578"/>
      <c r="MO22" s="578"/>
      <c r="MP22" s="578"/>
      <c r="MQ22" s="578"/>
      <c r="MR22" s="578"/>
      <c r="MS22" s="578"/>
      <c r="MT22" s="578"/>
      <c r="MU22" s="578"/>
      <c r="MV22" s="578"/>
      <c r="MW22" s="578"/>
      <c r="MX22" s="578"/>
      <c r="MY22" s="578"/>
      <c r="MZ22" s="578"/>
      <c r="NA22" s="578"/>
      <c r="NB22" s="578"/>
      <c r="NC22" s="578"/>
      <c r="ND22" s="578"/>
      <c r="NE22" s="578"/>
      <c r="NF22" s="578"/>
      <c r="NG22" s="578"/>
      <c r="NH22" s="578"/>
      <c r="NI22" s="578"/>
      <c r="NJ22" s="578"/>
      <c r="NK22" s="578"/>
      <c r="NL22" s="578"/>
      <c r="NM22" s="578"/>
      <c r="NN22" s="578"/>
      <c r="NO22" s="578"/>
      <c r="NP22" s="578"/>
      <c r="NQ22" s="578"/>
      <c r="NR22" s="578"/>
      <c r="NS22" s="578"/>
      <c r="NT22" s="578"/>
      <c r="NU22" s="578"/>
      <c r="NV22" s="578"/>
      <c r="NW22" s="578"/>
      <c r="NX22" s="578"/>
      <c r="NY22" s="578"/>
      <c r="NZ22" s="578"/>
      <c r="OA22" s="578"/>
      <c r="OB22" s="578"/>
      <c r="OC22" s="578"/>
      <c r="OD22" s="578"/>
      <c r="OE22" s="578"/>
      <c r="OF22" s="578"/>
      <c r="OG22" s="578"/>
      <c r="OH22" s="578"/>
      <c r="OI22" s="578"/>
      <c r="OJ22" s="578"/>
      <c r="OK22" s="578"/>
      <c r="OL22" s="578"/>
      <c r="OM22" s="578"/>
      <c r="ON22" s="578"/>
      <c r="OO22" s="578"/>
      <c r="OP22" s="578"/>
      <c r="OQ22" s="578"/>
      <c r="OR22" s="578"/>
      <c r="OS22" s="578"/>
      <c r="OT22" s="578"/>
      <c r="OU22" s="578"/>
      <c r="OV22" s="578"/>
      <c r="OW22" s="578"/>
      <c r="OX22" s="578"/>
      <c r="OY22" s="578"/>
      <c r="OZ22" s="578"/>
      <c r="PA22" s="578"/>
      <c r="PB22" s="578"/>
      <c r="PC22" s="578"/>
      <c r="PD22" s="578"/>
      <c r="PE22" s="578"/>
      <c r="PF22" s="578"/>
      <c r="PG22" s="578"/>
      <c r="PH22" s="578"/>
      <c r="PI22" s="578"/>
      <c r="PJ22" s="578"/>
      <c r="PK22" s="578"/>
      <c r="PL22" s="578"/>
      <c r="PM22" s="578"/>
      <c r="PN22" s="578"/>
      <c r="PO22" s="578"/>
      <c r="PP22" s="578"/>
      <c r="PQ22" s="578"/>
      <c r="PR22" s="578"/>
      <c r="PS22" s="578"/>
      <c r="PT22" s="578"/>
      <c r="PU22" s="578"/>
      <c r="PV22" s="578"/>
      <c r="PW22" s="578"/>
      <c r="PX22" s="578"/>
      <c r="PY22" s="578"/>
      <c r="PZ22" s="578"/>
      <c r="QA22" s="578"/>
      <c r="QB22" s="578"/>
      <c r="QC22" s="578"/>
      <c r="QD22" s="578"/>
      <c r="QE22" s="578"/>
      <c r="QF22" s="578"/>
      <c r="QG22" s="578"/>
      <c r="QH22" s="578"/>
      <c r="QI22" s="578"/>
      <c r="QJ22" s="578"/>
      <c r="QK22" s="578"/>
      <c r="QL22" s="578"/>
      <c r="QM22" s="578"/>
      <c r="QN22" s="578"/>
      <c r="QO22" s="578"/>
      <c r="QP22" s="578"/>
      <c r="QQ22" s="578"/>
      <c r="QR22" s="578"/>
      <c r="QS22" s="578"/>
      <c r="QT22" s="578"/>
      <c r="QU22" s="578"/>
      <c r="QV22" s="578"/>
      <c r="QW22" s="578"/>
      <c r="QX22" s="578"/>
      <c r="QY22" s="578"/>
      <c r="QZ22" s="578"/>
      <c r="RA22" s="578"/>
      <c r="RB22" s="578"/>
      <c r="RC22" s="578"/>
      <c r="RD22" s="578"/>
      <c r="RE22" s="578"/>
      <c r="RF22" s="578"/>
      <c r="RG22" s="578"/>
      <c r="RH22" s="578"/>
      <c r="RI22" s="578"/>
      <c r="RJ22" s="578"/>
      <c r="RK22" s="578"/>
      <c r="RL22" s="578"/>
      <c r="RM22" s="578"/>
      <c r="RN22" s="578"/>
      <c r="RO22" s="578"/>
      <c r="RP22" s="578"/>
      <c r="RQ22" s="578"/>
      <c r="RR22" s="578"/>
      <c r="RS22" s="578"/>
      <c r="RT22" s="578"/>
      <c r="RU22" s="578"/>
      <c r="RV22" s="578"/>
      <c r="RW22" s="578"/>
      <c r="RX22" s="578"/>
      <c r="RY22" s="578"/>
      <c r="RZ22" s="578"/>
      <c r="SA22" s="578"/>
      <c r="SB22" s="578"/>
      <c r="SC22" s="578"/>
      <c r="SD22" s="578"/>
      <c r="SE22" s="578"/>
      <c r="SF22" s="578"/>
      <c r="SG22" s="578"/>
      <c r="SH22" s="578"/>
      <c r="SI22" s="578"/>
      <c r="SJ22" s="578"/>
      <c r="SK22" s="578"/>
      <c r="SL22" s="578"/>
      <c r="SM22" s="578"/>
      <c r="SN22" s="578"/>
      <c r="SO22" s="578"/>
      <c r="SP22" s="578"/>
      <c r="SQ22" s="578"/>
      <c r="SR22" s="578"/>
      <c r="SS22" s="578"/>
      <c r="ST22" s="578"/>
      <c r="SU22" s="578"/>
      <c r="SV22" s="578"/>
      <c r="SW22" s="578"/>
      <c r="SX22" s="578"/>
      <c r="SY22" s="578"/>
      <c r="SZ22" s="578"/>
      <c r="TA22" s="578"/>
      <c r="TB22" s="578"/>
      <c r="TC22" s="578"/>
      <c r="TD22" s="578"/>
      <c r="TE22" s="578"/>
      <c r="TF22" s="578"/>
      <c r="TG22" s="578"/>
      <c r="TH22" s="578"/>
      <c r="TI22" s="578"/>
      <c r="TJ22" s="578"/>
      <c r="TK22" s="578"/>
      <c r="TL22" s="578"/>
      <c r="TM22" s="578"/>
      <c r="TN22" s="578"/>
      <c r="TO22" s="578"/>
      <c r="TP22" s="578"/>
      <c r="TQ22" s="578"/>
      <c r="TR22" s="578"/>
      <c r="TS22" s="578"/>
      <c r="TT22" s="578"/>
      <c r="TU22" s="578"/>
      <c r="TV22" s="578"/>
      <c r="TW22" s="578"/>
      <c r="TX22" s="578"/>
      <c r="TY22" s="578"/>
      <c r="TZ22" s="578"/>
      <c r="UA22" s="578"/>
      <c r="UB22" s="578"/>
      <c r="UC22" s="578"/>
      <c r="UD22" s="578"/>
      <c r="UE22" s="578"/>
      <c r="UF22" s="578"/>
      <c r="UG22" s="578"/>
      <c r="UH22" s="578"/>
      <c r="UI22" s="578"/>
      <c r="UJ22" s="578"/>
      <c r="UK22" s="578"/>
      <c r="UL22" s="578"/>
      <c r="UM22" s="578"/>
      <c r="UN22" s="578"/>
      <c r="UO22" s="578"/>
      <c r="UP22" s="578"/>
      <c r="UQ22" s="578"/>
      <c r="UR22" s="578"/>
      <c r="US22" s="578"/>
      <c r="UT22" s="578"/>
      <c r="UU22" s="578"/>
      <c r="UV22" s="578"/>
      <c r="UW22" s="578"/>
      <c r="UX22" s="578"/>
      <c r="UY22" s="578"/>
      <c r="UZ22" s="578"/>
      <c r="VA22" s="578"/>
      <c r="VB22" s="578"/>
      <c r="VC22" s="578"/>
      <c r="VD22" s="578"/>
      <c r="VE22" s="578"/>
      <c r="VF22" s="578"/>
      <c r="VG22" s="578"/>
      <c r="VH22" s="578"/>
      <c r="VI22" s="578"/>
      <c r="VJ22" s="578"/>
      <c r="VK22" s="578"/>
      <c r="VL22" s="578"/>
      <c r="VM22" s="578"/>
      <c r="VN22" s="578"/>
      <c r="VO22" s="578"/>
      <c r="VP22" s="578"/>
      <c r="VQ22" s="578"/>
      <c r="VR22" s="578"/>
      <c r="VS22" s="578"/>
      <c r="VT22" s="578"/>
      <c r="VU22" s="578"/>
      <c r="VV22" s="578"/>
      <c r="VW22" s="578"/>
      <c r="VX22" s="578"/>
      <c r="VY22" s="578"/>
      <c r="VZ22" s="578"/>
      <c r="WA22" s="578"/>
      <c r="WB22" s="578"/>
      <c r="WC22" s="578"/>
      <c r="WD22" s="578"/>
      <c r="WE22" s="578"/>
      <c r="WF22" s="578"/>
      <c r="WG22" s="578"/>
      <c r="WH22" s="578"/>
      <c r="WI22" s="578"/>
      <c r="WJ22" s="578"/>
      <c r="WK22" s="578"/>
      <c r="WL22" s="578"/>
      <c r="WM22" s="578"/>
      <c r="WN22" s="578"/>
      <c r="WO22" s="578"/>
      <c r="WP22" s="578"/>
      <c r="WQ22" s="578"/>
      <c r="WR22" s="578"/>
      <c r="WS22" s="578"/>
      <c r="WT22" s="578"/>
      <c r="WU22" s="578"/>
      <c r="WV22" s="578"/>
      <c r="WW22" s="578"/>
      <c r="WX22" s="578"/>
      <c r="WY22" s="578"/>
      <c r="WZ22" s="578"/>
      <c r="XA22" s="578"/>
      <c r="XB22" s="578"/>
      <c r="XC22" s="578"/>
      <c r="XD22" s="578"/>
      <c r="XE22" s="578"/>
      <c r="XF22" s="578"/>
      <c r="XG22" s="578"/>
      <c r="XH22" s="578"/>
      <c r="XI22" s="578"/>
      <c r="XJ22" s="578"/>
      <c r="XK22" s="578"/>
      <c r="XL22" s="578"/>
      <c r="XM22" s="578"/>
      <c r="XN22" s="578"/>
      <c r="XO22" s="578"/>
      <c r="XP22" s="578"/>
      <c r="XQ22" s="578"/>
      <c r="XR22" s="578"/>
      <c r="XS22" s="578"/>
      <c r="XT22" s="578"/>
      <c r="XU22" s="578"/>
      <c r="XV22" s="578"/>
      <c r="XW22" s="578"/>
      <c r="XX22" s="578"/>
      <c r="XY22" s="578"/>
      <c r="XZ22" s="578"/>
      <c r="YA22" s="578"/>
      <c r="YB22" s="578"/>
      <c r="YC22" s="578"/>
      <c r="YD22" s="578"/>
      <c r="YE22" s="578"/>
      <c r="YF22" s="578"/>
      <c r="YG22" s="578"/>
      <c r="YH22" s="578"/>
      <c r="YI22" s="578"/>
      <c r="YJ22" s="578"/>
      <c r="YK22" s="578"/>
      <c r="YL22" s="578"/>
      <c r="YM22" s="578"/>
      <c r="YN22" s="578"/>
      <c r="YO22" s="578"/>
      <c r="YP22" s="578"/>
      <c r="YQ22" s="578"/>
      <c r="YR22" s="578"/>
      <c r="YS22" s="578"/>
      <c r="YT22" s="578"/>
      <c r="YU22" s="578"/>
      <c r="YV22" s="578"/>
      <c r="YW22" s="578"/>
      <c r="YX22" s="578"/>
      <c r="YY22" s="578"/>
      <c r="YZ22" s="578"/>
      <c r="ZA22" s="578"/>
      <c r="ZB22" s="578"/>
      <c r="ZC22" s="578"/>
      <c r="ZD22" s="578"/>
      <c r="ZE22" s="578"/>
      <c r="ZF22" s="578"/>
      <c r="ZG22" s="578"/>
      <c r="ZH22" s="578"/>
      <c r="ZI22" s="578"/>
      <c r="ZJ22" s="578"/>
      <c r="ZK22" s="578"/>
      <c r="ZL22" s="578"/>
      <c r="ZM22" s="578"/>
      <c r="ZN22" s="578"/>
      <c r="ZO22" s="578"/>
      <c r="ZP22" s="578"/>
      <c r="ZQ22" s="578"/>
      <c r="ZR22" s="578"/>
      <c r="ZS22" s="578"/>
      <c r="ZT22" s="578"/>
      <c r="ZU22" s="578"/>
      <c r="ZV22" s="578"/>
      <c r="ZW22" s="578"/>
      <c r="ZX22" s="578"/>
      <c r="ZY22" s="578"/>
      <c r="ZZ22" s="578"/>
      <c r="AAA22" s="578"/>
      <c r="AAB22" s="578"/>
      <c r="AAC22" s="578"/>
      <c r="AAD22" s="578"/>
      <c r="AAE22" s="578"/>
      <c r="AAF22" s="578"/>
      <c r="AAG22" s="578"/>
      <c r="AAH22" s="578"/>
      <c r="AAI22" s="578"/>
      <c r="AAJ22" s="578"/>
      <c r="AAK22" s="578"/>
      <c r="AAL22" s="578"/>
      <c r="AAM22" s="578"/>
      <c r="AAN22" s="578"/>
      <c r="AAO22" s="578"/>
      <c r="AAP22" s="578"/>
      <c r="AAQ22" s="578"/>
      <c r="AAR22" s="578"/>
      <c r="AAS22" s="578"/>
      <c r="AAT22" s="578"/>
      <c r="AAU22" s="578"/>
      <c r="AAV22" s="578"/>
      <c r="AAW22" s="578"/>
      <c r="AAX22" s="578"/>
      <c r="AAY22" s="578"/>
      <c r="AAZ22" s="578"/>
      <c r="ABA22" s="578"/>
      <c r="ABB22" s="578"/>
      <c r="ABC22" s="578"/>
      <c r="ABD22" s="578"/>
      <c r="ABE22" s="578"/>
      <c r="ABF22" s="578"/>
      <c r="ABG22" s="578"/>
      <c r="ABH22" s="578"/>
      <c r="ABI22" s="578"/>
      <c r="ABJ22" s="578"/>
      <c r="ABK22" s="578"/>
      <c r="ABL22" s="578"/>
      <c r="ABM22" s="578"/>
      <c r="ABN22" s="578"/>
      <c r="ABO22" s="578"/>
      <c r="ABP22" s="578"/>
      <c r="ABQ22" s="578"/>
      <c r="ABR22" s="578"/>
      <c r="ABS22" s="578"/>
      <c r="ABT22" s="578"/>
      <c r="ABU22" s="578"/>
      <c r="ABV22" s="578"/>
      <c r="ABW22" s="578"/>
      <c r="ABX22" s="578"/>
      <c r="ABY22" s="578"/>
      <c r="ABZ22" s="578"/>
      <c r="ACA22" s="578"/>
      <c r="ACB22" s="578"/>
      <c r="ACC22" s="578"/>
      <c r="ACD22" s="578"/>
      <c r="ACE22" s="578"/>
      <c r="ACF22" s="578"/>
      <c r="ACG22" s="578"/>
      <c r="ACH22" s="578"/>
      <c r="ACI22" s="578"/>
      <c r="ACJ22" s="578"/>
      <c r="ACK22" s="578"/>
      <c r="ACL22" s="578"/>
      <c r="ACM22" s="578"/>
      <c r="ACN22" s="578"/>
      <c r="ACO22" s="578"/>
      <c r="ACP22" s="578"/>
      <c r="ACQ22" s="578"/>
      <c r="ACR22" s="578"/>
      <c r="ACS22" s="578"/>
      <c r="ACT22" s="578"/>
      <c r="ACU22" s="578"/>
      <c r="ACV22" s="578"/>
      <c r="ACW22" s="578"/>
      <c r="ACX22" s="578"/>
      <c r="ACY22" s="578"/>
      <c r="ACZ22" s="578"/>
      <c r="ADA22" s="578"/>
      <c r="ADB22" s="578"/>
      <c r="ADC22" s="578"/>
      <c r="ADD22" s="578"/>
      <c r="ADE22" s="578"/>
      <c r="ADF22" s="578"/>
      <c r="ADG22" s="578"/>
      <c r="ADH22" s="578"/>
      <c r="ADI22" s="578"/>
      <c r="ADJ22" s="578"/>
      <c r="ADK22" s="578"/>
      <c r="ADL22" s="578"/>
      <c r="ADM22" s="578"/>
      <c r="ADN22" s="578"/>
      <c r="ADO22" s="578"/>
      <c r="ADP22" s="578"/>
      <c r="ADQ22" s="578"/>
      <c r="ADR22" s="578"/>
      <c r="ADS22" s="578"/>
      <c r="ADT22" s="578"/>
      <c r="ADU22" s="578"/>
      <c r="ADV22" s="578"/>
      <c r="ADW22" s="578"/>
      <c r="ADX22" s="578"/>
      <c r="ADY22" s="578"/>
      <c r="ADZ22" s="578"/>
      <c r="AEA22" s="578"/>
      <c r="AEB22" s="578"/>
      <c r="AEC22" s="578"/>
      <c r="AED22" s="578"/>
      <c r="AEE22" s="578"/>
      <c r="AEF22" s="578"/>
      <c r="AEG22" s="578"/>
      <c r="AEH22" s="578"/>
      <c r="AEI22" s="578"/>
      <c r="AEJ22" s="578"/>
      <c r="AEK22" s="578"/>
      <c r="AEL22" s="578"/>
      <c r="AEM22" s="578"/>
      <c r="AEN22" s="578"/>
      <c r="AEO22" s="578"/>
      <c r="AEP22" s="578"/>
      <c r="AEQ22" s="578"/>
      <c r="AER22" s="578"/>
      <c r="AES22" s="578"/>
      <c r="AET22" s="578"/>
      <c r="AEU22" s="578"/>
      <c r="AEV22" s="578"/>
      <c r="AEW22" s="578"/>
      <c r="AEX22" s="578"/>
      <c r="AEY22" s="578"/>
      <c r="AEZ22" s="578"/>
      <c r="AFA22" s="578"/>
      <c r="AFB22" s="578"/>
      <c r="AFC22" s="578"/>
      <c r="AFD22" s="578"/>
      <c r="AFE22" s="578"/>
      <c r="AFF22" s="578"/>
      <c r="AFG22" s="578"/>
      <c r="AFH22" s="578"/>
      <c r="AFI22" s="578"/>
      <c r="AFJ22" s="578"/>
      <c r="AFK22" s="578"/>
      <c r="AFL22" s="578"/>
      <c r="AFM22" s="578"/>
      <c r="AFN22" s="578"/>
      <c r="AFO22" s="578"/>
      <c r="AFP22" s="578"/>
      <c r="AFQ22" s="578"/>
      <c r="AFR22" s="578"/>
      <c r="AFS22" s="578"/>
      <c r="AFT22" s="578"/>
      <c r="AFU22" s="578"/>
      <c r="AFV22" s="578"/>
      <c r="AFW22" s="578"/>
      <c r="AFX22" s="578"/>
      <c r="AFY22" s="578"/>
      <c r="AFZ22" s="578"/>
      <c r="AGA22" s="578"/>
      <c r="AGB22" s="578"/>
      <c r="AGC22" s="578"/>
      <c r="AGD22" s="578"/>
      <c r="AGE22" s="578"/>
      <c r="AGF22" s="578"/>
      <c r="AGG22" s="578"/>
      <c r="AGH22" s="578"/>
      <c r="AGI22" s="578"/>
      <c r="AGJ22" s="578"/>
      <c r="AGK22" s="578"/>
      <c r="AGL22" s="578"/>
      <c r="AGM22" s="578"/>
      <c r="AGN22" s="578"/>
      <c r="AGO22" s="578"/>
      <c r="AGP22" s="578"/>
      <c r="AGQ22" s="578"/>
      <c r="AGR22" s="578"/>
      <c r="AGS22" s="578"/>
      <c r="AGT22" s="578"/>
      <c r="AGU22" s="578"/>
      <c r="AGV22" s="578"/>
      <c r="AGW22" s="578"/>
      <c r="AGX22" s="578"/>
      <c r="AGY22" s="578"/>
      <c r="AGZ22" s="578"/>
      <c r="AHA22" s="578"/>
      <c r="AHB22" s="578"/>
      <c r="AHC22" s="578"/>
      <c r="AHD22" s="578"/>
      <c r="AHE22" s="578"/>
      <c r="AHF22" s="578"/>
      <c r="AHG22" s="578"/>
      <c r="AHH22" s="578"/>
      <c r="AHI22" s="578"/>
      <c r="AHJ22" s="578"/>
      <c r="AHK22" s="578"/>
      <c r="AHL22" s="578"/>
      <c r="AHM22" s="578"/>
      <c r="AHN22" s="578"/>
      <c r="AHO22" s="578"/>
      <c r="AHP22" s="578"/>
      <c r="AHQ22" s="578"/>
      <c r="AHR22" s="578"/>
      <c r="AHS22" s="578"/>
      <c r="AHT22" s="578"/>
      <c r="AHU22" s="578"/>
      <c r="AHV22" s="578"/>
      <c r="AHW22" s="578"/>
      <c r="AHX22" s="578"/>
      <c r="AHY22" s="578"/>
      <c r="AHZ22" s="578"/>
      <c r="AIA22" s="578"/>
      <c r="AIB22" s="578"/>
      <c r="AIC22" s="578"/>
      <c r="AID22" s="578"/>
      <c r="AIE22" s="578"/>
      <c r="AIF22" s="578"/>
      <c r="AIG22" s="578"/>
      <c r="AIH22" s="578"/>
      <c r="AII22" s="578"/>
      <c r="AIJ22" s="578"/>
      <c r="AIK22" s="578"/>
      <c r="AIL22" s="578"/>
      <c r="AIM22" s="578"/>
      <c r="AIN22" s="578"/>
      <c r="AIO22" s="578"/>
      <c r="AIP22" s="578"/>
      <c r="AIQ22" s="578"/>
      <c r="AIR22" s="578"/>
      <c r="AIS22" s="578"/>
      <c r="AIT22" s="578"/>
      <c r="AIU22" s="578"/>
      <c r="AIV22" s="578"/>
      <c r="AIW22" s="578"/>
      <c r="AIX22" s="578"/>
      <c r="AIY22" s="578"/>
      <c r="AIZ22" s="578"/>
      <c r="AJA22" s="578"/>
      <c r="AJB22" s="578"/>
      <c r="AJC22" s="578"/>
      <c r="AJD22" s="578"/>
      <c r="AJE22" s="578"/>
      <c r="AJF22" s="578"/>
      <c r="AJG22" s="578"/>
      <c r="AJH22" s="578"/>
      <c r="AJI22" s="578"/>
      <c r="AJJ22" s="578"/>
      <c r="AJK22" s="578"/>
      <c r="AJL22" s="578"/>
      <c r="AJM22" s="578"/>
      <c r="AJN22" s="578"/>
      <c r="AJO22" s="578"/>
      <c r="AJP22" s="578"/>
    </row>
    <row r="23" spans="1:952" s="475" customFormat="1">
      <c r="A23" s="574" t="s">
        <v>48</v>
      </c>
      <c r="B23" s="575" t="s">
        <v>139</v>
      </c>
      <c r="C23" s="576"/>
      <c r="D23" s="577">
        <f>-D6</f>
        <v>0</v>
      </c>
      <c r="E23" s="577">
        <f t="shared" ref="E23:O23" si="3">-E6</f>
        <v>0</v>
      </c>
      <c r="F23" s="577">
        <f t="shared" si="3"/>
        <v>0</v>
      </c>
      <c r="G23" s="577">
        <f t="shared" si="3"/>
        <v>0</v>
      </c>
      <c r="H23" s="577">
        <f t="shared" si="3"/>
        <v>0</v>
      </c>
      <c r="I23" s="577">
        <f t="shared" si="3"/>
        <v>0</v>
      </c>
      <c r="J23" s="577">
        <f t="shared" si="3"/>
        <v>0</v>
      </c>
      <c r="K23" s="577">
        <f t="shared" si="3"/>
        <v>0</v>
      </c>
      <c r="L23" s="577">
        <f t="shared" si="3"/>
        <v>0</v>
      </c>
      <c r="M23" s="577">
        <f t="shared" si="3"/>
        <v>0</v>
      </c>
      <c r="N23" s="577">
        <f t="shared" si="3"/>
        <v>-225000</v>
      </c>
      <c r="O23" s="577">
        <f t="shared" si="3"/>
        <v>0</v>
      </c>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c r="AT23" s="578"/>
      <c r="AU23" s="578"/>
      <c r="AV23" s="578"/>
      <c r="AW23" s="578"/>
      <c r="AX23" s="578"/>
      <c r="AY23" s="578"/>
      <c r="AZ23" s="578"/>
      <c r="BA23" s="578"/>
      <c r="BB23" s="578"/>
      <c r="BC23" s="578"/>
      <c r="BD23" s="578"/>
      <c r="BE23" s="578"/>
      <c r="BF23" s="578"/>
      <c r="BG23" s="578"/>
      <c r="BH23" s="578"/>
      <c r="BI23" s="578"/>
      <c r="BJ23" s="578"/>
      <c r="BK23" s="578"/>
      <c r="BL23" s="578"/>
      <c r="BM23" s="578"/>
      <c r="BN23" s="578"/>
      <c r="BO23" s="578"/>
      <c r="BP23" s="578"/>
      <c r="BQ23" s="578"/>
      <c r="BR23" s="578"/>
      <c r="BS23" s="578"/>
      <c r="BT23" s="578"/>
      <c r="BU23" s="578"/>
      <c r="BV23" s="578"/>
      <c r="BW23" s="578"/>
      <c r="BX23" s="578"/>
      <c r="BY23" s="578"/>
      <c r="BZ23" s="578"/>
      <c r="CA23" s="578"/>
      <c r="CB23" s="578"/>
      <c r="CC23" s="578"/>
      <c r="CD23" s="578"/>
      <c r="CE23" s="578"/>
      <c r="CF23" s="578"/>
      <c r="CG23" s="578"/>
      <c r="CH23" s="578"/>
      <c r="CI23" s="578"/>
      <c r="CJ23" s="578"/>
      <c r="CK23" s="578"/>
      <c r="CL23" s="578"/>
      <c r="CM23" s="578"/>
      <c r="CN23" s="578"/>
      <c r="CO23" s="578"/>
      <c r="CP23" s="578"/>
      <c r="CQ23" s="578"/>
      <c r="CR23" s="578"/>
      <c r="CS23" s="578"/>
      <c r="CT23" s="578"/>
      <c r="CU23" s="578"/>
      <c r="CV23" s="578"/>
      <c r="CW23" s="578"/>
      <c r="CX23" s="578"/>
      <c r="CY23" s="578"/>
      <c r="CZ23" s="578"/>
      <c r="DA23" s="578"/>
      <c r="DB23" s="578"/>
      <c r="DC23" s="578"/>
      <c r="DD23" s="578"/>
      <c r="DE23" s="578"/>
      <c r="DF23" s="578"/>
      <c r="DG23" s="578"/>
      <c r="DH23" s="578"/>
      <c r="DI23" s="578"/>
      <c r="DJ23" s="578"/>
      <c r="DK23" s="578"/>
      <c r="DL23" s="578"/>
      <c r="DM23" s="578"/>
      <c r="DN23" s="578"/>
      <c r="DO23" s="578"/>
      <c r="DP23" s="578"/>
      <c r="DQ23" s="578"/>
      <c r="DR23" s="578"/>
      <c r="DS23" s="578"/>
      <c r="DT23" s="578"/>
      <c r="DU23" s="578"/>
      <c r="DV23" s="578"/>
      <c r="DW23" s="578"/>
      <c r="DX23" s="578"/>
      <c r="DY23" s="578"/>
      <c r="DZ23" s="578"/>
      <c r="EA23" s="578"/>
      <c r="EB23" s="578"/>
      <c r="EC23" s="578"/>
      <c r="ED23" s="578"/>
      <c r="EE23" s="578"/>
      <c r="EF23" s="578"/>
      <c r="EG23" s="578"/>
      <c r="EH23" s="578"/>
      <c r="EI23" s="578"/>
      <c r="EJ23" s="578"/>
      <c r="EK23" s="578"/>
      <c r="EL23" s="578"/>
      <c r="EM23" s="578"/>
      <c r="EN23" s="578"/>
      <c r="EO23" s="578"/>
      <c r="EP23" s="578"/>
      <c r="EQ23" s="578"/>
      <c r="ER23" s="578"/>
      <c r="ES23" s="578"/>
      <c r="ET23" s="578"/>
      <c r="EU23" s="578"/>
      <c r="EV23" s="578"/>
      <c r="EW23" s="578"/>
      <c r="EX23" s="578"/>
      <c r="EY23" s="578"/>
      <c r="EZ23" s="578"/>
      <c r="FA23" s="578"/>
      <c r="FB23" s="578"/>
      <c r="FC23" s="578"/>
      <c r="FD23" s="578"/>
      <c r="FE23" s="578"/>
      <c r="FF23" s="578"/>
      <c r="FG23" s="578"/>
      <c r="FH23" s="578"/>
      <c r="FI23" s="578"/>
      <c r="FJ23" s="578"/>
      <c r="FK23" s="578"/>
      <c r="FL23" s="578"/>
      <c r="FM23" s="578"/>
      <c r="FN23" s="578"/>
      <c r="FO23" s="578"/>
      <c r="FP23" s="578"/>
      <c r="FQ23" s="578"/>
      <c r="FR23" s="578"/>
      <c r="FS23" s="578"/>
      <c r="FT23" s="578"/>
      <c r="FU23" s="578"/>
      <c r="FV23" s="578"/>
      <c r="FW23" s="578"/>
      <c r="FX23" s="578"/>
      <c r="FY23" s="578"/>
      <c r="FZ23" s="578"/>
      <c r="GA23" s="578"/>
      <c r="GB23" s="578"/>
      <c r="GC23" s="578"/>
      <c r="GD23" s="578"/>
      <c r="GE23" s="578"/>
      <c r="GF23" s="578"/>
      <c r="GG23" s="578"/>
      <c r="GH23" s="578"/>
      <c r="GI23" s="578"/>
      <c r="GJ23" s="578"/>
      <c r="GK23" s="578"/>
      <c r="GL23" s="578"/>
      <c r="GM23" s="578"/>
      <c r="GN23" s="578"/>
      <c r="GO23" s="578"/>
      <c r="GP23" s="578"/>
      <c r="GQ23" s="578"/>
      <c r="GR23" s="578"/>
      <c r="GS23" s="578"/>
      <c r="GT23" s="578"/>
      <c r="GU23" s="578"/>
      <c r="GV23" s="578"/>
      <c r="GW23" s="578"/>
      <c r="GX23" s="578"/>
      <c r="GY23" s="578"/>
      <c r="GZ23" s="578"/>
      <c r="HA23" s="578"/>
      <c r="HB23" s="578"/>
      <c r="HC23" s="578"/>
      <c r="HD23" s="578"/>
      <c r="HE23" s="578"/>
      <c r="HF23" s="578"/>
      <c r="HG23" s="578"/>
      <c r="HH23" s="578"/>
      <c r="HI23" s="578"/>
      <c r="HJ23" s="578"/>
      <c r="HK23" s="578"/>
      <c r="HL23" s="578"/>
      <c r="HM23" s="578"/>
      <c r="HN23" s="578"/>
      <c r="HO23" s="578"/>
      <c r="HP23" s="578"/>
      <c r="HQ23" s="578"/>
      <c r="HR23" s="578"/>
      <c r="HS23" s="578"/>
      <c r="HT23" s="578"/>
      <c r="HU23" s="578"/>
      <c r="HV23" s="578"/>
      <c r="HW23" s="578"/>
      <c r="HX23" s="578"/>
      <c r="HY23" s="578"/>
      <c r="HZ23" s="578"/>
      <c r="IA23" s="578"/>
      <c r="IB23" s="578"/>
      <c r="IC23" s="578"/>
      <c r="ID23" s="578"/>
      <c r="IE23" s="578"/>
      <c r="IF23" s="578"/>
      <c r="IG23" s="578"/>
      <c r="IH23" s="578"/>
      <c r="II23" s="578"/>
      <c r="IJ23" s="578"/>
      <c r="IK23" s="578"/>
      <c r="IL23" s="578"/>
      <c r="IM23" s="578"/>
      <c r="IN23" s="578"/>
      <c r="IO23" s="578"/>
      <c r="IP23" s="578"/>
      <c r="IQ23" s="578"/>
      <c r="IR23" s="578"/>
      <c r="IS23" s="578"/>
      <c r="IT23" s="578"/>
      <c r="IU23" s="578"/>
      <c r="IV23" s="578"/>
      <c r="IW23" s="578"/>
      <c r="IX23" s="578"/>
      <c r="IY23" s="578"/>
      <c r="IZ23" s="578"/>
      <c r="JA23" s="578"/>
      <c r="JB23" s="578"/>
      <c r="JC23" s="578"/>
      <c r="JD23" s="578"/>
      <c r="JE23" s="578"/>
      <c r="JF23" s="578"/>
      <c r="JG23" s="578"/>
      <c r="JH23" s="578"/>
      <c r="JI23" s="578"/>
      <c r="JJ23" s="578"/>
      <c r="JK23" s="578"/>
      <c r="JL23" s="578"/>
      <c r="JM23" s="578"/>
      <c r="JN23" s="578"/>
      <c r="JO23" s="578"/>
      <c r="JP23" s="578"/>
      <c r="JQ23" s="578"/>
      <c r="JR23" s="578"/>
      <c r="JS23" s="578"/>
      <c r="JT23" s="578"/>
      <c r="JU23" s="578"/>
      <c r="JV23" s="578"/>
      <c r="JW23" s="578"/>
      <c r="JX23" s="578"/>
      <c r="JY23" s="578"/>
      <c r="JZ23" s="578"/>
      <c r="KA23" s="578"/>
      <c r="KB23" s="578"/>
      <c r="KC23" s="578"/>
      <c r="KD23" s="578"/>
      <c r="KE23" s="578"/>
      <c r="KF23" s="578"/>
      <c r="KG23" s="578"/>
      <c r="KH23" s="578"/>
      <c r="KI23" s="578"/>
      <c r="KJ23" s="578"/>
      <c r="KK23" s="578"/>
      <c r="KL23" s="578"/>
      <c r="KM23" s="578"/>
      <c r="KN23" s="578"/>
      <c r="KO23" s="578"/>
      <c r="KP23" s="578"/>
      <c r="KQ23" s="578"/>
      <c r="KR23" s="578"/>
      <c r="KS23" s="578"/>
      <c r="KT23" s="578"/>
      <c r="KU23" s="578"/>
      <c r="KV23" s="578"/>
      <c r="KW23" s="578"/>
      <c r="KX23" s="578"/>
      <c r="KY23" s="578"/>
      <c r="KZ23" s="578"/>
      <c r="LA23" s="578"/>
      <c r="LB23" s="578"/>
      <c r="LC23" s="578"/>
      <c r="LD23" s="578"/>
      <c r="LE23" s="578"/>
      <c r="LF23" s="578"/>
      <c r="LG23" s="578"/>
      <c r="LH23" s="578"/>
      <c r="LI23" s="578"/>
      <c r="LJ23" s="578"/>
      <c r="LK23" s="578"/>
      <c r="LL23" s="578"/>
      <c r="LM23" s="578"/>
      <c r="LN23" s="578"/>
      <c r="LO23" s="578"/>
      <c r="LP23" s="578"/>
      <c r="LQ23" s="578"/>
      <c r="LR23" s="578"/>
      <c r="LS23" s="578"/>
      <c r="LT23" s="578"/>
      <c r="LU23" s="578"/>
      <c r="LV23" s="578"/>
      <c r="LW23" s="578"/>
      <c r="LX23" s="578"/>
      <c r="LY23" s="578"/>
      <c r="LZ23" s="578"/>
      <c r="MA23" s="578"/>
      <c r="MB23" s="578"/>
      <c r="MC23" s="578"/>
      <c r="MD23" s="578"/>
      <c r="ME23" s="578"/>
      <c r="MF23" s="578"/>
      <c r="MG23" s="578"/>
      <c r="MH23" s="578"/>
      <c r="MI23" s="578"/>
      <c r="MJ23" s="578"/>
      <c r="MK23" s="578"/>
      <c r="ML23" s="578"/>
      <c r="MM23" s="578"/>
      <c r="MN23" s="578"/>
      <c r="MO23" s="578"/>
      <c r="MP23" s="578"/>
      <c r="MQ23" s="578"/>
      <c r="MR23" s="578"/>
      <c r="MS23" s="578"/>
      <c r="MT23" s="578"/>
      <c r="MU23" s="578"/>
      <c r="MV23" s="578"/>
      <c r="MW23" s="578"/>
      <c r="MX23" s="578"/>
      <c r="MY23" s="578"/>
      <c r="MZ23" s="578"/>
      <c r="NA23" s="578"/>
      <c r="NB23" s="578"/>
      <c r="NC23" s="578"/>
      <c r="ND23" s="578"/>
      <c r="NE23" s="578"/>
      <c r="NF23" s="578"/>
      <c r="NG23" s="578"/>
      <c r="NH23" s="578"/>
      <c r="NI23" s="578"/>
      <c r="NJ23" s="578"/>
      <c r="NK23" s="578"/>
      <c r="NL23" s="578"/>
      <c r="NM23" s="578"/>
      <c r="NN23" s="578"/>
      <c r="NO23" s="578"/>
      <c r="NP23" s="578"/>
      <c r="NQ23" s="578"/>
      <c r="NR23" s="578"/>
      <c r="NS23" s="578"/>
      <c r="NT23" s="578"/>
      <c r="NU23" s="578"/>
      <c r="NV23" s="578"/>
      <c r="NW23" s="578"/>
      <c r="NX23" s="578"/>
      <c r="NY23" s="578"/>
      <c r="NZ23" s="578"/>
      <c r="OA23" s="578"/>
      <c r="OB23" s="578"/>
      <c r="OC23" s="578"/>
      <c r="OD23" s="578"/>
      <c r="OE23" s="578"/>
      <c r="OF23" s="578"/>
      <c r="OG23" s="578"/>
      <c r="OH23" s="578"/>
      <c r="OI23" s="578"/>
      <c r="OJ23" s="578"/>
      <c r="OK23" s="578"/>
      <c r="OL23" s="578"/>
      <c r="OM23" s="578"/>
      <c r="ON23" s="578"/>
      <c r="OO23" s="578"/>
      <c r="OP23" s="578"/>
      <c r="OQ23" s="578"/>
      <c r="OR23" s="578"/>
      <c r="OS23" s="578"/>
      <c r="OT23" s="578"/>
      <c r="OU23" s="578"/>
      <c r="OV23" s="578"/>
      <c r="OW23" s="578"/>
      <c r="OX23" s="578"/>
      <c r="OY23" s="578"/>
      <c r="OZ23" s="578"/>
      <c r="PA23" s="578"/>
      <c r="PB23" s="578"/>
      <c r="PC23" s="578"/>
      <c r="PD23" s="578"/>
      <c r="PE23" s="578"/>
      <c r="PF23" s="578"/>
      <c r="PG23" s="578"/>
      <c r="PH23" s="578"/>
      <c r="PI23" s="578"/>
      <c r="PJ23" s="578"/>
      <c r="PK23" s="578"/>
      <c r="PL23" s="578"/>
      <c r="PM23" s="578"/>
      <c r="PN23" s="578"/>
      <c r="PO23" s="578"/>
      <c r="PP23" s="578"/>
      <c r="PQ23" s="578"/>
      <c r="PR23" s="578"/>
      <c r="PS23" s="578"/>
      <c r="PT23" s="578"/>
      <c r="PU23" s="578"/>
      <c r="PV23" s="578"/>
      <c r="PW23" s="578"/>
      <c r="PX23" s="578"/>
      <c r="PY23" s="578"/>
      <c r="PZ23" s="578"/>
      <c r="QA23" s="578"/>
      <c r="QB23" s="578"/>
      <c r="QC23" s="578"/>
      <c r="QD23" s="578"/>
      <c r="QE23" s="578"/>
      <c r="QF23" s="578"/>
      <c r="QG23" s="578"/>
      <c r="QH23" s="578"/>
      <c r="QI23" s="578"/>
      <c r="QJ23" s="578"/>
      <c r="QK23" s="578"/>
      <c r="QL23" s="578"/>
      <c r="QM23" s="578"/>
      <c r="QN23" s="578"/>
      <c r="QO23" s="578"/>
      <c r="QP23" s="578"/>
      <c r="QQ23" s="578"/>
      <c r="QR23" s="578"/>
      <c r="QS23" s="578"/>
      <c r="QT23" s="578"/>
      <c r="QU23" s="578"/>
      <c r="QV23" s="578"/>
      <c r="QW23" s="578"/>
      <c r="QX23" s="578"/>
      <c r="QY23" s="578"/>
      <c r="QZ23" s="578"/>
      <c r="RA23" s="578"/>
      <c r="RB23" s="578"/>
      <c r="RC23" s="578"/>
      <c r="RD23" s="578"/>
      <c r="RE23" s="578"/>
      <c r="RF23" s="578"/>
      <c r="RG23" s="578"/>
      <c r="RH23" s="578"/>
      <c r="RI23" s="578"/>
      <c r="RJ23" s="578"/>
      <c r="RK23" s="578"/>
      <c r="RL23" s="578"/>
      <c r="RM23" s="578"/>
      <c r="RN23" s="578"/>
      <c r="RO23" s="578"/>
      <c r="RP23" s="578"/>
      <c r="RQ23" s="578"/>
      <c r="RR23" s="578"/>
      <c r="RS23" s="578"/>
      <c r="RT23" s="578"/>
      <c r="RU23" s="578"/>
      <c r="RV23" s="578"/>
      <c r="RW23" s="578"/>
      <c r="RX23" s="578"/>
      <c r="RY23" s="578"/>
      <c r="RZ23" s="578"/>
      <c r="SA23" s="578"/>
      <c r="SB23" s="578"/>
      <c r="SC23" s="578"/>
      <c r="SD23" s="578"/>
      <c r="SE23" s="578"/>
      <c r="SF23" s="578"/>
      <c r="SG23" s="578"/>
      <c r="SH23" s="578"/>
      <c r="SI23" s="578"/>
      <c r="SJ23" s="578"/>
      <c r="SK23" s="578"/>
      <c r="SL23" s="578"/>
      <c r="SM23" s="578"/>
      <c r="SN23" s="578"/>
      <c r="SO23" s="578"/>
      <c r="SP23" s="578"/>
      <c r="SQ23" s="578"/>
      <c r="SR23" s="578"/>
      <c r="SS23" s="578"/>
      <c r="ST23" s="578"/>
      <c r="SU23" s="578"/>
      <c r="SV23" s="578"/>
      <c r="SW23" s="578"/>
      <c r="SX23" s="578"/>
      <c r="SY23" s="578"/>
      <c r="SZ23" s="578"/>
      <c r="TA23" s="578"/>
      <c r="TB23" s="578"/>
      <c r="TC23" s="578"/>
      <c r="TD23" s="578"/>
      <c r="TE23" s="578"/>
      <c r="TF23" s="578"/>
      <c r="TG23" s="578"/>
      <c r="TH23" s="578"/>
      <c r="TI23" s="578"/>
      <c r="TJ23" s="578"/>
      <c r="TK23" s="578"/>
      <c r="TL23" s="578"/>
      <c r="TM23" s="578"/>
      <c r="TN23" s="578"/>
      <c r="TO23" s="578"/>
      <c r="TP23" s="578"/>
      <c r="TQ23" s="578"/>
      <c r="TR23" s="578"/>
      <c r="TS23" s="578"/>
      <c r="TT23" s="578"/>
      <c r="TU23" s="578"/>
      <c r="TV23" s="578"/>
      <c r="TW23" s="578"/>
      <c r="TX23" s="578"/>
      <c r="TY23" s="578"/>
      <c r="TZ23" s="578"/>
      <c r="UA23" s="578"/>
      <c r="UB23" s="578"/>
      <c r="UC23" s="578"/>
      <c r="UD23" s="578"/>
      <c r="UE23" s="578"/>
      <c r="UF23" s="578"/>
      <c r="UG23" s="578"/>
      <c r="UH23" s="578"/>
      <c r="UI23" s="578"/>
      <c r="UJ23" s="578"/>
      <c r="UK23" s="578"/>
      <c r="UL23" s="578"/>
      <c r="UM23" s="578"/>
      <c r="UN23" s="578"/>
      <c r="UO23" s="578"/>
      <c r="UP23" s="578"/>
      <c r="UQ23" s="578"/>
      <c r="UR23" s="578"/>
      <c r="US23" s="578"/>
      <c r="UT23" s="578"/>
      <c r="UU23" s="578"/>
      <c r="UV23" s="578"/>
      <c r="UW23" s="578"/>
      <c r="UX23" s="578"/>
      <c r="UY23" s="578"/>
      <c r="UZ23" s="578"/>
      <c r="VA23" s="578"/>
      <c r="VB23" s="578"/>
      <c r="VC23" s="578"/>
      <c r="VD23" s="578"/>
      <c r="VE23" s="578"/>
      <c r="VF23" s="578"/>
      <c r="VG23" s="578"/>
      <c r="VH23" s="578"/>
      <c r="VI23" s="578"/>
      <c r="VJ23" s="578"/>
      <c r="VK23" s="578"/>
      <c r="VL23" s="578"/>
      <c r="VM23" s="578"/>
      <c r="VN23" s="578"/>
      <c r="VO23" s="578"/>
      <c r="VP23" s="578"/>
      <c r="VQ23" s="578"/>
      <c r="VR23" s="578"/>
      <c r="VS23" s="578"/>
      <c r="VT23" s="578"/>
      <c r="VU23" s="578"/>
      <c r="VV23" s="578"/>
      <c r="VW23" s="578"/>
      <c r="VX23" s="578"/>
      <c r="VY23" s="578"/>
      <c r="VZ23" s="578"/>
      <c r="WA23" s="578"/>
      <c r="WB23" s="578"/>
      <c r="WC23" s="578"/>
      <c r="WD23" s="578"/>
      <c r="WE23" s="578"/>
      <c r="WF23" s="578"/>
      <c r="WG23" s="578"/>
      <c r="WH23" s="578"/>
      <c r="WI23" s="578"/>
      <c r="WJ23" s="578"/>
      <c r="WK23" s="578"/>
      <c r="WL23" s="578"/>
      <c r="WM23" s="578"/>
      <c r="WN23" s="578"/>
      <c r="WO23" s="578"/>
      <c r="WP23" s="578"/>
      <c r="WQ23" s="578"/>
      <c r="WR23" s="578"/>
      <c r="WS23" s="578"/>
      <c r="WT23" s="578"/>
      <c r="WU23" s="578"/>
      <c r="WV23" s="578"/>
      <c r="WW23" s="578"/>
      <c r="WX23" s="578"/>
      <c r="WY23" s="578"/>
      <c r="WZ23" s="578"/>
      <c r="XA23" s="578"/>
      <c r="XB23" s="578"/>
      <c r="XC23" s="578"/>
      <c r="XD23" s="578"/>
      <c r="XE23" s="578"/>
      <c r="XF23" s="578"/>
      <c r="XG23" s="578"/>
      <c r="XH23" s="578"/>
      <c r="XI23" s="578"/>
      <c r="XJ23" s="578"/>
      <c r="XK23" s="578"/>
      <c r="XL23" s="578"/>
      <c r="XM23" s="578"/>
      <c r="XN23" s="578"/>
      <c r="XO23" s="578"/>
      <c r="XP23" s="578"/>
      <c r="XQ23" s="578"/>
      <c r="XR23" s="578"/>
      <c r="XS23" s="578"/>
      <c r="XT23" s="578"/>
      <c r="XU23" s="578"/>
      <c r="XV23" s="578"/>
      <c r="XW23" s="578"/>
      <c r="XX23" s="578"/>
      <c r="XY23" s="578"/>
      <c r="XZ23" s="578"/>
      <c r="YA23" s="578"/>
      <c r="YB23" s="578"/>
      <c r="YC23" s="578"/>
      <c r="YD23" s="578"/>
      <c r="YE23" s="578"/>
      <c r="YF23" s="578"/>
      <c r="YG23" s="578"/>
      <c r="YH23" s="578"/>
      <c r="YI23" s="578"/>
      <c r="YJ23" s="578"/>
      <c r="YK23" s="578"/>
      <c r="YL23" s="578"/>
      <c r="YM23" s="578"/>
      <c r="YN23" s="578"/>
      <c r="YO23" s="578"/>
      <c r="YP23" s="578"/>
      <c r="YQ23" s="578"/>
      <c r="YR23" s="578"/>
      <c r="YS23" s="578"/>
      <c r="YT23" s="578"/>
      <c r="YU23" s="578"/>
      <c r="YV23" s="578"/>
      <c r="YW23" s="578"/>
      <c r="YX23" s="578"/>
      <c r="YY23" s="578"/>
      <c r="YZ23" s="578"/>
      <c r="ZA23" s="578"/>
      <c r="ZB23" s="578"/>
      <c r="ZC23" s="578"/>
      <c r="ZD23" s="578"/>
      <c r="ZE23" s="578"/>
      <c r="ZF23" s="578"/>
      <c r="ZG23" s="578"/>
      <c r="ZH23" s="578"/>
      <c r="ZI23" s="578"/>
      <c r="ZJ23" s="578"/>
      <c r="ZK23" s="578"/>
      <c r="ZL23" s="578"/>
      <c r="ZM23" s="578"/>
      <c r="ZN23" s="578"/>
      <c r="ZO23" s="578"/>
      <c r="ZP23" s="578"/>
      <c r="ZQ23" s="578"/>
      <c r="ZR23" s="578"/>
      <c r="ZS23" s="578"/>
      <c r="ZT23" s="578"/>
      <c r="ZU23" s="578"/>
      <c r="ZV23" s="578"/>
      <c r="ZW23" s="578"/>
      <c r="ZX23" s="578"/>
      <c r="ZY23" s="578"/>
      <c r="ZZ23" s="578"/>
      <c r="AAA23" s="578"/>
      <c r="AAB23" s="578"/>
      <c r="AAC23" s="578"/>
      <c r="AAD23" s="578"/>
      <c r="AAE23" s="578"/>
      <c r="AAF23" s="578"/>
      <c r="AAG23" s="578"/>
      <c r="AAH23" s="578"/>
      <c r="AAI23" s="578"/>
      <c r="AAJ23" s="578"/>
      <c r="AAK23" s="578"/>
      <c r="AAL23" s="578"/>
      <c r="AAM23" s="578"/>
      <c r="AAN23" s="578"/>
      <c r="AAO23" s="578"/>
      <c r="AAP23" s="578"/>
      <c r="AAQ23" s="578"/>
      <c r="AAR23" s="578"/>
      <c r="AAS23" s="578"/>
      <c r="AAT23" s="578"/>
      <c r="AAU23" s="578"/>
      <c r="AAV23" s="578"/>
      <c r="AAW23" s="578"/>
      <c r="AAX23" s="578"/>
      <c r="AAY23" s="578"/>
      <c r="AAZ23" s="578"/>
      <c r="ABA23" s="578"/>
      <c r="ABB23" s="578"/>
      <c r="ABC23" s="578"/>
      <c r="ABD23" s="578"/>
      <c r="ABE23" s="578"/>
      <c r="ABF23" s="578"/>
      <c r="ABG23" s="578"/>
      <c r="ABH23" s="578"/>
      <c r="ABI23" s="578"/>
      <c r="ABJ23" s="578"/>
      <c r="ABK23" s="578"/>
      <c r="ABL23" s="578"/>
      <c r="ABM23" s="578"/>
      <c r="ABN23" s="578"/>
      <c r="ABO23" s="578"/>
      <c r="ABP23" s="578"/>
      <c r="ABQ23" s="578"/>
      <c r="ABR23" s="578"/>
      <c r="ABS23" s="578"/>
      <c r="ABT23" s="578"/>
      <c r="ABU23" s="578"/>
      <c r="ABV23" s="578"/>
      <c r="ABW23" s="578"/>
      <c r="ABX23" s="578"/>
      <c r="ABY23" s="578"/>
      <c r="ABZ23" s="578"/>
      <c r="ACA23" s="578"/>
      <c r="ACB23" s="578"/>
      <c r="ACC23" s="578"/>
      <c r="ACD23" s="578"/>
      <c r="ACE23" s="578"/>
      <c r="ACF23" s="578"/>
      <c r="ACG23" s="578"/>
      <c r="ACH23" s="578"/>
      <c r="ACI23" s="578"/>
      <c r="ACJ23" s="578"/>
      <c r="ACK23" s="578"/>
      <c r="ACL23" s="578"/>
      <c r="ACM23" s="578"/>
      <c r="ACN23" s="578"/>
      <c r="ACO23" s="578"/>
      <c r="ACP23" s="578"/>
      <c r="ACQ23" s="578"/>
      <c r="ACR23" s="578"/>
      <c r="ACS23" s="578"/>
      <c r="ACT23" s="578"/>
      <c r="ACU23" s="578"/>
      <c r="ACV23" s="578"/>
      <c r="ACW23" s="578"/>
      <c r="ACX23" s="578"/>
      <c r="ACY23" s="578"/>
      <c r="ACZ23" s="578"/>
      <c r="ADA23" s="578"/>
      <c r="ADB23" s="578"/>
      <c r="ADC23" s="578"/>
      <c r="ADD23" s="578"/>
      <c r="ADE23" s="578"/>
      <c r="ADF23" s="578"/>
      <c r="ADG23" s="578"/>
      <c r="ADH23" s="578"/>
      <c r="ADI23" s="578"/>
      <c r="ADJ23" s="578"/>
      <c r="ADK23" s="578"/>
      <c r="ADL23" s="578"/>
      <c r="ADM23" s="578"/>
      <c r="ADN23" s="578"/>
      <c r="ADO23" s="578"/>
      <c r="ADP23" s="578"/>
      <c r="ADQ23" s="578"/>
      <c r="ADR23" s="578"/>
      <c r="ADS23" s="578"/>
      <c r="ADT23" s="578"/>
      <c r="ADU23" s="578"/>
      <c r="ADV23" s="578"/>
      <c r="ADW23" s="578"/>
      <c r="ADX23" s="578"/>
      <c r="ADY23" s="578"/>
      <c r="ADZ23" s="578"/>
      <c r="AEA23" s="578"/>
      <c r="AEB23" s="578"/>
      <c r="AEC23" s="578"/>
      <c r="AED23" s="578"/>
      <c r="AEE23" s="578"/>
      <c r="AEF23" s="578"/>
      <c r="AEG23" s="578"/>
      <c r="AEH23" s="578"/>
      <c r="AEI23" s="578"/>
      <c r="AEJ23" s="578"/>
      <c r="AEK23" s="578"/>
      <c r="AEL23" s="578"/>
      <c r="AEM23" s="578"/>
      <c r="AEN23" s="578"/>
      <c r="AEO23" s="578"/>
      <c r="AEP23" s="578"/>
      <c r="AEQ23" s="578"/>
      <c r="AER23" s="578"/>
      <c r="AES23" s="578"/>
      <c r="AET23" s="578"/>
      <c r="AEU23" s="578"/>
      <c r="AEV23" s="578"/>
      <c r="AEW23" s="578"/>
      <c r="AEX23" s="578"/>
      <c r="AEY23" s="578"/>
      <c r="AEZ23" s="578"/>
      <c r="AFA23" s="578"/>
      <c r="AFB23" s="578"/>
      <c r="AFC23" s="578"/>
      <c r="AFD23" s="578"/>
      <c r="AFE23" s="578"/>
      <c r="AFF23" s="578"/>
      <c r="AFG23" s="578"/>
      <c r="AFH23" s="578"/>
      <c r="AFI23" s="578"/>
      <c r="AFJ23" s="578"/>
      <c r="AFK23" s="578"/>
      <c r="AFL23" s="578"/>
      <c r="AFM23" s="578"/>
      <c r="AFN23" s="578"/>
      <c r="AFO23" s="578"/>
      <c r="AFP23" s="578"/>
      <c r="AFQ23" s="578"/>
      <c r="AFR23" s="578"/>
      <c r="AFS23" s="578"/>
      <c r="AFT23" s="578"/>
      <c r="AFU23" s="578"/>
      <c r="AFV23" s="578"/>
      <c r="AFW23" s="578"/>
      <c r="AFX23" s="578"/>
      <c r="AFY23" s="578"/>
      <c r="AFZ23" s="578"/>
      <c r="AGA23" s="578"/>
      <c r="AGB23" s="578"/>
      <c r="AGC23" s="578"/>
      <c r="AGD23" s="578"/>
      <c r="AGE23" s="578"/>
      <c r="AGF23" s="578"/>
      <c r="AGG23" s="578"/>
      <c r="AGH23" s="578"/>
      <c r="AGI23" s="578"/>
      <c r="AGJ23" s="578"/>
      <c r="AGK23" s="578"/>
      <c r="AGL23" s="578"/>
      <c r="AGM23" s="578"/>
      <c r="AGN23" s="578"/>
      <c r="AGO23" s="578"/>
      <c r="AGP23" s="578"/>
      <c r="AGQ23" s="578"/>
      <c r="AGR23" s="578"/>
      <c r="AGS23" s="578"/>
      <c r="AGT23" s="578"/>
      <c r="AGU23" s="578"/>
      <c r="AGV23" s="578"/>
      <c r="AGW23" s="578"/>
      <c r="AGX23" s="578"/>
      <c r="AGY23" s="578"/>
      <c r="AGZ23" s="578"/>
      <c r="AHA23" s="578"/>
      <c r="AHB23" s="578"/>
      <c r="AHC23" s="578"/>
      <c r="AHD23" s="578"/>
      <c r="AHE23" s="578"/>
      <c r="AHF23" s="578"/>
      <c r="AHG23" s="578"/>
      <c r="AHH23" s="578"/>
      <c r="AHI23" s="578"/>
      <c r="AHJ23" s="578"/>
      <c r="AHK23" s="578"/>
      <c r="AHL23" s="578"/>
      <c r="AHM23" s="578"/>
      <c r="AHN23" s="578"/>
      <c r="AHO23" s="578"/>
      <c r="AHP23" s="578"/>
      <c r="AHQ23" s="578"/>
      <c r="AHR23" s="578"/>
      <c r="AHS23" s="578"/>
      <c r="AHT23" s="578"/>
      <c r="AHU23" s="578"/>
      <c r="AHV23" s="578"/>
      <c r="AHW23" s="578"/>
      <c r="AHX23" s="578"/>
      <c r="AHY23" s="578"/>
      <c r="AHZ23" s="578"/>
      <c r="AIA23" s="578"/>
      <c r="AIB23" s="578"/>
      <c r="AIC23" s="578"/>
      <c r="AID23" s="578"/>
      <c r="AIE23" s="578"/>
      <c r="AIF23" s="578"/>
      <c r="AIG23" s="578"/>
      <c r="AIH23" s="578"/>
      <c r="AII23" s="578"/>
      <c r="AIJ23" s="578"/>
      <c r="AIK23" s="578"/>
      <c r="AIL23" s="578"/>
      <c r="AIM23" s="578"/>
      <c r="AIN23" s="578"/>
      <c r="AIO23" s="578"/>
      <c r="AIP23" s="578"/>
      <c r="AIQ23" s="578"/>
      <c r="AIR23" s="578"/>
      <c r="AIS23" s="578"/>
      <c r="AIT23" s="578"/>
      <c r="AIU23" s="578"/>
      <c r="AIV23" s="578"/>
      <c r="AIW23" s="578"/>
      <c r="AIX23" s="578"/>
      <c r="AIY23" s="578"/>
      <c r="AIZ23" s="578"/>
      <c r="AJA23" s="578"/>
      <c r="AJB23" s="578"/>
      <c r="AJC23" s="578"/>
      <c r="AJD23" s="578"/>
      <c r="AJE23" s="578"/>
      <c r="AJF23" s="578"/>
      <c r="AJG23" s="578"/>
      <c r="AJH23" s="578"/>
      <c r="AJI23" s="578"/>
      <c r="AJJ23" s="578"/>
      <c r="AJK23" s="578"/>
      <c r="AJL23" s="578"/>
      <c r="AJM23" s="578"/>
      <c r="AJN23" s="578"/>
      <c r="AJO23" s="578"/>
      <c r="AJP23" s="578"/>
    </row>
    <row r="24" spans="1:952" s="591" customFormat="1" ht="13.2">
      <c r="A24" s="590"/>
      <c r="B24" s="582" t="s">
        <v>188</v>
      </c>
      <c r="C24" s="583"/>
      <c r="D24" s="584">
        <f t="shared" ref="D24:O24" ca="1" si="4">SUM(D19,D20,D21,D22,D23)</f>
        <v>5000000</v>
      </c>
      <c r="E24" s="584">
        <f t="shared" ca="1" si="4"/>
        <v>20000000</v>
      </c>
      <c r="F24" s="584">
        <f t="shared" ca="1" si="4"/>
        <v>0</v>
      </c>
      <c r="G24" s="584">
        <f t="shared" ca="1" si="4"/>
        <v>0</v>
      </c>
      <c r="H24" s="584">
        <f t="shared" ca="1" si="4"/>
        <v>0</v>
      </c>
      <c r="I24" s="584">
        <f t="shared" ca="1" si="4"/>
        <v>0</v>
      </c>
      <c r="J24" s="584">
        <f t="shared" ca="1" si="4"/>
        <v>0</v>
      </c>
      <c r="K24" s="584">
        <f t="shared" ca="1" si="4"/>
        <v>0</v>
      </c>
      <c r="L24" s="584">
        <f t="shared" ca="1" si="4"/>
        <v>0</v>
      </c>
      <c r="M24" s="584">
        <f t="shared" ca="1" si="4"/>
        <v>0</v>
      </c>
      <c r="N24" s="584">
        <f t="shared" ca="1" si="4"/>
        <v>-20225000</v>
      </c>
      <c r="O24" s="584">
        <f t="shared" ca="1" si="4"/>
        <v>0</v>
      </c>
    </row>
    <row r="25" spans="1:952" s="573" customFormat="1" ht="13.2">
      <c r="A25" s="586"/>
      <c r="B25" s="587" t="s">
        <v>193</v>
      </c>
      <c r="C25" s="588"/>
      <c r="D25" s="589">
        <f t="shared" ref="D25:O25" ca="1" si="5">D12+D17+D24</f>
        <v>4991033.333333333</v>
      </c>
      <c r="E25" s="589">
        <f t="shared" ca="1" si="5"/>
        <v>12076850</v>
      </c>
      <c r="F25" s="589">
        <f t="shared" ca="1" si="5"/>
        <v>-2094800</v>
      </c>
      <c r="G25" s="589">
        <f t="shared" ca="1" si="5"/>
        <v>-2153823.333333333</v>
      </c>
      <c r="H25" s="589">
        <f t="shared" ca="1" si="5"/>
        <v>-2032999.9999999998</v>
      </c>
      <c r="I25" s="589">
        <f t="shared" ca="1" si="5"/>
        <v>-78969.999999998137</v>
      </c>
      <c r="J25" s="589">
        <f t="shared" ca="1" si="5"/>
        <v>-326753.33333333442</v>
      </c>
      <c r="K25" s="589">
        <f t="shared" ca="1" si="5"/>
        <v>3403783.3333333358</v>
      </c>
      <c r="L25" s="589">
        <f t="shared" ca="1" si="5"/>
        <v>1700093.3333333356</v>
      </c>
      <c r="M25" s="589">
        <f t="shared" ca="1" si="5"/>
        <v>4743136.666666666</v>
      </c>
      <c r="N25" s="589">
        <f t="shared" ca="1" si="5"/>
        <v>-7921446.6666666716</v>
      </c>
      <c r="O25" s="589">
        <f t="shared" ca="1" si="5"/>
        <v>12557696.666666664</v>
      </c>
    </row>
    <row r="26" spans="1:952" s="573" customFormat="1" ht="13.2">
      <c r="A26" s="586"/>
      <c r="B26" s="587" t="s">
        <v>136</v>
      </c>
      <c r="C26" s="588"/>
      <c r="D26" s="589">
        <v>0</v>
      </c>
      <c r="E26" s="589">
        <f ca="1">D27</f>
        <v>4991033.333333333</v>
      </c>
      <c r="F26" s="589">
        <f t="shared" ref="F26:O26" ca="1" si="6">E27</f>
        <v>17067883.333333332</v>
      </c>
      <c r="G26" s="589">
        <f t="shared" ca="1" si="6"/>
        <v>14973083.333333332</v>
      </c>
      <c r="H26" s="589">
        <f t="shared" ca="1" si="6"/>
        <v>12819260</v>
      </c>
      <c r="I26" s="589">
        <f t="shared" ca="1" si="6"/>
        <v>10786260</v>
      </c>
      <c r="J26" s="589">
        <f t="shared" ca="1" si="6"/>
        <v>10707290.000000002</v>
      </c>
      <c r="K26" s="589">
        <f t="shared" ca="1" si="6"/>
        <v>10380536.666666668</v>
      </c>
      <c r="L26" s="589">
        <f t="shared" ca="1" si="6"/>
        <v>13784320.000000004</v>
      </c>
      <c r="M26" s="589">
        <f t="shared" ca="1" si="6"/>
        <v>15484413.33333334</v>
      </c>
      <c r="N26" s="589">
        <f t="shared" ca="1" si="6"/>
        <v>20227550.000000007</v>
      </c>
      <c r="O26" s="589">
        <f t="shared" ca="1" si="6"/>
        <v>12306103.333333336</v>
      </c>
    </row>
    <row r="27" spans="1:952" s="585" customFormat="1" ht="13.2">
      <c r="A27" s="581"/>
      <c r="B27" s="582" t="s">
        <v>192</v>
      </c>
      <c r="C27" s="583"/>
      <c r="D27" s="584">
        <f t="shared" ref="D27:O27" ca="1" si="7">D26+D25</f>
        <v>4991033.333333333</v>
      </c>
      <c r="E27" s="584">
        <f t="shared" ca="1" si="7"/>
        <v>17067883.333333332</v>
      </c>
      <c r="F27" s="584">
        <f t="shared" ca="1" si="7"/>
        <v>14973083.333333332</v>
      </c>
      <c r="G27" s="584">
        <f t="shared" ca="1" si="7"/>
        <v>12819260</v>
      </c>
      <c r="H27" s="584">
        <f t="shared" ca="1" si="7"/>
        <v>10786260</v>
      </c>
      <c r="I27" s="584">
        <f t="shared" ca="1" si="7"/>
        <v>10707290.000000002</v>
      </c>
      <c r="J27" s="584">
        <f t="shared" ca="1" si="7"/>
        <v>10380536.666666668</v>
      </c>
      <c r="K27" s="584">
        <f t="shared" ca="1" si="7"/>
        <v>13784320.000000004</v>
      </c>
      <c r="L27" s="584">
        <f t="shared" ca="1" si="7"/>
        <v>15484413.33333334</v>
      </c>
      <c r="M27" s="584">
        <f t="shared" ca="1" si="7"/>
        <v>20227550.000000007</v>
      </c>
      <c r="N27" s="584">
        <f t="shared" ca="1" si="7"/>
        <v>12306103.333333336</v>
      </c>
      <c r="O27" s="584">
        <f t="shared" ca="1" si="7"/>
        <v>24863800</v>
      </c>
    </row>
    <row r="28" spans="1:952" s="596" customFormat="1" ht="13.2">
      <c r="A28" s="592"/>
      <c r="B28" s="593" t="s">
        <v>240</v>
      </c>
      <c r="C28" s="594"/>
      <c r="D28" s="595">
        <f ca="1">'Sprzedaz | Wplywy'!D52</f>
        <v>0</v>
      </c>
      <c r="E28" s="595">
        <f ca="1">'Sprzedaz | Wplywy'!E52</f>
        <v>0</v>
      </c>
      <c r="F28" s="595">
        <f ca="1">'Sprzedaz | Wplywy'!F52</f>
        <v>0</v>
      </c>
      <c r="G28" s="595">
        <f ca="1">'Sprzedaz | Wplywy'!G52</f>
        <v>860000.00000000012</v>
      </c>
      <c r="H28" s="595">
        <f ca="1">'Sprzedaz | Wplywy'!H52</f>
        <v>1720000.0000000002</v>
      </c>
      <c r="I28" s="595">
        <f ca="1">'Sprzedaz | Wplywy'!I52</f>
        <v>4472000.0000000009</v>
      </c>
      <c r="J28" s="595">
        <f ca="1">'Sprzedaz | Wplywy'!J52</f>
        <v>4403200</v>
      </c>
      <c r="K28" s="595">
        <f ca="1">'Sprzedaz | Wplywy'!K52</f>
        <v>7781280.0000000019</v>
      </c>
      <c r="L28" s="595">
        <f ca="1">'Sprzedaz | Wplywy'!L52</f>
        <v>5692512</v>
      </c>
      <c r="M28" s="595">
        <f ca="1">'Sprzedaz | Wplywy'!M52</f>
        <v>9738502.3999999985</v>
      </c>
      <c r="N28" s="595">
        <f ca="1">'Sprzedaz | Wplywy'!N52</f>
        <v>10320000</v>
      </c>
      <c r="O28" s="595">
        <f ca="1">'Sprzedaz | Wplywy'!O52</f>
        <v>8600000</v>
      </c>
    </row>
    <row r="30" spans="1:952" s="568" customFormat="1" ht="20.399999999999999">
      <c r="A30" s="567"/>
      <c r="B30" s="567" t="s">
        <v>195</v>
      </c>
      <c r="C30" s="18"/>
      <c r="D30" s="18" t="str">
        <f>RZS!D47</f>
        <v>IV. kwartał 1</v>
      </c>
      <c r="E30" s="18" t="str">
        <f>RZS!E47</f>
        <v>I. kwartał 2</v>
      </c>
      <c r="F30" s="18" t="str">
        <f>RZS!F47</f>
        <v>I. kwartał 2 - II. kwartał 2</v>
      </c>
      <c r="G30" s="18" t="str">
        <f>RZS!G47</f>
        <v>I. kwartał 2 - III. kwartał 2</v>
      </c>
      <c r="H30" s="18" t="str">
        <f>RZS!H47</f>
        <v>I. kwartał 2 - IV. kwartał 2</v>
      </c>
      <c r="I30" s="18" t="str">
        <f>RZS!I47</f>
        <v>I. kwartał 3</v>
      </c>
      <c r="J30" s="18" t="str">
        <f>RZS!J47</f>
        <v>I. kwartał 3 - II. kwartał 3</v>
      </c>
      <c r="K30" s="18" t="str">
        <f>RZS!K47</f>
        <v>I. kwartał 3 - III. kwartał 3</v>
      </c>
      <c r="L30" s="18" t="str">
        <f>RZS!L47</f>
        <v>I. kwartał 3 - IV. kwartał 3</v>
      </c>
      <c r="M30" s="18" t="str">
        <f>RZS!M47</f>
        <v>I. kwartał 4</v>
      </c>
      <c r="N30" s="18" t="str">
        <f>RZS!N47</f>
        <v>I. kwartał 4 - II. kwartał 4</v>
      </c>
      <c r="O30" s="18" t="str">
        <f>RZS!O47</f>
        <v>I. kwartał 4 - III. kwartał 4</v>
      </c>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92"/>
      <c r="DZ30" s="92"/>
      <c r="EA30" s="92"/>
      <c r="EB30" s="92"/>
      <c r="EC30" s="92"/>
      <c r="ED30" s="92"/>
      <c r="EE30" s="92"/>
      <c r="EF30" s="92"/>
      <c r="EG30" s="92"/>
      <c r="EH30" s="92"/>
      <c r="EI30" s="92"/>
      <c r="EJ30" s="92"/>
      <c r="EK30" s="92"/>
      <c r="EL30" s="92"/>
      <c r="EM30" s="92"/>
      <c r="EN30" s="92"/>
      <c r="EO30" s="92"/>
      <c r="EP30" s="92"/>
      <c r="EQ30" s="92"/>
      <c r="ER30" s="92"/>
      <c r="ES30" s="92"/>
      <c r="ET30" s="92"/>
      <c r="EU30" s="92"/>
      <c r="EV30" s="92"/>
      <c r="EW30" s="92"/>
      <c r="EX30" s="92"/>
      <c r="EY30" s="92"/>
      <c r="EZ30" s="92"/>
      <c r="FA30" s="92"/>
      <c r="FB30" s="92"/>
      <c r="FC30" s="92"/>
      <c r="FD30" s="92"/>
      <c r="FE30" s="92"/>
      <c r="FF30" s="92"/>
      <c r="FG30" s="92"/>
      <c r="FH30" s="92"/>
      <c r="FI30" s="92"/>
      <c r="FJ30" s="92"/>
      <c r="FK30" s="92"/>
      <c r="FL30" s="92"/>
      <c r="FM30" s="92"/>
      <c r="FN30" s="92"/>
      <c r="FO30" s="92"/>
      <c r="FP30" s="92"/>
      <c r="FQ30" s="92"/>
      <c r="FR30" s="92"/>
      <c r="FS30" s="92"/>
      <c r="FT30" s="92"/>
      <c r="FU30" s="92"/>
      <c r="FV30" s="92"/>
      <c r="FW30" s="92"/>
      <c r="FX30" s="92"/>
      <c r="FY30" s="92"/>
      <c r="FZ30" s="92"/>
      <c r="GA30" s="92"/>
      <c r="GB30" s="92"/>
      <c r="GC30" s="92"/>
      <c r="GD30" s="92"/>
      <c r="GE30" s="92"/>
      <c r="GF30" s="92"/>
      <c r="GG30" s="92"/>
      <c r="GH30" s="92"/>
      <c r="GI30" s="92"/>
      <c r="GJ30" s="92"/>
      <c r="GK30" s="92"/>
      <c r="GL30" s="92"/>
      <c r="GM30" s="92"/>
      <c r="GN30" s="92"/>
      <c r="GO30" s="92"/>
      <c r="GP30" s="92"/>
      <c r="GQ30" s="92"/>
      <c r="GR30" s="92"/>
      <c r="GS30" s="92"/>
      <c r="GT30" s="92"/>
      <c r="GU30" s="92"/>
      <c r="GV30" s="92"/>
      <c r="GW30" s="92"/>
      <c r="GX30" s="92"/>
      <c r="GY30" s="92"/>
      <c r="GZ30" s="92"/>
      <c r="HA30" s="92"/>
      <c r="HB30" s="92"/>
      <c r="HC30" s="92"/>
      <c r="HD30" s="92"/>
      <c r="HE30" s="92"/>
      <c r="HF30" s="92"/>
      <c r="HG30" s="92"/>
      <c r="HH30" s="92"/>
      <c r="HI30" s="92"/>
      <c r="HJ30" s="92"/>
      <c r="HK30" s="92"/>
      <c r="HL30" s="92"/>
      <c r="HM30" s="92"/>
      <c r="HN30" s="92"/>
      <c r="HO30" s="92"/>
      <c r="HP30" s="92"/>
      <c r="HQ30" s="92"/>
      <c r="HR30" s="92"/>
      <c r="HS30" s="92"/>
      <c r="HT30" s="92"/>
      <c r="HU30" s="92"/>
      <c r="HV30" s="92"/>
      <c r="HW30" s="92"/>
      <c r="HX30" s="92"/>
      <c r="HY30" s="92"/>
      <c r="HZ30" s="92"/>
      <c r="IA30" s="92"/>
      <c r="IB30" s="92"/>
      <c r="IC30" s="92"/>
      <c r="ID30" s="92"/>
      <c r="IE30" s="92"/>
      <c r="IF30" s="92"/>
      <c r="IG30" s="92"/>
      <c r="IH30" s="92"/>
      <c r="II30" s="92"/>
      <c r="IJ30" s="92"/>
      <c r="IK30" s="92"/>
      <c r="IL30" s="92"/>
      <c r="IM30" s="92"/>
      <c r="IN30" s="92"/>
      <c r="IO30" s="92"/>
      <c r="IP30" s="92"/>
      <c r="IQ30" s="92"/>
      <c r="IR30" s="92"/>
      <c r="IS30" s="92"/>
      <c r="IT30" s="92"/>
      <c r="IU30" s="92"/>
      <c r="IV30" s="92"/>
      <c r="IW30" s="92"/>
      <c r="IX30" s="92"/>
      <c r="IY30" s="92"/>
      <c r="IZ30" s="92"/>
      <c r="JA30" s="92"/>
      <c r="JB30" s="92"/>
      <c r="JC30" s="92"/>
      <c r="JD30" s="92"/>
      <c r="JE30" s="92"/>
      <c r="JF30" s="92"/>
      <c r="JG30" s="92"/>
      <c r="JH30" s="92"/>
      <c r="JI30" s="92"/>
      <c r="JJ30" s="92"/>
      <c r="JK30" s="92"/>
      <c r="JL30" s="92"/>
      <c r="JM30" s="92"/>
      <c r="JN30" s="92"/>
      <c r="JO30" s="92"/>
      <c r="JP30" s="92"/>
      <c r="JQ30" s="92"/>
      <c r="JR30" s="92"/>
      <c r="JS30" s="92"/>
      <c r="JT30" s="92"/>
      <c r="JU30" s="92"/>
      <c r="JV30" s="92"/>
      <c r="JW30" s="92"/>
      <c r="JX30" s="92"/>
      <c r="JY30" s="92"/>
      <c r="JZ30" s="92"/>
      <c r="KA30" s="92"/>
      <c r="KB30" s="92"/>
      <c r="KC30" s="92"/>
      <c r="KD30" s="92"/>
      <c r="KE30" s="92"/>
      <c r="KF30" s="92"/>
      <c r="KG30" s="92"/>
      <c r="KH30" s="92"/>
      <c r="KI30" s="92"/>
      <c r="KJ30" s="92"/>
      <c r="KK30" s="92"/>
      <c r="KL30" s="92"/>
      <c r="KM30" s="92"/>
      <c r="KN30" s="92"/>
      <c r="KO30" s="92"/>
      <c r="KP30" s="92"/>
      <c r="KQ30" s="92"/>
      <c r="KR30" s="92"/>
      <c r="KS30" s="92"/>
      <c r="KT30" s="92"/>
      <c r="KU30" s="92"/>
      <c r="KV30" s="92"/>
      <c r="KW30" s="92"/>
      <c r="KX30" s="92"/>
      <c r="KY30" s="92"/>
      <c r="KZ30" s="92"/>
      <c r="LA30" s="92"/>
      <c r="LB30" s="92"/>
      <c r="LC30" s="92"/>
      <c r="LD30" s="92"/>
      <c r="LE30" s="92"/>
      <c r="LF30" s="92"/>
      <c r="LG30" s="92"/>
      <c r="LH30" s="92"/>
      <c r="LI30" s="92"/>
      <c r="LJ30" s="92"/>
      <c r="LK30" s="92"/>
      <c r="LL30" s="92"/>
      <c r="LM30" s="92"/>
      <c r="LN30" s="92"/>
      <c r="LO30" s="92"/>
      <c r="LP30" s="92"/>
      <c r="LQ30" s="92"/>
      <c r="LR30" s="92"/>
      <c r="LS30" s="92"/>
      <c r="LT30" s="92"/>
      <c r="LU30" s="92"/>
      <c r="LV30" s="92"/>
      <c r="LW30" s="92"/>
      <c r="LX30" s="92"/>
      <c r="LY30" s="92"/>
      <c r="LZ30" s="92"/>
      <c r="MA30" s="92"/>
      <c r="MB30" s="92"/>
      <c r="MC30" s="92"/>
      <c r="MD30" s="92"/>
      <c r="ME30" s="92"/>
      <c r="MF30" s="92"/>
      <c r="MG30" s="92"/>
      <c r="MH30" s="92"/>
      <c r="MI30" s="92"/>
      <c r="MJ30" s="92"/>
      <c r="MK30" s="92"/>
      <c r="ML30" s="92"/>
      <c r="MM30" s="92"/>
      <c r="MN30" s="92"/>
      <c r="MO30" s="92"/>
      <c r="MP30" s="92"/>
      <c r="MQ30" s="92"/>
      <c r="MR30" s="92"/>
      <c r="MS30" s="92"/>
      <c r="MT30" s="92"/>
      <c r="MU30" s="92"/>
      <c r="MV30" s="92"/>
      <c r="MW30" s="92"/>
      <c r="MX30" s="92"/>
      <c r="MY30" s="92"/>
      <c r="MZ30" s="92"/>
      <c r="NA30" s="92"/>
      <c r="NB30" s="92"/>
      <c r="NC30" s="92"/>
      <c r="ND30" s="92"/>
      <c r="NE30" s="92"/>
      <c r="NF30" s="92"/>
      <c r="NG30" s="92"/>
      <c r="NH30" s="92"/>
      <c r="NI30" s="92"/>
      <c r="NJ30" s="92"/>
      <c r="NK30" s="92"/>
      <c r="NL30" s="92"/>
      <c r="NM30" s="92"/>
      <c r="NN30" s="92"/>
      <c r="NO30" s="92"/>
      <c r="NP30" s="92"/>
      <c r="NQ30" s="92"/>
      <c r="NR30" s="92"/>
      <c r="NS30" s="92"/>
      <c r="NT30" s="92"/>
      <c r="NU30" s="92"/>
      <c r="NV30" s="92"/>
      <c r="NW30" s="92"/>
      <c r="NX30" s="92"/>
      <c r="NY30" s="92"/>
      <c r="NZ30" s="92"/>
      <c r="OA30" s="92"/>
      <c r="OB30" s="92"/>
      <c r="OC30" s="92"/>
      <c r="OD30" s="92"/>
      <c r="OE30" s="92"/>
      <c r="OF30" s="92"/>
      <c r="OG30" s="92"/>
      <c r="OH30" s="92"/>
      <c r="OI30" s="92"/>
      <c r="OJ30" s="92"/>
      <c r="OK30" s="92"/>
      <c r="OL30" s="92"/>
      <c r="OM30" s="92"/>
      <c r="ON30" s="92"/>
      <c r="OO30" s="92"/>
      <c r="OP30" s="92"/>
      <c r="OQ30" s="92"/>
      <c r="OR30" s="92"/>
      <c r="OS30" s="92"/>
      <c r="OT30" s="92"/>
      <c r="OU30" s="92"/>
      <c r="OV30" s="92"/>
      <c r="OW30" s="92"/>
      <c r="OX30" s="92"/>
      <c r="OY30" s="92"/>
      <c r="OZ30" s="92"/>
      <c r="PA30" s="92"/>
      <c r="PB30" s="92"/>
      <c r="PC30" s="92"/>
      <c r="PD30" s="92"/>
      <c r="PE30" s="92"/>
      <c r="PF30" s="92"/>
      <c r="PG30" s="92"/>
      <c r="PH30" s="92"/>
      <c r="PI30" s="92"/>
      <c r="PJ30" s="92"/>
      <c r="PK30" s="92"/>
      <c r="PL30" s="92"/>
      <c r="PM30" s="92"/>
      <c r="PN30" s="92"/>
      <c r="PO30" s="92"/>
      <c r="PP30" s="92"/>
      <c r="PQ30" s="92"/>
      <c r="PR30" s="92"/>
      <c r="PS30" s="92"/>
      <c r="PT30" s="92"/>
      <c r="PU30" s="92"/>
      <c r="PV30" s="92"/>
      <c r="PW30" s="92"/>
      <c r="PX30" s="92"/>
      <c r="PY30" s="92"/>
      <c r="PZ30" s="92"/>
      <c r="QA30" s="92"/>
      <c r="QB30" s="92"/>
      <c r="QC30" s="92"/>
      <c r="QD30" s="92"/>
      <c r="QE30" s="92"/>
      <c r="QF30" s="92"/>
      <c r="QG30" s="92"/>
      <c r="QH30" s="92"/>
      <c r="QI30" s="92"/>
      <c r="QJ30" s="92"/>
      <c r="QK30" s="92"/>
      <c r="QL30" s="92"/>
      <c r="QM30" s="92"/>
      <c r="QN30" s="92"/>
      <c r="QO30" s="92"/>
      <c r="QP30" s="92"/>
      <c r="QQ30" s="92"/>
      <c r="QR30" s="92"/>
      <c r="QS30" s="92"/>
      <c r="QT30" s="92"/>
      <c r="QU30" s="92"/>
      <c r="QV30" s="92"/>
      <c r="QW30" s="92"/>
      <c r="QX30" s="92"/>
      <c r="QY30" s="92"/>
      <c r="QZ30" s="92"/>
      <c r="RA30" s="92"/>
      <c r="RB30" s="92"/>
      <c r="RC30" s="92"/>
      <c r="RD30" s="92"/>
      <c r="RE30" s="92"/>
      <c r="RF30" s="92"/>
      <c r="RG30" s="92"/>
      <c r="RH30" s="92"/>
      <c r="RI30" s="92"/>
      <c r="RJ30" s="92"/>
      <c r="RK30" s="92"/>
      <c r="RL30" s="92"/>
      <c r="RM30" s="92"/>
      <c r="RN30" s="92"/>
      <c r="RO30" s="92"/>
      <c r="RP30" s="92"/>
      <c r="RQ30" s="92"/>
      <c r="RR30" s="92"/>
      <c r="RS30" s="92"/>
      <c r="RT30" s="92"/>
      <c r="RU30" s="92"/>
      <c r="RV30" s="92"/>
      <c r="RW30" s="92"/>
      <c r="RX30" s="92"/>
      <c r="RY30" s="92"/>
      <c r="RZ30" s="92"/>
      <c r="SA30" s="92"/>
      <c r="SB30" s="92"/>
      <c r="SC30" s="92"/>
      <c r="SD30" s="92"/>
      <c r="SE30" s="92"/>
      <c r="SF30" s="92"/>
      <c r="SG30" s="92"/>
      <c r="SH30" s="92"/>
      <c r="SI30" s="92"/>
      <c r="SJ30" s="92"/>
      <c r="SK30" s="92"/>
      <c r="SL30" s="92"/>
      <c r="SM30" s="92"/>
      <c r="SN30" s="92"/>
      <c r="SO30" s="92"/>
      <c r="SP30" s="92"/>
      <c r="SQ30" s="92"/>
      <c r="SR30" s="92"/>
      <c r="SS30" s="92"/>
      <c r="ST30" s="92"/>
      <c r="SU30" s="92"/>
      <c r="SV30" s="92"/>
      <c r="SW30" s="92"/>
      <c r="SX30" s="92"/>
      <c r="SY30" s="92"/>
      <c r="SZ30" s="92"/>
      <c r="TA30" s="92"/>
      <c r="TB30" s="92"/>
      <c r="TC30" s="92"/>
      <c r="TD30" s="92"/>
      <c r="TE30" s="92"/>
      <c r="TF30" s="92"/>
      <c r="TG30" s="92"/>
      <c r="TH30" s="92"/>
      <c r="TI30" s="92"/>
      <c r="TJ30" s="92"/>
      <c r="TK30" s="92"/>
      <c r="TL30" s="92"/>
      <c r="TM30" s="92"/>
      <c r="TN30" s="92"/>
      <c r="TO30" s="92"/>
      <c r="TP30" s="92"/>
      <c r="TQ30" s="92"/>
      <c r="TR30" s="92"/>
      <c r="TS30" s="92"/>
      <c r="TT30" s="92"/>
      <c r="TU30" s="92"/>
      <c r="TV30" s="92"/>
      <c r="TW30" s="92"/>
      <c r="TX30" s="92"/>
      <c r="TY30" s="92"/>
      <c r="TZ30" s="92"/>
      <c r="UA30" s="92"/>
      <c r="UB30" s="92"/>
      <c r="UC30" s="92"/>
      <c r="UD30" s="92"/>
      <c r="UE30" s="92"/>
      <c r="UF30" s="92"/>
      <c r="UG30" s="92"/>
      <c r="UH30" s="92"/>
      <c r="UI30" s="92"/>
      <c r="UJ30" s="92"/>
      <c r="UK30" s="92"/>
      <c r="UL30" s="92"/>
      <c r="UM30" s="92"/>
      <c r="UN30" s="92"/>
      <c r="UO30" s="92"/>
      <c r="UP30" s="92"/>
      <c r="UQ30" s="92"/>
      <c r="UR30" s="92"/>
      <c r="US30" s="92"/>
      <c r="UT30" s="92"/>
      <c r="UU30" s="92"/>
      <c r="UV30" s="92"/>
      <c r="UW30" s="92"/>
      <c r="UX30" s="92"/>
      <c r="UY30" s="92"/>
      <c r="UZ30" s="92"/>
      <c r="VA30" s="92"/>
      <c r="VB30" s="92"/>
      <c r="VC30" s="92"/>
      <c r="VD30" s="92"/>
      <c r="VE30" s="92"/>
      <c r="VF30" s="92"/>
      <c r="VG30" s="92"/>
      <c r="VH30" s="92"/>
      <c r="VI30" s="92"/>
      <c r="VJ30" s="92"/>
      <c r="VK30" s="92"/>
      <c r="VL30" s="92"/>
      <c r="VM30" s="92"/>
      <c r="VN30" s="92"/>
      <c r="VO30" s="92"/>
      <c r="VP30" s="92"/>
      <c r="VQ30" s="92"/>
      <c r="VR30" s="92"/>
      <c r="VS30" s="92"/>
      <c r="VT30" s="92"/>
      <c r="VU30" s="92"/>
      <c r="VV30" s="92"/>
      <c r="VW30" s="92"/>
      <c r="VX30" s="92"/>
      <c r="VY30" s="92"/>
      <c r="VZ30" s="92"/>
      <c r="WA30" s="92"/>
      <c r="WB30" s="92"/>
      <c r="WC30" s="92"/>
      <c r="WD30" s="92"/>
      <c r="WE30" s="92"/>
      <c r="WF30" s="92"/>
      <c r="WG30" s="92"/>
      <c r="WH30" s="92"/>
      <c r="WI30" s="92"/>
      <c r="WJ30" s="92"/>
      <c r="WK30" s="92"/>
      <c r="WL30" s="92"/>
      <c r="WM30" s="92"/>
      <c r="WN30" s="92"/>
      <c r="WO30" s="92"/>
      <c r="WP30" s="92"/>
      <c r="WQ30" s="92"/>
      <c r="WR30" s="92"/>
      <c r="WS30" s="92"/>
      <c r="WT30" s="92"/>
      <c r="WU30" s="92"/>
      <c r="WV30" s="92"/>
      <c r="WW30" s="92"/>
      <c r="WX30" s="92"/>
      <c r="WY30" s="92"/>
      <c r="WZ30" s="92"/>
      <c r="XA30" s="92"/>
      <c r="XB30" s="92"/>
      <c r="XC30" s="92"/>
      <c r="XD30" s="92"/>
      <c r="XE30" s="92"/>
      <c r="XF30" s="92"/>
      <c r="XG30" s="92"/>
      <c r="XH30" s="92"/>
      <c r="XI30" s="92"/>
      <c r="XJ30" s="92"/>
      <c r="XK30" s="92"/>
      <c r="XL30" s="92"/>
      <c r="XM30" s="92"/>
      <c r="XN30" s="92"/>
      <c r="XO30" s="92"/>
      <c r="XP30" s="92"/>
      <c r="XQ30" s="92"/>
      <c r="XR30" s="92"/>
      <c r="XS30" s="92"/>
      <c r="XT30" s="92"/>
      <c r="XU30" s="92"/>
      <c r="XV30" s="92"/>
      <c r="XW30" s="92"/>
      <c r="XX30" s="92"/>
      <c r="XY30" s="92"/>
      <c r="XZ30" s="92"/>
      <c r="YA30" s="92"/>
      <c r="YB30" s="92"/>
      <c r="YC30" s="92"/>
      <c r="YD30" s="92"/>
      <c r="YE30" s="92"/>
      <c r="YF30" s="92"/>
      <c r="YG30" s="92"/>
      <c r="YH30" s="92"/>
      <c r="YI30" s="92"/>
      <c r="YJ30" s="92"/>
      <c r="YK30" s="92"/>
      <c r="YL30" s="92"/>
      <c r="YM30" s="92"/>
      <c r="YN30" s="92"/>
      <c r="YO30" s="92"/>
      <c r="YP30" s="92"/>
      <c r="YQ30" s="92"/>
      <c r="YR30" s="92"/>
      <c r="YS30" s="92"/>
      <c r="YT30" s="92"/>
      <c r="YU30" s="92"/>
      <c r="YV30" s="92"/>
      <c r="YW30" s="92"/>
      <c r="YX30" s="92"/>
      <c r="YY30" s="92"/>
      <c r="YZ30" s="92"/>
      <c r="ZA30" s="92"/>
      <c r="ZB30" s="92"/>
      <c r="ZC30" s="92"/>
      <c r="ZD30" s="92"/>
      <c r="ZE30" s="92"/>
      <c r="ZF30" s="92"/>
      <c r="ZG30" s="92"/>
      <c r="ZH30" s="92"/>
      <c r="ZI30" s="92"/>
      <c r="ZJ30" s="92"/>
      <c r="ZK30" s="92"/>
      <c r="ZL30" s="92"/>
      <c r="ZM30" s="92"/>
      <c r="ZN30" s="92"/>
      <c r="ZO30" s="92"/>
      <c r="ZP30" s="92"/>
      <c r="ZQ30" s="92"/>
      <c r="ZR30" s="92"/>
      <c r="ZS30" s="92"/>
      <c r="ZT30" s="92"/>
      <c r="ZU30" s="92"/>
      <c r="ZV30" s="92"/>
      <c r="ZW30" s="92"/>
      <c r="ZX30" s="92"/>
      <c r="ZY30" s="92"/>
      <c r="ZZ30" s="92"/>
      <c r="AAA30" s="92"/>
      <c r="AAB30" s="92"/>
      <c r="AAC30" s="92"/>
      <c r="AAD30" s="92"/>
      <c r="AAE30" s="92"/>
      <c r="AAF30" s="92"/>
      <c r="AAG30" s="92"/>
      <c r="AAH30" s="92"/>
      <c r="AAI30" s="92"/>
      <c r="AAJ30" s="92"/>
      <c r="AAK30" s="92"/>
      <c r="AAL30" s="92"/>
      <c r="AAM30" s="92"/>
      <c r="AAN30" s="92"/>
      <c r="AAO30" s="92"/>
      <c r="AAP30" s="92"/>
      <c r="AAQ30" s="92"/>
      <c r="AAR30" s="92"/>
      <c r="AAS30" s="92"/>
      <c r="AAT30" s="92"/>
      <c r="AAU30" s="92"/>
      <c r="AAV30" s="92"/>
      <c r="AAW30" s="92"/>
      <c r="AAX30" s="92"/>
      <c r="AAY30" s="92"/>
      <c r="AAZ30" s="92"/>
      <c r="ABA30" s="92"/>
      <c r="ABB30" s="92"/>
      <c r="ABC30" s="92"/>
      <c r="ABD30" s="92"/>
      <c r="ABE30" s="92"/>
      <c r="ABF30" s="92"/>
      <c r="ABG30" s="92"/>
      <c r="ABH30" s="92"/>
      <c r="ABI30" s="92"/>
      <c r="ABJ30" s="92"/>
      <c r="ABK30" s="92"/>
      <c r="ABL30" s="92"/>
      <c r="ABM30" s="92"/>
      <c r="ABN30" s="92"/>
      <c r="ABO30" s="92"/>
      <c r="ABP30" s="92"/>
      <c r="ABQ30" s="92"/>
      <c r="ABR30" s="92"/>
      <c r="ABS30" s="92"/>
      <c r="ABT30" s="92"/>
      <c r="ABU30" s="92"/>
      <c r="ABV30" s="92"/>
      <c r="ABW30" s="92"/>
      <c r="ABX30" s="92"/>
      <c r="ABY30" s="92"/>
      <c r="ABZ30" s="92"/>
      <c r="ACA30" s="92"/>
      <c r="ACB30" s="92"/>
      <c r="ACC30" s="92"/>
      <c r="ACD30" s="92"/>
      <c r="ACE30" s="92"/>
      <c r="ACF30" s="92"/>
      <c r="ACG30" s="92"/>
      <c r="ACH30" s="92"/>
      <c r="ACI30" s="92"/>
      <c r="ACJ30" s="92"/>
      <c r="ACK30" s="92"/>
      <c r="ACL30" s="92"/>
      <c r="ACM30" s="92"/>
      <c r="ACN30" s="92"/>
      <c r="ACO30" s="92"/>
      <c r="ACP30" s="92"/>
      <c r="ACQ30" s="92"/>
      <c r="ACR30" s="92"/>
      <c r="ACS30" s="92"/>
      <c r="ACT30" s="92"/>
      <c r="ACU30" s="92"/>
      <c r="ACV30" s="92"/>
      <c r="ACW30" s="92"/>
      <c r="ACX30" s="92"/>
      <c r="ACY30" s="92"/>
      <c r="ACZ30" s="92"/>
      <c r="ADA30" s="92"/>
      <c r="ADB30" s="92"/>
      <c r="ADC30" s="92"/>
      <c r="ADD30" s="92"/>
      <c r="ADE30" s="92"/>
      <c r="ADF30" s="92"/>
      <c r="ADG30" s="92"/>
      <c r="ADH30" s="92"/>
      <c r="ADI30" s="92"/>
      <c r="ADJ30" s="92"/>
      <c r="ADK30" s="92"/>
      <c r="ADL30" s="92"/>
      <c r="ADM30" s="92"/>
      <c r="ADN30" s="92"/>
      <c r="ADO30" s="92"/>
      <c r="ADP30" s="92"/>
      <c r="ADQ30" s="92"/>
      <c r="ADR30" s="92"/>
      <c r="ADS30" s="92"/>
      <c r="ADT30" s="92"/>
      <c r="ADU30" s="92"/>
      <c r="ADV30" s="92"/>
      <c r="ADW30" s="92"/>
      <c r="ADX30" s="92"/>
      <c r="ADY30" s="92"/>
      <c r="ADZ30" s="92"/>
      <c r="AEA30" s="92"/>
      <c r="AEB30" s="92"/>
      <c r="AEC30" s="92"/>
      <c r="AED30" s="92"/>
      <c r="AEE30" s="92"/>
      <c r="AEF30" s="92"/>
      <c r="AEG30" s="92"/>
      <c r="AEH30" s="92"/>
      <c r="AEI30" s="92"/>
      <c r="AEJ30" s="92"/>
      <c r="AEK30" s="92"/>
      <c r="AEL30" s="92"/>
      <c r="AEM30" s="92"/>
      <c r="AEN30" s="92"/>
      <c r="AEO30" s="92"/>
      <c r="AEP30" s="92"/>
      <c r="AEQ30" s="92"/>
      <c r="AER30" s="92"/>
      <c r="AES30" s="92"/>
      <c r="AET30" s="92"/>
      <c r="AEU30" s="92"/>
      <c r="AEV30" s="92"/>
      <c r="AEW30" s="92"/>
      <c r="AEX30" s="92"/>
      <c r="AEY30" s="92"/>
      <c r="AEZ30" s="92"/>
      <c r="AFA30" s="92"/>
      <c r="AFB30" s="92"/>
      <c r="AFC30" s="92"/>
      <c r="AFD30" s="92"/>
      <c r="AFE30" s="92"/>
      <c r="AFF30" s="92"/>
      <c r="AFG30" s="92"/>
      <c r="AFH30" s="92"/>
      <c r="AFI30" s="92"/>
      <c r="AFJ30" s="92"/>
      <c r="AFK30" s="92"/>
      <c r="AFL30" s="92"/>
      <c r="AFM30" s="92"/>
      <c r="AFN30" s="92"/>
      <c r="AFO30" s="92"/>
      <c r="AFP30" s="92"/>
      <c r="AFQ30" s="92"/>
      <c r="AFR30" s="92"/>
      <c r="AFS30" s="92"/>
      <c r="AFT30" s="92"/>
      <c r="AFU30" s="92"/>
      <c r="AFV30" s="92"/>
      <c r="AFW30" s="92"/>
      <c r="AFX30" s="92"/>
      <c r="AFY30" s="92"/>
      <c r="AFZ30" s="92"/>
      <c r="AGA30" s="92"/>
      <c r="AGB30" s="92"/>
      <c r="AGC30" s="92"/>
      <c r="AGD30" s="92"/>
      <c r="AGE30" s="92"/>
      <c r="AGF30" s="92"/>
      <c r="AGG30" s="92"/>
      <c r="AGH30" s="92"/>
      <c r="AGI30" s="92"/>
      <c r="AGJ30" s="92"/>
      <c r="AGK30" s="92"/>
      <c r="AGL30" s="92"/>
      <c r="AGM30" s="92"/>
      <c r="AGN30" s="92"/>
      <c r="AGO30" s="92"/>
      <c r="AGP30" s="92"/>
      <c r="AGQ30" s="92"/>
      <c r="AGR30" s="92"/>
      <c r="AGS30" s="92"/>
      <c r="AGT30" s="92"/>
      <c r="AGU30" s="92"/>
      <c r="AGV30" s="92"/>
      <c r="AGW30" s="92"/>
      <c r="AGX30" s="92"/>
      <c r="AGY30" s="92"/>
      <c r="AGZ30" s="92"/>
      <c r="AHA30" s="92"/>
      <c r="AHB30" s="92"/>
      <c r="AHC30" s="92"/>
      <c r="AHD30" s="92"/>
      <c r="AHE30" s="92"/>
      <c r="AHF30" s="92"/>
      <c r="AHG30" s="92"/>
      <c r="AHH30" s="92"/>
      <c r="AHI30" s="92"/>
      <c r="AHJ30" s="92"/>
      <c r="AHK30" s="92"/>
      <c r="AHL30" s="92"/>
      <c r="AHM30" s="92"/>
      <c r="AHN30" s="92"/>
      <c r="AHO30" s="92"/>
      <c r="AHP30" s="92"/>
      <c r="AHQ30" s="92"/>
      <c r="AHR30" s="92"/>
      <c r="AHS30" s="92"/>
      <c r="AHT30" s="92"/>
      <c r="AHU30" s="92"/>
      <c r="AHV30" s="92"/>
      <c r="AHW30" s="92"/>
      <c r="AHX30" s="92"/>
      <c r="AHY30" s="92"/>
      <c r="AHZ30" s="92"/>
      <c r="AIA30" s="92"/>
      <c r="AIB30" s="92"/>
      <c r="AIC30" s="92"/>
      <c r="AID30" s="92"/>
      <c r="AIE30" s="92"/>
      <c r="AIF30" s="92"/>
      <c r="AIG30" s="92"/>
      <c r="AIH30" s="92"/>
      <c r="AII30" s="92"/>
      <c r="AIJ30" s="92"/>
      <c r="AIK30" s="92"/>
      <c r="AIL30" s="92"/>
      <c r="AIM30" s="92"/>
      <c r="AIN30" s="92"/>
      <c r="AIO30" s="92"/>
      <c r="AIP30" s="92"/>
      <c r="AIQ30" s="92"/>
      <c r="AIR30" s="92"/>
      <c r="AIS30" s="92"/>
      <c r="AIT30" s="92"/>
      <c r="AIU30" s="92"/>
      <c r="AIV30" s="92"/>
      <c r="AIW30" s="92"/>
      <c r="AIX30" s="92"/>
      <c r="AIY30" s="92"/>
      <c r="AIZ30" s="92"/>
      <c r="AJA30" s="92"/>
      <c r="AJB30" s="92"/>
      <c r="AJC30" s="92"/>
      <c r="AJD30" s="92"/>
      <c r="AJE30" s="92"/>
      <c r="AJF30" s="92"/>
      <c r="AJG30" s="92"/>
      <c r="AJH30" s="92"/>
      <c r="AJI30" s="92"/>
      <c r="AJJ30" s="92"/>
      <c r="AJK30" s="92"/>
      <c r="AJL30" s="92"/>
      <c r="AJM30" s="92"/>
      <c r="AJN30" s="92"/>
      <c r="AJO30" s="92"/>
      <c r="AJP30" s="92"/>
    </row>
    <row r="31" spans="1:952" s="573" customFormat="1" ht="13.2">
      <c r="A31" s="569" t="s">
        <v>23</v>
      </c>
      <c r="B31" s="570" t="s">
        <v>121</v>
      </c>
      <c r="C31" s="570"/>
      <c r="D31" s="570"/>
      <c r="E31" s="570"/>
      <c r="F31" s="570"/>
      <c r="G31" s="570"/>
      <c r="H31" s="570"/>
      <c r="I31" s="570"/>
      <c r="J31" s="570"/>
      <c r="K31" s="570"/>
      <c r="L31" s="570"/>
      <c r="M31" s="570"/>
      <c r="N31" s="570"/>
      <c r="O31" s="570"/>
    </row>
    <row r="32" spans="1:952" s="475" customFormat="1">
      <c r="A32" s="574" t="s">
        <v>25</v>
      </c>
      <c r="B32" s="575" t="s">
        <v>122</v>
      </c>
      <c r="C32" s="576"/>
      <c r="D32" s="577">
        <f ca="1">D3</f>
        <v>0</v>
      </c>
      <c r="E32" s="577">
        <f ca="1">IF(RZS!E$2="TAK",E3+D32,E3)</f>
        <v>0</v>
      </c>
      <c r="F32" s="577">
        <f ca="1">IF(RZS!F$2="TAK",F3+E32,F3)</f>
        <v>0</v>
      </c>
      <c r="G32" s="577">
        <f ca="1">IF(RZS!G$2="TAK",G3+F32,G3)</f>
        <v>0</v>
      </c>
      <c r="H32" s="577">
        <f ca="1">IF(RZS!H$2="TAK",H3+G32,H3)</f>
        <v>0</v>
      </c>
      <c r="I32" s="577">
        <f ca="1">IF(RZS!I$2="TAK",I3+H32,I3)</f>
        <v>0</v>
      </c>
      <c r="J32" s="577">
        <f ca="1">IF(RZS!J$2="TAK",J3+I32,J3)</f>
        <v>0</v>
      </c>
      <c r="K32" s="577">
        <f ca="1">IF(RZS!K$2="TAK",K3+J32,K3)</f>
        <v>0</v>
      </c>
      <c r="L32" s="577">
        <f ca="1">IF(RZS!L$2="TAK",L3+K32,L3)</f>
        <v>0</v>
      </c>
      <c r="M32" s="577">
        <f ca="1">IF(RZS!M$2="TAK",M3+L32,M3)</f>
        <v>0</v>
      </c>
      <c r="N32" s="577">
        <f ca="1">IF(RZS!N$2="TAK",N3+M32,N3)</f>
        <v>18857800</v>
      </c>
      <c r="O32" s="577">
        <f ca="1">IF(RZS!O$2="TAK",O3+N32,O3)</f>
        <v>23390000</v>
      </c>
      <c r="P32" s="578"/>
      <c r="Q32" s="578"/>
      <c r="R32" s="578"/>
      <c r="S32" s="578"/>
      <c r="T32" s="578"/>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78"/>
      <c r="AS32" s="578"/>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c r="BP32" s="578"/>
      <c r="BQ32" s="578"/>
      <c r="BR32" s="578"/>
      <c r="BS32" s="578"/>
      <c r="BT32" s="578"/>
      <c r="BU32" s="578"/>
      <c r="BV32" s="578"/>
      <c r="BW32" s="578"/>
      <c r="BX32" s="578"/>
      <c r="BY32" s="578"/>
      <c r="BZ32" s="578"/>
      <c r="CA32" s="578"/>
      <c r="CB32" s="578"/>
      <c r="CC32" s="578"/>
      <c r="CD32" s="578"/>
      <c r="CE32" s="578"/>
      <c r="CF32" s="578"/>
      <c r="CG32" s="578"/>
      <c r="CH32" s="578"/>
      <c r="CI32" s="578"/>
      <c r="CJ32" s="578"/>
      <c r="CK32" s="578"/>
      <c r="CL32" s="578"/>
      <c r="CM32" s="578"/>
      <c r="CN32" s="578"/>
      <c r="CO32" s="578"/>
      <c r="CP32" s="578"/>
      <c r="CQ32" s="578"/>
      <c r="CR32" s="578"/>
      <c r="CS32" s="578"/>
      <c r="CT32" s="578"/>
      <c r="CU32" s="578"/>
      <c r="CV32" s="578"/>
      <c r="CW32" s="578"/>
      <c r="CX32" s="578"/>
      <c r="CY32" s="578"/>
      <c r="CZ32" s="578"/>
      <c r="DA32" s="578"/>
      <c r="DB32" s="578"/>
      <c r="DC32" s="578"/>
      <c r="DD32" s="578"/>
      <c r="DE32" s="578"/>
      <c r="DF32" s="578"/>
      <c r="DG32" s="578"/>
      <c r="DH32" s="578"/>
      <c r="DI32" s="578"/>
      <c r="DJ32" s="578"/>
      <c r="DK32" s="578"/>
      <c r="DL32" s="578"/>
      <c r="DM32" s="578"/>
      <c r="DN32" s="578"/>
      <c r="DO32" s="578"/>
      <c r="DP32" s="578"/>
      <c r="DQ32" s="578"/>
      <c r="DR32" s="578"/>
      <c r="DS32" s="578"/>
      <c r="DT32" s="578"/>
      <c r="DU32" s="578"/>
      <c r="DV32" s="578"/>
      <c r="DW32" s="578"/>
      <c r="DX32" s="578"/>
      <c r="DY32" s="578"/>
      <c r="DZ32" s="578"/>
      <c r="EA32" s="578"/>
      <c r="EB32" s="578"/>
      <c r="EC32" s="578"/>
      <c r="ED32" s="578"/>
      <c r="EE32" s="578"/>
      <c r="EF32" s="578"/>
      <c r="EG32" s="578"/>
      <c r="EH32" s="578"/>
      <c r="EI32" s="578"/>
      <c r="EJ32" s="578"/>
      <c r="EK32" s="578"/>
      <c r="EL32" s="578"/>
      <c r="EM32" s="578"/>
      <c r="EN32" s="578"/>
      <c r="EO32" s="578"/>
      <c r="EP32" s="578"/>
      <c r="EQ32" s="578"/>
      <c r="ER32" s="578"/>
      <c r="ES32" s="578"/>
      <c r="ET32" s="578"/>
      <c r="EU32" s="578"/>
      <c r="EV32" s="578"/>
      <c r="EW32" s="578"/>
      <c r="EX32" s="578"/>
      <c r="EY32" s="578"/>
      <c r="EZ32" s="578"/>
      <c r="FA32" s="578"/>
      <c r="FB32" s="578"/>
      <c r="FC32" s="578"/>
      <c r="FD32" s="578"/>
      <c r="FE32" s="578"/>
      <c r="FF32" s="578"/>
      <c r="FG32" s="578"/>
      <c r="FH32" s="578"/>
      <c r="FI32" s="578"/>
      <c r="FJ32" s="578"/>
      <c r="FK32" s="578"/>
      <c r="FL32" s="578"/>
      <c r="FM32" s="578"/>
      <c r="FN32" s="578"/>
      <c r="FO32" s="578"/>
      <c r="FP32" s="578"/>
      <c r="FQ32" s="578"/>
      <c r="FR32" s="578"/>
      <c r="FS32" s="578"/>
      <c r="FT32" s="578"/>
      <c r="FU32" s="578"/>
      <c r="FV32" s="578"/>
      <c r="FW32" s="578"/>
      <c r="FX32" s="578"/>
      <c r="FY32" s="578"/>
      <c r="FZ32" s="578"/>
      <c r="GA32" s="578"/>
      <c r="GB32" s="578"/>
      <c r="GC32" s="578"/>
      <c r="GD32" s="578"/>
      <c r="GE32" s="578"/>
      <c r="GF32" s="578"/>
      <c r="GG32" s="578"/>
      <c r="GH32" s="578"/>
      <c r="GI32" s="578"/>
      <c r="GJ32" s="578"/>
      <c r="GK32" s="578"/>
      <c r="GL32" s="578"/>
      <c r="GM32" s="578"/>
      <c r="GN32" s="578"/>
      <c r="GO32" s="578"/>
      <c r="GP32" s="578"/>
      <c r="GQ32" s="578"/>
      <c r="GR32" s="578"/>
      <c r="GS32" s="578"/>
      <c r="GT32" s="578"/>
      <c r="GU32" s="578"/>
      <c r="GV32" s="578"/>
      <c r="GW32" s="578"/>
      <c r="GX32" s="578"/>
      <c r="GY32" s="578"/>
      <c r="GZ32" s="578"/>
      <c r="HA32" s="578"/>
      <c r="HB32" s="578"/>
      <c r="HC32" s="578"/>
      <c r="HD32" s="578"/>
      <c r="HE32" s="578"/>
      <c r="HF32" s="578"/>
      <c r="HG32" s="578"/>
      <c r="HH32" s="578"/>
      <c r="HI32" s="578"/>
      <c r="HJ32" s="578"/>
      <c r="HK32" s="578"/>
      <c r="HL32" s="578"/>
      <c r="HM32" s="578"/>
      <c r="HN32" s="578"/>
      <c r="HO32" s="578"/>
      <c r="HP32" s="578"/>
      <c r="HQ32" s="578"/>
      <c r="HR32" s="578"/>
      <c r="HS32" s="578"/>
      <c r="HT32" s="578"/>
      <c r="HU32" s="578"/>
      <c r="HV32" s="578"/>
      <c r="HW32" s="578"/>
      <c r="HX32" s="578"/>
      <c r="HY32" s="578"/>
      <c r="HZ32" s="578"/>
      <c r="IA32" s="578"/>
      <c r="IB32" s="578"/>
      <c r="IC32" s="578"/>
      <c r="ID32" s="578"/>
      <c r="IE32" s="578"/>
      <c r="IF32" s="578"/>
      <c r="IG32" s="578"/>
      <c r="IH32" s="578"/>
      <c r="II32" s="578"/>
      <c r="IJ32" s="578"/>
      <c r="IK32" s="578"/>
      <c r="IL32" s="578"/>
      <c r="IM32" s="578"/>
      <c r="IN32" s="578"/>
      <c r="IO32" s="578"/>
      <c r="IP32" s="578"/>
      <c r="IQ32" s="578"/>
      <c r="IR32" s="578"/>
      <c r="IS32" s="578"/>
      <c r="IT32" s="578"/>
      <c r="IU32" s="578"/>
      <c r="IV32" s="578"/>
      <c r="IW32" s="578"/>
      <c r="IX32" s="578"/>
      <c r="IY32" s="578"/>
      <c r="IZ32" s="578"/>
      <c r="JA32" s="578"/>
      <c r="JB32" s="578"/>
      <c r="JC32" s="578"/>
      <c r="JD32" s="578"/>
      <c r="JE32" s="578"/>
      <c r="JF32" s="578"/>
      <c r="JG32" s="578"/>
      <c r="JH32" s="578"/>
      <c r="JI32" s="578"/>
      <c r="JJ32" s="578"/>
      <c r="JK32" s="578"/>
      <c r="JL32" s="578"/>
      <c r="JM32" s="578"/>
      <c r="JN32" s="578"/>
      <c r="JO32" s="578"/>
      <c r="JP32" s="578"/>
      <c r="JQ32" s="578"/>
      <c r="JR32" s="578"/>
      <c r="JS32" s="578"/>
      <c r="JT32" s="578"/>
      <c r="JU32" s="578"/>
      <c r="JV32" s="578"/>
      <c r="JW32" s="578"/>
      <c r="JX32" s="578"/>
      <c r="JY32" s="578"/>
      <c r="JZ32" s="578"/>
      <c r="KA32" s="578"/>
      <c r="KB32" s="578"/>
      <c r="KC32" s="578"/>
      <c r="KD32" s="578"/>
      <c r="KE32" s="578"/>
      <c r="KF32" s="578"/>
      <c r="KG32" s="578"/>
      <c r="KH32" s="578"/>
      <c r="KI32" s="578"/>
      <c r="KJ32" s="578"/>
      <c r="KK32" s="578"/>
      <c r="KL32" s="578"/>
      <c r="KM32" s="578"/>
      <c r="KN32" s="578"/>
      <c r="KO32" s="578"/>
      <c r="KP32" s="578"/>
      <c r="KQ32" s="578"/>
      <c r="KR32" s="578"/>
      <c r="KS32" s="578"/>
      <c r="KT32" s="578"/>
      <c r="KU32" s="578"/>
      <c r="KV32" s="578"/>
      <c r="KW32" s="578"/>
      <c r="KX32" s="578"/>
      <c r="KY32" s="578"/>
      <c r="KZ32" s="578"/>
      <c r="LA32" s="578"/>
      <c r="LB32" s="578"/>
      <c r="LC32" s="578"/>
      <c r="LD32" s="578"/>
      <c r="LE32" s="578"/>
      <c r="LF32" s="578"/>
      <c r="LG32" s="578"/>
      <c r="LH32" s="578"/>
      <c r="LI32" s="578"/>
      <c r="LJ32" s="578"/>
      <c r="LK32" s="578"/>
      <c r="LL32" s="578"/>
      <c r="LM32" s="578"/>
      <c r="LN32" s="578"/>
      <c r="LO32" s="578"/>
      <c r="LP32" s="578"/>
      <c r="LQ32" s="578"/>
      <c r="LR32" s="578"/>
      <c r="LS32" s="578"/>
      <c r="LT32" s="578"/>
      <c r="LU32" s="578"/>
      <c r="LV32" s="578"/>
      <c r="LW32" s="578"/>
      <c r="LX32" s="578"/>
      <c r="LY32" s="578"/>
      <c r="LZ32" s="578"/>
      <c r="MA32" s="578"/>
      <c r="MB32" s="578"/>
      <c r="MC32" s="578"/>
      <c r="MD32" s="578"/>
      <c r="ME32" s="578"/>
      <c r="MF32" s="578"/>
      <c r="MG32" s="578"/>
      <c r="MH32" s="578"/>
      <c r="MI32" s="578"/>
      <c r="MJ32" s="578"/>
      <c r="MK32" s="578"/>
      <c r="ML32" s="578"/>
      <c r="MM32" s="578"/>
      <c r="MN32" s="578"/>
      <c r="MO32" s="578"/>
      <c r="MP32" s="578"/>
      <c r="MQ32" s="578"/>
      <c r="MR32" s="578"/>
      <c r="MS32" s="578"/>
      <c r="MT32" s="578"/>
      <c r="MU32" s="578"/>
      <c r="MV32" s="578"/>
      <c r="MW32" s="578"/>
      <c r="MX32" s="578"/>
      <c r="MY32" s="578"/>
      <c r="MZ32" s="578"/>
      <c r="NA32" s="578"/>
      <c r="NB32" s="578"/>
      <c r="NC32" s="578"/>
      <c r="ND32" s="578"/>
      <c r="NE32" s="578"/>
      <c r="NF32" s="578"/>
      <c r="NG32" s="578"/>
      <c r="NH32" s="578"/>
      <c r="NI32" s="578"/>
      <c r="NJ32" s="578"/>
      <c r="NK32" s="578"/>
      <c r="NL32" s="578"/>
      <c r="NM32" s="578"/>
      <c r="NN32" s="578"/>
      <c r="NO32" s="578"/>
      <c r="NP32" s="578"/>
      <c r="NQ32" s="578"/>
      <c r="NR32" s="578"/>
      <c r="NS32" s="578"/>
      <c r="NT32" s="578"/>
      <c r="NU32" s="578"/>
      <c r="NV32" s="578"/>
      <c r="NW32" s="578"/>
      <c r="NX32" s="578"/>
      <c r="NY32" s="578"/>
      <c r="NZ32" s="578"/>
      <c r="OA32" s="578"/>
      <c r="OB32" s="578"/>
      <c r="OC32" s="578"/>
      <c r="OD32" s="578"/>
      <c r="OE32" s="578"/>
      <c r="OF32" s="578"/>
      <c r="OG32" s="578"/>
      <c r="OH32" s="578"/>
      <c r="OI32" s="578"/>
      <c r="OJ32" s="578"/>
      <c r="OK32" s="578"/>
      <c r="OL32" s="578"/>
      <c r="OM32" s="578"/>
      <c r="ON32" s="578"/>
      <c r="OO32" s="578"/>
      <c r="OP32" s="578"/>
      <c r="OQ32" s="578"/>
      <c r="OR32" s="578"/>
      <c r="OS32" s="578"/>
      <c r="OT32" s="578"/>
      <c r="OU32" s="578"/>
      <c r="OV32" s="578"/>
      <c r="OW32" s="578"/>
      <c r="OX32" s="578"/>
      <c r="OY32" s="578"/>
      <c r="OZ32" s="578"/>
      <c r="PA32" s="578"/>
      <c r="PB32" s="578"/>
      <c r="PC32" s="578"/>
      <c r="PD32" s="578"/>
      <c r="PE32" s="578"/>
      <c r="PF32" s="578"/>
      <c r="PG32" s="578"/>
      <c r="PH32" s="578"/>
      <c r="PI32" s="578"/>
      <c r="PJ32" s="578"/>
      <c r="PK32" s="578"/>
      <c r="PL32" s="578"/>
      <c r="PM32" s="578"/>
      <c r="PN32" s="578"/>
      <c r="PO32" s="578"/>
      <c r="PP32" s="578"/>
      <c r="PQ32" s="578"/>
      <c r="PR32" s="578"/>
      <c r="PS32" s="578"/>
      <c r="PT32" s="578"/>
      <c r="PU32" s="578"/>
      <c r="PV32" s="578"/>
      <c r="PW32" s="578"/>
      <c r="PX32" s="578"/>
      <c r="PY32" s="578"/>
      <c r="PZ32" s="578"/>
      <c r="QA32" s="578"/>
      <c r="QB32" s="578"/>
      <c r="QC32" s="578"/>
      <c r="QD32" s="578"/>
      <c r="QE32" s="578"/>
      <c r="QF32" s="578"/>
      <c r="QG32" s="578"/>
      <c r="QH32" s="578"/>
      <c r="QI32" s="578"/>
      <c r="QJ32" s="578"/>
      <c r="QK32" s="578"/>
      <c r="QL32" s="578"/>
      <c r="QM32" s="578"/>
      <c r="QN32" s="578"/>
      <c r="QO32" s="578"/>
      <c r="QP32" s="578"/>
      <c r="QQ32" s="578"/>
      <c r="QR32" s="578"/>
      <c r="QS32" s="578"/>
      <c r="QT32" s="578"/>
      <c r="QU32" s="578"/>
      <c r="QV32" s="578"/>
      <c r="QW32" s="578"/>
      <c r="QX32" s="578"/>
      <c r="QY32" s="578"/>
      <c r="QZ32" s="578"/>
      <c r="RA32" s="578"/>
      <c r="RB32" s="578"/>
      <c r="RC32" s="578"/>
      <c r="RD32" s="578"/>
      <c r="RE32" s="578"/>
      <c r="RF32" s="578"/>
      <c r="RG32" s="578"/>
      <c r="RH32" s="578"/>
      <c r="RI32" s="578"/>
      <c r="RJ32" s="578"/>
      <c r="RK32" s="578"/>
      <c r="RL32" s="578"/>
      <c r="RM32" s="578"/>
      <c r="RN32" s="578"/>
      <c r="RO32" s="578"/>
      <c r="RP32" s="578"/>
      <c r="RQ32" s="578"/>
      <c r="RR32" s="578"/>
      <c r="RS32" s="578"/>
      <c r="RT32" s="578"/>
      <c r="RU32" s="578"/>
      <c r="RV32" s="578"/>
      <c r="RW32" s="578"/>
      <c r="RX32" s="578"/>
      <c r="RY32" s="578"/>
      <c r="RZ32" s="578"/>
      <c r="SA32" s="578"/>
      <c r="SB32" s="578"/>
      <c r="SC32" s="578"/>
      <c r="SD32" s="578"/>
      <c r="SE32" s="578"/>
      <c r="SF32" s="578"/>
      <c r="SG32" s="578"/>
      <c r="SH32" s="578"/>
      <c r="SI32" s="578"/>
      <c r="SJ32" s="578"/>
      <c r="SK32" s="578"/>
      <c r="SL32" s="578"/>
      <c r="SM32" s="578"/>
      <c r="SN32" s="578"/>
      <c r="SO32" s="578"/>
      <c r="SP32" s="578"/>
      <c r="SQ32" s="578"/>
      <c r="SR32" s="578"/>
      <c r="SS32" s="578"/>
      <c r="ST32" s="578"/>
      <c r="SU32" s="578"/>
      <c r="SV32" s="578"/>
      <c r="SW32" s="578"/>
      <c r="SX32" s="578"/>
      <c r="SY32" s="578"/>
      <c r="SZ32" s="578"/>
      <c r="TA32" s="578"/>
      <c r="TB32" s="578"/>
      <c r="TC32" s="578"/>
      <c r="TD32" s="578"/>
      <c r="TE32" s="578"/>
      <c r="TF32" s="578"/>
      <c r="TG32" s="578"/>
      <c r="TH32" s="578"/>
      <c r="TI32" s="578"/>
      <c r="TJ32" s="578"/>
      <c r="TK32" s="578"/>
      <c r="TL32" s="578"/>
      <c r="TM32" s="578"/>
      <c r="TN32" s="578"/>
      <c r="TO32" s="578"/>
      <c r="TP32" s="578"/>
      <c r="TQ32" s="578"/>
      <c r="TR32" s="578"/>
      <c r="TS32" s="578"/>
      <c r="TT32" s="578"/>
      <c r="TU32" s="578"/>
      <c r="TV32" s="578"/>
      <c r="TW32" s="578"/>
      <c r="TX32" s="578"/>
      <c r="TY32" s="578"/>
      <c r="TZ32" s="578"/>
      <c r="UA32" s="578"/>
      <c r="UB32" s="578"/>
      <c r="UC32" s="578"/>
      <c r="UD32" s="578"/>
      <c r="UE32" s="578"/>
      <c r="UF32" s="578"/>
      <c r="UG32" s="578"/>
      <c r="UH32" s="578"/>
      <c r="UI32" s="578"/>
      <c r="UJ32" s="578"/>
      <c r="UK32" s="578"/>
      <c r="UL32" s="578"/>
      <c r="UM32" s="578"/>
      <c r="UN32" s="578"/>
      <c r="UO32" s="578"/>
      <c r="UP32" s="578"/>
      <c r="UQ32" s="578"/>
      <c r="UR32" s="578"/>
      <c r="US32" s="578"/>
      <c r="UT32" s="578"/>
      <c r="UU32" s="578"/>
      <c r="UV32" s="578"/>
      <c r="UW32" s="578"/>
      <c r="UX32" s="578"/>
      <c r="UY32" s="578"/>
      <c r="UZ32" s="578"/>
      <c r="VA32" s="578"/>
      <c r="VB32" s="578"/>
      <c r="VC32" s="578"/>
      <c r="VD32" s="578"/>
      <c r="VE32" s="578"/>
      <c r="VF32" s="578"/>
      <c r="VG32" s="578"/>
      <c r="VH32" s="578"/>
      <c r="VI32" s="578"/>
      <c r="VJ32" s="578"/>
      <c r="VK32" s="578"/>
      <c r="VL32" s="578"/>
      <c r="VM32" s="578"/>
      <c r="VN32" s="578"/>
      <c r="VO32" s="578"/>
      <c r="VP32" s="578"/>
      <c r="VQ32" s="578"/>
      <c r="VR32" s="578"/>
      <c r="VS32" s="578"/>
      <c r="VT32" s="578"/>
      <c r="VU32" s="578"/>
      <c r="VV32" s="578"/>
      <c r="VW32" s="578"/>
      <c r="VX32" s="578"/>
      <c r="VY32" s="578"/>
      <c r="VZ32" s="578"/>
      <c r="WA32" s="578"/>
      <c r="WB32" s="578"/>
      <c r="WC32" s="578"/>
      <c r="WD32" s="578"/>
      <c r="WE32" s="578"/>
      <c r="WF32" s="578"/>
      <c r="WG32" s="578"/>
      <c r="WH32" s="578"/>
      <c r="WI32" s="578"/>
      <c r="WJ32" s="578"/>
      <c r="WK32" s="578"/>
      <c r="WL32" s="578"/>
      <c r="WM32" s="578"/>
      <c r="WN32" s="578"/>
      <c r="WO32" s="578"/>
      <c r="WP32" s="578"/>
      <c r="WQ32" s="578"/>
      <c r="WR32" s="578"/>
      <c r="WS32" s="578"/>
      <c r="WT32" s="578"/>
      <c r="WU32" s="578"/>
      <c r="WV32" s="578"/>
      <c r="WW32" s="578"/>
      <c r="WX32" s="578"/>
      <c r="WY32" s="578"/>
      <c r="WZ32" s="578"/>
      <c r="XA32" s="578"/>
      <c r="XB32" s="578"/>
      <c r="XC32" s="578"/>
      <c r="XD32" s="578"/>
      <c r="XE32" s="578"/>
      <c r="XF32" s="578"/>
      <c r="XG32" s="578"/>
      <c r="XH32" s="578"/>
      <c r="XI32" s="578"/>
      <c r="XJ32" s="578"/>
      <c r="XK32" s="578"/>
      <c r="XL32" s="578"/>
      <c r="XM32" s="578"/>
      <c r="XN32" s="578"/>
      <c r="XO32" s="578"/>
      <c r="XP32" s="578"/>
      <c r="XQ32" s="578"/>
      <c r="XR32" s="578"/>
      <c r="XS32" s="578"/>
      <c r="XT32" s="578"/>
      <c r="XU32" s="578"/>
      <c r="XV32" s="578"/>
      <c r="XW32" s="578"/>
      <c r="XX32" s="578"/>
      <c r="XY32" s="578"/>
      <c r="XZ32" s="578"/>
      <c r="YA32" s="578"/>
      <c r="YB32" s="578"/>
      <c r="YC32" s="578"/>
      <c r="YD32" s="578"/>
      <c r="YE32" s="578"/>
      <c r="YF32" s="578"/>
      <c r="YG32" s="578"/>
      <c r="YH32" s="578"/>
      <c r="YI32" s="578"/>
      <c r="YJ32" s="578"/>
      <c r="YK32" s="578"/>
      <c r="YL32" s="578"/>
      <c r="YM32" s="578"/>
      <c r="YN32" s="578"/>
      <c r="YO32" s="578"/>
      <c r="YP32" s="578"/>
      <c r="YQ32" s="578"/>
      <c r="YR32" s="578"/>
      <c r="YS32" s="578"/>
      <c r="YT32" s="578"/>
      <c r="YU32" s="578"/>
      <c r="YV32" s="578"/>
      <c r="YW32" s="578"/>
      <c r="YX32" s="578"/>
      <c r="YY32" s="578"/>
      <c r="YZ32" s="578"/>
      <c r="ZA32" s="578"/>
      <c r="ZB32" s="578"/>
      <c r="ZC32" s="578"/>
      <c r="ZD32" s="578"/>
      <c r="ZE32" s="578"/>
      <c r="ZF32" s="578"/>
      <c r="ZG32" s="578"/>
      <c r="ZH32" s="578"/>
      <c r="ZI32" s="578"/>
      <c r="ZJ32" s="578"/>
      <c r="ZK32" s="578"/>
      <c r="ZL32" s="578"/>
      <c r="ZM32" s="578"/>
      <c r="ZN32" s="578"/>
      <c r="ZO32" s="578"/>
      <c r="ZP32" s="578"/>
      <c r="ZQ32" s="578"/>
      <c r="ZR32" s="578"/>
      <c r="ZS32" s="578"/>
      <c r="ZT32" s="578"/>
      <c r="ZU32" s="578"/>
      <c r="ZV32" s="578"/>
      <c r="ZW32" s="578"/>
      <c r="ZX32" s="578"/>
      <c r="ZY32" s="578"/>
      <c r="ZZ32" s="578"/>
      <c r="AAA32" s="578"/>
      <c r="AAB32" s="578"/>
      <c r="AAC32" s="578"/>
      <c r="AAD32" s="578"/>
      <c r="AAE32" s="578"/>
      <c r="AAF32" s="578"/>
      <c r="AAG32" s="578"/>
      <c r="AAH32" s="578"/>
      <c r="AAI32" s="578"/>
      <c r="AAJ32" s="578"/>
      <c r="AAK32" s="578"/>
      <c r="AAL32" s="578"/>
      <c r="AAM32" s="578"/>
      <c r="AAN32" s="578"/>
      <c r="AAO32" s="578"/>
      <c r="AAP32" s="578"/>
      <c r="AAQ32" s="578"/>
      <c r="AAR32" s="578"/>
      <c r="AAS32" s="578"/>
      <c r="AAT32" s="578"/>
      <c r="AAU32" s="578"/>
      <c r="AAV32" s="578"/>
      <c r="AAW32" s="578"/>
      <c r="AAX32" s="578"/>
      <c r="AAY32" s="578"/>
      <c r="AAZ32" s="578"/>
      <c r="ABA32" s="578"/>
      <c r="ABB32" s="578"/>
      <c r="ABC32" s="578"/>
      <c r="ABD32" s="578"/>
      <c r="ABE32" s="578"/>
      <c r="ABF32" s="578"/>
      <c r="ABG32" s="578"/>
      <c r="ABH32" s="578"/>
      <c r="ABI32" s="578"/>
      <c r="ABJ32" s="578"/>
      <c r="ABK32" s="578"/>
      <c r="ABL32" s="578"/>
      <c r="ABM32" s="578"/>
      <c r="ABN32" s="578"/>
      <c r="ABO32" s="578"/>
      <c r="ABP32" s="578"/>
      <c r="ABQ32" s="578"/>
      <c r="ABR32" s="578"/>
      <c r="ABS32" s="578"/>
      <c r="ABT32" s="578"/>
      <c r="ABU32" s="578"/>
      <c r="ABV32" s="578"/>
      <c r="ABW32" s="578"/>
      <c r="ABX32" s="578"/>
      <c r="ABY32" s="578"/>
      <c r="ABZ32" s="578"/>
      <c r="ACA32" s="578"/>
      <c r="ACB32" s="578"/>
      <c r="ACC32" s="578"/>
      <c r="ACD32" s="578"/>
      <c r="ACE32" s="578"/>
      <c r="ACF32" s="578"/>
      <c r="ACG32" s="578"/>
      <c r="ACH32" s="578"/>
      <c r="ACI32" s="578"/>
      <c r="ACJ32" s="578"/>
      <c r="ACK32" s="578"/>
      <c r="ACL32" s="578"/>
      <c r="ACM32" s="578"/>
      <c r="ACN32" s="578"/>
      <c r="ACO32" s="578"/>
      <c r="ACP32" s="578"/>
      <c r="ACQ32" s="578"/>
      <c r="ACR32" s="578"/>
      <c r="ACS32" s="578"/>
      <c r="ACT32" s="578"/>
      <c r="ACU32" s="578"/>
      <c r="ACV32" s="578"/>
      <c r="ACW32" s="578"/>
      <c r="ACX32" s="578"/>
      <c r="ACY32" s="578"/>
      <c r="ACZ32" s="578"/>
      <c r="ADA32" s="578"/>
      <c r="ADB32" s="578"/>
      <c r="ADC32" s="578"/>
      <c r="ADD32" s="578"/>
      <c r="ADE32" s="578"/>
      <c r="ADF32" s="578"/>
      <c r="ADG32" s="578"/>
      <c r="ADH32" s="578"/>
      <c r="ADI32" s="578"/>
      <c r="ADJ32" s="578"/>
      <c r="ADK32" s="578"/>
      <c r="ADL32" s="578"/>
      <c r="ADM32" s="578"/>
      <c r="ADN32" s="578"/>
      <c r="ADO32" s="578"/>
      <c r="ADP32" s="578"/>
      <c r="ADQ32" s="578"/>
      <c r="ADR32" s="578"/>
      <c r="ADS32" s="578"/>
      <c r="ADT32" s="578"/>
      <c r="ADU32" s="578"/>
      <c r="ADV32" s="578"/>
      <c r="ADW32" s="578"/>
      <c r="ADX32" s="578"/>
      <c r="ADY32" s="578"/>
      <c r="ADZ32" s="578"/>
      <c r="AEA32" s="578"/>
      <c r="AEB32" s="578"/>
      <c r="AEC32" s="578"/>
      <c r="AED32" s="578"/>
      <c r="AEE32" s="578"/>
      <c r="AEF32" s="578"/>
      <c r="AEG32" s="578"/>
      <c r="AEH32" s="578"/>
      <c r="AEI32" s="578"/>
      <c r="AEJ32" s="578"/>
      <c r="AEK32" s="578"/>
      <c r="AEL32" s="578"/>
      <c r="AEM32" s="578"/>
      <c r="AEN32" s="578"/>
      <c r="AEO32" s="578"/>
      <c r="AEP32" s="578"/>
      <c r="AEQ32" s="578"/>
      <c r="AER32" s="578"/>
      <c r="AES32" s="578"/>
      <c r="AET32" s="578"/>
      <c r="AEU32" s="578"/>
      <c r="AEV32" s="578"/>
      <c r="AEW32" s="578"/>
      <c r="AEX32" s="578"/>
      <c r="AEY32" s="578"/>
      <c r="AEZ32" s="578"/>
      <c r="AFA32" s="578"/>
      <c r="AFB32" s="578"/>
      <c r="AFC32" s="578"/>
      <c r="AFD32" s="578"/>
      <c r="AFE32" s="578"/>
      <c r="AFF32" s="578"/>
      <c r="AFG32" s="578"/>
      <c r="AFH32" s="578"/>
      <c r="AFI32" s="578"/>
      <c r="AFJ32" s="578"/>
      <c r="AFK32" s="578"/>
      <c r="AFL32" s="578"/>
      <c r="AFM32" s="578"/>
      <c r="AFN32" s="578"/>
      <c r="AFO32" s="578"/>
      <c r="AFP32" s="578"/>
      <c r="AFQ32" s="578"/>
      <c r="AFR32" s="578"/>
      <c r="AFS32" s="578"/>
      <c r="AFT32" s="578"/>
      <c r="AFU32" s="578"/>
      <c r="AFV32" s="578"/>
      <c r="AFW32" s="578"/>
      <c r="AFX32" s="578"/>
      <c r="AFY32" s="578"/>
      <c r="AFZ32" s="578"/>
      <c r="AGA32" s="578"/>
      <c r="AGB32" s="578"/>
      <c r="AGC32" s="578"/>
      <c r="AGD32" s="578"/>
      <c r="AGE32" s="578"/>
      <c r="AGF32" s="578"/>
      <c r="AGG32" s="578"/>
      <c r="AGH32" s="578"/>
      <c r="AGI32" s="578"/>
      <c r="AGJ32" s="578"/>
      <c r="AGK32" s="578"/>
      <c r="AGL32" s="578"/>
      <c r="AGM32" s="578"/>
      <c r="AGN32" s="578"/>
      <c r="AGO32" s="578"/>
      <c r="AGP32" s="578"/>
      <c r="AGQ32" s="578"/>
      <c r="AGR32" s="578"/>
      <c r="AGS32" s="578"/>
      <c r="AGT32" s="578"/>
      <c r="AGU32" s="578"/>
      <c r="AGV32" s="578"/>
      <c r="AGW32" s="578"/>
      <c r="AGX32" s="578"/>
      <c r="AGY32" s="578"/>
      <c r="AGZ32" s="578"/>
      <c r="AHA32" s="578"/>
      <c r="AHB32" s="578"/>
      <c r="AHC32" s="578"/>
      <c r="AHD32" s="578"/>
      <c r="AHE32" s="578"/>
      <c r="AHF32" s="578"/>
      <c r="AHG32" s="578"/>
      <c r="AHH32" s="578"/>
      <c r="AHI32" s="578"/>
      <c r="AHJ32" s="578"/>
      <c r="AHK32" s="578"/>
      <c r="AHL32" s="578"/>
      <c r="AHM32" s="578"/>
      <c r="AHN32" s="578"/>
      <c r="AHO32" s="578"/>
      <c r="AHP32" s="578"/>
      <c r="AHQ32" s="578"/>
      <c r="AHR32" s="578"/>
      <c r="AHS32" s="578"/>
      <c r="AHT32" s="578"/>
      <c r="AHU32" s="578"/>
      <c r="AHV32" s="578"/>
      <c r="AHW32" s="578"/>
      <c r="AHX32" s="578"/>
      <c r="AHY32" s="578"/>
      <c r="AHZ32" s="578"/>
      <c r="AIA32" s="578"/>
      <c r="AIB32" s="578"/>
      <c r="AIC32" s="578"/>
      <c r="AID32" s="578"/>
      <c r="AIE32" s="578"/>
      <c r="AIF32" s="578"/>
      <c r="AIG32" s="578"/>
      <c r="AIH32" s="578"/>
      <c r="AII32" s="578"/>
      <c r="AIJ32" s="578"/>
      <c r="AIK32" s="578"/>
      <c r="AIL32" s="578"/>
      <c r="AIM32" s="578"/>
      <c r="AIN32" s="578"/>
      <c r="AIO32" s="578"/>
      <c r="AIP32" s="578"/>
      <c r="AIQ32" s="578"/>
      <c r="AIR32" s="578"/>
      <c r="AIS32" s="578"/>
      <c r="AIT32" s="578"/>
      <c r="AIU32" s="578"/>
      <c r="AIV32" s="578"/>
      <c r="AIW32" s="578"/>
      <c r="AIX32" s="578"/>
      <c r="AIY32" s="578"/>
      <c r="AIZ32" s="578"/>
      <c r="AJA32" s="578"/>
      <c r="AJB32" s="578"/>
      <c r="AJC32" s="578"/>
      <c r="AJD32" s="578"/>
      <c r="AJE32" s="578"/>
      <c r="AJF32" s="578"/>
      <c r="AJG32" s="578"/>
      <c r="AJH32" s="578"/>
      <c r="AJI32" s="578"/>
      <c r="AJJ32" s="578"/>
      <c r="AJK32" s="578"/>
      <c r="AJL32" s="578"/>
      <c r="AJM32" s="578"/>
      <c r="AJN32" s="578"/>
      <c r="AJO32" s="578"/>
      <c r="AJP32" s="578"/>
    </row>
    <row r="33" spans="1:952" s="475" customFormat="1">
      <c r="A33" s="574" t="s">
        <v>31</v>
      </c>
      <c r="B33" s="575" t="s">
        <v>123</v>
      </c>
      <c r="C33" s="576"/>
      <c r="D33" s="577">
        <f t="shared" ref="D33:O33" ca="1" si="8">SUM(D34:D40)</f>
        <v>-8966.6666666666661</v>
      </c>
      <c r="E33" s="577">
        <f t="shared" ca="1" si="8"/>
        <v>-7923150</v>
      </c>
      <c r="F33" s="577">
        <f t="shared" ca="1" si="8"/>
        <v>-10017950</v>
      </c>
      <c r="G33" s="577">
        <f t="shared" ca="1" si="8"/>
        <v>-12171773.333333332</v>
      </c>
      <c r="H33" s="577">
        <f t="shared" ca="1" si="8"/>
        <v>-14204773.333333334</v>
      </c>
      <c r="I33" s="577">
        <f t="shared" ca="1" si="8"/>
        <v>-78969.999999998137</v>
      </c>
      <c r="J33" s="577">
        <f t="shared" ca="1" si="8"/>
        <v>-405723.33333333302</v>
      </c>
      <c r="K33" s="577">
        <f t="shared" ca="1" si="8"/>
        <v>2998060.0000000037</v>
      </c>
      <c r="L33" s="577">
        <f t="shared" ca="1" si="8"/>
        <v>4698153.3333333377</v>
      </c>
      <c r="M33" s="577">
        <f t="shared" ca="1" si="8"/>
        <v>4743136.666666666</v>
      </c>
      <c r="N33" s="577">
        <f t="shared" ca="1" si="8"/>
        <v>-1811110.0000000075</v>
      </c>
      <c r="O33" s="577">
        <f t="shared" ca="1" si="8"/>
        <v>6214386.6666666567</v>
      </c>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78"/>
      <c r="AS33" s="578"/>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c r="BP33" s="578"/>
      <c r="BQ33" s="578"/>
      <c r="BR33" s="578"/>
      <c r="BS33" s="578"/>
      <c r="BT33" s="578"/>
      <c r="BU33" s="578"/>
      <c r="BV33" s="578"/>
      <c r="BW33" s="578"/>
      <c r="BX33" s="578"/>
      <c r="BY33" s="578"/>
      <c r="BZ33" s="578"/>
      <c r="CA33" s="578"/>
      <c r="CB33" s="578"/>
      <c r="CC33" s="578"/>
      <c r="CD33" s="578"/>
      <c r="CE33" s="578"/>
      <c r="CF33" s="578"/>
      <c r="CG33" s="578"/>
      <c r="CH33" s="578"/>
      <c r="CI33" s="578"/>
      <c r="CJ33" s="578"/>
      <c r="CK33" s="578"/>
      <c r="CL33" s="578"/>
      <c r="CM33" s="578"/>
      <c r="CN33" s="578"/>
      <c r="CO33" s="578"/>
      <c r="CP33" s="578"/>
      <c r="CQ33" s="578"/>
      <c r="CR33" s="578"/>
      <c r="CS33" s="578"/>
      <c r="CT33" s="578"/>
      <c r="CU33" s="578"/>
      <c r="CV33" s="578"/>
      <c r="CW33" s="578"/>
      <c r="CX33" s="578"/>
      <c r="CY33" s="578"/>
      <c r="CZ33" s="578"/>
      <c r="DA33" s="578"/>
      <c r="DB33" s="578"/>
      <c r="DC33" s="578"/>
      <c r="DD33" s="578"/>
      <c r="DE33" s="578"/>
      <c r="DF33" s="578"/>
      <c r="DG33" s="578"/>
      <c r="DH33" s="578"/>
      <c r="DI33" s="578"/>
      <c r="DJ33" s="578"/>
      <c r="DK33" s="578"/>
      <c r="DL33" s="578"/>
      <c r="DM33" s="578"/>
      <c r="DN33" s="578"/>
      <c r="DO33" s="578"/>
      <c r="DP33" s="578"/>
      <c r="DQ33" s="578"/>
      <c r="DR33" s="578"/>
      <c r="DS33" s="578"/>
      <c r="DT33" s="578"/>
      <c r="DU33" s="578"/>
      <c r="DV33" s="578"/>
      <c r="DW33" s="578"/>
      <c r="DX33" s="578"/>
      <c r="DY33" s="578"/>
      <c r="DZ33" s="578"/>
      <c r="EA33" s="578"/>
      <c r="EB33" s="578"/>
      <c r="EC33" s="578"/>
      <c r="ED33" s="578"/>
      <c r="EE33" s="578"/>
      <c r="EF33" s="578"/>
      <c r="EG33" s="578"/>
      <c r="EH33" s="578"/>
      <c r="EI33" s="578"/>
      <c r="EJ33" s="578"/>
      <c r="EK33" s="578"/>
      <c r="EL33" s="578"/>
      <c r="EM33" s="578"/>
      <c r="EN33" s="578"/>
      <c r="EO33" s="578"/>
      <c r="EP33" s="578"/>
      <c r="EQ33" s="578"/>
      <c r="ER33" s="578"/>
      <c r="ES33" s="578"/>
      <c r="ET33" s="578"/>
      <c r="EU33" s="578"/>
      <c r="EV33" s="578"/>
      <c r="EW33" s="578"/>
      <c r="EX33" s="578"/>
      <c r="EY33" s="578"/>
      <c r="EZ33" s="578"/>
      <c r="FA33" s="578"/>
      <c r="FB33" s="578"/>
      <c r="FC33" s="578"/>
      <c r="FD33" s="578"/>
      <c r="FE33" s="578"/>
      <c r="FF33" s="578"/>
      <c r="FG33" s="578"/>
      <c r="FH33" s="578"/>
      <c r="FI33" s="578"/>
      <c r="FJ33" s="578"/>
      <c r="FK33" s="578"/>
      <c r="FL33" s="578"/>
      <c r="FM33" s="578"/>
      <c r="FN33" s="578"/>
      <c r="FO33" s="578"/>
      <c r="FP33" s="578"/>
      <c r="FQ33" s="578"/>
      <c r="FR33" s="578"/>
      <c r="FS33" s="578"/>
      <c r="FT33" s="578"/>
      <c r="FU33" s="578"/>
      <c r="FV33" s="578"/>
      <c r="FW33" s="578"/>
      <c r="FX33" s="578"/>
      <c r="FY33" s="578"/>
      <c r="FZ33" s="578"/>
      <c r="GA33" s="578"/>
      <c r="GB33" s="578"/>
      <c r="GC33" s="578"/>
      <c r="GD33" s="578"/>
      <c r="GE33" s="578"/>
      <c r="GF33" s="578"/>
      <c r="GG33" s="578"/>
      <c r="GH33" s="578"/>
      <c r="GI33" s="578"/>
      <c r="GJ33" s="578"/>
      <c r="GK33" s="578"/>
      <c r="GL33" s="578"/>
      <c r="GM33" s="578"/>
      <c r="GN33" s="578"/>
      <c r="GO33" s="578"/>
      <c r="GP33" s="578"/>
      <c r="GQ33" s="578"/>
      <c r="GR33" s="578"/>
      <c r="GS33" s="578"/>
      <c r="GT33" s="578"/>
      <c r="GU33" s="578"/>
      <c r="GV33" s="578"/>
      <c r="GW33" s="578"/>
      <c r="GX33" s="578"/>
      <c r="GY33" s="578"/>
      <c r="GZ33" s="578"/>
      <c r="HA33" s="578"/>
      <c r="HB33" s="578"/>
      <c r="HC33" s="578"/>
      <c r="HD33" s="578"/>
      <c r="HE33" s="578"/>
      <c r="HF33" s="578"/>
      <c r="HG33" s="578"/>
      <c r="HH33" s="578"/>
      <c r="HI33" s="578"/>
      <c r="HJ33" s="578"/>
      <c r="HK33" s="578"/>
      <c r="HL33" s="578"/>
      <c r="HM33" s="578"/>
      <c r="HN33" s="578"/>
      <c r="HO33" s="578"/>
      <c r="HP33" s="578"/>
      <c r="HQ33" s="578"/>
      <c r="HR33" s="578"/>
      <c r="HS33" s="578"/>
      <c r="HT33" s="578"/>
      <c r="HU33" s="578"/>
      <c r="HV33" s="578"/>
      <c r="HW33" s="578"/>
      <c r="HX33" s="578"/>
      <c r="HY33" s="578"/>
      <c r="HZ33" s="578"/>
      <c r="IA33" s="578"/>
      <c r="IB33" s="578"/>
      <c r="IC33" s="578"/>
      <c r="ID33" s="578"/>
      <c r="IE33" s="578"/>
      <c r="IF33" s="578"/>
      <c r="IG33" s="578"/>
      <c r="IH33" s="578"/>
      <c r="II33" s="578"/>
      <c r="IJ33" s="578"/>
      <c r="IK33" s="578"/>
      <c r="IL33" s="578"/>
      <c r="IM33" s="578"/>
      <c r="IN33" s="578"/>
      <c r="IO33" s="578"/>
      <c r="IP33" s="578"/>
      <c r="IQ33" s="578"/>
      <c r="IR33" s="578"/>
      <c r="IS33" s="578"/>
      <c r="IT33" s="578"/>
      <c r="IU33" s="578"/>
      <c r="IV33" s="578"/>
      <c r="IW33" s="578"/>
      <c r="IX33" s="578"/>
      <c r="IY33" s="578"/>
      <c r="IZ33" s="578"/>
      <c r="JA33" s="578"/>
      <c r="JB33" s="578"/>
      <c r="JC33" s="578"/>
      <c r="JD33" s="578"/>
      <c r="JE33" s="578"/>
      <c r="JF33" s="578"/>
      <c r="JG33" s="578"/>
      <c r="JH33" s="578"/>
      <c r="JI33" s="578"/>
      <c r="JJ33" s="578"/>
      <c r="JK33" s="578"/>
      <c r="JL33" s="578"/>
      <c r="JM33" s="578"/>
      <c r="JN33" s="578"/>
      <c r="JO33" s="578"/>
      <c r="JP33" s="578"/>
      <c r="JQ33" s="578"/>
      <c r="JR33" s="578"/>
      <c r="JS33" s="578"/>
      <c r="JT33" s="578"/>
      <c r="JU33" s="578"/>
      <c r="JV33" s="578"/>
      <c r="JW33" s="578"/>
      <c r="JX33" s="578"/>
      <c r="JY33" s="578"/>
      <c r="JZ33" s="578"/>
      <c r="KA33" s="578"/>
      <c r="KB33" s="578"/>
      <c r="KC33" s="578"/>
      <c r="KD33" s="578"/>
      <c r="KE33" s="578"/>
      <c r="KF33" s="578"/>
      <c r="KG33" s="578"/>
      <c r="KH33" s="578"/>
      <c r="KI33" s="578"/>
      <c r="KJ33" s="578"/>
      <c r="KK33" s="578"/>
      <c r="KL33" s="578"/>
      <c r="KM33" s="578"/>
      <c r="KN33" s="578"/>
      <c r="KO33" s="578"/>
      <c r="KP33" s="578"/>
      <c r="KQ33" s="578"/>
      <c r="KR33" s="578"/>
      <c r="KS33" s="578"/>
      <c r="KT33" s="578"/>
      <c r="KU33" s="578"/>
      <c r="KV33" s="578"/>
      <c r="KW33" s="578"/>
      <c r="KX33" s="578"/>
      <c r="KY33" s="578"/>
      <c r="KZ33" s="578"/>
      <c r="LA33" s="578"/>
      <c r="LB33" s="578"/>
      <c r="LC33" s="578"/>
      <c r="LD33" s="578"/>
      <c r="LE33" s="578"/>
      <c r="LF33" s="578"/>
      <c r="LG33" s="578"/>
      <c r="LH33" s="578"/>
      <c r="LI33" s="578"/>
      <c r="LJ33" s="578"/>
      <c r="LK33" s="578"/>
      <c r="LL33" s="578"/>
      <c r="LM33" s="578"/>
      <c r="LN33" s="578"/>
      <c r="LO33" s="578"/>
      <c r="LP33" s="578"/>
      <c r="LQ33" s="578"/>
      <c r="LR33" s="578"/>
      <c r="LS33" s="578"/>
      <c r="LT33" s="578"/>
      <c r="LU33" s="578"/>
      <c r="LV33" s="578"/>
      <c r="LW33" s="578"/>
      <c r="LX33" s="578"/>
      <c r="LY33" s="578"/>
      <c r="LZ33" s="578"/>
      <c r="MA33" s="578"/>
      <c r="MB33" s="578"/>
      <c r="MC33" s="578"/>
      <c r="MD33" s="578"/>
      <c r="ME33" s="578"/>
      <c r="MF33" s="578"/>
      <c r="MG33" s="578"/>
      <c r="MH33" s="578"/>
      <c r="MI33" s="578"/>
      <c r="MJ33" s="578"/>
      <c r="MK33" s="578"/>
      <c r="ML33" s="578"/>
      <c r="MM33" s="578"/>
      <c r="MN33" s="578"/>
      <c r="MO33" s="578"/>
      <c r="MP33" s="578"/>
      <c r="MQ33" s="578"/>
      <c r="MR33" s="578"/>
      <c r="MS33" s="578"/>
      <c r="MT33" s="578"/>
      <c r="MU33" s="578"/>
      <c r="MV33" s="578"/>
      <c r="MW33" s="578"/>
      <c r="MX33" s="578"/>
      <c r="MY33" s="578"/>
      <c r="MZ33" s="578"/>
      <c r="NA33" s="578"/>
      <c r="NB33" s="578"/>
      <c r="NC33" s="578"/>
      <c r="ND33" s="578"/>
      <c r="NE33" s="578"/>
      <c r="NF33" s="578"/>
      <c r="NG33" s="578"/>
      <c r="NH33" s="578"/>
      <c r="NI33" s="578"/>
      <c r="NJ33" s="578"/>
      <c r="NK33" s="578"/>
      <c r="NL33" s="578"/>
      <c r="NM33" s="578"/>
      <c r="NN33" s="578"/>
      <c r="NO33" s="578"/>
      <c r="NP33" s="578"/>
      <c r="NQ33" s="578"/>
      <c r="NR33" s="578"/>
      <c r="NS33" s="578"/>
      <c r="NT33" s="578"/>
      <c r="NU33" s="578"/>
      <c r="NV33" s="578"/>
      <c r="NW33" s="578"/>
      <c r="NX33" s="578"/>
      <c r="NY33" s="578"/>
      <c r="NZ33" s="578"/>
      <c r="OA33" s="578"/>
      <c r="OB33" s="578"/>
      <c r="OC33" s="578"/>
      <c r="OD33" s="578"/>
      <c r="OE33" s="578"/>
      <c r="OF33" s="578"/>
      <c r="OG33" s="578"/>
      <c r="OH33" s="578"/>
      <c r="OI33" s="578"/>
      <c r="OJ33" s="578"/>
      <c r="OK33" s="578"/>
      <c r="OL33" s="578"/>
      <c r="OM33" s="578"/>
      <c r="ON33" s="578"/>
      <c r="OO33" s="578"/>
      <c r="OP33" s="578"/>
      <c r="OQ33" s="578"/>
      <c r="OR33" s="578"/>
      <c r="OS33" s="578"/>
      <c r="OT33" s="578"/>
      <c r="OU33" s="578"/>
      <c r="OV33" s="578"/>
      <c r="OW33" s="578"/>
      <c r="OX33" s="578"/>
      <c r="OY33" s="578"/>
      <c r="OZ33" s="578"/>
      <c r="PA33" s="578"/>
      <c r="PB33" s="578"/>
      <c r="PC33" s="578"/>
      <c r="PD33" s="578"/>
      <c r="PE33" s="578"/>
      <c r="PF33" s="578"/>
      <c r="PG33" s="578"/>
      <c r="PH33" s="578"/>
      <c r="PI33" s="578"/>
      <c r="PJ33" s="578"/>
      <c r="PK33" s="578"/>
      <c r="PL33" s="578"/>
      <c r="PM33" s="578"/>
      <c r="PN33" s="578"/>
      <c r="PO33" s="578"/>
      <c r="PP33" s="578"/>
      <c r="PQ33" s="578"/>
      <c r="PR33" s="578"/>
      <c r="PS33" s="578"/>
      <c r="PT33" s="578"/>
      <c r="PU33" s="578"/>
      <c r="PV33" s="578"/>
      <c r="PW33" s="578"/>
      <c r="PX33" s="578"/>
      <c r="PY33" s="578"/>
      <c r="PZ33" s="578"/>
      <c r="QA33" s="578"/>
      <c r="QB33" s="578"/>
      <c r="QC33" s="578"/>
      <c r="QD33" s="578"/>
      <c r="QE33" s="578"/>
      <c r="QF33" s="578"/>
      <c r="QG33" s="578"/>
      <c r="QH33" s="578"/>
      <c r="QI33" s="578"/>
      <c r="QJ33" s="578"/>
      <c r="QK33" s="578"/>
      <c r="QL33" s="578"/>
      <c r="QM33" s="578"/>
      <c r="QN33" s="578"/>
      <c r="QO33" s="578"/>
      <c r="QP33" s="578"/>
      <c r="QQ33" s="578"/>
      <c r="QR33" s="578"/>
      <c r="QS33" s="578"/>
      <c r="QT33" s="578"/>
      <c r="QU33" s="578"/>
      <c r="QV33" s="578"/>
      <c r="QW33" s="578"/>
      <c r="QX33" s="578"/>
      <c r="QY33" s="578"/>
      <c r="QZ33" s="578"/>
      <c r="RA33" s="578"/>
      <c r="RB33" s="578"/>
      <c r="RC33" s="578"/>
      <c r="RD33" s="578"/>
      <c r="RE33" s="578"/>
      <c r="RF33" s="578"/>
      <c r="RG33" s="578"/>
      <c r="RH33" s="578"/>
      <c r="RI33" s="578"/>
      <c r="RJ33" s="578"/>
      <c r="RK33" s="578"/>
      <c r="RL33" s="578"/>
      <c r="RM33" s="578"/>
      <c r="RN33" s="578"/>
      <c r="RO33" s="578"/>
      <c r="RP33" s="578"/>
      <c r="RQ33" s="578"/>
      <c r="RR33" s="578"/>
      <c r="RS33" s="578"/>
      <c r="RT33" s="578"/>
      <c r="RU33" s="578"/>
      <c r="RV33" s="578"/>
      <c r="RW33" s="578"/>
      <c r="RX33" s="578"/>
      <c r="RY33" s="578"/>
      <c r="RZ33" s="578"/>
      <c r="SA33" s="578"/>
      <c r="SB33" s="578"/>
      <c r="SC33" s="578"/>
      <c r="SD33" s="578"/>
      <c r="SE33" s="578"/>
      <c r="SF33" s="578"/>
      <c r="SG33" s="578"/>
      <c r="SH33" s="578"/>
      <c r="SI33" s="578"/>
      <c r="SJ33" s="578"/>
      <c r="SK33" s="578"/>
      <c r="SL33" s="578"/>
      <c r="SM33" s="578"/>
      <c r="SN33" s="578"/>
      <c r="SO33" s="578"/>
      <c r="SP33" s="578"/>
      <c r="SQ33" s="578"/>
      <c r="SR33" s="578"/>
      <c r="SS33" s="578"/>
      <c r="ST33" s="578"/>
      <c r="SU33" s="578"/>
      <c r="SV33" s="578"/>
      <c r="SW33" s="578"/>
      <c r="SX33" s="578"/>
      <c r="SY33" s="578"/>
      <c r="SZ33" s="578"/>
      <c r="TA33" s="578"/>
      <c r="TB33" s="578"/>
      <c r="TC33" s="578"/>
      <c r="TD33" s="578"/>
      <c r="TE33" s="578"/>
      <c r="TF33" s="578"/>
      <c r="TG33" s="578"/>
      <c r="TH33" s="578"/>
      <c r="TI33" s="578"/>
      <c r="TJ33" s="578"/>
      <c r="TK33" s="578"/>
      <c r="TL33" s="578"/>
      <c r="TM33" s="578"/>
      <c r="TN33" s="578"/>
      <c r="TO33" s="578"/>
      <c r="TP33" s="578"/>
      <c r="TQ33" s="578"/>
      <c r="TR33" s="578"/>
      <c r="TS33" s="578"/>
      <c r="TT33" s="578"/>
      <c r="TU33" s="578"/>
      <c r="TV33" s="578"/>
      <c r="TW33" s="578"/>
      <c r="TX33" s="578"/>
      <c r="TY33" s="578"/>
      <c r="TZ33" s="578"/>
      <c r="UA33" s="578"/>
      <c r="UB33" s="578"/>
      <c r="UC33" s="578"/>
      <c r="UD33" s="578"/>
      <c r="UE33" s="578"/>
      <c r="UF33" s="578"/>
      <c r="UG33" s="578"/>
      <c r="UH33" s="578"/>
      <c r="UI33" s="578"/>
      <c r="UJ33" s="578"/>
      <c r="UK33" s="578"/>
      <c r="UL33" s="578"/>
      <c r="UM33" s="578"/>
      <c r="UN33" s="578"/>
      <c r="UO33" s="578"/>
      <c r="UP33" s="578"/>
      <c r="UQ33" s="578"/>
      <c r="UR33" s="578"/>
      <c r="US33" s="578"/>
      <c r="UT33" s="578"/>
      <c r="UU33" s="578"/>
      <c r="UV33" s="578"/>
      <c r="UW33" s="578"/>
      <c r="UX33" s="578"/>
      <c r="UY33" s="578"/>
      <c r="UZ33" s="578"/>
      <c r="VA33" s="578"/>
      <c r="VB33" s="578"/>
      <c r="VC33" s="578"/>
      <c r="VD33" s="578"/>
      <c r="VE33" s="578"/>
      <c r="VF33" s="578"/>
      <c r="VG33" s="578"/>
      <c r="VH33" s="578"/>
      <c r="VI33" s="578"/>
      <c r="VJ33" s="578"/>
      <c r="VK33" s="578"/>
      <c r="VL33" s="578"/>
      <c r="VM33" s="578"/>
      <c r="VN33" s="578"/>
      <c r="VO33" s="578"/>
      <c r="VP33" s="578"/>
      <c r="VQ33" s="578"/>
      <c r="VR33" s="578"/>
      <c r="VS33" s="578"/>
      <c r="VT33" s="578"/>
      <c r="VU33" s="578"/>
      <c r="VV33" s="578"/>
      <c r="VW33" s="578"/>
      <c r="VX33" s="578"/>
      <c r="VY33" s="578"/>
      <c r="VZ33" s="578"/>
      <c r="WA33" s="578"/>
      <c r="WB33" s="578"/>
      <c r="WC33" s="578"/>
      <c r="WD33" s="578"/>
      <c r="WE33" s="578"/>
      <c r="WF33" s="578"/>
      <c r="WG33" s="578"/>
      <c r="WH33" s="578"/>
      <c r="WI33" s="578"/>
      <c r="WJ33" s="578"/>
      <c r="WK33" s="578"/>
      <c r="WL33" s="578"/>
      <c r="WM33" s="578"/>
      <c r="WN33" s="578"/>
      <c r="WO33" s="578"/>
      <c r="WP33" s="578"/>
      <c r="WQ33" s="578"/>
      <c r="WR33" s="578"/>
      <c r="WS33" s="578"/>
      <c r="WT33" s="578"/>
      <c r="WU33" s="578"/>
      <c r="WV33" s="578"/>
      <c r="WW33" s="578"/>
      <c r="WX33" s="578"/>
      <c r="WY33" s="578"/>
      <c r="WZ33" s="578"/>
      <c r="XA33" s="578"/>
      <c r="XB33" s="578"/>
      <c r="XC33" s="578"/>
      <c r="XD33" s="578"/>
      <c r="XE33" s="578"/>
      <c r="XF33" s="578"/>
      <c r="XG33" s="578"/>
      <c r="XH33" s="578"/>
      <c r="XI33" s="578"/>
      <c r="XJ33" s="578"/>
      <c r="XK33" s="578"/>
      <c r="XL33" s="578"/>
      <c r="XM33" s="578"/>
      <c r="XN33" s="578"/>
      <c r="XO33" s="578"/>
      <c r="XP33" s="578"/>
      <c r="XQ33" s="578"/>
      <c r="XR33" s="578"/>
      <c r="XS33" s="578"/>
      <c r="XT33" s="578"/>
      <c r="XU33" s="578"/>
      <c r="XV33" s="578"/>
      <c r="XW33" s="578"/>
      <c r="XX33" s="578"/>
      <c r="XY33" s="578"/>
      <c r="XZ33" s="578"/>
      <c r="YA33" s="578"/>
      <c r="YB33" s="578"/>
      <c r="YC33" s="578"/>
      <c r="YD33" s="578"/>
      <c r="YE33" s="578"/>
      <c r="YF33" s="578"/>
      <c r="YG33" s="578"/>
      <c r="YH33" s="578"/>
      <c r="YI33" s="578"/>
      <c r="YJ33" s="578"/>
      <c r="YK33" s="578"/>
      <c r="YL33" s="578"/>
      <c r="YM33" s="578"/>
      <c r="YN33" s="578"/>
      <c r="YO33" s="578"/>
      <c r="YP33" s="578"/>
      <c r="YQ33" s="578"/>
      <c r="YR33" s="578"/>
      <c r="YS33" s="578"/>
      <c r="YT33" s="578"/>
      <c r="YU33" s="578"/>
      <c r="YV33" s="578"/>
      <c r="YW33" s="578"/>
      <c r="YX33" s="578"/>
      <c r="YY33" s="578"/>
      <c r="YZ33" s="578"/>
      <c r="ZA33" s="578"/>
      <c r="ZB33" s="578"/>
      <c r="ZC33" s="578"/>
      <c r="ZD33" s="578"/>
      <c r="ZE33" s="578"/>
      <c r="ZF33" s="578"/>
      <c r="ZG33" s="578"/>
      <c r="ZH33" s="578"/>
      <c r="ZI33" s="578"/>
      <c r="ZJ33" s="578"/>
      <c r="ZK33" s="578"/>
      <c r="ZL33" s="578"/>
      <c r="ZM33" s="578"/>
      <c r="ZN33" s="578"/>
      <c r="ZO33" s="578"/>
      <c r="ZP33" s="578"/>
      <c r="ZQ33" s="578"/>
      <c r="ZR33" s="578"/>
      <c r="ZS33" s="578"/>
      <c r="ZT33" s="578"/>
      <c r="ZU33" s="578"/>
      <c r="ZV33" s="578"/>
      <c r="ZW33" s="578"/>
      <c r="ZX33" s="578"/>
      <c r="ZY33" s="578"/>
      <c r="ZZ33" s="578"/>
      <c r="AAA33" s="578"/>
      <c r="AAB33" s="578"/>
      <c r="AAC33" s="578"/>
      <c r="AAD33" s="578"/>
      <c r="AAE33" s="578"/>
      <c r="AAF33" s="578"/>
      <c r="AAG33" s="578"/>
      <c r="AAH33" s="578"/>
      <c r="AAI33" s="578"/>
      <c r="AAJ33" s="578"/>
      <c r="AAK33" s="578"/>
      <c r="AAL33" s="578"/>
      <c r="AAM33" s="578"/>
      <c r="AAN33" s="578"/>
      <c r="AAO33" s="578"/>
      <c r="AAP33" s="578"/>
      <c r="AAQ33" s="578"/>
      <c r="AAR33" s="578"/>
      <c r="AAS33" s="578"/>
      <c r="AAT33" s="578"/>
      <c r="AAU33" s="578"/>
      <c r="AAV33" s="578"/>
      <c r="AAW33" s="578"/>
      <c r="AAX33" s="578"/>
      <c r="AAY33" s="578"/>
      <c r="AAZ33" s="578"/>
      <c r="ABA33" s="578"/>
      <c r="ABB33" s="578"/>
      <c r="ABC33" s="578"/>
      <c r="ABD33" s="578"/>
      <c r="ABE33" s="578"/>
      <c r="ABF33" s="578"/>
      <c r="ABG33" s="578"/>
      <c r="ABH33" s="578"/>
      <c r="ABI33" s="578"/>
      <c r="ABJ33" s="578"/>
      <c r="ABK33" s="578"/>
      <c r="ABL33" s="578"/>
      <c r="ABM33" s="578"/>
      <c r="ABN33" s="578"/>
      <c r="ABO33" s="578"/>
      <c r="ABP33" s="578"/>
      <c r="ABQ33" s="578"/>
      <c r="ABR33" s="578"/>
      <c r="ABS33" s="578"/>
      <c r="ABT33" s="578"/>
      <c r="ABU33" s="578"/>
      <c r="ABV33" s="578"/>
      <c r="ABW33" s="578"/>
      <c r="ABX33" s="578"/>
      <c r="ABY33" s="578"/>
      <c r="ABZ33" s="578"/>
      <c r="ACA33" s="578"/>
      <c r="ACB33" s="578"/>
      <c r="ACC33" s="578"/>
      <c r="ACD33" s="578"/>
      <c r="ACE33" s="578"/>
      <c r="ACF33" s="578"/>
      <c r="ACG33" s="578"/>
      <c r="ACH33" s="578"/>
      <c r="ACI33" s="578"/>
      <c r="ACJ33" s="578"/>
      <c r="ACK33" s="578"/>
      <c r="ACL33" s="578"/>
      <c r="ACM33" s="578"/>
      <c r="ACN33" s="578"/>
      <c r="ACO33" s="578"/>
      <c r="ACP33" s="578"/>
      <c r="ACQ33" s="578"/>
      <c r="ACR33" s="578"/>
      <c r="ACS33" s="578"/>
      <c r="ACT33" s="578"/>
      <c r="ACU33" s="578"/>
      <c r="ACV33" s="578"/>
      <c r="ACW33" s="578"/>
      <c r="ACX33" s="578"/>
      <c r="ACY33" s="578"/>
      <c r="ACZ33" s="578"/>
      <c r="ADA33" s="578"/>
      <c r="ADB33" s="578"/>
      <c r="ADC33" s="578"/>
      <c r="ADD33" s="578"/>
      <c r="ADE33" s="578"/>
      <c r="ADF33" s="578"/>
      <c r="ADG33" s="578"/>
      <c r="ADH33" s="578"/>
      <c r="ADI33" s="578"/>
      <c r="ADJ33" s="578"/>
      <c r="ADK33" s="578"/>
      <c r="ADL33" s="578"/>
      <c r="ADM33" s="578"/>
      <c r="ADN33" s="578"/>
      <c r="ADO33" s="578"/>
      <c r="ADP33" s="578"/>
      <c r="ADQ33" s="578"/>
      <c r="ADR33" s="578"/>
      <c r="ADS33" s="578"/>
      <c r="ADT33" s="578"/>
      <c r="ADU33" s="578"/>
      <c r="ADV33" s="578"/>
      <c r="ADW33" s="578"/>
      <c r="ADX33" s="578"/>
      <c r="ADY33" s="578"/>
      <c r="ADZ33" s="578"/>
      <c r="AEA33" s="578"/>
      <c r="AEB33" s="578"/>
      <c r="AEC33" s="578"/>
      <c r="AED33" s="578"/>
      <c r="AEE33" s="578"/>
      <c r="AEF33" s="578"/>
      <c r="AEG33" s="578"/>
      <c r="AEH33" s="578"/>
      <c r="AEI33" s="578"/>
      <c r="AEJ33" s="578"/>
      <c r="AEK33" s="578"/>
      <c r="AEL33" s="578"/>
      <c r="AEM33" s="578"/>
      <c r="AEN33" s="578"/>
      <c r="AEO33" s="578"/>
      <c r="AEP33" s="578"/>
      <c r="AEQ33" s="578"/>
      <c r="AER33" s="578"/>
      <c r="AES33" s="578"/>
      <c r="AET33" s="578"/>
      <c r="AEU33" s="578"/>
      <c r="AEV33" s="578"/>
      <c r="AEW33" s="578"/>
      <c r="AEX33" s="578"/>
      <c r="AEY33" s="578"/>
      <c r="AEZ33" s="578"/>
      <c r="AFA33" s="578"/>
      <c r="AFB33" s="578"/>
      <c r="AFC33" s="578"/>
      <c r="AFD33" s="578"/>
      <c r="AFE33" s="578"/>
      <c r="AFF33" s="578"/>
      <c r="AFG33" s="578"/>
      <c r="AFH33" s="578"/>
      <c r="AFI33" s="578"/>
      <c r="AFJ33" s="578"/>
      <c r="AFK33" s="578"/>
      <c r="AFL33" s="578"/>
      <c r="AFM33" s="578"/>
      <c r="AFN33" s="578"/>
      <c r="AFO33" s="578"/>
      <c r="AFP33" s="578"/>
      <c r="AFQ33" s="578"/>
      <c r="AFR33" s="578"/>
      <c r="AFS33" s="578"/>
      <c r="AFT33" s="578"/>
      <c r="AFU33" s="578"/>
      <c r="AFV33" s="578"/>
      <c r="AFW33" s="578"/>
      <c r="AFX33" s="578"/>
      <c r="AFY33" s="578"/>
      <c r="AFZ33" s="578"/>
      <c r="AGA33" s="578"/>
      <c r="AGB33" s="578"/>
      <c r="AGC33" s="578"/>
      <c r="AGD33" s="578"/>
      <c r="AGE33" s="578"/>
      <c r="AGF33" s="578"/>
      <c r="AGG33" s="578"/>
      <c r="AGH33" s="578"/>
      <c r="AGI33" s="578"/>
      <c r="AGJ33" s="578"/>
      <c r="AGK33" s="578"/>
      <c r="AGL33" s="578"/>
      <c r="AGM33" s="578"/>
      <c r="AGN33" s="578"/>
      <c r="AGO33" s="578"/>
      <c r="AGP33" s="578"/>
      <c r="AGQ33" s="578"/>
      <c r="AGR33" s="578"/>
      <c r="AGS33" s="578"/>
      <c r="AGT33" s="578"/>
      <c r="AGU33" s="578"/>
      <c r="AGV33" s="578"/>
      <c r="AGW33" s="578"/>
      <c r="AGX33" s="578"/>
      <c r="AGY33" s="578"/>
      <c r="AGZ33" s="578"/>
      <c r="AHA33" s="578"/>
      <c r="AHB33" s="578"/>
      <c r="AHC33" s="578"/>
      <c r="AHD33" s="578"/>
      <c r="AHE33" s="578"/>
      <c r="AHF33" s="578"/>
      <c r="AHG33" s="578"/>
      <c r="AHH33" s="578"/>
      <c r="AHI33" s="578"/>
      <c r="AHJ33" s="578"/>
      <c r="AHK33" s="578"/>
      <c r="AHL33" s="578"/>
      <c r="AHM33" s="578"/>
      <c r="AHN33" s="578"/>
      <c r="AHO33" s="578"/>
      <c r="AHP33" s="578"/>
      <c r="AHQ33" s="578"/>
      <c r="AHR33" s="578"/>
      <c r="AHS33" s="578"/>
      <c r="AHT33" s="578"/>
      <c r="AHU33" s="578"/>
      <c r="AHV33" s="578"/>
      <c r="AHW33" s="578"/>
      <c r="AHX33" s="578"/>
      <c r="AHY33" s="578"/>
      <c r="AHZ33" s="578"/>
      <c r="AIA33" s="578"/>
      <c r="AIB33" s="578"/>
      <c r="AIC33" s="578"/>
      <c r="AID33" s="578"/>
      <c r="AIE33" s="578"/>
      <c r="AIF33" s="578"/>
      <c r="AIG33" s="578"/>
      <c r="AIH33" s="578"/>
      <c r="AII33" s="578"/>
      <c r="AIJ33" s="578"/>
      <c r="AIK33" s="578"/>
      <c r="AIL33" s="578"/>
      <c r="AIM33" s="578"/>
      <c r="AIN33" s="578"/>
      <c r="AIO33" s="578"/>
      <c r="AIP33" s="578"/>
      <c r="AIQ33" s="578"/>
      <c r="AIR33" s="578"/>
      <c r="AIS33" s="578"/>
      <c r="AIT33" s="578"/>
      <c r="AIU33" s="578"/>
      <c r="AIV33" s="578"/>
      <c r="AIW33" s="578"/>
      <c r="AIX33" s="578"/>
      <c r="AIY33" s="578"/>
      <c r="AIZ33" s="578"/>
      <c r="AJA33" s="578"/>
      <c r="AJB33" s="578"/>
      <c r="AJC33" s="578"/>
      <c r="AJD33" s="578"/>
      <c r="AJE33" s="578"/>
      <c r="AJF33" s="578"/>
      <c r="AJG33" s="578"/>
      <c r="AJH33" s="578"/>
      <c r="AJI33" s="578"/>
      <c r="AJJ33" s="578"/>
      <c r="AJK33" s="578"/>
      <c r="AJL33" s="578"/>
      <c r="AJM33" s="578"/>
      <c r="AJN33" s="578"/>
      <c r="AJO33" s="578"/>
      <c r="AJP33" s="578"/>
    </row>
    <row r="34" spans="1:952" s="475" customFormat="1">
      <c r="A34" s="574" t="s">
        <v>27</v>
      </c>
      <c r="B34" s="575" t="s">
        <v>124</v>
      </c>
      <c r="C34" s="576"/>
      <c r="D34" s="577">
        <f t="shared" ref="D34:D40" si="9">D5</f>
        <v>0</v>
      </c>
      <c r="E34" s="577">
        <f>IF(RZS!E$2="TAK",E5+D34,E5)</f>
        <v>0</v>
      </c>
      <c r="F34" s="577">
        <f>IF(RZS!F$2="TAK",F5+E34,F5)</f>
        <v>0</v>
      </c>
      <c r="G34" s="577">
        <f>IF(RZS!G$2="TAK",G5+F34,G5)</f>
        <v>0</v>
      </c>
      <c r="H34" s="577">
        <f>IF(RZS!H$2="TAK",H5+G34,H5)</f>
        <v>0</v>
      </c>
      <c r="I34" s="577">
        <f>IF(RZS!I$2="TAK",I5+H34,I5)</f>
        <v>0</v>
      </c>
      <c r="J34" s="577">
        <f>IF(RZS!J$2="TAK",J5+I34,J5)</f>
        <v>0</v>
      </c>
      <c r="K34" s="577">
        <f>IF(RZS!K$2="TAK",K5+J34,K5)</f>
        <v>0</v>
      </c>
      <c r="L34" s="577">
        <f>IF(RZS!L$2="TAK",L5+K34,L5)</f>
        <v>0</v>
      </c>
      <c r="M34" s="577">
        <f>IF(RZS!M$2="TAK",M5+L34,M5)</f>
        <v>0</v>
      </c>
      <c r="N34" s="577">
        <f>IF(RZS!N$2="TAK",N5+M34,N5)</f>
        <v>0</v>
      </c>
      <c r="O34" s="577">
        <f>IF(RZS!O$2="TAK",O5+N34,O5)</f>
        <v>0</v>
      </c>
      <c r="P34" s="578"/>
      <c r="Q34" s="578"/>
      <c r="R34" s="578"/>
      <c r="S34" s="578"/>
      <c r="T34" s="578"/>
      <c r="U34" s="578"/>
      <c r="V34" s="578"/>
      <c r="W34" s="578"/>
      <c r="X34" s="578"/>
      <c r="Y34" s="578"/>
      <c r="Z34" s="578"/>
      <c r="AA34" s="578"/>
      <c r="AB34" s="578"/>
      <c r="AC34" s="578"/>
      <c r="AD34" s="578"/>
      <c r="AE34" s="578"/>
      <c r="AF34" s="578"/>
      <c r="AG34" s="578"/>
      <c r="AH34" s="578"/>
      <c r="AI34" s="578"/>
      <c r="AJ34" s="578"/>
      <c r="AK34" s="578"/>
      <c r="AL34" s="578"/>
      <c r="AM34" s="578"/>
      <c r="AN34" s="578"/>
      <c r="AO34" s="578"/>
      <c r="AP34" s="578"/>
      <c r="AQ34" s="578"/>
      <c r="AR34" s="578"/>
      <c r="AS34" s="578"/>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c r="BP34" s="578"/>
      <c r="BQ34" s="578"/>
      <c r="BR34" s="578"/>
      <c r="BS34" s="578"/>
      <c r="BT34" s="578"/>
      <c r="BU34" s="578"/>
      <c r="BV34" s="578"/>
      <c r="BW34" s="578"/>
      <c r="BX34" s="578"/>
      <c r="BY34" s="578"/>
      <c r="BZ34" s="578"/>
      <c r="CA34" s="578"/>
      <c r="CB34" s="578"/>
      <c r="CC34" s="578"/>
      <c r="CD34" s="578"/>
      <c r="CE34" s="578"/>
      <c r="CF34" s="578"/>
      <c r="CG34" s="578"/>
      <c r="CH34" s="578"/>
      <c r="CI34" s="578"/>
      <c r="CJ34" s="578"/>
      <c r="CK34" s="578"/>
      <c r="CL34" s="578"/>
      <c r="CM34" s="578"/>
      <c r="CN34" s="578"/>
      <c r="CO34" s="578"/>
      <c r="CP34" s="578"/>
      <c r="CQ34" s="578"/>
      <c r="CR34" s="578"/>
      <c r="CS34" s="578"/>
      <c r="CT34" s="578"/>
      <c r="CU34" s="578"/>
      <c r="CV34" s="578"/>
      <c r="CW34" s="578"/>
      <c r="CX34" s="578"/>
      <c r="CY34" s="578"/>
      <c r="CZ34" s="578"/>
      <c r="DA34" s="578"/>
      <c r="DB34" s="578"/>
      <c r="DC34" s="578"/>
      <c r="DD34" s="578"/>
      <c r="DE34" s="578"/>
      <c r="DF34" s="578"/>
      <c r="DG34" s="578"/>
      <c r="DH34" s="578"/>
      <c r="DI34" s="578"/>
      <c r="DJ34" s="578"/>
      <c r="DK34" s="578"/>
      <c r="DL34" s="578"/>
      <c r="DM34" s="578"/>
      <c r="DN34" s="578"/>
      <c r="DO34" s="578"/>
      <c r="DP34" s="578"/>
      <c r="DQ34" s="578"/>
      <c r="DR34" s="578"/>
      <c r="DS34" s="578"/>
      <c r="DT34" s="578"/>
      <c r="DU34" s="578"/>
      <c r="DV34" s="578"/>
      <c r="DW34" s="578"/>
      <c r="DX34" s="578"/>
      <c r="DY34" s="578"/>
      <c r="DZ34" s="578"/>
      <c r="EA34" s="578"/>
      <c r="EB34" s="578"/>
      <c r="EC34" s="578"/>
      <c r="ED34" s="578"/>
      <c r="EE34" s="578"/>
      <c r="EF34" s="578"/>
      <c r="EG34" s="578"/>
      <c r="EH34" s="578"/>
      <c r="EI34" s="578"/>
      <c r="EJ34" s="578"/>
      <c r="EK34" s="578"/>
      <c r="EL34" s="578"/>
      <c r="EM34" s="578"/>
      <c r="EN34" s="578"/>
      <c r="EO34" s="578"/>
      <c r="EP34" s="578"/>
      <c r="EQ34" s="578"/>
      <c r="ER34" s="578"/>
      <c r="ES34" s="578"/>
      <c r="ET34" s="578"/>
      <c r="EU34" s="578"/>
      <c r="EV34" s="578"/>
      <c r="EW34" s="578"/>
      <c r="EX34" s="578"/>
      <c r="EY34" s="578"/>
      <c r="EZ34" s="578"/>
      <c r="FA34" s="578"/>
      <c r="FB34" s="578"/>
      <c r="FC34" s="578"/>
      <c r="FD34" s="578"/>
      <c r="FE34" s="578"/>
      <c r="FF34" s="578"/>
      <c r="FG34" s="578"/>
      <c r="FH34" s="578"/>
      <c r="FI34" s="578"/>
      <c r="FJ34" s="578"/>
      <c r="FK34" s="578"/>
      <c r="FL34" s="578"/>
      <c r="FM34" s="578"/>
      <c r="FN34" s="578"/>
      <c r="FO34" s="578"/>
      <c r="FP34" s="578"/>
      <c r="FQ34" s="578"/>
      <c r="FR34" s="578"/>
      <c r="FS34" s="578"/>
      <c r="FT34" s="578"/>
      <c r="FU34" s="578"/>
      <c r="FV34" s="578"/>
      <c r="FW34" s="578"/>
      <c r="FX34" s="578"/>
      <c r="FY34" s="578"/>
      <c r="FZ34" s="578"/>
      <c r="GA34" s="578"/>
      <c r="GB34" s="578"/>
      <c r="GC34" s="578"/>
      <c r="GD34" s="578"/>
      <c r="GE34" s="578"/>
      <c r="GF34" s="578"/>
      <c r="GG34" s="578"/>
      <c r="GH34" s="578"/>
      <c r="GI34" s="578"/>
      <c r="GJ34" s="578"/>
      <c r="GK34" s="578"/>
      <c r="GL34" s="578"/>
      <c r="GM34" s="578"/>
      <c r="GN34" s="578"/>
      <c r="GO34" s="578"/>
      <c r="GP34" s="578"/>
      <c r="GQ34" s="578"/>
      <c r="GR34" s="578"/>
      <c r="GS34" s="578"/>
      <c r="GT34" s="578"/>
      <c r="GU34" s="578"/>
      <c r="GV34" s="578"/>
      <c r="GW34" s="578"/>
      <c r="GX34" s="578"/>
      <c r="GY34" s="578"/>
      <c r="GZ34" s="578"/>
      <c r="HA34" s="578"/>
      <c r="HB34" s="578"/>
      <c r="HC34" s="578"/>
      <c r="HD34" s="578"/>
      <c r="HE34" s="578"/>
      <c r="HF34" s="578"/>
      <c r="HG34" s="578"/>
      <c r="HH34" s="578"/>
      <c r="HI34" s="578"/>
      <c r="HJ34" s="578"/>
      <c r="HK34" s="578"/>
      <c r="HL34" s="578"/>
      <c r="HM34" s="578"/>
      <c r="HN34" s="578"/>
      <c r="HO34" s="578"/>
      <c r="HP34" s="578"/>
      <c r="HQ34" s="578"/>
      <c r="HR34" s="578"/>
      <c r="HS34" s="578"/>
      <c r="HT34" s="578"/>
      <c r="HU34" s="578"/>
      <c r="HV34" s="578"/>
      <c r="HW34" s="578"/>
      <c r="HX34" s="578"/>
      <c r="HY34" s="578"/>
      <c r="HZ34" s="578"/>
      <c r="IA34" s="578"/>
      <c r="IB34" s="578"/>
      <c r="IC34" s="578"/>
      <c r="ID34" s="578"/>
      <c r="IE34" s="578"/>
      <c r="IF34" s="578"/>
      <c r="IG34" s="578"/>
      <c r="IH34" s="578"/>
      <c r="II34" s="578"/>
      <c r="IJ34" s="578"/>
      <c r="IK34" s="578"/>
      <c r="IL34" s="578"/>
      <c r="IM34" s="578"/>
      <c r="IN34" s="578"/>
      <c r="IO34" s="578"/>
      <c r="IP34" s="578"/>
      <c r="IQ34" s="578"/>
      <c r="IR34" s="578"/>
      <c r="IS34" s="578"/>
      <c r="IT34" s="578"/>
      <c r="IU34" s="578"/>
      <c r="IV34" s="578"/>
      <c r="IW34" s="578"/>
      <c r="IX34" s="578"/>
      <c r="IY34" s="578"/>
      <c r="IZ34" s="578"/>
      <c r="JA34" s="578"/>
      <c r="JB34" s="578"/>
      <c r="JC34" s="578"/>
      <c r="JD34" s="578"/>
      <c r="JE34" s="578"/>
      <c r="JF34" s="578"/>
      <c r="JG34" s="578"/>
      <c r="JH34" s="578"/>
      <c r="JI34" s="578"/>
      <c r="JJ34" s="578"/>
      <c r="JK34" s="578"/>
      <c r="JL34" s="578"/>
      <c r="JM34" s="578"/>
      <c r="JN34" s="578"/>
      <c r="JO34" s="578"/>
      <c r="JP34" s="578"/>
      <c r="JQ34" s="578"/>
      <c r="JR34" s="578"/>
      <c r="JS34" s="578"/>
      <c r="JT34" s="578"/>
      <c r="JU34" s="578"/>
      <c r="JV34" s="578"/>
      <c r="JW34" s="578"/>
      <c r="JX34" s="578"/>
      <c r="JY34" s="578"/>
      <c r="JZ34" s="578"/>
      <c r="KA34" s="578"/>
      <c r="KB34" s="578"/>
      <c r="KC34" s="578"/>
      <c r="KD34" s="578"/>
      <c r="KE34" s="578"/>
      <c r="KF34" s="578"/>
      <c r="KG34" s="578"/>
      <c r="KH34" s="578"/>
      <c r="KI34" s="578"/>
      <c r="KJ34" s="578"/>
      <c r="KK34" s="578"/>
      <c r="KL34" s="578"/>
      <c r="KM34" s="578"/>
      <c r="KN34" s="578"/>
      <c r="KO34" s="578"/>
      <c r="KP34" s="578"/>
      <c r="KQ34" s="578"/>
      <c r="KR34" s="578"/>
      <c r="KS34" s="578"/>
      <c r="KT34" s="578"/>
      <c r="KU34" s="578"/>
      <c r="KV34" s="578"/>
      <c r="KW34" s="578"/>
      <c r="KX34" s="578"/>
      <c r="KY34" s="578"/>
      <c r="KZ34" s="578"/>
      <c r="LA34" s="578"/>
      <c r="LB34" s="578"/>
      <c r="LC34" s="578"/>
      <c r="LD34" s="578"/>
      <c r="LE34" s="578"/>
      <c r="LF34" s="578"/>
      <c r="LG34" s="578"/>
      <c r="LH34" s="578"/>
      <c r="LI34" s="578"/>
      <c r="LJ34" s="578"/>
      <c r="LK34" s="578"/>
      <c r="LL34" s="578"/>
      <c r="LM34" s="578"/>
      <c r="LN34" s="578"/>
      <c r="LO34" s="578"/>
      <c r="LP34" s="578"/>
      <c r="LQ34" s="578"/>
      <c r="LR34" s="578"/>
      <c r="LS34" s="578"/>
      <c r="LT34" s="578"/>
      <c r="LU34" s="578"/>
      <c r="LV34" s="578"/>
      <c r="LW34" s="578"/>
      <c r="LX34" s="578"/>
      <c r="LY34" s="578"/>
      <c r="LZ34" s="578"/>
      <c r="MA34" s="578"/>
      <c r="MB34" s="578"/>
      <c r="MC34" s="578"/>
      <c r="MD34" s="578"/>
      <c r="ME34" s="578"/>
      <c r="MF34" s="578"/>
      <c r="MG34" s="578"/>
      <c r="MH34" s="578"/>
      <c r="MI34" s="578"/>
      <c r="MJ34" s="578"/>
      <c r="MK34" s="578"/>
      <c r="ML34" s="578"/>
      <c r="MM34" s="578"/>
      <c r="MN34" s="578"/>
      <c r="MO34" s="578"/>
      <c r="MP34" s="578"/>
      <c r="MQ34" s="578"/>
      <c r="MR34" s="578"/>
      <c r="MS34" s="578"/>
      <c r="MT34" s="578"/>
      <c r="MU34" s="578"/>
      <c r="MV34" s="578"/>
      <c r="MW34" s="578"/>
      <c r="MX34" s="578"/>
      <c r="MY34" s="578"/>
      <c r="MZ34" s="578"/>
      <c r="NA34" s="578"/>
      <c r="NB34" s="578"/>
      <c r="NC34" s="578"/>
      <c r="ND34" s="578"/>
      <c r="NE34" s="578"/>
      <c r="NF34" s="578"/>
      <c r="NG34" s="578"/>
      <c r="NH34" s="578"/>
      <c r="NI34" s="578"/>
      <c r="NJ34" s="578"/>
      <c r="NK34" s="578"/>
      <c r="NL34" s="578"/>
      <c r="NM34" s="578"/>
      <c r="NN34" s="578"/>
      <c r="NO34" s="578"/>
      <c r="NP34" s="578"/>
      <c r="NQ34" s="578"/>
      <c r="NR34" s="578"/>
      <c r="NS34" s="578"/>
      <c r="NT34" s="578"/>
      <c r="NU34" s="578"/>
      <c r="NV34" s="578"/>
      <c r="NW34" s="578"/>
      <c r="NX34" s="578"/>
      <c r="NY34" s="578"/>
      <c r="NZ34" s="578"/>
      <c r="OA34" s="578"/>
      <c r="OB34" s="578"/>
      <c r="OC34" s="578"/>
      <c r="OD34" s="578"/>
      <c r="OE34" s="578"/>
      <c r="OF34" s="578"/>
      <c r="OG34" s="578"/>
      <c r="OH34" s="578"/>
      <c r="OI34" s="578"/>
      <c r="OJ34" s="578"/>
      <c r="OK34" s="578"/>
      <c r="OL34" s="578"/>
      <c r="OM34" s="578"/>
      <c r="ON34" s="578"/>
      <c r="OO34" s="578"/>
      <c r="OP34" s="578"/>
      <c r="OQ34" s="578"/>
      <c r="OR34" s="578"/>
      <c r="OS34" s="578"/>
      <c r="OT34" s="578"/>
      <c r="OU34" s="578"/>
      <c r="OV34" s="578"/>
      <c r="OW34" s="578"/>
      <c r="OX34" s="578"/>
      <c r="OY34" s="578"/>
      <c r="OZ34" s="578"/>
      <c r="PA34" s="578"/>
      <c r="PB34" s="578"/>
      <c r="PC34" s="578"/>
      <c r="PD34" s="578"/>
      <c r="PE34" s="578"/>
      <c r="PF34" s="578"/>
      <c r="PG34" s="578"/>
      <c r="PH34" s="578"/>
      <c r="PI34" s="578"/>
      <c r="PJ34" s="578"/>
      <c r="PK34" s="578"/>
      <c r="PL34" s="578"/>
      <c r="PM34" s="578"/>
      <c r="PN34" s="578"/>
      <c r="PO34" s="578"/>
      <c r="PP34" s="578"/>
      <c r="PQ34" s="578"/>
      <c r="PR34" s="578"/>
      <c r="PS34" s="578"/>
      <c r="PT34" s="578"/>
      <c r="PU34" s="578"/>
      <c r="PV34" s="578"/>
      <c r="PW34" s="578"/>
      <c r="PX34" s="578"/>
      <c r="PY34" s="578"/>
      <c r="PZ34" s="578"/>
      <c r="QA34" s="578"/>
      <c r="QB34" s="578"/>
      <c r="QC34" s="578"/>
      <c r="QD34" s="578"/>
      <c r="QE34" s="578"/>
      <c r="QF34" s="578"/>
      <c r="QG34" s="578"/>
      <c r="QH34" s="578"/>
      <c r="QI34" s="578"/>
      <c r="QJ34" s="578"/>
      <c r="QK34" s="578"/>
      <c r="QL34" s="578"/>
      <c r="QM34" s="578"/>
      <c r="QN34" s="578"/>
      <c r="QO34" s="578"/>
      <c r="QP34" s="578"/>
      <c r="QQ34" s="578"/>
      <c r="QR34" s="578"/>
      <c r="QS34" s="578"/>
      <c r="QT34" s="578"/>
      <c r="QU34" s="578"/>
      <c r="QV34" s="578"/>
      <c r="QW34" s="578"/>
      <c r="QX34" s="578"/>
      <c r="QY34" s="578"/>
      <c r="QZ34" s="578"/>
      <c r="RA34" s="578"/>
      <c r="RB34" s="578"/>
      <c r="RC34" s="578"/>
      <c r="RD34" s="578"/>
      <c r="RE34" s="578"/>
      <c r="RF34" s="578"/>
      <c r="RG34" s="578"/>
      <c r="RH34" s="578"/>
      <c r="RI34" s="578"/>
      <c r="RJ34" s="578"/>
      <c r="RK34" s="578"/>
      <c r="RL34" s="578"/>
      <c r="RM34" s="578"/>
      <c r="RN34" s="578"/>
      <c r="RO34" s="578"/>
      <c r="RP34" s="578"/>
      <c r="RQ34" s="578"/>
      <c r="RR34" s="578"/>
      <c r="RS34" s="578"/>
      <c r="RT34" s="578"/>
      <c r="RU34" s="578"/>
      <c r="RV34" s="578"/>
      <c r="RW34" s="578"/>
      <c r="RX34" s="578"/>
      <c r="RY34" s="578"/>
      <c r="RZ34" s="578"/>
      <c r="SA34" s="578"/>
      <c r="SB34" s="578"/>
      <c r="SC34" s="578"/>
      <c r="SD34" s="578"/>
      <c r="SE34" s="578"/>
      <c r="SF34" s="578"/>
      <c r="SG34" s="578"/>
      <c r="SH34" s="578"/>
      <c r="SI34" s="578"/>
      <c r="SJ34" s="578"/>
      <c r="SK34" s="578"/>
      <c r="SL34" s="578"/>
      <c r="SM34" s="578"/>
      <c r="SN34" s="578"/>
      <c r="SO34" s="578"/>
      <c r="SP34" s="578"/>
      <c r="SQ34" s="578"/>
      <c r="SR34" s="578"/>
      <c r="SS34" s="578"/>
      <c r="ST34" s="578"/>
      <c r="SU34" s="578"/>
      <c r="SV34" s="578"/>
      <c r="SW34" s="578"/>
      <c r="SX34" s="578"/>
      <c r="SY34" s="578"/>
      <c r="SZ34" s="578"/>
      <c r="TA34" s="578"/>
      <c r="TB34" s="578"/>
      <c r="TC34" s="578"/>
      <c r="TD34" s="578"/>
      <c r="TE34" s="578"/>
      <c r="TF34" s="578"/>
      <c r="TG34" s="578"/>
      <c r="TH34" s="578"/>
      <c r="TI34" s="578"/>
      <c r="TJ34" s="578"/>
      <c r="TK34" s="578"/>
      <c r="TL34" s="578"/>
      <c r="TM34" s="578"/>
      <c r="TN34" s="578"/>
      <c r="TO34" s="578"/>
      <c r="TP34" s="578"/>
      <c r="TQ34" s="578"/>
      <c r="TR34" s="578"/>
      <c r="TS34" s="578"/>
      <c r="TT34" s="578"/>
      <c r="TU34" s="578"/>
      <c r="TV34" s="578"/>
      <c r="TW34" s="578"/>
      <c r="TX34" s="578"/>
      <c r="TY34" s="578"/>
      <c r="TZ34" s="578"/>
      <c r="UA34" s="578"/>
      <c r="UB34" s="578"/>
      <c r="UC34" s="578"/>
      <c r="UD34" s="578"/>
      <c r="UE34" s="578"/>
      <c r="UF34" s="578"/>
      <c r="UG34" s="578"/>
      <c r="UH34" s="578"/>
      <c r="UI34" s="578"/>
      <c r="UJ34" s="578"/>
      <c r="UK34" s="578"/>
      <c r="UL34" s="578"/>
      <c r="UM34" s="578"/>
      <c r="UN34" s="578"/>
      <c r="UO34" s="578"/>
      <c r="UP34" s="578"/>
      <c r="UQ34" s="578"/>
      <c r="UR34" s="578"/>
      <c r="US34" s="578"/>
      <c r="UT34" s="578"/>
      <c r="UU34" s="578"/>
      <c r="UV34" s="578"/>
      <c r="UW34" s="578"/>
      <c r="UX34" s="578"/>
      <c r="UY34" s="578"/>
      <c r="UZ34" s="578"/>
      <c r="VA34" s="578"/>
      <c r="VB34" s="578"/>
      <c r="VC34" s="578"/>
      <c r="VD34" s="578"/>
      <c r="VE34" s="578"/>
      <c r="VF34" s="578"/>
      <c r="VG34" s="578"/>
      <c r="VH34" s="578"/>
      <c r="VI34" s="578"/>
      <c r="VJ34" s="578"/>
      <c r="VK34" s="578"/>
      <c r="VL34" s="578"/>
      <c r="VM34" s="578"/>
      <c r="VN34" s="578"/>
      <c r="VO34" s="578"/>
      <c r="VP34" s="578"/>
      <c r="VQ34" s="578"/>
      <c r="VR34" s="578"/>
      <c r="VS34" s="578"/>
      <c r="VT34" s="578"/>
      <c r="VU34" s="578"/>
      <c r="VV34" s="578"/>
      <c r="VW34" s="578"/>
      <c r="VX34" s="578"/>
      <c r="VY34" s="578"/>
      <c r="VZ34" s="578"/>
      <c r="WA34" s="578"/>
      <c r="WB34" s="578"/>
      <c r="WC34" s="578"/>
      <c r="WD34" s="578"/>
      <c r="WE34" s="578"/>
      <c r="WF34" s="578"/>
      <c r="WG34" s="578"/>
      <c r="WH34" s="578"/>
      <c r="WI34" s="578"/>
      <c r="WJ34" s="578"/>
      <c r="WK34" s="578"/>
      <c r="WL34" s="578"/>
      <c r="WM34" s="578"/>
      <c r="WN34" s="578"/>
      <c r="WO34" s="578"/>
      <c r="WP34" s="578"/>
      <c r="WQ34" s="578"/>
      <c r="WR34" s="578"/>
      <c r="WS34" s="578"/>
      <c r="WT34" s="578"/>
      <c r="WU34" s="578"/>
      <c r="WV34" s="578"/>
      <c r="WW34" s="578"/>
      <c r="WX34" s="578"/>
      <c r="WY34" s="578"/>
      <c r="WZ34" s="578"/>
      <c r="XA34" s="578"/>
      <c r="XB34" s="578"/>
      <c r="XC34" s="578"/>
      <c r="XD34" s="578"/>
      <c r="XE34" s="578"/>
      <c r="XF34" s="578"/>
      <c r="XG34" s="578"/>
      <c r="XH34" s="578"/>
      <c r="XI34" s="578"/>
      <c r="XJ34" s="578"/>
      <c r="XK34" s="578"/>
      <c r="XL34" s="578"/>
      <c r="XM34" s="578"/>
      <c r="XN34" s="578"/>
      <c r="XO34" s="578"/>
      <c r="XP34" s="578"/>
      <c r="XQ34" s="578"/>
      <c r="XR34" s="578"/>
      <c r="XS34" s="578"/>
      <c r="XT34" s="578"/>
      <c r="XU34" s="578"/>
      <c r="XV34" s="578"/>
      <c r="XW34" s="578"/>
      <c r="XX34" s="578"/>
      <c r="XY34" s="578"/>
      <c r="XZ34" s="578"/>
      <c r="YA34" s="578"/>
      <c r="YB34" s="578"/>
      <c r="YC34" s="578"/>
      <c r="YD34" s="578"/>
      <c r="YE34" s="578"/>
      <c r="YF34" s="578"/>
      <c r="YG34" s="578"/>
      <c r="YH34" s="578"/>
      <c r="YI34" s="578"/>
      <c r="YJ34" s="578"/>
      <c r="YK34" s="578"/>
      <c r="YL34" s="578"/>
      <c r="YM34" s="578"/>
      <c r="YN34" s="578"/>
      <c r="YO34" s="578"/>
      <c r="YP34" s="578"/>
      <c r="YQ34" s="578"/>
      <c r="YR34" s="578"/>
      <c r="YS34" s="578"/>
      <c r="YT34" s="578"/>
      <c r="YU34" s="578"/>
      <c r="YV34" s="578"/>
      <c r="YW34" s="578"/>
      <c r="YX34" s="578"/>
      <c r="YY34" s="578"/>
      <c r="YZ34" s="578"/>
      <c r="ZA34" s="578"/>
      <c r="ZB34" s="578"/>
      <c r="ZC34" s="578"/>
      <c r="ZD34" s="578"/>
      <c r="ZE34" s="578"/>
      <c r="ZF34" s="578"/>
      <c r="ZG34" s="578"/>
      <c r="ZH34" s="578"/>
      <c r="ZI34" s="578"/>
      <c r="ZJ34" s="578"/>
      <c r="ZK34" s="578"/>
      <c r="ZL34" s="578"/>
      <c r="ZM34" s="578"/>
      <c r="ZN34" s="578"/>
      <c r="ZO34" s="578"/>
      <c r="ZP34" s="578"/>
      <c r="ZQ34" s="578"/>
      <c r="ZR34" s="578"/>
      <c r="ZS34" s="578"/>
      <c r="ZT34" s="578"/>
      <c r="ZU34" s="578"/>
      <c r="ZV34" s="578"/>
      <c r="ZW34" s="578"/>
      <c r="ZX34" s="578"/>
      <c r="ZY34" s="578"/>
      <c r="ZZ34" s="578"/>
      <c r="AAA34" s="578"/>
      <c r="AAB34" s="578"/>
      <c r="AAC34" s="578"/>
      <c r="AAD34" s="578"/>
      <c r="AAE34" s="578"/>
      <c r="AAF34" s="578"/>
      <c r="AAG34" s="578"/>
      <c r="AAH34" s="578"/>
      <c r="AAI34" s="578"/>
      <c r="AAJ34" s="578"/>
      <c r="AAK34" s="578"/>
      <c r="AAL34" s="578"/>
      <c r="AAM34" s="578"/>
      <c r="AAN34" s="578"/>
      <c r="AAO34" s="578"/>
      <c r="AAP34" s="578"/>
      <c r="AAQ34" s="578"/>
      <c r="AAR34" s="578"/>
      <c r="AAS34" s="578"/>
      <c r="AAT34" s="578"/>
      <c r="AAU34" s="578"/>
      <c r="AAV34" s="578"/>
      <c r="AAW34" s="578"/>
      <c r="AAX34" s="578"/>
      <c r="AAY34" s="578"/>
      <c r="AAZ34" s="578"/>
      <c r="ABA34" s="578"/>
      <c r="ABB34" s="578"/>
      <c r="ABC34" s="578"/>
      <c r="ABD34" s="578"/>
      <c r="ABE34" s="578"/>
      <c r="ABF34" s="578"/>
      <c r="ABG34" s="578"/>
      <c r="ABH34" s="578"/>
      <c r="ABI34" s="578"/>
      <c r="ABJ34" s="578"/>
      <c r="ABK34" s="578"/>
      <c r="ABL34" s="578"/>
      <c r="ABM34" s="578"/>
      <c r="ABN34" s="578"/>
      <c r="ABO34" s="578"/>
      <c r="ABP34" s="578"/>
      <c r="ABQ34" s="578"/>
      <c r="ABR34" s="578"/>
      <c r="ABS34" s="578"/>
      <c r="ABT34" s="578"/>
      <c r="ABU34" s="578"/>
      <c r="ABV34" s="578"/>
      <c r="ABW34" s="578"/>
      <c r="ABX34" s="578"/>
      <c r="ABY34" s="578"/>
      <c r="ABZ34" s="578"/>
      <c r="ACA34" s="578"/>
      <c r="ACB34" s="578"/>
      <c r="ACC34" s="578"/>
      <c r="ACD34" s="578"/>
      <c r="ACE34" s="578"/>
      <c r="ACF34" s="578"/>
      <c r="ACG34" s="578"/>
      <c r="ACH34" s="578"/>
      <c r="ACI34" s="578"/>
      <c r="ACJ34" s="578"/>
      <c r="ACK34" s="578"/>
      <c r="ACL34" s="578"/>
      <c r="ACM34" s="578"/>
      <c r="ACN34" s="578"/>
      <c r="ACO34" s="578"/>
      <c r="ACP34" s="578"/>
      <c r="ACQ34" s="578"/>
      <c r="ACR34" s="578"/>
      <c r="ACS34" s="578"/>
      <c r="ACT34" s="578"/>
      <c r="ACU34" s="578"/>
      <c r="ACV34" s="578"/>
      <c r="ACW34" s="578"/>
      <c r="ACX34" s="578"/>
      <c r="ACY34" s="578"/>
      <c r="ACZ34" s="578"/>
      <c r="ADA34" s="578"/>
      <c r="ADB34" s="578"/>
      <c r="ADC34" s="578"/>
      <c r="ADD34" s="578"/>
      <c r="ADE34" s="578"/>
      <c r="ADF34" s="578"/>
      <c r="ADG34" s="578"/>
      <c r="ADH34" s="578"/>
      <c r="ADI34" s="578"/>
      <c r="ADJ34" s="578"/>
      <c r="ADK34" s="578"/>
      <c r="ADL34" s="578"/>
      <c r="ADM34" s="578"/>
      <c r="ADN34" s="578"/>
      <c r="ADO34" s="578"/>
      <c r="ADP34" s="578"/>
      <c r="ADQ34" s="578"/>
      <c r="ADR34" s="578"/>
      <c r="ADS34" s="578"/>
      <c r="ADT34" s="578"/>
      <c r="ADU34" s="578"/>
      <c r="ADV34" s="578"/>
      <c r="ADW34" s="578"/>
      <c r="ADX34" s="578"/>
      <c r="ADY34" s="578"/>
      <c r="ADZ34" s="578"/>
      <c r="AEA34" s="578"/>
      <c r="AEB34" s="578"/>
      <c r="AEC34" s="578"/>
      <c r="AED34" s="578"/>
      <c r="AEE34" s="578"/>
      <c r="AEF34" s="578"/>
      <c r="AEG34" s="578"/>
      <c r="AEH34" s="578"/>
      <c r="AEI34" s="578"/>
      <c r="AEJ34" s="578"/>
      <c r="AEK34" s="578"/>
      <c r="AEL34" s="578"/>
      <c r="AEM34" s="578"/>
      <c r="AEN34" s="578"/>
      <c r="AEO34" s="578"/>
      <c r="AEP34" s="578"/>
      <c r="AEQ34" s="578"/>
      <c r="AER34" s="578"/>
      <c r="AES34" s="578"/>
      <c r="AET34" s="578"/>
      <c r="AEU34" s="578"/>
      <c r="AEV34" s="578"/>
      <c r="AEW34" s="578"/>
      <c r="AEX34" s="578"/>
      <c r="AEY34" s="578"/>
      <c r="AEZ34" s="578"/>
      <c r="AFA34" s="578"/>
      <c r="AFB34" s="578"/>
      <c r="AFC34" s="578"/>
      <c r="AFD34" s="578"/>
      <c r="AFE34" s="578"/>
      <c r="AFF34" s="578"/>
      <c r="AFG34" s="578"/>
      <c r="AFH34" s="578"/>
      <c r="AFI34" s="578"/>
      <c r="AFJ34" s="578"/>
      <c r="AFK34" s="578"/>
      <c r="AFL34" s="578"/>
      <c r="AFM34" s="578"/>
      <c r="AFN34" s="578"/>
      <c r="AFO34" s="578"/>
      <c r="AFP34" s="578"/>
      <c r="AFQ34" s="578"/>
      <c r="AFR34" s="578"/>
      <c r="AFS34" s="578"/>
      <c r="AFT34" s="578"/>
      <c r="AFU34" s="578"/>
      <c r="AFV34" s="578"/>
      <c r="AFW34" s="578"/>
      <c r="AFX34" s="578"/>
      <c r="AFY34" s="578"/>
      <c r="AFZ34" s="578"/>
      <c r="AGA34" s="578"/>
      <c r="AGB34" s="578"/>
      <c r="AGC34" s="578"/>
      <c r="AGD34" s="578"/>
      <c r="AGE34" s="578"/>
      <c r="AGF34" s="578"/>
      <c r="AGG34" s="578"/>
      <c r="AGH34" s="578"/>
      <c r="AGI34" s="578"/>
      <c r="AGJ34" s="578"/>
      <c r="AGK34" s="578"/>
      <c r="AGL34" s="578"/>
      <c r="AGM34" s="578"/>
      <c r="AGN34" s="578"/>
      <c r="AGO34" s="578"/>
      <c r="AGP34" s="578"/>
      <c r="AGQ34" s="578"/>
      <c r="AGR34" s="578"/>
      <c r="AGS34" s="578"/>
      <c r="AGT34" s="578"/>
      <c r="AGU34" s="578"/>
      <c r="AGV34" s="578"/>
      <c r="AGW34" s="578"/>
      <c r="AGX34" s="578"/>
      <c r="AGY34" s="578"/>
      <c r="AGZ34" s="578"/>
      <c r="AHA34" s="578"/>
      <c r="AHB34" s="578"/>
      <c r="AHC34" s="578"/>
      <c r="AHD34" s="578"/>
      <c r="AHE34" s="578"/>
      <c r="AHF34" s="578"/>
      <c r="AHG34" s="578"/>
      <c r="AHH34" s="578"/>
      <c r="AHI34" s="578"/>
      <c r="AHJ34" s="578"/>
      <c r="AHK34" s="578"/>
      <c r="AHL34" s="578"/>
      <c r="AHM34" s="578"/>
      <c r="AHN34" s="578"/>
      <c r="AHO34" s="578"/>
      <c r="AHP34" s="578"/>
      <c r="AHQ34" s="578"/>
      <c r="AHR34" s="578"/>
      <c r="AHS34" s="578"/>
      <c r="AHT34" s="578"/>
      <c r="AHU34" s="578"/>
      <c r="AHV34" s="578"/>
      <c r="AHW34" s="578"/>
      <c r="AHX34" s="578"/>
      <c r="AHY34" s="578"/>
      <c r="AHZ34" s="578"/>
      <c r="AIA34" s="578"/>
      <c r="AIB34" s="578"/>
      <c r="AIC34" s="578"/>
      <c r="AID34" s="578"/>
      <c r="AIE34" s="578"/>
      <c r="AIF34" s="578"/>
      <c r="AIG34" s="578"/>
      <c r="AIH34" s="578"/>
      <c r="AII34" s="578"/>
      <c r="AIJ34" s="578"/>
      <c r="AIK34" s="578"/>
      <c r="AIL34" s="578"/>
      <c r="AIM34" s="578"/>
      <c r="AIN34" s="578"/>
      <c r="AIO34" s="578"/>
      <c r="AIP34" s="578"/>
      <c r="AIQ34" s="578"/>
      <c r="AIR34" s="578"/>
      <c r="AIS34" s="578"/>
      <c r="AIT34" s="578"/>
      <c r="AIU34" s="578"/>
      <c r="AIV34" s="578"/>
      <c r="AIW34" s="578"/>
      <c r="AIX34" s="578"/>
      <c r="AIY34" s="578"/>
      <c r="AIZ34" s="578"/>
      <c r="AJA34" s="578"/>
      <c r="AJB34" s="578"/>
      <c r="AJC34" s="578"/>
      <c r="AJD34" s="578"/>
      <c r="AJE34" s="578"/>
      <c r="AJF34" s="578"/>
      <c r="AJG34" s="578"/>
      <c r="AJH34" s="578"/>
      <c r="AJI34" s="578"/>
      <c r="AJJ34" s="578"/>
      <c r="AJK34" s="578"/>
      <c r="AJL34" s="578"/>
      <c r="AJM34" s="578"/>
      <c r="AJN34" s="578"/>
      <c r="AJO34" s="578"/>
      <c r="AJP34" s="578"/>
    </row>
    <row r="35" spans="1:952" s="475" customFormat="1">
      <c r="A35" s="574" t="s">
        <v>28</v>
      </c>
      <c r="B35" s="575" t="s">
        <v>182</v>
      </c>
      <c r="C35" s="576"/>
      <c r="D35" s="577">
        <f t="shared" si="9"/>
        <v>0</v>
      </c>
      <c r="E35" s="577">
        <f>IF(RZS!E$2="TAK",E6+D35,E6)</f>
        <v>0</v>
      </c>
      <c r="F35" s="577">
        <f>IF(RZS!F$2="TAK",F6+E35,F6)</f>
        <v>0</v>
      </c>
      <c r="G35" s="577">
        <f>IF(RZS!G$2="TAK",G6+F35,G6)</f>
        <v>0</v>
      </c>
      <c r="H35" s="577">
        <f>IF(RZS!H$2="TAK",H6+G35,H6)</f>
        <v>0</v>
      </c>
      <c r="I35" s="577">
        <f>IF(RZS!I$2="TAK",I6+H35,I6)</f>
        <v>0</v>
      </c>
      <c r="J35" s="577">
        <f>IF(RZS!J$2="TAK",J6+I35,J6)</f>
        <v>0</v>
      </c>
      <c r="K35" s="577">
        <f>IF(RZS!K$2="TAK",K6+J35,K6)</f>
        <v>0</v>
      </c>
      <c r="L35" s="577">
        <f>IF(RZS!L$2="TAK",L6+K35,L6)</f>
        <v>0</v>
      </c>
      <c r="M35" s="577">
        <f>IF(RZS!M$2="TAK",M6+L35,M6)</f>
        <v>0</v>
      </c>
      <c r="N35" s="577">
        <f>IF(RZS!N$2="TAK",N6+M35,N6)</f>
        <v>225000</v>
      </c>
      <c r="O35" s="577">
        <f>IF(RZS!O$2="TAK",O6+N35,O6)</f>
        <v>225000</v>
      </c>
      <c r="P35" s="578"/>
      <c r="Q35" s="578"/>
      <c r="R35" s="578"/>
      <c r="S35" s="578"/>
      <c r="T35" s="578"/>
      <c r="U35" s="578"/>
      <c r="V35" s="578"/>
      <c r="W35" s="578"/>
      <c r="X35" s="578"/>
      <c r="Y35" s="578"/>
      <c r="Z35" s="578"/>
      <c r="AA35" s="578"/>
      <c r="AB35" s="578"/>
      <c r="AC35" s="578"/>
      <c r="AD35" s="578"/>
      <c r="AE35" s="578"/>
      <c r="AF35" s="578"/>
      <c r="AG35" s="578"/>
      <c r="AH35" s="578"/>
      <c r="AI35" s="578"/>
      <c r="AJ35" s="578"/>
      <c r="AK35" s="578"/>
      <c r="AL35" s="578"/>
      <c r="AM35" s="578"/>
      <c r="AN35" s="578"/>
      <c r="AO35" s="578"/>
      <c r="AP35" s="578"/>
      <c r="AQ35" s="578"/>
      <c r="AR35" s="578"/>
      <c r="AS35" s="578"/>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c r="BP35" s="578"/>
      <c r="BQ35" s="578"/>
      <c r="BR35" s="578"/>
      <c r="BS35" s="578"/>
      <c r="BT35" s="578"/>
      <c r="BU35" s="578"/>
      <c r="BV35" s="578"/>
      <c r="BW35" s="578"/>
      <c r="BX35" s="578"/>
      <c r="BY35" s="578"/>
      <c r="BZ35" s="578"/>
      <c r="CA35" s="578"/>
      <c r="CB35" s="578"/>
      <c r="CC35" s="578"/>
      <c r="CD35" s="578"/>
      <c r="CE35" s="578"/>
      <c r="CF35" s="578"/>
      <c r="CG35" s="578"/>
      <c r="CH35" s="578"/>
      <c r="CI35" s="578"/>
      <c r="CJ35" s="578"/>
      <c r="CK35" s="578"/>
      <c r="CL35" s="578"/>
      <c r="CM35" s="578"/>
      <c r="CN35" s="578"/>
      <c r="CO35" s="578"/>
      <c r="CP35" s="578"/>
      <c r="CQ35" s="578"/>
      <c r="CR35" s="578"/>
      <c r="CS35" s="578"/>
      <c r="CT35" s="578"/>
      <c r="CU35" s="578"/>
      <c r="CV35" s="578"/>
      <c r="CW35" s="578"/>
      <c r="CX35" s="578"/>
      <c r="CY35" s="578"/>
      <c r="CZ35" s="578"/>
      <c r="DA35" s="578"/>
      <c r="DB35" s="578"/>
      <c r="DC35" s="578"/>
      <c r="DD35" s="578"/>
      <c r="DE35" s="578"/>
      <c r="DF35" s="578"/>
      <c r="DG35" s="578"/>
      <c r="DH35" s="578"/>
      <c r="DI35" s="578"/>
      <c r="DJ35" s="578"/>
      <c r="DK35" s="578"/>
      <c r="DL35" s="578"/>
      <c r="DM35" s="578"/>
      <c r="DN35" s="578"/>
      <c r="DO35" s="578"/>
      <c r="DP35" s="578"/>
      <c r="DQ35" s="578"/>
      <c r="DR35" s="578"/>
      <c r="DS35" s="578"/>
      <c r="DT35" s="578"/>
      <c r="DU35" s="578"/>
      <c r="DV35" s="578"/>
      <c r="DW35" s="578"/>
      <c r="DX35" s="578"/>
      <c r="DY35" s="578"/>
      <c r="DZ35" s="578"/>
      <c r="EA35" s="578"/>
      <c r="EB35" s="578"/>
      <c r="EC35" s="578"/>
      <c r="ED35" s="578"/>
      <c r="EE35" s="578"/>
      <c r="EF35" s="578"/>
      <c r="EG35" s="578"/>
      <c r="EH35" s="578"/>
      <c r="EI35" s="578"/>
      <c r="EJ35" s="578"/>
      <c r="EK35" s="578"/>
      <c r="EL35" s="578"/>
      <c r="EM35" s="578"/>
      <c r="EN35" s="578"/>
      <c r="EO35" s="578"/>
      <c r="EP35" s="578"/>
      <c r="EQ35" s="578"/>
      <c r="ER35" s="578"/>
      <c r="ES35" s="578"/>
      <c r="ET35" s="578"/>
      <c r="EU35" s="578"/>
      <c r="EV35" s="578"/>
      <c r="EW35" s="578"/>
      <c r="EX35" s="578"/>
      <c r="EY35" s="578"/>
      <c r="EZ35" s="578"/>
      <c r="FA35" s="578"/>
      <c r="FB35" s="578"/>
      <c r="FC35" s="578"/>
      <c r="FD35" s="578"/>
      <c r="FE35" s="578"/>
      <c r="FF35" s="578"/>
      <c r="FG35" s="578"/>
      <c r="FH35" s="578"/>
      <c r="FI35" s="578"/>
      <c r="FJ35" s="578"/>
      <c r="FK35" s="578"/>
      <c r="FL35" s="578"/>
      <c r="FM35" s="578"/>
      <c r="FN35" s="578"/>
      <c r="FO35" s="578"/>
      <c r="FP35" s="578"/>
      <c r="FQ35" s="578"/>
      <c r="FR35" s="578"/>
      <c r="FS35" s="578"/>
      <c r="FT35" s="578"/>
      <c r="FU35" s="578"/>
      <c r="FV35" s="578"/>
      <c r="FW35" s="578"/>
      <c r="FX35" s="578"/>
      <c r="FY35" s="578"/>
      <c r="FZ35" s="578"/>
      <c r="GA35" s="578"/>
      <c r="GB35" s="578"/>
      <c r="GC35" s="578"/>
      <c r="GD35" s="578"/>
      <c r="GE35" s="578"/>
      <c r="GF35" s="578"/>
      <c r="GG35" s="578"/>
      <c r="GH35" s="578"/>
      <c r="GI35" s="578"/>
      <c r="GJ35" s="578"/>
      <c r="GK35" s="578"/>
      <c r="GL35" s="578"/>
      <c r="GM35" s="578"/>
      <c r="GN35" s="578"/>
      <c r="GO35" s="578"/>
      <c r="GP35" s="578"/>
      <c r="GQ35" s="578"/>
      <c r="GR35" s="578"/>
      <c r="GS35" s="578"/>
      <c r="GT35" s="578"/>
      <c r="GU35" s="578"/>
      <c r="GV35" s="578"/>
      <c r="GW35" s="578"/>
      <c r="GX35" s="578"/>
      <c r="GY35" s="578"/>
      <c r="GZ35" s="578"/>
      <c r="HA35" s="578"/>
      <c r="HB35" s="578"/>
      <c r="HC35" s="578"/>
      <c r="HD35" s="578"/>
      <c r="HE35" s="578"/>
      <c r="HF35" s="578"/>
      <c r="HG35" s="578"/>
      <c r="HH35" s="578"/>
      <c r="HI35" s="578"/>
      <c r="HJ35" s="578"/>
      <c r="HK35" s="578"/>
      <c r="HL35" s="578"/>
      <c r="HM35" s="578"/>
      <c r="HN35" s="578"/>
      <c r="HO35" s="578"/>
      <c r="HP35" s="578"/>
      <c r="HQ35" s="578"/>
      <c r="HR35" s="578"/>
      <c r="HS35" s="578"/>
      <c r="HT35" s="578"/>
      <c r="HU35" s="578"/>
      <c r="HV35" s="578"/>
      <c r="HW35" s="578"/>
      <c r="HX35" s="578"/>
      <c r="HY35" s="578"/>
      <c r="HZ35" s="578"/>
      <c r="IA35" s="578"/>
      <c r="IB35" s="578"/>
      <c r="IC35" s="578"/>
      <c r="ID35" s="578"/>
      <c r="IE35" s="578"/>
      <c r="IF35" s="578"/>
      <c r="IG35" s="578"/>
      <c r="IH35" s="578"/>
      <c r="II35" s="578"/>
      <c r="IJ35" s="578"/>
      <c r="IK35" s="578"/>
      <c r="IL35" s="578"/>
      <c r="IM35" s="578"/>
      <c r="IN35" s="578"/>
      <c r="IO35" s="578"/>
      <c r="IP35" s="578"/>
      <c r="IQ35" s="578"/>
      <c r="IR35" s="578"/>
      <c r="IS35" s="578"/>
      <c r="IT35" s="578"/>
      <c r="IU35" s="578"/>
      <c r="IV35" s="578"/>
      <c r="IW35" s="578"/>
      <c r="IX35" s="578"/>
      <c r="IY35" s="578"/>
      <c r="IZ35" s="578"/>
      <c r="JA35" s="578"/>
      <c r="JB35" s="578"/>
      <c r="JC35" s="578"/>
      <c r="JD35" s="578"/>
      <c r="JE35" s="578"/>
      <c r="JF35" s="578"/>
      <c r="JG35" s="578"/>
      <c r="JH35" s="578"/>
      <c r="JI35" s="578"/>
      <c r="JJ35" s="578"/>
      <c r="JK35" s="578"/>
      <c r="JL35" s="578"/>
      <c r="JM35" s="578"/>
      <c r="JN35" s="578"/>
      <c r="JO35" s="578"/>
      <c r="JP35" s="578"/>
      <c r="JQ35" s="578"/>
      <c r="JR35" s="578"/>
      <c r="JS35" s="578"/>
      <c r="JT35" s="578"/>
      <c r="JU35" s="578"/>
      <c r="JV35" s="578"/>
      <c r="JW35" s="578"/>
      <c r="JX35" s="578"/>
      <c r="JY35" s="578"/>
      <c r="JZ35" s="578"/>
      <c r="KA35" s="578"/>
      <c r="KB35" s="578"/>
      <c r="KC35" s="578"/>
      <c r="KD35" s="578"/>
      <c r="KE35" s="578"/>
      <c r="KF35" s="578"/>
      <c r="KG35" s="578"/>
      <c r="KH35" s="578"/>
      <c r="KI35" s="578"/>
      <c r="KJ35" s="578"/>
      <c r="KK35" s="578"/>
      <c r="KL35" s="578"/>
      <c r="KM35" s="578"/>
      <c r="KN35" s="578"/>
      <c r="KO35" s="578"/>
      <c r="KP35" s="578"/>
      <c r="KQ35" s="578"/>
      <c r="KR35" s="578"/>
      <c r="KS35" s="578"/>
      <c r="KT35" s="578"/>
      <c r="KU35" s="578"/>
      <c r="KV35" s="578"/>
      <c r="KW35" s="578"/>
      <c r="KX35" s="578"/>
      <c r="KY35" s="578"/>
      <c r="KZ35" s="578"/>
      <c r="LA35" s="578"/>
      <c r="LB35" s="578"/>
      <c r="LC35" s="578"/>
      <c r="LD35" s="578"/>
      <c r="LE35" s="578"/>
      <c r="LF35" s="578"/>
      <c r="LG35" s="578"/>
      <c r="LH35" s="578"/>
      <c r="LI35" s="578"/>
      <c r="LJ35" s="578"/>
      <c r="LK35" s="578"/>
      <c r="LL35" s="578"/>
      <c r="LM35" s="578"/>
      <c r="LN35" s="578"/>
      <c r="LO35" s="578"/>
      <c r="LP35" s="578"/>
      <c r="LQ35" s="578"/>
      <c r="LR35" s="578"/>
      <c r="LS35" s="578"/>
      <c r="LT35" s="578"/>
      <c r="LU35" s="578"/>
      <c r="LV35" s="578"/>
      <c r="LW35" s="578"/>
      <c r="LX35" s="578"/>
      <c r="LY35" s="578"/>
      <c r="LZ35" s="578"/>
      <c r="MA35" s="578"/>
      <c r="MB35" s="578"/>
      <c r="MC35" s="578"/>
      <c r="MD35" s="578"/>
      <c r="ME35" s="578"/>
      <c r="MF35" s="578"/>
      <c r="MG35" s="578"/>
      <c r="MH35" s="578"/>
      <c r="MI35" s="578"/>
      <c r="MJ35" s="578"/>
      <c r="MK35" s="578"/>
      <c r="ML35" s="578"/>
      <c r="MM35" s="578"/>
      <c r="MN35" s="578"/>
      <c r="MO35" s="578"/>
      <c r="MP35" s="578"/>
      <c r="MQ35" s="578"/>
      <c r="MR35" s="578"/>
      <c r="MS35" s="578"/>
      <c r="MT35" s="578"/>
      <c r="MU35" s="578"/>
      <c r="MV35" s="578"/>
      <c r="MW35" s="578"/>
      <c r="MX35" s="578"/>
      <c r="MY35" s="578"/>
      <c r="MZ35" s="578"/>
      <c r="NA35" s="578"/>
      <c r="NB35" s="578"/>
      <c r="NC35" s="578"/>
      <c r="ND35" s="578"/>
      <c r="NE35" s="578"/>
      <c r="NF35" s="578"/>
      <c r="NG35" s="578"/>
      <c r="NH35" s="578"/>
      <c r="NI35" s="578"/>
      <c r="NJ35" s="578"/>
      <c r="NK35" s="578"/>
      <c r="NL35" s="578"/>
      <c r="NM35" s="578"/>
      <c r="NN35" s="578"/>
      <c r="NO35" s="578"/>
      <c r="NP35" s="578"/>
      <c r="NQ35" s="578"/>
      <c r="NR35" s="578"/>
      <c r="NS35" s="578"/>
      <c r="NT35" s="578"/>
      <c r="NU35" s="578"/>
      <c r="NV35" s="578"/>
      <c r="NW35" s="578"/>
      <c r="NX35" s="578"/>
      <c r="NY35" s="578"/>
      <c r="NZ35" s="578"/>
      <c r="OA35" s="578"/>
      <c r="OB35" s="578"/>
      <c r="OC35" s="578"/>
      <c r="OD35" s="578"/>
      <c r="OE35" s="578"/>
      <c r="OF35" s="578"/>
      <c r="OG35" s="578"/>
      <c r="OH35" s="578"/>
      <c r="OI35" s="578"/>
      <c r="OJ35" s="578"/>
      <c r="OK35" s="578"/>
      <c r="OL35" s="578"/>
      <c r="OM35" s="578"/>
      <c r="ON35" s="578"/>
      <c r="OO35" s="578"/>
      <c r="OP35" s="578"/>
      <c r="OQ35" s="578"/>
      <c r="OR35" s="578"/>
      <c r="OS35" s="578"/>
      <c r="OT35" s="578"/>
      <c r="OU35" s="578"/>
      <c r="OV35" s="578"/>
      <c r="OW35" s="578"/>
      <c r="OX35" s="578"/>
      <c r="OY35" s="578"/>
      <c r="OZ35" s="578"/>
      <c r="PA35" s="578"/>
      <c r="PB35" s="578"/>
      <c r="PC35" s="578"/>
      <c r="PD35" s="578"/>
      <c r="PE35" s="578"/>
      <c r="PF35" s="578"/>
      <c r="PG35" s="578"/>
      <c r="PH35" s="578"/>
      <c r="PI35" s="578"/>
      <c r="PJ35" s="578"/>
      <c r="PK35" s="578"/>
      <c r="PL35" s="578"/>
      <c r="PM35" s="578"/>
      <c r="PN35" s="578"/>
      <c r="PO35" s="578"/>
      <c r="PP35" s="578"/>
      <c r="PQ35" s="578"/>
      <c r="PR35" s="578"/>
      <c r="PS35" s="578"/>
      <c r="PT35" s="578"/>
      <c r="PU35" s="578"/>
      <c r="PV35" s="578"/>
      <c r="PW35" s="578"/>
      <c r="PX35" s="578"/>
      <c r="PY35" s="578"/>
      <c r="PZ35" s="578"/>
      <c r="QA35" s="578"/>
      <c r="QB35" s="578"/>
      <c r="QC35" s="578"/>
      <c r="QD35" s="578"/>
      <c r="QE35" s="578"/>
      <c r="QF35" s="578"/>
      <c r="QG35" s="578"/>
      <c r="QH35" s="578"/>
      <c r="QI35" s="578"/>
      <c r="QJ35" s="578"/>
      <c r="QK35" s="578"/>
      <c r="QL35" s="578"/>
      <c r="QM35" s="578"/>
      <c r="QN35" s="578"/>
      <c r="QO35" s="578"/>
      <c r="QP35" s="578"/>
      <c r="QQ35" s="578"/>
      <c r="QR35" s="578"/>
      <c r="QS35" s="578"/>
      <c r="QT35" s="578"/>
      <c r="QU35" s="578"/>
      <c r="QV35" s="578"/>
      <c r="QW35" s="578"/>
      <c r="QX35" s="578"/>
      <c r="QY35" s="578"/>
      <c r="QZ35" s="578"/>
      <c r="RA35" s="578"/>
      <c r="RB35" s="578"/>
      <c r="RC35" s="578"/>
      <c r="RD35" s="578"/>
      <c r="RE35" s="578"/>
      <c r="RF35" s="578"/>
      <c r="RG35" s="578"/>
      <c r="RH35" s="578"/>
      <c r="RI35" s="578"/>
      <c r="RJ35" s="578"/>
      <c r="RK35" s="578"/>
      <c r="RL35" s="578"/>
      <c r="RM35" s="578"/>
      <c r="RN35" s="578"/>
      <c r="RO35" s="578"/>
      <c r="RP35" s="578"/>
      <c r="RQ35" s="578"/>
      <c r="RR35" s="578"/>
      <c r="RS35" s="578"/>
      <c r="RT35" s="578"/>
      <c r="RU35" s="578"/>
      <c r="RV35" s="578"/>
      <c r="RW35" s="578"/>
      <c r="RX35" s="578"/>
      <c r="RY35" s="578"/>
      <c r="RZ35" s="578"/>
      <c r="SA35" s="578"/>
      <c r="SB35" s="578"/>
      <c r="SC35" s="578"/>
      <c r="SD35" s="578"/>
      <c r="SE35" s="578"/>
      <c r="SF35" s="578"/>
      <c r="SG35" s="578"/>
      <c r="SH35" s="578"/>
      <c r="SI35" s="578"/>
      <c r="SJ35" s="578"/>
      <c r="SK35" s="578"/>
      <c r="SL35" s="578"/>
      <c r="SM35" s="578"/>
      <c r="SN35" s="578"/>
      <c r="SO35" s="578"/>
      <c r="SP35" s="578"/>
      <c r="SQ35" s="578"/>
      <c r="SR35" s="578"/>
      <c r="SS35" s="578"/>
      <c r="ST35" s="578"/>
      <c r="SU35" s="578"/>
      <c r="SV35" s="578"/>
      <c r="SW35" s="578"/>
      <c r="SX35" s="578"/>
      <c r="SY35" s="578"/>
      <c r="SZ35" s="578"/>
      <c r="TA35" s="578"/>
      <c r="TB35" s="578"/>
      <c r="TC35" s="578"/>
      <c r="TD35" s="578"/>
      <c r="TE35" s="578"/>
      <c r="TF35" s="578"/>
      <c r="TG35" s="578"/>
      <c r="TH35" s="578"/>
      <c r="TI35" s="578"/>
      <c r="TJ35" s="578"/>
      <c r="TK35" s="578"/>
      <c r="TL35" s="578"/>
      <c r="TM35" s="578"/>
      <c r="TN35" s="578"/>
      <c r="TO35" s="578"/>
      <c r="TP35" s="578"/>
      <c r="TQ35" s="578"/>
      <c r="TR35" s="578"/>
      <c r="TS35" s="578"/>
      <c r="TT35" s="578"/>
      <c r="TU35" s="578"/>
      <c r="TV35" s="578"/>
      <c r="TW35" s="578"/>
      <c r="TX35" s="578"/>
      <c r="TY35" s="578"/>
      <c r="TZ35" s="578"/>
      <c r="UA35" s="578"/>
      <c r="UB35" s="578"/>
      <c r="UC35" s="578"/>
      <c r="UD35" s="578"/>
      <c r="UE35" s="578"/>
      <c r="UF35" s="578"/>
      <c r="UG35" s="578"/>
      <c r="UH35" s="578"/>
      <c r="UI35" s="578"/>
      <c r="UJ35" s="578"/>
      <c r="UK35" s="578"/>
      <c r="UL35" s="578"/>
      <c r="UM35" s="578"/>
      <c r="UN35" s="578"/>
      <c r="UO35" s="578"/>
      <c r="UP35" s="578"/>
      <c r="UQ35" s="578"/>
      <c r="UR35" s="578"/>
      <c r="US35" s="578"/>
      <c r="UT35" s="578"/>
      <c r="UU35" s="578"/>
      <c r="UV35" s="578"/>
      <c r="UW35" s="578"/>
      <c r="UX35" s="578"/>
      <c r="UY35" s="578"/>
      <c r="UZ35" s="578"/>
      <c r="VA35" s="578"/>
      <c r="VB35" s="578"/>
      <c r="VC35" s="578"/>
      <c r="VD35" s="578"/>
      <c r="VE35" s="578"/>
      <c r="VF35" s="578"/>
      <c r="VG35" s="578"/>
      <c r="VH35" s="578"/>
      <c r="VI35" s="578"/>
      <c r="VJ35" s="578"/>
      <c r="VK35" s="578"/>
      <c r="VL35" s="578"/>
      <c r="VM35" s="578"/>
      <c r="VN35" s="578"/>
      <c r="VO35" s="578"/>
      <c r="VP35" s="578"/>
      <c r="VQ35" s="578"/>
      <c r="VR35" s="578"/>
      <c r="VS35" s="578"/>
      <c r="VT35" s="578"/>
      <c r="VU35" s="578"/>
      <c r="VV35" s="578"/>
      <c r="VW35" s="578"/>
      <c r="VX35" s="578"/>
      <c r="VY35" s="578"/>
      <c r="VZ35" s="578"/>
      <c r="WA35" s="578"/>
      <c r="WB35" s="578"/>
      <c r="WC35" s="578"/>
      <c r="WD35" s="578"/>
      <c r="WE35" s="578"/>
      <c r="WF35" s="578"/>
      <c r="WG35" s="578"/>
      <c r="WH35" s="578"/>
      <c r="WI35" s="578"/>
      <c r="WJ35" s="578"/>
      <c r="WK35" s="578"/>
      <c r="WL35" s="578"/>
      <c r="WM35" s="578"/>
      <c r="WN35" s="578"/>
      <c r="WO35" s="578"/>
      <c r="WP35" s="578"/>
      <c r="WQ35" s="578"/>
      <c r="WR35" s="578"/>
      <c r="WS35" s="578"/>
      <c r="WT35" s="578"/>
      <c r="WU35" s="578"/>
      <c r="WV35" s="578"/>
      <c r="WW35" s="578"/>
      <c r="WX35" s="578"/>
      <c r="WY35" s="578"/>
      <c r="WZ35" s="578"/>
      <c r="XA35" s="578"/>
      <c r="XB35" s="578"/>
      <c r="XC35" s="578"/>
      <c r="XD35" s="578"/>
      <c r="XE35" s="578"/>
      <c r="XF35" s="578"/>
      <c r="XG35" s="578"/>
      <c r="XH35" s="578"/>
      <c r="XI35" s="578"/>
      <c r="XJ35" s="578"/>
      <c r="XK35" s="578"/>
      <c r="XL35" s="578"/>
      <c r="XM35" s="578"/>
      <c r="XN35" s="578"/>
      <c r="XO35" s="578"/>
      <c r="XP35" s="578"/>
      <c r="XQ35" s="578"/>
      <c r="XR35" s="578"/>
      <c r="XS35" s="578"/>
      <c r="XT35" s="578"/>
      <c r="XU35" s="578"/>
      <c r="XV35" s="578"/>
      <c r="XW35" s="578"/>
      <c r="XX35" s="578"/>
      <c r="XY35" s="578"/>
      <c r="XZ35" s="578"/>
      <c r="YA35" s="578"/>
      <c r="YB35" s="578"/>
      <c r="YC35" s="578"/>
      <c r="YD35" s="578"/>
      <c r="YE35" s="578"/>
      <c r="YF35" s="578"/>
      <c r="YG35" s="578"/>
      <c r="YH35" s="578"/>
      <c r="YI35" s="578"/>
      <c r="YJ35" s="578"/>
      <c r="YK35" s="578"/>
      <c r="YL35" s="578"/>
      <c r="YM35" s="578"/>
      <c r="YN35" s="578"/>
      <c r="YO35" s="578"/>
      <c r="YP35" s="578"/>
      <c r="YQ35" s="578"/>
      <c r="YR35" s="578"/>
      <c r="YS35" s="578"/>
      <c r="YT35" s="578"/>
      <c r="YU35" s="578"/>
      <c r="YV35" s="578"/>
      <c r="YW35" s="578"/>
      <c r="YX35" s="578"/>
      <c r="YY35" s="578"/>
      <c r="YZ35" s="578"/>
      <c r="ZA35" s="578"/>
      <c r="ZB35" s="578"/>
      <c r="ZC35" s="578"/>
      <c r="ZD35" s="578"/>
      <c r="ZE35" s="578"/>
      <c r="ZF35" s="578"/>
      <c r="ZG35" s="578"/>
      <c r="ZH35" s="578"/>
      <c r="ZI35" s="578"/>
      <c r="ZJ35" s="578"/>
      <c r="ZK35" s="578"/>
      <c r="ZL35" s="578"/>
      <c r="ZM35" s="578"/>
      <c r="ZN35" s="578"/>
      <c r="ZO35" s="578"/>
      <c r="ZP35" s="578"/>
      <c r="ZQ35" s="578"/>
      <c r="ZR35" s="578"/>
      <c r="ZS35" s="578"/>
      <c r="ZT35" s="578"/>
      <c r="ZU35" s="578"/>
      <c r="ZV35" s="578"/>
      <c r="ZW35" s="578"/>
      <c r="ZX35" s="578"/>
      <c r="ZY35" s="578"/>
      <c r="ZZ35" s="578"/>
      <c r="AAA35" s="578"/>
      <c r="AAB35" s="578"/>
      <c r="AAC35" s="578"/>
      <c r="AAD35" s="578"/>
      <c r="AAE35" s="578"/>
      <c r="AAF35" s="578"/>
      <c r="AAG35" s="578"/>
      <c r="AAH35" s="578"/>
      <c r="AAI35" s="578"/>
      <c r="AAJ35" s="578"/>
      <c r="AAK35" s="578"/>
      <c r="AAL35" s="578"/>
      <c r="AAM35" s="578"/>
      <c r="AAN35" s="578"/>
      <c r="AAO35" s="578"/>
      <c r="AAP35" s="578"/>
      <c r="AAQ35" s="578"/>
      <c r="AAR35" s="578"/>
      <c r="AAS35" s="578"/>
      <c r="AAT35" s="578"/>
      <c r="AAU35" s="578"/>
      <c r="AAV35" s="578"/>
      <c r="AAW35" s="578"/>
      <c r="AAX35" s="578"/>
      <c r="AAY35" s="578"/>
      <c r="AAZ35" s="578"/>
      <c r="ABA35" s="578"/>
      <c r="ABB35" s="578"/>
      <c r="ABC35" s="578"/>
      <c r="ABD35" s="578"/>
      <c r="ABE35" s="578"/>
      <c r="ABF35" s="578"/>
      <c r="ABG35" s="578"/>
      <c r="ABH35" s="578"/>
      <c r="ABI35" s="578"/>
      <c r="ABJ35" s="578"/>
      <c r="ABK35" s="578"/>
      <c r="ABL35" s="578"/>
      <c r="ABM35" s="578"/>
      <c r="ABN35" s="578"/>
      <c r="ABO35" s="578"/>
      <c r="ABP35" s="578"/>
      <c r="ABQ35" s="578"/>
      <c r="ABR35" s="578"/>
      <c r="ABS35" s="578"/>
      <c r="ABT35" s="578"/>
      <c r="ABU35" s="578"/>
      <c r="ABV35" s="578"/>
      <c r="ABW35" s="578"/>
      <c r="ABX35" s="578"/>
      <c r="ABY35" s="578"/>
      <c r="ABZ35" s="578"/>
      <c r="ACA35" s="578"/>
      <c r="ACB35" s="578"/>
      <c r="ACC35" s="578"/>
      <c r="ACD35" s="578"/>
      <c r="ACE35" s="578"/>
      <c r="ACF35" s="578"/>
      <c r="ACG35" s="578"/>
      <c r="ACH35" s="578"/>
      <c r="ACI35" s="578"/>
      <c r="ACJ35" s="578"/>
      <c r="ACK35" s="578"/>
      <c r="ACL35" s="578"/>
      <c r="ACM35" s="578"/>
      <c r="ACN35" s="578"/>
      <c r="ACO35" s="578"/>
      <c r="ACP35" s="578"/>
      <c r="ACQ35" s="578"/>
      <c r="ACR35" s="578"/>
      <c r="ACS35" s="578"/>
      <c r="ACT35" s="578"/>
      <c r="ACU35" s="578"/>
      <c r="ACV35" s="578"/>
      <c r="ACW35" s="578"/>
      <c r="ACX35" s="578"/>
      <c r="ACY35" s="578"/>
      <c r="ACZ35" s="578"/>
      <c r="ADA35" s="578"/>
      <c r="ADB35" s="578"/>
      <c r="ADC35" s="578"/>
      <c r="ADD35" s="578"/>
      <c r="ADE35" s="578"/>
      <c r="ADF35" s="578"/>
      <c r="ADG35" s="578"/>
      <c r="ADH35" s="578"/>
      <c r="ADI35" s="578"/>
      <c r="ADJ35" s="578"/>
      <c r="ADK35" s="578"/>
      <c r="ADL35" s="578"/>
      <c r="ADM35" s="578"/>
      <c r="ADN35" s="578"/>
      <c r="ADO35" s="578"/>
      <c r="ADP35" s="578"/>
      <c r="ADQ35" s="578"/>
      <c r="ADR35" s="578"/>
      <c r="ADS35" s="578"/>
      <c r="ADT35" s="578"/>
      <c r="ADU35" s="578"/>
      <c r="ADV35" s="578"/>
      <c r="ADW35" s="578"/>
      <c r="ADX35" s="578"/>
      <c r="ADY35" s="578"/>
      <c r="ADZ35" s="578"/>
      <c r="AEA35" s="578"/>
      <c r="AEB35" s="578"/>
      <c r="AEC35" s="578"/>
      <c r="AED35" s="578"/>
      <c r="AEE35" s="578"/>
      <c r="AEF35" s="578"/>
      <c r="AEG35" s="578"/>
      <c r="AEH35" s="578"/>
      <c r="AEI35" s="578"/>
      <c r="AEJ35" s="578"/>
      <c r="AEK35" s="578"/>
      <c r="AEL35" s="578"/>
      <c r="AEM35" s="578"/>
      <c r="AEN35" s="578"/>
      <c r="AEO35" s="578"/>
      <c r="AEP35" s="578"/>
      <c r="AEQ35" s="578"/>
      <c r="AER35" s="578"/>
      <c r="AES35" s="578"/>
      <c r="AET35" s="578"/>
      <c r="AEU35" s="578"/>
      <c r="AEV35" s="578"/>
      <c r="AEW35" s="578"/>
      <c r="AEX35" s="578"/>
      <c r="AEY35" s="578"/>
      <c r="AEZ35" s="578"/>
      <c r="AFA35" s="578"/>
      <c r="AFB35" s="578"/>
      <c r="AFC35" s="578"/>
      <c r="AFD35" s="578"/>
      <c r="AFE35" s="578"/>
      <c r="AFF35" s="578"/>
      <c r="AFG35" s="578"/>
      <c r="AFH35" s="578"/>
      <c r="AFI35" s="578"/>
      <c r="AFJ35" s="578"/>
      <c r="AFK35" s="578"/>
      <c r="AFL35" s="578"/>
      <c r="AFM35" s="578"/>
      <c r="AFN35" s="578"/>
      <c r="AFO35" s="578"/>
      <c r="AFP35" s="578"/>
      <c r="AFQ35" s="578"/>
      <c r="AFR35" s="578"/>
      <c r="AFS35" s="578"/>
      <c r="AFT35" s="578"/>
      <c r="AFU35" s="578"/>
      <c r="AFV35" s="578"/>
      <c r="AFW35" s="578"/>
      <c r="AFX35" s="578"/>
      <c r="AFY35" s="578"/>
      <c r="AFZ35" s="578"/>
      <c r="AGA35" s="578"/>
      <c r="AGB35" s="578"/>
      <c r="AGC35" s="578"/>
      <c r="AGD35" s="578"/>
      <c r="AGE35" s="578"/>
      <c r="AGF35" s="578"/>
      <c r="AGG35" s="578"/>
      <c r="AGH35" s="578"/>
      <c r="AGI35" s="578"/>
      <c r="AGJ35" s="578"/>
      <c r="AGK35" s="578"/>
      <c r="AGL35" s="578"/>
      <c r="AGM35" s="578"/>
      <c r="AGN35" s="578"/>
      <c r="AGO35" s="578"/>
      <c r="AGP35" s="578"/>
      <c r="AGQ35" s="578"/>
      <c r="AGR35" s="578"/>
      <c r="AGS35" s="578"/>
      <c r="AGT35" s="578"/>
      <c r="AGU35" s="578"/>
      <c r="AGV35" s="578"/>
      <c r="AGW35" s="578"/>
      <c r="AGX35" s="578"/>
      <c r="AGY35" s="578"/>
      <c r="AGZ35" s="578"/>
      <c r="AHA35" s="578"/>
      <c r="AHB35" s="578"/>
      <c r="AHC35" s="578"/>
      <c r="AHD35" s="578"/>
      <c r="AHE35" s="578"/>
      <c r="AHF35" s="578"/>
      <c r="AHG35" s="578"/>
      <c r="AHH35" s="578"/>
      <c r="AHI35" s="578"/>
      <c r="AHJ35" s="578"/>
      <c r="AHK35" s="578"/>
      <c r="AHL35" s="578"/>
      <c r="AHM35" s="578"/>
      <c r="AHN35" s="578"/>
      <c r="AHO35" s="578"/>
      <c r="AHP35" s="578"/>
      <c r="AHQ35" s="578"/>
      <c r="AHR35" s="578"/>
      <c r="AHS35" s="578"/>
      <c r="AHT35" s="578"/>
      <c r="AHU35" s="578"/>
      <c r="AHV35" s="578"/>
      <c r="AHW35" s="578"/>
      <c r="AHX35" s="578"/>
      <c r="AHY35" s="578"/>
      <c r="AHZ35" s="578"/>
      <c r="AIA35" s="578"/>
      <c r="AIB35" s="578"/>
      <c r="AIC35" s="578"/>
      <c r="AID35" s="578"/>
      <c r="AIE35" s="578"/>
      <c r="AIF35" s="578"/>
      <c r="AIG35" s="578"/>
      <c r="AIH35" s="578"/>
      <c r="AII35" s="578"/>
      <c r="AIJ35" s="578"/>
      <c r="AIK35" s="578"/>
      <c r="AIL35" s="578"/>
      <c r="AIM35" s="578"/>
      <c r="AIN35" s="578"/>
      <c r="AIO35" s="578"/>
      <c r="AIP35" s="578"/>
      <c r="AIQ35" s="578"/>
      <c r="AIR35" s="578"/>
      <c r="AIS35" s="578"/>
      <c r="AIT35" s="578"/>
      <c r="AIU35" s="578"/>
      <c r="AIV35" s="578"/>
      <c r="AIW35" s="578"/>
      <c r="AIX35" s="578"/>
      <c r="AIY35" s="578"/>
      <c r="AIZ35" s="578"/>
      <c r="AJA35" s="578"/>
      <c r="AJB35" s="578"/>
      <c r="AJC35" s="578"/>
      <c r="AJD35" s="578"/>
      <c r="AJE35" s="578"/>
      <c r="AJF35" s="578"/>
      <c r="AJG35" s="578"/>
      <c r="AJH35" s="578"/>
      <c r="AJI35" s="578"/>
      <c r="AJJ35" s="578"/>
      <c r="AJK35" s="578"/>
      <c r="AJL35" s="578"/>
      <c r="AJM35" s="578"/>
      <c r="AJN35" s="578"/>
      <c r="AJO35" s="578"/>
      <c r="AJP35" s="578"/>
    </row>
    <row r="36" spans="1:952" s="475" customFormat="1">
      <c r="A36" s="574" t="s">
        <v>29</v>
      </c>
      <c r="B36" s="575" t="s">
        <v>125</v>
      </c>
      <c r="C36" s="576"/>
      <c r="D36" s="577">
        <f t="shared" si="9"/>
        <v>0</v>
      </c>
      <c r="E36" s="577">
        <f>IF(RZS!E$2="TAK",E7+D36,E7)</f>
        <v>0</v>
      </c>
      <c r="F36" s="577">
        <f>IF(RZS!F$2="TAK",F7+E36,F7)</f>
        <v>0</v>
      </c>
      <c r="G36" s="577">
        <f>IF(RZS!G$2="TAK",G7+F36,G7)</f>
        <v>0</v>
      </c>
      <c r="H36" s="577">
        <f>IF(RZS!H$2="TAK",H7+G36,H7)</f>
        <v>0</v>
      </c>
      <c r="I36" s="577">
        <f>IF(RZS!I$2="TAK",I7+H36,I7)</f>
        <v>0</v>
      </c>
      <c r="J36" s="577">
        <f>IF(RZS!J$2="TAK",J7+I36,J7)</f>
        <v>0</v>
      </c>
      <c r="K36" s="577">
        <f>IF(RZS!K$2="TAK",K7+J36,K7)</f>
        <v>0</v>
      </c>
      <c r="L36" s="577">
        <f>IF(RZS!L$2="TAK",L7+K36,L7)</f>
        <v>0</v>
      </c>
      <c r="M36" s="577">
        <f>IF(RZS!M$2="TAK",M7+L36,M7)</f>
        <v>0</v>
      </c>
      <c r="N36" s="577">
        <f>IF(RZS!N$2="TAK",N7+M36,N7)</f>
        <v>0</v>
      </c>
      <c r="O36" s="577">
        <f>IF(RZS!O$2="TAK",O7+N36,O7)</f>
        <v>0</v>
      </c>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c r="BP36" s="578"/>
      <c r="BQ36" s="578"/>
      <c r="BR36" s="578"/>
      <c r="BS36" s="578"/>
      <c r="BT36" s="578"/>
      <c r="BU36" s="578"/>
      <c r="BV36" s="578"/>
      <c r="BW36" s="578"/>
      <c r="BX36" s="578"/>
      <c r="BY36" s="578"/>
      <c r="BZ36" s="578"/>
      <c r="CA36" s="578"/>
      <c r="CB36" s="578"/>
      <c r="CC36" s="578"/>
      <c r="CD36" s="578"/>
      <c r="CE36" s="578"/>
      <c r="CF36" s="578"/>
      <c r="CG36" s="578"/>
      <c r="CH36" s="578"/>
      <c r="CI36" s="578"/>
      <c r="CJ36" s="578"/>
      <c r="CK36" s="578"/>
      <c r="CL36" s="578"/>
      <c r="CM36" s="578"/>
      <c r="CN36" s="578"/>
      <c r="CO36" s="578"/>
      <c r="CP36" s="578"/>
      <c r="CQ36" s="578"/>
      <c r="CR36" s="578"/>
      <c r="CS36" s="578"/>
      <c r="CT36" s="578"/>
      <c r="CU36" s="578"/>
      <c r="CV36" s="578"/>
      <c r="CW36" s="578"/>
      <c r="CX36" s="578"/>
      <c r="CY36" s="578"/>
      <c r="CZ36" s="578"/>
      <c r="DA36" s="578"/>
      <c r="DB36" s="578"/>
      <c r="DC36" s="578"/>
      <c r="DD36" s="578"/>
      <c r="DE36" s="578"/>
      <c r="DF36" s="578"/>
      <c r="DG36" s="578"/>
      <c r="DH36" s="578"/>
      <c r="DI36" s="578"/>
      <c r="DJ36" s="578"/>
      <c r="DK36" s="578"/>
      <c r="DL36" s="578"/>
      <c r="DM36" s="578"/>
      <c r="DN36" s="578"/>
      <c r="DO36" s="578"/>
      <c r="DP36" s="578"/>
      <c r="DQ36" s="578"/>
      <c r="DR36" s="578"/>
      <c r="DS36" s="578"/>
      <c r="DT36" s="578"/>
      <c r="DU36" s="578"/>
      <c r="DV36" s="578"/>
      <c r="DW36" s="578"/>
      <c r="DX36" s="578"/>
      <c r="DY36" s="578"/>
      <c r="DZ36" s="578"/>
      <c r="EA36" s="578"/>
      <c r="EB36" s="578"/>
      <c r="EC36" s="578"/>
      <c r="ED36" s="578"/>
      <c r="EE36" s="578"/>
      <c r="EF36" s="578"/>
      <c r="EG36" s="578"/>
      <c r="EH36" s="578"/>
      <c r="EI36" s="578"/>
      <c r="EJ36" s="578"/>
      <c r="EK36" s="578"/>
      <c r="EL36" s="578"/>
      <c r="EM36" s="578"/>
      <c r="EN36" s="578"/>
      <c r="EO36" s="578"/>
      <c r="EP36" s="578"/>
      <c r="EQ36" s="578"/>
      <c r="ER36" s="578"/>
      <c r="ES36" s="578"/>
      <c r="ET36" s="578"/>
      <c r="EU36" s="578"/>
      <c r="EV36" s="578"/>
      <c r="EW36" s="578"/>
      <c r="EX36" s="578"/>
      <c r="EY36" s="578"/>
      <c r="EZ36" s="578"/>
      <c r="FA36" s="578"/>
      <c r="FB36" s="578"/>
      <c r="FC36" s="578"/>
      <c r="FD36" s="578"/>
      <c r="FE36" s="578"/>
      <c r="FF36" s="578"/>
      <c r="FG36" s="578"/>
      <c r="FH36" s="578"/>
      <c r="FI36" s="578"/>
      <c r="FJ36" s="578"/>
      <c r="FK36" s="578"/>
      <c r="FL36" s="578"/>
      <c r="FM36" s="578"/>
      <c r="FN36" s="578"/>
      <c r="FO36" s="578"/>
      <c r="FP36" s="578"/>
      <c r="FQ36" s="578"/>
      <c r="FR36" s="578"/>
      <c r="FS36" s="578"/>
      <c r="FT36" s="578"/>
      <c r="FU36" s="578"/>
      <c r="FV36" s="578"/>
      <c r="FW36" s="578"/>
      <c r="FX36" s="578"/>
      <c r="FY36" s="578"/>
      <c r="FZ36" s="578"/>
      <c r="GA36" s="578"/>
      <c r="GB36" s="578"/>
      <c r="GC36" s="578"/>
      <c r="GD36" s="578"/>
      <c r="GE36" s="578"/>
      <c r="GF36" s="578"/>
      <c r="GG36" s="578"/>
      <c r="GH36" s="578"/>
      <c r="GI36" s="578"/>
      <c r="GJ36" s="578"/>
      <c r="GK36" s="578"/>
      <c r="GL36" s="578"/>
      <c r="GM36" s="578"/>
      <c r="GN36" s="578"/>
      <c r="GO36" s="578"/>
      <c r="GP36" s="578"/>
      <c r="GQ36" s="578"/>
      <c r="GR36" s="578"/>
      <c r="GS36" s="578"/>
      <c r="GT36" s="578"/>
      <c r="GU36" s="578"/>
      <c r="GV36" s="578"/>
      <c r="GW36" s="578"/>
      <c r="GX36" s="578"/>
      <c r="GY36" s="578"/>
      <c r="GZ36" s="578"/>
      <c r="HA36" s="578"/>
      <c r="HB36" s="578"/>
      <c r="HC36" s="578"/>
      <c r="HD36" s="578"/>
      <c r="HE36" s="578"/>
      <c r="HF36" s="578"/>
      <c r="HG36" s="578"/>
      <c r="HH36" s="578"/>
      <c r="HI36" s="578"/>
      <c r="HJ36" s="578"/>
      <c r="HK36" s="578"/>
      <c r="HL36" s="578"/>
      <c r="HM36" s="578"/>
      <c r="HN36" s="578"/>
      <c r="HO36" s="578"/>
      <c r="HP36" s="578"/>
      <c r="HQ36" s="578"/>
      <c r="HR36" s="578"/>
      <c r="HS36" s="578"/>
      <c r="HT36" s="578"/>
      <c r="HU36" s="578"/>
      <c r="HV36" s="578"/>
      <c r="HW36" s="578"/>
      <c r="HX36" s="578"/>
      <c r="HY36" s="578"/>
      <c r="HZ36" s="578"/>
      <c r="IA36" s="578"/>
      <c r="IB36" s="578"/>
      <c r="IC36" s="578"/>
      <c r="ID36" s="578"/>
      <c r="IE36" s="578"/>
      <c r="IF36" s="578"/>
      <c r="IG36" s="578"/>
      <c r="IH36" s="578"/>
      <c r="II36" s="578"/>
      <c r="IJ36" s="578"/>
      <c r="IK36" s="578"/>
      <c r="IL36" s="578"/>
      <c r="IM36" s="578"/>
      <c r="IN36" s="578"/>
      <c r="IO36" s="578"/>
      <c r="IP36" s="578"/>
      <c r="IQ36" s="578"/>
      <c r="IR36" s="578"/>
      <c r="IS36" s="578"/>
      <c r="IT36" s="578"/>
      <c r="IU36" s="578"/>
      <c r="IV36" s="578"/>
      <c r="IW36" s="578"/>
      <c r="IX36" s="578"/>
      <c r="IY36" s="578"/>
      <c r="IZ36" s="578"/>
      <c r="JA36" s="578"/>
      <c r="JB36" s="578"/>
      <c r="JC36" s="578"/>
      <c r="JD36" s="578"/>
      <c r="JE36" s="578"/>
      <c r="JF36" s="578"/>
      <c r="JG36" s="578"/>
      <c r="JH36" s="578"/>
      <c r="JI36" s="578"/>
      <c r="JJ36" s="578"/>
      <c r="JK36" s="578"/>
      <c r="JL36" s="578"/>
      <c r="JM36" s="578"/>
      <c r="JN36" s="578"/>
      <c r="JO36" s="578"/>
      <c r="JP36" s="578"/>
      <c r="JQ36" s="578"/>
      <c r="JR36" s="578"/>
      <c r="JS36" s="578"/>
      <c r="JT36" s="578"/>
      <c r="JU36" s="578"/>
      <c r="JV36" s="578"/>
      <c r="JW36" s="578"/>
      <c r="JX36" s="578"/>
      <c r="JY36" s="578"/>
      <c r="JZ36" s="578"/>
      <c r="KA36" s="578"/>
      <c r="KB36" s="578"/>
      <c r="KC36" s="578"/>
      <c r="KD36" s="578"/>
      <c r="KE36" s="578"/>
      <c r="KF36" s="578"/>
      <c r="KG36" s="578"/>
      <c r="KH36" s="578"/>
      <c r="KI36" s="578"/>
      <c r="KJ36" s="578"/>
      <c r="KK36" s="578"/>
      <c r="KL36" s="578"/>
      <c r="KM36" s="578"/>
      <c r="KN36" s="578"/>
      <c r="KO36" s="578"/>
      <c r="KP36" s="578"/>
      <c r="KQ36" s="578"/>
      <c r="KR36" s="578"/>
      <c r="KS36" s="578"/>
      <c r="KT36" s="578"/>
      <c r="KU36" s="578"/>
      <c r="KV36" s="578"/>
      <c r="KW36" s="578"/>
      <c r="KX36" s="578"/>
      <c r="KY36" s="578"/>
      <c r="KZ36" s="578"/>
      <c r="LA36" s="578"/>
      <c r="LB36" s="578"/>
      <c r="LC36" s="578"/>
      <c r="LD36" s="578"/>
      <c r="LE36" s="578"/>
      <c r="LF36" s="578"/>
      <c r="LG36" s="578"/>
      <c r="LH36" s="578"/>
      <c r="LI36" s="578"/>
      <c r="LJ36" s="578"/>
      <c r="LK36" s="578"/>
      <c r="LL36" s="578"/>
      <c r="LM36" s="578"/>
      <c r="LN36" s="578"/>
      <c r="LO36" s="578"/>
      <c r="LP36" s="578"/>
      <c r="LQ36" s="578"/>
      <c r="LR36" s="578"/>
      <c r="LS36" s="578"/>
      <c r="LT36" s="578"/>
      <c r="LU36" s="578"/>
      <c r="LV36" s="578"/>
      <c r="LW36" s="578"/>
      <c r="LX36" s="578"/>
      <c r="LY36" s="578"/>
      <c r="LZ36" s="578"/>
      <c r="MA36" s="578"/>
      <c r="MB36" s="578"/>
      <c r="MC36" s="578"/>
      <c r="MD36" s="578"/>
      <c r="ME36" s="578"/>
      <c r="MF36" s="578"/>
      <c r="MG36" s="578"/>
      <c r="MH36" s="578"/>
      <c r="MI36" s="578"/>
      <c r="MJ36" s="578"/>
      <c r="MK36" s="578"/>
      <c r="ML36" s="578"/>
      <c r="MM36" s="578"/>
      <c r="MN36" s="578"/>
      <c r="MO36" s="578"/>
      <c r="MP36" s="578"/>
      <c r="MQ36" s="578"/>
      <c r="MR36" s="578"/>
      <c r="MS36" s="578"/>
      <c r="MT36" s="578"/>
      <c r="MU36" s="578"/>
      <c r="MV36" s="578"/>
      <c r="MW36" s="578"/>
      <c r="MX36" s="578"/>
      <c r="MY36" s="578"/>
      <c r="MZ36" s="578"/>
      <c r="NA36" s="578"/>
      <c r="NB36" s="578"/>
      <c r="NC36" s="578"/>
      <c r="ND36" s="578"/>
      <c r="NE36" s="578"/>
      <c r="NF36" s="578"/>
      <c r="NG36" s="578"/>
      <c r="NH36" s="578"/>
      <c r="NI36" s="578"/>
      <c r="NJ36" s="578"/>
      <c r="NK36" s="578"/>
      <c r="NL36" s="578"/>
      <c r="NM36" s="578"/>
      <c r="NN36" s="578"/>
      <c r="NO36" s="578"/>
      <c r="NP36" s="578"/>
      <c r="NQ36" s="578"/>
      <c r="NR36" s="578"/>
      <c r="NS36" s="578"/>
      <c r="NT36" s="578"/>
      <c r="NU36" s="578"/>
      <c r="NV36" s="578"/>
      <c r="NW36" s="578"/>
      <c r="NX36" s="578"/>
      <c r="NY36" s="578"/>
      <c r="NZ36" s="578"/>
      <c r="OA36" s="578"/>
      <c r="OB36" s="578"/>
      <c r="OC36" s="578"/>
      <c r="OD36" s="578"/>
      <c r="OE36" s="578"/>
      <c r="OF36" s="578"/>
      <c r="OG36" s="578"/>
      <c r="OH36" s="578"/>
      <c r="OI36" s="578"/>
      <c r="OJ36" s="578"/>
      <c r="OK36" s="578"/>
      <c r="OL36" s="578"/>
      <c r="OM36" s="578"/>
      <c r="ON36" s="578"/>
      <c r="OO36" s="578"/>
      <c r="OP36" s="578"/>
      <c r="OQ36" s="578"/>
      <c r="OR36" s="578"/>
      <c r="OS36" s="578"/>
      <c r="OT36" s="578"/>
      <c r="OU36" s="578"/>
      <c r="OV36" s="578"/>
      <c r="OW36" s="578"/>
      <c r="OX36" s="578"/>
      <c r="OY36" s="578"/>
      <c r="OZ36" s="578"/>
      <c r="PA36" s="578"/>
      <c r="PB36" s="578"/>
      <c r="PC36" s="578"/>
      <c r="PD36" s="578"/>
      <c r="PE36" s="578"/>
      <c r="PF36" s="578"/>
      <c r="PG36" s="578"/>
      <c r="PH36" s="578"/>
      <c r="PI36" s="578"/>
      <c r="PJ36" s="578"/>
      <c r="PK36" s="578"/>
      <c r="PL36" s="578"/>
      <c r="PM36" s="578"/>
      <c r="PN36" s="578"/>
      <c r="PO36" s="578"/>
      <c r="PP36" s="578"/>
      <c r="PQ36" s="578"/>
      <c r="PR36" s="578"/>
      <c r="PS36" s="578"/>
      <c r="PT36" s="578"/>
      <c r="PU36" s="578"/>
      <c r="PV36" s="578"/>
      <c r="PW36" s="578"/>
      <c r="PX36" s="578"/>
      <c r="PY36" s="578"/>
      <c r="PZ36" s="578"/>
      <c r="QA36" s="578"/>
      <c r="QB36" s="578"/>
      <c r="QC36" s="578"/>
      <c r="QD36" s="578"/>
      <c r="QE36" s="578"/>
      <c r="QF36" s="578"/>
      <c r="QG36" s="578"/>
      <c r="QH36" s="578"/>
      <c r="QI36" s="578"/>
      <c r="QJ36" s="578"/>
      <c r="QK36" s="578"/>
      <c r="QL36" s="578"/>
      <c r="QM36" s="578"/>
      <c r="QN36" s="578"/>
      <c r="QO36" s="578"/>
      <c r="QP36" s="578"/>
      <c r="QQ36" s="578"/>
      <c r="QR36" s="578"/>
      <c r="QS36" s="578"/>
      <c r="QT36" s="578"/>
      <c r="QU36" s="578"/>
      <c r="QV36" s="578"/>
      <c r="QW36" s="578"/>
      <c r="QX36" s="578"/>
      <c r="QY36" s="578"/>
      <c r="QZ36" s="578"/>
      <c r="RA36" s="578"/>
      <c r="RB36" s="578"/>
      <c r="RC36" s="578"/>
      <c r="RD36" s="578"/>
      <c r="RE36" s="578"/>
      <c r="RF36" s="578"/>
      <c r="RG36" s="578"/>
      <c r="RH36" s="578"/>
      <c r="RI36" s="578"/>
      <c r="RJ36" s="578"/>
      <c r="RK36" s="578"/>
      <c r="RL36" s="578"/>
      <c r="RM36" s="578"/>
      <c r="RN36" s="578"/>
      <c r="RO36" s="578"/>
      <c r="RP36" s="578"/>
      <c r="RQ36" s="578"/>
      <c r="RR36" s="578"/>
      <c r="RS36" s="578"/>
      <c r="RT36" s="578"/>
      <c r="RU36" s="578"/>
      <c r="RV36" s="578"/>
      <c r="RW36" s="578"/>
      <c r="RX36" s="578"/>
      <c r="RY36" s="578"/>
      <c r="RZ36" s="578"/>
      <c r="SA36" s="578"/>
      <c r="SB36" s="578"/>
      <c r="SC36" s="578"/>
      <c r="SD36" s="578"/>
      <c r="SE36" s="578"/>
      <c r="SF36" s="578"/>
      <c r="SG36" s="578"/>
      <c r="SH36" s="578"/>
      <c r="SI36" s="578"/>
      <c r="SJ36" s="578"/>
      <c r="SK36" s="578"/>
      <c r="SL36" s="578"/>
      <c r="SM36" s="578"/>
      <c r="SN36" s="578"/>
      <c r="SO36" s="578"/>
      <c r="SP36" s="578"/>
      <c r="SQ36" s="578"/>
      <c r="SR36" s="578"/>
      <c r="SS36" s="578"/>
      <c r="ST36" s="578"/>
      <c r="SU36" s="578"/>
      <c r="SV36" s="578"/>
      <c r="SW36" s="578"/>
      <c r="SX36" s="578"/>
      <c r="SY36" s="578"/>
      <c r="SZ36" s="578"/>
      <c r="TA36" s="578"/>
      <c r="TB36" s="578"/>
      <c r="TC36" s="578"/>
      <c r="TD36" s="578"/>
      <c r="TE36" s="578"/>
      <c r="TF36" s="578"/>
      <c r="TG36" s="578"/>
      <c r="TH36" s="578"/>
      <c r="TI36" s="578"/>
      <c r="TJ36" s="578"/>
      <c r="TK36" s="578"/>
      <c r="TL36" s="578"/>
      <c r="TM36" s="578"/>
      <c r="TN36" s="578"/>
      <c r="TO36" s="578"/>
      <c r="TP36" s="578"/>
      <c r="TQ36" s="578"/>
      <c r="TR36" s="578"/>
      <c r="TS36" s="578"/>
      <c r="TT36" s="578"/>
      <c r="TU36" s="578"/>
      <c r="TV36" s="578"/>
      <c r="TW36" s="578"/>
      <c r="TX36" s="578"/>
      <c r="TY36" s="578"/>
      <c r="TZ36" s="578"/>
      <c r="UA36" s="578"/>
      <c r="UB36" s="578"/>
      <c r="UC36" s="578"/>
      <c r="UD36" s="578"/>
      <c r="UE36" s="578"/>
      <c r="UF36" s="578"/>
      <c r="UG36" s="578"/>
      <c r="UH36" s="578"/>
      <c r="UI36" s="578"/>
      <c r="UJ36" s="578"/>
      <c r="UK36" s="578"/>
      <c r="UL36" s="578"/>
      <c r="UM36" s="578"/>
      <c r="UN36" s="578"/>
      <c r="UO36" s="578"/>
      <c r="UP36" s="578"/>
      <c r="UQ36" s="578"/>
      <c r="UR36" s="578"/>
      <c r="US36" s="578"/>
      <c r="UT36" s="578"/>
      <c r="UU36" s="578"/>
      <c r="UV36" s="578"/>
      <c r="UW36" s="578"/>
      <c r="UX36" s="578"/>
      <c r="UY36" s="578"/>
      <c r="UZ36" s="578"/>
      <c r="VA36" s="578"/>
      <c r="VB36" s="578"/>
      <c r="VC36" s="578"/>
      <c r="VD36" s="578"/>
      <c r="VE36" s="578"/>
      <c r="VF36" s="578"/>
      <c r="VG36" s="578"/>
      <c r="VH36" s="578"/>
      <c r="VI36" s="578"/>
      <c r="VJ36" s="578"/>
      <c r="VK36" s="578"/>
      <c r="VL36" s="578"/>
      <c r="VM36" s="578"/>
      <c r="VN36" s="578"/>
      <c r="VO36" s="578"/>
      <c r="VP36" s="578"/>
      <c r="VQ36" s="578"/>
      <c r="VR36" s="578"/>
      <c r="VS36" s="578"/>
      <c r="VT36" s="578"/>
      <c r="VU36" s="578"/>
      <c r="VV36" s="578"/>
      <c r="VW36" s="578"/>
      <c r="VX36" s="578"/>
      <c r="VY36" s="578"/>
      <c r="VZ36" s="578"/>
      <c r="WA36" s="578"/>
      <c r="WB36" s="578"/>
      <c r="WC36" s="578"/>
      <c r="WD36" s="578"/>
      <c r="WE36" s="578"/>
      <c r="WF36" s="578"/>
      <c r="WG36" s="578"/>
      <c r="WH36" s="578"/>
      <c r="WI36" s="578"/>
      <c r="WJ36" s="578"/>
      <c r="WK36" s="578"/>
      <c r="WL36" s="578"/>
      <c r="WM36" s="578"/>
      <c r="WN36" s="578"/>
      <c r="WO36" s="578"/>
      <c r="WP36" s="578"/>
      <c r="WQ36" s="578"/>
      <c r="WR36" s="578"/>
      <c r="WS36" s="578"/>
      <c r="WT36" s="578"/>
      <c r="WU36" s="578"/>
      <c r="WV36" s="578"/>
      <c r="WW36" s="578"/>
      <c r="WX36" s="578"/>
      <c r="WY36" s="578"/>
      <c r="WZ36" s="578"/>
      <c r="XA36" s="578"/>
      <c r="XB36" s="578"/>
      <c r="XC36" s="578"/>
      <c r="XD36" s="578"/>
      <c r="XE36" s="578"/>
      <c r="XF36" s="578"/>
      <c r="XG36" s="578"/>
      <c r="XH36" s="578"/>
      <c r="XI36" s="578"/>
      <c r="XJ36" s="578"/>
      <c r="XK36" s="578"/>
      <c r="XL36" s="578"/>
      <c r="XM36" s="578"/>
      <c r="XN36" s="578"/>
      <c r="XO36" s="578"/>
      <c r="XP36" s="578"/>
      <c r="XQ36" s="578"/>
      <c r="XR36" s="578"/>
      <c r="XS36" s="578"/>
      <c r="XT36" s="578"/>
      <c r="XU36" s="578"/>
      <c r="XV36" s="578"/>
      <c r="XW36" s="578"/>
      <c r="XX36" s="578"/>
      <c r="XY36" s="578"/>
      <c r="XZ36" s="578"/>
      <c r="YA36" s="578"/>
      <c r="YB36" s="578"/>
      <c r="YC36" s="578"/>
      <c r="YD36" s="578"/>
      <c r="YE36" s="578"/>
      <c r="YF36" s="578"/>
      <c r="YG36" s="578"/>
      <c r="YH36" s="578"/>
      <c r="YI36" s="578"/>
      <c r="YJ36" s="578"/>
      <c r="YK36" s="578"/>
      <c r="YL36" s="578"/>
      <c r="YM36" s="578"/>
      <c r="YN36" s="578"/>
      <c r="YO36" s="578"/>
      <c r="YP36" s="578"/>
      <c r="YQ36" s="578"/>
      <c r="YR36" s="578"/>
      <c r="YS36" s="578"/>
      <c r="YT36" s="578"/>
      <c r="YU36" s="578"/>
      <c r="YV36" s="578"/>
      <c r="YW36" s="578"/>
      <c r="YX36" s="578"/>
      <c r="YY36" s="578"/>
      <c r="YZ36" s="578"/>
      <c r="ZA36" s="578"/>
      <c r="ZB36" s="578"/>
      <c r="ZC36" s="578"/>
      <c r="ZD36" s="578"/>
      <c r="ZE36" s="578"/>
      <c r="ZF36" s="578"/>
      <c r="ZG36" s="578"/>
      <c r="ZH36" s="578"/>
      <c r="ZI36" s="578"/>
      <c r="ZJ36" s="578"/>
      <c r="ZK36" s="578"/>
      <c r="ZL36" s="578"/>
      <c r="ZM36" s="578"/>
      <c r="ZN36" s="578"/>
      <c r="ZO36" s="578"/>
      <c r="ZP36" s="578"/>
      <c r="ZQ36" s="578"/>
      <c r="ZR36" s="578"/>
      <c r="ZS36" s="578"/>
      <c r="ZT36" s="578"/>
      <c r="ZU36" s="578"/>
      <c r="ZV36" s="578"/>
      <c r="ZW36" s="578"/>
      <c r="ZX36" s="578"/>
      <c r="ZY36" s="578"/>
      <c r="ZZ36" s="578"/>
      <c r="AAA36" s="578"/>
      <c r="AAB36" s="578"/>
      <c r="AAC36" s="578"/>
      <c r="AAD36" s="578"/>
      <c r="AAE36" s="578"/>
      <c r="AAF36" s="578"/>
      <c r="AAG36" s="578"/>
      <c r="AAH36" s="578"/>
      <c r="AAI36" s="578"/>
      <c r="AAJ36" s="578"/>
      <c r="AAK36" s="578"/>
      <c r="AAL36" s="578"/>
      <c r="AAM36" s="578"/>
      <c r="AAN36" s="578"/>
      <c r="AAO36" s="578"/>
      <c r="AAP36" s="578"/>
      <c r="AAQ36" s="578"/>
      <c r="AAR36" s="578"/>
      <c r="AAS36" s="578"/>
      <c r="AAT36" s="578"/>
      <c r="AAU36" s="578"/>
      <c r="AAV36" s="578"/>
      <c r="AAW36" s="578"/>
      <c r="AAX36" s="578"/>
      <c r="AAY36" s="578"/>
      <c r="AAZ36" s="578"/>
      <c r="ABA36" s="578"/>
      <c r="ABB36" s="578"/>
      <c r="ABC36" s="578"/>
      <c r="ABD36" s="578"/>
      <c r="ABE36" s="578"/>
      <c r="ABF36" s="578"/>
      <c r="ABG36" s="578"/>
      <c r="ABH36" s="578"/>
      <c r="ABI36" s="578"/>
      <c r="ABJ36" s="578"/>
      <c r="ABK36" s="578"/>
      <c r="ABL36" s="578"/>
      <c r="ABM36" s="578"/>
      <c r="ABN36" s="578"/>
      <c r="ABO36" s="578"/>
      <c r="ABP36" s="578"/>
      <c r="ABQ36" s="578"/>
      <c r="ABR36" s="578"/>
      <c r="ABS36" s="578"/>
      <c r="ABT36" s="578"/>
      <c r="ABU36" s="578"/>
      <c r="ABV36" s="578"/>
      <c r="ABW36" s="578"/>
      <c r="ABX36" s="578"/>
      <c r="ABY36" s="578"/>
      <c r="ABZ36" s="578"/>
      <c r="ACA36" s="578"/>
      <c r="ACB36" s="578"/>
      <c r="ACC36" s="578"/>
      <c r="ACD36" s="578"/>
      <c r="ACE36" s="578"/>
      <c r="ACF36" s="578"/>
      <c r="ACG36" s="578"/>
      <c r="ACH36" s="578"/>
      <c r="ACI36" s="578"/>
      <c r="ACJ36" s="578"/>
      <c r="ACK36" s="578"/>
      <c r="ACL36" s="578"/>
      <c r="ACM36" s="578"/>
      <c r="ACN36" s="578"/>
      <c r="ACO36" s="578"/>
      <c r="ACP36" s="578"/>
      <c r="ACQ36" s="578"/>
      <c r="ACR36" s="578"/>
      <c r="ACS36" s="578"/>
      <c r="ACT36" s="578"/>
      <c r="ACU36" s="578"/>
      <c r="ACV36" s="578"/>
      <c r="ACW36" s="578"/>
      <c r="ACX36" s="578"/>
      <c r="ACY36" s="578"/>
      <c r="ACZ36" s="578"/>
      <c r="ADA36" s="578"/>
      <c r="ADB36" s="578"/>
      <c r="ADC36" s="578"/>
      <c r="ADD36" s="578"/>
      <c r="ADE36" s="578"/>
      <c r="ADF36" s="578"/>
      <c r="ADG36" s="578"/>
      <c r="ADH36" s="578"/>
      <c r="ADI36" s="578"/>
      <c r="ADJ36" s="578"/>
      <c r="ADK36" s="578"/>
      <c r="ADL36" s="578"/>
      <c r="ADM36" s="578"/>
      <c r="ADN36" s="578"/>
      <c r="ADO36" s="578"/>
      <c r="ADP36" s="578"/>
      <c r="ADQ36" s="578"/>
      <c r="ADR36" s="578"/>
      <c r="ADS36" s="578"/>
      <c r="ADT36" s="578"/>
      <c r="ADU36" s="578"/>
      <c r="ADV36" s="578"/>
      <c r="ADW36" s="578"/>
      <c r="ADX36" s="578"/>
      <c r="ADY36" s="578"/>
      <c r="ADZ36" s="578"/>
      <c r="AEA36" s="578"/>
      <c r="AEB36" s="578"/>
      <c r="AEC36" s="578"/>
      <c r="AED36" s="578"/>
      <c r="AEE36" s="578"/>
      <c r="AEF36" s="578"/>
      <c r="AEG36" s="578"/>
      <c r="AEH36" s="578"/>
      <c r="AEI36" s="578"/>
      <c r="AEJ36" s="578"/>
      <c r="AEK36" s="578"/>
      <c r="AEL36" s="578"/>
      <c r="AEM36" s="578"/>
      <c r="AEN36" s="578"/>
      <c r="AEO36" s="578"/>
      <c r="AEP36" s="578"/>
      <c r="AEQ36" s="578"/>
      <c r="AER36" s="578"/>
      <c r="AES36" s="578"/>
      <c r="AET36" s="578"/>
      <c r="AEU36" s="578"/>
      <c r="AEV36" s="578"/>
      <c r="AEW36" s="578"/>
      <c r="AEX36" s="578"/>
      <c r="AEY36" s="578"/>
      <c r="AEZ36" s="578"/>
      <c r="AFA36" s="578"/>
      <c r="AFB36" s="578"/>
      <c r="AFC36" s="578"/>
      <c r="AFD36" s="578"/>
      <c r="AFE36" s="578"/>
      <c r="AFF36" s="578"/>
      <c r="AFG36" s="578"/>
      <c r="AFH36" s="578"/>
      <c r="AFI36" s="578"/>
      <c r="AFJ36" s="578"/>
      <c r="AFK36" s="578"/>
      <c r="AFL36" s="578"/>
      <c r="AFM36" s="578"/>
      <c r="AFN36" s="578"/>
      <c r="AFO36" s="578"/>
      <c r="AFP36" s="578"/>
      <c r="AFQ36" s="578"/>
      <c r="AFR36" s="578"/>
      <c r="AFS36" s="578"/>
      <c r="AFT36" s="578"/>
      <c r="AFU36" s="578"/>
      <c r="AFV36" s="578"/>
      <c r="AFW36" s="578"/>
      <c r="AFX36" s="578"/>
      <c r="AFY36" s="578"/>
      <c r="AFZ36" s="578"/>
      <c r="AGA36" s="578"/>
      <c r="AGB36" s="578"/>
      <c r="AGC36" s="578"/>
      <c r="AGD36" s="578"/>
      <c r="AGE36" s="578"/>
      <c r="AGF36" s="578"/>
      <c r="AGG36" s="578"/>
      <c r="AGH36" s="578"/>
      <c r="AGI36" s="578"/>
      <c r="AGJ36" s="578"/>
      <c r="AGK36" s="578"/>
      <c r="AGL36" s="578"/>
      <c r="AGM36" s="578"/>
      <c r="AGN36" s="578"/>
      <c r="AGO36" s="578"/>
      <c r="AGP36" s="578"/>
      <c r="AGQ36" s="578"/>
      <c r="AGR36" s="578"/>
      <c r="AGS36" s="578"/>
      <c r="AGT36" s="578"/>
      <c r="AGU36" s="578"/>
      <c r="AGV36" s="578"/>
      <c r="AGW36" s="578"/>
      <c r="AGX36" s="578"/>
      <c r="AGY36" s="578"/>
      <c r="AGZ36" s="578"/>
      <c r="AHA36" s="578"/>
      <c r="AHB36" s="578"/>
      <c r="AHC36" s="578"/>
      <c r="AHD36" s="578"/>
      <c r="AHE36" s="578"/>
      <c r="AHF36" s="578"/>
      <c r="AHG36" s="578"/>
      <c r="AHH36" s="578"/>
      <c r="AHI36" s="578"/>
      <c r="AHJ36" s="578"/>
      <c r="AHK36" s="578"/>
      <c r="AHL36" s="578"/>
      <c r="AHM36" s="578"/>
      <c r="AHN36" s="578"/>
      <c r="AHO36" s="578"/>
      <c r="AHP36" s="578"/>
      <c r="AHQ36" s="578"/>
      <c r="AHR36" s="578"/>
      <c r="AHS36" s="578"/>
      <c r="AHT36" s="578"/>
      <c r="AHU36" s="578"/>
      <c r="AHV36" s="578"/>
      <c r="AHW36" s="578"/>
      <c r="AHX36" s="578"/>
      <c r="AHY36" s="578"/>
      <c r="AHZ36" s="578"/>
      <c r="AIA36" s="578"/>
      <c r="AIB36" s="578"/>
      <c r="AIC36" s="578"/>
      <c r="AID36" s="578"/>
      <c r="AIE36" s="578"/>
      <c r="AIF36" s="578"/>
      <c r="AIG36" s="578"/>
      <c r="AIH36" s="578"/>
      <c r="AII36" s="578"/>
      <c r="AIJ36" s="578"/>
      <c r="AIK36" s="578"/>
      <c r="AIL36" s="578"/>
      <c r="AIM36" s="578"/>
      <c r="AIN36" s="578"/>
      <c r="AIO36" s="578"/>
      <c r="AIP36" s="578"/>
      <c r="AIQ36" s="578"/>
      <c r="AIR36" s="578"/>
      <c r="AIS36" s="578"/>
      <c r="AIT36" s="578"/>
      <c r="AIU36" s="578"/>
      <c r="AIV36" s="578"/>
      <c r="AIW36" s="578"/>
      <c r="AIX36" s="578"/>
      <c r="AIY36" s="578"/>
      <c r="AIZ36" s="578"/>
      <c r="AJA36" s="578"/>
      <c r="AJB36" s="578"/>
      <c r="AJC36" s="578"/>
      <c r="AJD36" s="578"/>
      <c r="AJE36" s="578"/>
      <c r="AJF36" s="578"/>
      <c r="AJG36" s="578"/>
      <c r="AJH36" s="578"/>
      <c r="AJI36" s="578"/>
      <c r="AJJ36" s="578"/>
      <c r="AJK36" s="578"/>
      <c r="AJL36" s="578"/>
      <c r="AJM36" s="578"/>
      <c r="AJN36" s="578"/>
      <c r="AJO36" s="578"/>
      <c r="AJP36" s="578"/>
    </row>
    <row r="37" spans="1:952" s="475" customFormat="1">
      <c r="A37" s="574" t="s">
        <v>30</v>
      </c>
      <c r="B37" s="575" t="s">
        <v>127</v>
      </c>
      <c r="C37" s="576"/>
      <c r="D37" s="577">
        <f t="shared" si="9"/>
        <v>-10000</v>
      </c>
      <c r="E37" s="577">
        <f>IF(RZS!E$2="TAK",E8+D37,E8)</f>
        <v>-7965000</v>
      </c>
      <c r="F37" s="577">
        <f>IF(RZS!F$2="TAK",F8+E37,F8)</f>
        <v>-10465000</v>
      </c>
      <c r="G37" s="577">
        <f>IF(RZS!G$2="TAK",G8+F37,G8)</f>
        <v>-13718000</v>
      </c>
      <c r="H37" s="577">
        <f>IF(RZS!H$2="TAK",H8+G37,H8)</f>
        <v>-16971000</v>
      </c>
      <c r="I37" s="577">
        <f>IF(RZS!I$2="TAK",I8+H37,I8)</f>
        <v>-4087000</v>
      </c>
      <c r="J37" s="577">
        <f>IF(RZS!J$2="TAK",J8+I37,J8)</f>
        <v>-7373000</v>
      </c>
      <c r="K37" s="577">
        <f>IF(RZS!K$2="TAK",K8+J37,K8)</f>
        <v>-10719000</v>
      </c>
      <c r="L37" s="577">
        <f>IF(RZS!L$2="TAK",L8+K37,L8)</f>
        <v>-14143000</v>
      </c>
      <c r="M37" s="577">
        <f>IF(RZS!M$2="TAK",M8+L37,M8)</f>
        <v>-5440000</v>
      </c>
      <c r="N37" s="577">
        <f ca="1">IF(RZS!N$2="TAK",N8+M37,N8)</f>
        <v>23796200</v>
      </c>
      <c r="O37" s="577">
        <f ca="1">IF(RZS!O$2="TAK",O8+N37,O8)</f>
        <v>31124000</v>
      </c>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8"/>
      <c r="AO37" s="578"/>
      <c r="AP37" s="578"/>
      <c r="AQ37" s="578"/>
      <c r="AR37" s="578"/>
      <c r="AS37" s="578"/>
      <c r="AT37" s="578"/>
      <c r="AU37" s="578"/>
      <c r="AV37" s="578"/>
      <c r="AW37" s="578"/>
      <c r="AX37" s="578"/>
      <c r="AY37" s="578"/>
      <c r="AZ37" s="578"/>
      <c r="BA37" s="578"/>
      <c r="BB37" s="578"/>
      <c r="BC37" s="578"/>
      <c r="BD37" s="578"/>
      <c r="BE37" s="578"/>
      <c r="BF37" s="578"/>
      <c r="BG37" s="578"/>
      <c r="BH37" s="578"/>
      <c r="BI37" s="578"/>
      <c r="BJ37" s="578"/>
      <c r="BK37" s="578"/>
      <c r="BL37" s="578"/>
      <c r="BM37" s="578"/>
      <c r="BN37" s="578"/>
      <c r="BO37" s="578"/>
      <c r="BP37" s="578"/>
      <c r="BQ37" s="578"/>
      <c r="BR37" s="578"/>
      <c r="BS37" s="578"/>
      <c r="BT37" s="578"/>
      <c r="BU37" s="578"/>
      <c r="BV37" s="578"/>
      <c r="BW37" s="578"/>
      <c r="BX37" s="578"/>
      <c r="BY37" s="578"/>
      <c r="BZ37" s="578"/>
      <c r="CA37" s="578"/>
      <c r="CB37" s="578"/>
      <c r="CC37" s="578"/>
      <c r="CD37" s="578"/>
      <c r="CE37" s="578"/>
      <c r="CF37" s="578"/>
      <c r="CG37" s="578"/>
      <c r="CH37" s="578"/>
      <c r="CI37" s="578"/>
      <c r="CJ37" s="578"/>
      <c r="CK37" s="578"/>
      <c r="CL37" s="578"/>
      <c r="CM37" s="578"/>
      <c r="CN37" s="578"/>
      <c r="CO37" s="578"/>
      <c r="CP37" s="578"/>
      <c r="CQ37" s="578"/>
      <c r="CR37" s="578"/>
      <c r="CS37" s="578"/>
      <c r="CT37" s="578"/>
      <c r="CU37" s="578"/>
      <c r="CV37" s="578"/>
      <c r="CW37" s="578"/>
      <c r="CX37" s="578"/>
      <c r="CY37" s="578"/>
      <c r="CZ37" s="578"/>
      <c r="DA37" s="578"/>
      <c r="DB37" s="578"/>
      <c r="DC37" s="578"/>
      <c r="DD37" s="578"/>
      <c r="DE37" s="578"/>
      <c r="DF37" s="578"/>
      <c r="DG37" s="578"/>
      <c r="DH37" s="578"/>
      <c r="DI37" s="578"/>
      <c r="DJ37" s="578"/>
      <c r="DK37" s="578"/>
      <c r="DL37" s="578"/>
      <c r="DM37" s="578"/>
      <c r="DN37" s="578"/>
      <c r="DO37" s="578"/>
      <c r="DP37" s="578"/>
      <c r="DQ37" s="578"/>
      <c r="DR37" s="578"/>
      <c r="DS37" s="578"/>
      <c r="DT37" s="578"/>
      <c r="DU37" s="578"/>
      <c r="DV37" s="578"/>
      <c r="DW37" s="578"/>
      <c r="DX37" s="578"/>
      <c r="DY37" s="578"/>
      <c r="DZ37" s="578"/>
      <c r="EA37" s="578"/>
      <c r="EB37" s="578"/>
      <c r="EC37" s="578"/>
      <c r="ED37" s="578"/>
      <c r="EE37" s="578"/>
      <c r="EF37" s="578"/>
      <c r="EG37" s="578"/>
      <c r="EH37" s="578"/>
      <c r="EI37" s="578"/>
      <c r="EJ37" s="578"/>
      <c r="EK37" s="578"/>
      <c r="EL37" s="578"/>
      <c r="EM37" s="578"/>
      <c r="EN37" s="578"/>
      <c r="EO37" s="578"/>
      <c r="EP37" s="578"/>
      <c r="EQ37" s="578"/>
      <c r="ER37" s="578"/>
      <c r="ES37" s="578"/>
      <c r="ET37" s="578"/>
      <c r="EU37" s="578"/>
      <c r="EV37" s="578"/>
      <c r="EW37" s="578"/>
      <c r="EX37" s="578"/>
      <c r="EY37" s="578"/>
      <c r="EZ37" s="578"/>
      <c r="FA37" s="578"/>
      <c r="FB37" s="578"/>
      <c r="FC37" s="578"/>
      <c r="FD37" s="578"/>
      <c r="FE37" s="578"/>
      <c r="FF37" s="578"/>
      <c r="FG37" s="578"/>
      <c r="FH37" s="578"/>
      <c r="FI37" s="578"/>
      <c r="FJ37" s="578"/>
      <c r="FK37" s="578"/>
      <c r="FL37" s="578"/>
      <c r="FM37" s="578"/>
      <c r="FN37" s="578"/>
      <c r="FO37" s="578"/>
      <c r="FP37" s="578"/>
      <c r="FQ37" s="578"/>
      <c r="FR37" s="578"/>
      <c r="FS37" s="578"/>
      <c r="FT37" s="578"/>
      <c r="FU37" s="578"/>
      <c r="FV37" s="578"/>
      <c r="FW37" s="578"/>
      <c r="FX37" s="578"/>
      <c r="FY37" s="578"/>
      <c r="FZ37" s="578"/>
      <c r="GA37" s="578"/>
      <c r="GB37" s="578"/>
      <c r="GC37" s="578"/>
      <c r="GD37" s="578"/>
      <c r="GE37" s="578"/>
      <c r="GF37" s="578"/>
      <c r="GG37" s="578"/>
      <c r="GH37" s="578"/>
      <c r="GI37" s="578"/>
      <c r="GJ37" s="578"/>
      <c r="GK37" s="578"/>
      <c r="GL37" s="578"/>
      <c r="GM37" s="578"/>
      <c r="GN37" s="578"/>
      <c r="GO37" s="578"/>
      <c r="GP37" s="578"/>
      <c r="GQ37" s="578"/>
      <c r="GR37" s="578"/>
      <c r="GS37" s="578"/>
      <c r="GT37" s="578"/>
      <c r="GU37" s="578"/>
      <c r="GV37" s="578"/>
      <c r="GW37" s="578"/>
      <c r="GX37" s="578"/>
      <c r="GY37" s="578"/>
      <c r="GZ37" s="578"/>
      <c r="HA37" s="578"/>
      <c r="HB37" s="578"/>
      <c r="HC37" s="578"/>
      <c r="HD37" s="578"/>
      <c r="HE37" s="578"/>
      <c r="HF37" s="578"/>
      <c r="HG37" s="578"/>
      <c r="HH37" s="578"/>
      <c r="HI37" s="578"/>
      <c r="HJ37" s="578"/>
      <c r="HK37" s="578"/>
      <c r="HL37" s="578"/>
      <c r="HM37" s="578"/>
      <c r="HN37" s="578"/>
      <c r="HO37" s="578"/>
      <c r="HP37" s="578"/>
      <c r="HQ37" s="578"/>
      <c r="HR37" s="578"/>
      <c r="HS37" s="578"/>
      <c r="HT37" s="578"/>
      <c r="HU37" s="578"/>
      <c r="HV37" s="578"/>
      <c r="HW37" s="578"/>
      <c r="HX37" s="578"/>
      <c r="HY37" s="578"/>
      <c r="HZ37" s="578"/>
      <c r="IA37" s="578"/>
      <c r="IB37" s="578"/>
      <c r="IC37" s="578"/>
      <c r="ID37" s="578"/>
      <c r="IE37" s="578"/>
      <c r="IF37" s="578"/>
      <c r="IG37" s="578"/>
      <c r="IH37" s="578"/>
      <c r="II37" s="578"/>
      <c r="IJ37" s="578"/>
      <c r="IK37" s="578"/>
      <c r="IL37" s="578"/>
      <c r="IM37" s="578"/>
      <c r="IN37" s="578"/>
      <c r="IO37" s="578"/>
      <c r="IP37" s="578"/>
      <c r="IQ37" s="578"/>
      <c r="IR37" s="578"/>
      <c r="IS37" s="578"/>
      <c r="IT37" s="578"/>
      <c r="IU37" s="578"/>
      <c r="IV37" s="578"/>
      <c r="IW37" s="578"/>
      <c r="IX37" s="578"/>
      <c r="IY37" s="578"/>
      <c r="IZ37" s="578"/>
      <c r="JA37" s="578"/>
      <c r="JB37" s="578"/>
      <c r="JC37" s="578"/>
      <c r="JD37" s="578"/>
      <c r="JE37" s="578"/>
      <c r="JF37" s="578"/>
      <c r="JG37" s="578"/>
      <c r="JH37" s="578"/>
      <c r="JI37" s="578"/>
      <c r="JJ37" s="578"/>
      <c r="JK37" s="578"/>
      <c r="JL37" s="578"/>
      <c r="JM37" s="578"/>
      <c r="JN37" s="578"/>
      <c r="JO37" s="578"/>
      <c r="JP37" s="578"/>
      <c r="JQ37" s="578"/>
      <c r="JR37" s="578"/>
      <c r="JS37" s="578"/>
      <c r="JT37" s="578"/>
      <c r="JU37" s="578"/>
      <c r="JV37" s="578"/>
      <c r="JW37" s="578"/>
      <c r="JX37" s="578"/>
      <c r="JY37" s="578"/>
      <c r="JZ37" s="578"/>
      <c r="KA37" s="578"/>
      <c r="KB37" s="578"/>
      <c r="KC37" s="578"/>
      <c r="KD37" s="578"/>
      <c r="KE37" s="578"/>
      <c r="KF37" s="578"/>
      <c r="KG37" s="578"/>
      <c r="KH37" s="578"/>
      <c r="KI37" s="578"/>
      <c r="KJ37" s="578"/>
      <c r="KK37" s="578"/>
      <c r="KL37" s="578"/>
      <c r="KM37" s="578"/>
      <c r="KN37" s="578"/>
      <c r="KO37" s="578"/>
      <c r="KP37" s="578"/>
      <c r="KQ37" s="578"/>
      <c r="KR37" s="578"/>
      <c r="KS37" s="578"/>
      <c r="KT37" s="578"/>
      <c r="KU37" s="578"/>
      <c r="KV37" s="578"/>
      <c r="KW37" s="578"/>
      <c r="KX37" s="578"/>
      <c r="KY37" s="578"/>
      <c r="KZ37" s="578"/>
      <c r="LA37" s="578"/>
      <c r="LB37" s="578"/>
      <c r="LC37" s="578"/>
      <c r="LD37" s="578"/>
      <c r="LE37" s="578"/>
      <c r="LF37" s="578"/>
      <c r="LG37" s="578"/>
      <c r="LH37" s="578"/>
      <c r="LI37" s="578"/>
      <c r="LJ37" s="578"/>
      <c r="LK37" s="578"/>
      <c r="LL37" s="578"/>
      <c r="LM37" s="578"/>
      <c r="LN37" s="578"/>
      <c r="LO37" s="578"/>
      <c r="LP37" s="578"/>
      <c r="LQ37" s="578"/>
      <c r="LR37" s="578"/>
      <c r="LS37" s="578"/>
      <c r="LT37" s="578"/>
      <c r="LU37" s="578"/>
      <c r="LV37" s="578"/>
      <c r="LW37" s="578"/>
      <c r="LX37" s="578"/>
      <c r="LY37" s="578"/>
      <c r="LZ37" s="578"/>
      <c r="MA37" s="578"/>
      <c r="MB37" s="578"/>
      <c r="MC37" s="578"/>
      <c r="MD37" s="578"/>
      <c r="ME37" s="578"/>
      <c r="MF37" s="578"/>
      <c r="MG37" s="578"/>
      <c r="MH37" s="578"/>
      <c r="MI37" s="578"/>
      <c r="MJ37" s="578"/>
      <c r="MK37" s="578"/>
      <c r="ML37" s="578"/>
      <c r="MM37" s="578"/>
      <c r="MN37" s="578"/>
      <c r="MO37" s="578"/>
      <c r="MP37" s="578"/>
      <c r="MQ37" s="578"/>
      <c r="MR37" s="578"/>
      <c r="MS37" s="578"/>
      <c r="MT37" s="578"/>
      <c r="MU37" s="578"/>
      <c r="MV37" s="578"/>
      <c r="MW37" s="578"/>
      <c r="MX37" s="578"/>
      <c r="MY37" s="578"/>
      <c r="MZ37" s="578"/>
      <c r="NA37" s="578"/>
      <c r="NB37" s="578"/>
      <c r="NC37" s="578"/>
      <c r="ND37" s="578"/>
      <c r="NE37" s="578"/>
      <c r="NF37" s="578"/>
      <c r="NG37" s="578"/>
      <c r="NH37" s="578"/>
      <c r="NI37" s="578"/>
      <c r="NJ37" s="578"/>
      <c r="NK37" s="578"/>
      <c r="NL37" s="578"/>
      <c r="NM37" s="578"/>
      <c r="NN37" s="578"/>
      <c r="NO37" s="578"/>
      <c r="NP37" s="578"/>
      <c r="NQ37" s="578"/>
      <c r="NR37" s="578"/>
      <c r="NS37" s="578"/>
      <c r="NT37" s="578"/>
      <c r="NU37" s="578"/>
      <c r="NV37" s="578"/>
      <c r="NW37" s="578"/>
      <c r="NX37" s="578"/>
      <c r="NY37" s="578"/>
      <c r="NZ37" s="578"/>
      <c r="OA37" s="578"/>
      <c r="OB37" s="578"/>
      <c r="OC37" s="578"/>
      <c r="OD37" s="578"/>
      <c r="OE37" s="578"/>
      <c r="OF37" s="578"/>
      <c r="OG37" s="578"/>
      <c r="OH37" s="578"/>
      <c r="OI37" s="578"/>
      <c r="OJ37" s="578"/>
      <c r="OK37" s="578"/>
      <c r="OL37" s="578"/>
      <c r="OM37" s="578"/>
      <c r="ON37" s="578"/>
      <c r="OO37" s="578"/>
      <c r="OP37" s="578"/>
      <c r="OQ37" s="578"/>
      <c r="OR37" s="578"/>
      <c r="OS37" s="578"/>
      <c r="OT37" s="578"/>
      <c r="OU37" s="578"/>
      <c r="OV37" s="578"/>
      <c r="OW37" s="578"/>
      <c r="OX37" s="578"/>
      <c r="OY37" s="578"/>
      <c r="OZ37" s="578"/>
      <c r="PA37" s="578"/>
      <c r="PB37" s="578"/>
      <c r="PC37" s="578"/>
      <c r="PD37" s="578"/>
      <c r="PE37" s="578"/>
      <c r="PF37" s="578"/>
      <c r="PG37" s="578"/>
      <c r="PH37" s="578"/>
      <c r="PI37" s="578"/>
      <c r="PJ37" s="578"/>
      <c r="PK37" s="578"/>
      <c r="PL37" s="578"/>
      <c r="PM37" s="578"/>
      <c r="PN37" s="578"/>
      <c r="PO37" s="578"/>
      <c r="PP37" s="578"/>
      <c r="PQ37" s="578"/>
      <c r="PR37" s="578"/>
      <c r="PS37" s="578"/>
      <c r="PT37" s="578"/>
      <c r="PU37" s="578"/>
      <c r="PV37" s="578"/>
      <c r="PW37" s="578"/>
      <c r="PX37" s="578"/>
      <c r="PY37" s="578"/>
      <c r="PZ37" s="578"/>
      <c r="QA37" s="578"/>
      <c r="QB37" s="578"/>
      <c r="QC37" s="578"/>
      <c r="QD37" s="578"/>
      <c r="QE37" s="578"/>
      <c r="QF37" s="578"/>
      <c r="QG37" s="578"/>
      <c r="QH37" s="578"/>
      <c r="QI37" s="578"/>
      <c r="QJ37" s="578"/>
      <c r="QK37" s="578"/>
      <c r="QL37" s="578"/>
      <c r="QM37" s="578"/>
      <c r="QN37" s="578"/>
      <c r="QO37" s="578"/>
      <c r="QP37" s="578"/>
      <c r="QQ37" s="578"/>
      <c r="QR37" s="578"/>
      <c r="QS37" s="578"/>
      <c r="QT37" s="578"/>
      <c r="QU37" s="578"/>
      <c r="QV37" s="578"/>
      <c r="QW37" s="578"/>
      <c r="QX37" s="578"/>
      <c r="QY37" s="578"/>
      <c r="QZ37" s="578"/>
      <c r="RA37" s="578"/>
      <c r="RB37" s="578"/>
      <c r="RC37" s="578"/>
      <c r="RD37" s="578"/>
      <c r="RE37" s="578"/>
      <c r="RF37" s="578"/>
      <c r="RG37" s="578"/>
      <c r="RH37" s="578"/>
      <c r="RI37" s="578"/>
      <c r="RJ37" s="578"/>
      <c r="RK37" s="578"/>
      <c r="RL37" s="578"/>
      <c r="RM37" s="578"/>
      <c r="RN37" s="578"/>
      <c r="RO37" s="578"/>
      <c r="RP37" s="578"/>
      <c r="RQ37" s="578"/>
      <c r="RR37" s="578"/>
      <c r="RS37" s="578"/>
      <c r="RT37" s="578"/>
      <c r="RU37" s="578"/>
      <c r="RV37" s="578"/>
      <c r="RW37" s="578"/>
      <c r="RX37" s="578"/>
      <c r="RY37" s="578"/>
      <c r="RZ37" s="578"/>
      <c r="SA37" s="578"/>
      <c r="SB37" s="578"/>
      <c r="SC37" s="578"/>
      <c r="SD37" s="578"/>
      <c r="SE37" s="578"/>
      <c r="SF37" s="578"/>
      <c r="SG37" s="578"/>
      <c r="SH37" s="578"/>
      <c r="SI37" s="578"/>
      <c r="SJ37" s="578"/>
      <c r="SK37" s="578"/>
      <c r="SL37" s="578"/>
      <c r="SM37" s="578"/>
      <c r="SN37" s="578"/>
      <c r="SO37" s="578"/>
      <c r="SP37" s="578"/>
      <c r="SQ37" s="578"/>
      <c r="SR37" s="578"/>
      <c r="SS37" s="578"/>
      <c r="ST37" s="578"/>
      <c r="SU37" s="578"/>
      <c r="SV37" s="578"/>
      <c r="SW37" s="578"/>
      <c r="SX37" s="578"/>
      <c r="SY37" s="578"/>
      <c r="SZ37" s="578"/>
      <c r="TA37" s="578"/>
      <c r="TB37" s="578"/>
      <c r="TC37" s="578"/>
      <c r="TD37" s="578"/>
      <c r="TE37" s="578"/>
      <c r="TF37" s="578"/>
      <c r="TG37" s="578"/>
      <c r="TH37" s="578"/>
      <c r="TI37" s="578"/>
      <c r="TJ37" s="578"/>
      <c r="TK37" s="578"/>
      <c r="TL37" s="578"/>
      <c r="TM37" s="578"/>
      <c r="TN37" s="578"/>
      <c r="TO37" s="578"/>
      <c r="TP37" s="578"/>
      <c r="TQ37" s="578"/>
      <c r="TR37" s="578"/>
      <c r="TS37" s="578"/>
      <c r="TT37" s="578"/>
      <c r="TU37" s="578"/>
      <c r="TV37" s="578"/>
      <c r="TW37" s="578"/>
      <c r="TX37" s="578"/>
      <c r="TY37" s="578"/>
      <c r="TZ37" s="578"/>
      <c r="UA37" s="578"/>
      <c r="UB37" s="578"/>
      <c r="UC37" s="578"/>
      <c r="UD37" s="578"/>
      <c r="UE37" s="578"/>
      <c r="UF37" s="578"/>
      <c r="UG37" s="578"/>
      <c r="UH37" s="578"/>
      <c r="UI37" s="578"/>
      <c r="UJ37" s="578"/>
      <c r="UK37" s="578"/>
      <c r="UL37" s="578"/>
      <c r="UM37" s="578"/>
      <c r="UN37" s="578"/>
      <c r="UO37" s="578"/>
      <c r="UP37" s="578"/>
      <c r="UQ37" s="578"/>
      <c r="UR37" s="578"/>
      <c r="US37" s="578"/>
      <c r="UT37" s="578"/>
      <c r="UU37" s="578"/>
      <c r="UV37" s="578"/>
      <c r="UW37" s="578"/>
      <c r="UX37" s="578"/>
      <c r="UY37" s="578"/>
      <c r="UZ37" s="578"/>
      <c r="VA37" s="578"/>
      <c r="VB37" s="578"/>
      <c r="VC37" s="578"/>
      <c r="VD37" s="578"/>
      <c r="VE37" s="578"/>
      <c r="VF37" s="578"/>
      <c r="VG37" s="578"/>
      <c r="VH37" s="578"/>
      <c r="VI37" s="578"/>
      <c r="VJ37" s="578"/>
      <c r="VK37" s="578"/>
      <c r="VL37" s="578"/>
      <c r="VM37" s="578"/>
      <c r="VN37" s="578"/>
      <c r="VO37" s="578"/>
      <c r="VP37" s="578"/>
      <c r="VQ37" s="578"/>
      <c r="VR37" s="578"/>
      <c r="VS37" s="578"/>
      <c r="VT37" s="578"/>
      <c r="VU37" s="578"/>
      <c r="VV37" s="578"/>
      <c r="VW37" s="578"/>
      <c r="VX37" s="578"/>
      <c r="VY37" s="578"/>
      <c r="VZ37" s="578"/>
      <c r="WA37" s="578"/>
      <c r="WB37" s="578"/>
      <c r="WC37" s="578"/>
      <c r="WD37" s="578"/>
      <c r="WE37" s="578"/>
      <c r="WF37" s="578"/>
      <c r="WG37" s="578"/>
      <c r="WH37" s="578"/>
      <c r="WI37" s="578"/>
      <c r="WJ37" s="578"/>
      <c r="WK37" s="578"/>
      <c r="WL37" s="578"/>
      <c r="WM37" s="578"/>
      <c r="WN37" s="578"/>
      <c r="WO37" s="578"/>
      <c r="WP37" s="578"/>
      <c r="WQ37" s="578"/>
      <c r="WR37" s="578"/>
      <c r="WS37" s="578"/>
      <c r="WT37" s="578"/>
      <c r="WU37" s="578"/>
      <c r="WV37" s="578"/>
      <c r="WW37" s="578"/>
      <c r="WX37" s="578"/>
      <c r="WY37" s="578"/>
      <c r="WZ37" s="578"/>
      <c r="XA37" s="578"/>
      <c r="XB37" s="578"/>
      <c r="XC37" s="578"/>
      <c r="XD37" s="578"/>
      <c r="XE37" s="578"/>
      <c r="XF37" s="578"/>
      <c r="XG37" s="578"/>
      <c r="XH37" s="578"/>
      <c r="XI37" s="578"/>
      <c r="XJ37" s="578"/>
      <c r="XK37" s="578"/>
      <c r="XL37" s="578"/>
      <c r="XM37" s="578"/>
      <c r="XN37" s="578"/>
      <c r="XO37" s="578"/>
      <c r="XP37" s="578"/>
      <c r="XQ37" s="578"/>
      <c r="XR37" s="578"/>
      <c r="XS37" s="578"/>
      <c r="XT37" s="578"/>
      <c r="XU37" s="578"/>
      <c r="XV37" s="578"/>
      <c r="XW37" s="578"/>
      <c r="XX37" s="578"/>
      <c r="XY37" s="578"/>
      <c r="XZ37" s="578"/>
      <c r="YA37" s="578"/>
      <c r="YB37" s="578"/>
      <c r="YC37" s="578"/>
      <c r="YD37" s="578"/>
      <c r="YE37" s="578"/>
      <c r="YF37" s="578"/>
      <c r="YG37" s="578"/>
      <c r="YH37" s="578"/>
      <c r="YI37" s="578"/>
      <c r="YJ37" s="578"/>
      <c r="YK37" s="578"/>
      <c r="YL37" s="578"/>
      <c r="YM37" s="578"/>
      <c r="YN37" s="578"/>
      <c r="YO37" s="578"/>
      <c r="YP37" s="578"/>
      <c r="YQ37" s="578"/>
      <c r="YR37" s="578"/>
      <c r="YS37" s="578"/>
      <c r="YT37" s="578"/>
      <c r="YU37" s="578"/>
      <c r="YV37" s="578"/>
      <c r="YW37" s="578"/>
      <c r="YX37" s="578"/>
      <c r="YY37" s="578"/>
      <c r="YZ37" s="578"/>
      <c r="ZA37" s="578"/>
      <c r="ZB37" s="578"/>
      <c r="ZC37" s="578"/>
      <c r="ZD37" s="578"/>
      <c r="ZE37" s="578"/>
      <c r="ZF37" s="578"/>
      <c r="ZG37" s="578"/>
      <c r="ZH37" s="578"/>
      <c r="ZI37" s="578"/>
      <c r="ZJ37" s="578"/>
      <c r="ZK37" s="578"/>
      <c r="ZL37" s="578"/>
      <c r="ZM37" s="578"/>
      <c r="ZN37" s="578"/>
      <c r="ZO37" s="578"/>
      <c r="ZP37" s="578"/>
      <c r="ZQ37" s="578"/>
      <c r="ZR37" s="578"/>
      <c r="ZS37" s="578"/>
      <c r="ZT37" s="578"/>
      <c r="ZU37" s="578"/>
      <c r="ZV37" s="578"/>
      <c r="ZW37" s="578"/>
      <c r="ZX37" s="578"/>
      <c r="ZY37" s="578"/>
      <c r="ZZ37" s="578"/>
      <c r="AAA37" s="578"/>
      <c r="AAB37" s="578"/>
      <c r="AAC37" s="578"/>
      <c r="AAD37" s="578"/>
      <c r="AAE37" s="578"/>
      <c r="AAF37" s="578"/>
      <c r="AAG37" s="578"/>
      <c r="AAH37" s="578"/>
      <c r="AAI37" s="578"/>
      <c r="AAJ37" s="578"/>
      <c r="AAK37" s="578"/>
      <c r="AAL37" s="578"/>
      <c r="AAM37" s="578"/>
      <c r="AAN37" s="578"/>
      <c r="AAO37" s="578"/>
      <c r="AAP37" s="578"/>
      <c r="AAQ37" s="578"/>
      <c r="AAR37" s="578"/>
      <c r="AAS37" s="578"/>
      <c r="AAT37" s="578"/>
      <c r="AAU37" s="578"/>
      <c r="AAV37" s="578"/>
      <c r="AAW37" s="578"/>
      <c r="AAX37" s="578"/>
      <c r="AAY37" s="578"/>
      <c r="AAZ37" s="578"/>
      <c r="ABA37" s="578"/>
      <c r="ABB37" s="578"/>
      <c r="ABC37" s="578"/>
      <c r="ABD37" s="578"/>
      <c r="ABE37" s="578"/>
      <c r="ABF37" s="578"/>
      <c r="ABG37" s="578"/>
      <c r="ABH37" s="578"/>
      <c r="ABI37" s="578"/>
      <c r="ABJ37" s="578"/>
      <c r="ABK37" s="578"/>
      <c r="ABL37" s="578"/>
      <c r="ABM37" s="578"/>
      <c r="ABN37" s="578"/>
      <c r="ABO37" s="578"/>
      <c r="ABP37" s="578"/>
      <c r="ABQ37" s="578"/>
      <c r="ABR37" s="578"/>
      <c r="ABS37" s="578"/>
      <c r="ABT37" s="578"/>
      <c r="ABU37" s="578"/>
      <c r="ABV37" s="578"/>
      <c r="ABW37" s="578"/>
      <c r="ABX37" s="578"/>
      <c r="ABY37" s="578"/>
      <c r="ABZ37" s="578"/>
      <c r="ACA37" s="578"/>
      <c r="ACB37" s="578"/>
      <c r="ACC37" s="578"/>
      <c r="ACD37" s="578"/>
      <c r="ACE37" s="578"/>
      <c r="ACF37" s="578"/>
      <c r="ACG37" s="578"/>
      <c r="ACH37" s="578"/>
      <c r="ACI37" s="578"/>
      <c r="ACJ37" s="578"/>
      <c r="ACK37" s="578"/>
      <c r="ACL37" s="578"/>
      <c r="ACM37" s="578"/>
      <c r="ACN37" s="578"/>
      <c r="ACO37" s="578"/>
      <c r="ACP37" s="578"/>
      <c r="ACQ37" s="578"/>
      <c r="ACR37" s="578"/>
      <c r="ACS37" s="578"/>
      <c r="ACT37" s="578"/>
      <c r="ACU37" s="578"/>
      <c r="ACV37" s="578"/>
      <c r="ACW37" s="578"/>
      <c r="ACX37" s="578"/>
      <c r="ACY37" s="578"/>
      <c r="ACZ37" s="578"/>
      <c r="ADA37" s="578"/>
      <c r="ADB37" s="578"/>
      <c r="ADC37" s="578"/>
      <c r="ADD37" s="578"/>
      <c r="ADE37" s="578"/>
      <c r="ADF37" s="578"/>
      <c r="ADG37" s="578"/>
      <c r="ADH37" s="578"/>
      <c r="ADI37" s="578"/>
      <c r="ADJ37" s="578"/>
      <c r="ADK37" s="578"/>
      <c r="ADL37" s="578"/>
      <c r="ADM37" s="578"/>
      <c r="ADN37" s="578"/>
      <c r="ADO37" s="578"/>
      <c r="ADP37" s="578"/>
      <c r="ADQ37" s="578"/>
      <c r="ADR37" s="578"/>
      <c r="ADS37" s="578"/>
      <c r="ADT37" s="578"/>
      <c r="ADU37" s="578"/>
      <c r="ADV37" s="578"/>
      <c r="ADW37" s="578"/>
      <c r="ADX37" s="578"/>
      <c r="ADY37" s="578"/>
      <c r="ADZ37" s="578"/>
      <c r="AEA37" s="578"/>
      <c r="AEB37" s="578"/>
      <c r="AEC37" s="578"/>
      <c r="AED37" s="578"/>
      <c r="AEE37" s="578"/>
      <c r="AEF37" s="578"/>
      <c r="AEG37" s="578"/>
      <c r="AEH37" s="578"/>
      <c r="AEI37" s="578"/>
      <c r="AEJ37" s="578"/>
      <c r="AEK37" s="578"/>
      <c r="AEL37" s="578"/>
      <c r="AEM37" s="578"/>
      <c r="AEN37" s="578"/>
      <c r="AEO37" s="578"/>
      <c r="AEP37" s="578"/>
      <c r="AEQ37" s="578"/>
      <c r="AER37" s="578"/>
      <c r="AES37" s="578"/>
      <c r="AET37" s="578"/>
      <c r="AEU37" s="578"/>
      <c r="AEV37" s="578"/>
      <c r="AEW37" s="578"/>
      <c r="AEX37" s="578"/>
      <c r="AEY37" s="578"/>
      <c r="AEZ37" s="578"/>
      <c r="AFA37" s="578"/>
      <c r="AFB37" s="578"/>
      <c r="AFC37" s="578"/>
      <c r="AFD37" s="578"/>
      <c r="AFE37" s="578"/>
      <c r="AFF37" s="578"/>
      <c r="AFG37" s="578"/>
      <c r="AFH37" s="578"/>
      <c r="AFI37" s="578"/>
      <c r="AFJ37" s="578"/>
      <c r="AFK37" s="578"/>
      <c r="AFL37" s="578"/>
      <c r="AFM37" s="578"/>
      <c r="AFN37" s="578"/>
      <c r="AFO37" s="578"/>
      <c r="AFP37" s="578"/>
      <c r="AFQ37" s="578"/>
      <c r="AFR37" s="578"/>
      <c r="AFS37" s="578"/>
      <c r="AFT37" s="578"/>
      <c r="AFU37" s="578"/>
      <c r="AFV37" s="578"/>
      <c r="AFW37" s="578"/>
      <c r="AFX37" s="578"/>
      <c r="AFY37" s="578"/>
      <c r="AFZ37" s="578"/>
      <c r="AGA37" s="578"/>
      <c r="AGB37" s="578"/>
      <c r="AGC37" s="578"/>
      <c r="AGD37" s="578"/>
      <c r="AGE37" s="578"/>
      <c r="AGF37" s="578"/>
      <c r="AGG37" s="578"/>
      <c r="AGH37" s="578"/>
      <c r="AGI37" s="578"/>
      <c r="AGJ37" s="578"/>
      <c r="AGK37" s="578"/>
      <c r="AGL37" s="578"/>
      <c r="AGM37" s="578"/>
      <c r="AGN37" s="578"/>
      <c r="AGO37" s="578"/>
      <c r="AGP37" s="578"/>
      <c r="AGQ37" s="578"/>
      <c r="AGR37" s="578"/>
      <c r="AGS37" s="578"/>
      <c r="AGT37" s="578"/>
      <c r="AGU37" s="578"/>
      <c r="AGV37" s="578"/>
      <c r="AGW37" s="578"/>
      <c r="AGX37" s="578"/>
      <c r="AGY37" s="578"/>
      <c r="AGZ37" s="578"/>
      <c r="AHA37" s="578"/>
      <c r="AHB37" s="578"/>
      <c r="AHC37" s="578"/>
      <c r="AHD37" s="578"/>
      <c r="AHE37" s="578"/>
      <c r="AHF37" s="578"/>
      <c r="AHG37" s="578"/>
      <c r="AHH37" s="578"/>
      <c r="AHI37" s="578"/>
      <c r="AHJ37" s="578"/>
      <c r="AHK37" s="578"/>
      <c r="AHL37" s="578"/>
      <c r="AHM37" s="578"/>
      <c r="AHN37" s="578"/>
      <c r="AHO37" s="578"/>
      <c r="AHP37" s="578"/>
      <c r="AHQ37" s="578"/>
      <c r="AHR37" s="578"/>
      <c r="AHS37" s="578"/>
      <c r="AHT37" s="578"/>
      <c r="AHU37" s="578"/>
      <c r="AHV37" s="578"/>
      <c r="AHW37" s="578"/>
      <c r="AHX37" s="578"/>
      <c r="AHY37" s="578"/>
      <c r="AHZ37" s="578"/>
      <c r="AIA37" s="578"/>
      <c r="AIB37" s="578"/>
      <c r="AIC37" s="578"/>
      <c r="AID37" s="578"/>
      <c r="AIE37" s="578"/>
      <c r="AIF37" s="578"/>
      <c r="AIG37" s="578"/>
      <c r="AIH37" s="578"/>
      <c r="AII37" s="578"/>
      <c r="AIJ37" s="578"/>
      <c r="AIK37" s="578"/>
      <c r="AIL37" s="578"/>
      <c r="AIM37" s="578"/>
      <c r="AIN37" s="578"/>
      <c r="AIO37" s="578"/>
      <c r="AIP37" s="578"/>
      <c r="AIQ37" s="578"/>
      <c r="AIR37" s="578"/>
      <c r="AIS37" s="578"/>
      <c r="AIT37" s="578"/>
      <c r="AIU37" s="578"/>
      <c r="AIV37" s="578"/>
      <c r="AIW37" s="578"/>
      <c r="AIX37" s="578"/>
      <c r="AIY37" s="578"/>
      <c r="AIZ37" s="578"/>
      <c r="AJA37" s="578"/>
      <c r="AJB37" s="578"/>
      <c r="AJC37" s="578"/>
      <c r="AJD37" s="578"/>
      <c r="AJE37" s="578"/>
      <c r="AJF37" s="578"/>
      <c r="AJG37" s="578"/>
      <c r="AJH37" s="578"/>
      <c r="AJI37" s="578"/>
      <c r="AJJ37" s="578"/>
      <c r="AJK37" s="578"/>
      <c r="AJL37" s="578"/>
      <c r="AJM37" s="578"/>
      <c r="AJN37" s="578"/>
      <c r="AJO37" s="578"/>
      <c r="AJP37" s="578"/>
    </row>
    <row r="38" spans="1:952" s="475" customFormat="1">
      <c r="A38" s="574" t="s">
        <v>48</v>
      </c>
      <c r="B38" s="575" t="s">
        <v>129</v>
      </c>
      <c r="C38" s="576"/>
      <c r="D38" s="577">
        <f t="shared" ca="1" si="9"/>
        <v>-2300</v>
      </c>
      <c r="E38" s="577">
        <f ca="1">IF(RZS!E$2="TAK",E9+D38,E9)</f>
        <v>-93150</v>
      </c>
      <c r="F38" s="577">
        <f ca="1">IF(RZS!F$2="TAK",F9+E38,F9)</f>
        <v>-232950</v>
      </c>
      <c r="G38" s="577">
        <f ca="1">IF(RZS!G$2="TAK",G9+F38,G9)</f>
        <v>-655306.66666666674</v>
      </c>
      <c r="H38" s="577">
        <f ca="1">IF(RZS!H$2="TAK",H9+G38,H9)</f>
        <v>-655306.66666666674</v>
      </c>
      <c r="I38" s="577">
        <f ca="1">IF(RZS!I$2="TAK",I9+H38,I9)</f>
        <v>-1301570.0000000002</v>
      </c>
      <c r="J38" s="577">
        <f ca="1">IF(RZS!J$2="TAK",J9+I38,J9)</f>
        <v>-414256.66666666674</v>
      </c>
      <c r="K38" s="577">
        <f ca="1">IF(RZS!K$2="TAK",K9+J38,K9)</f>
        <v>-2477140.0000000009</v>
      </c>
      <c r="L38" s="577">
        <f ca="1">IF(RZS!L$2="TAK",L9+K38,L9)</f>
        <v>-836913.33333333326</v>
      </c>
      <c r="M38" s="577">
        <f ca="1">IF(RZS!M$2="TAK",M9+L38,M9)</f>
        <v>-3042596.666666666</v>
      </c>
      <c r="N38" s="577">
        <f ca="1">IF(RZS!N$2="TAK",N9+M38,N9)</f>
        <v>-3496109.9999999991</v>
      </c>
      <c r="O38" s="577">
        <f ca="1">IF(RZS!O$2="TAK",O9+N38,O9)</f>
        <v>-2650346.6666666665</v>
      </c>
      <c r="P38" s="578"/>
      <c r="Q38" s="578"/>
      <c r="R38" s="578"/>
      <c r="S38" s="578"/>
      <c r="T38" s="578"/>
      <c r="U38" s="578"/>
      <c r="V38" s="578"/>
      <c r="W38" s="578"/>
      <c r="X38" s="578"/>
      <c r="Y38" s="578"/>
      <c r="Z38" s="578"/>
      <c r="AA38" s="578"/>
      <c r="AB38" s="578"/>
      <c r="AC38" s="578"/>
      <c r="AD38" s="578"/>
      <c r="AE38" s="578"/>
      <c r="AF38" s="578"/>
      <c r="AG38" s="578"/>
      <c r="AH38" s="578"/>
      <c r="AI38" s="578"/>
      <c r="AJ38" s="578"/>
      <c r="AK38" s="578"/>
      <c r="AL38" s="578"/>
      <c r="AM38" s="578"/>
      <c r="AN38" s="578"/>
      <c r="AO38" s="578"/>
      <c r="AP38" s="578"/>
      <c r="AQ38" s="578"/>
      <c r="AR38" s="578"/>
      <c r="AS38" s="578"/>
      <c r="AT38" s="578"/>
      <c r="AU38" s="578"/>
      <c r="AV38" s="578"/>
      <c r="AW38" s="578"/>
      <c r="AX38" s="578"/>
      <c r="AY38" s="578"/>
      <c r="AZ38" s="578"/>
      <c r="BA38" s="578"/>
      <c r="BB38" s="578"/>
      <c r="BC38" s="578"/>
      <c r="BD38" s="578"/>
      <c r="BE38" s="578"/>
      <c r="BF38" s="578"/>
      <c r="BG38" s="578"/>
      <c r="BH38" s="578"/>
      <c r="BI38" s="578"/>
      <c r="BJ38" s="578"/>
      <c r="BK38" s="578"/>
      <c r="BL38" s="578"/>
      <c r="BM38" s="578"/>
      <c r="BN38" s="578"/>
      <c r="BO38" s="578"/>
      <c r="BP38" s="578"/>
      <c r="BQ38" s="578"/>
      <c r="BR38" s="578"/>
      <c r="BS38" s="578"/>
      <c r="BT38" s="578"/>
      <c r="BU38" s="578"/>
      <c r="BV38" s="578"/>
      <c r="BW38" s="578"/>
      <c r="BX38" s="578"/>
      <c r="BY38" s="578"/>
      <c r="BZ38" s="578"/>
      <c r="CA38" s="578"/>
      <c r="CB38" s="578"/>
      <c r="CC38" s="578"/>
      <c r="CD38" s="578"/>
      <c r="CE38" s="578"/>
      <c r="CF38" s="578"/>
      <c r="CG38" s="578"/>
      <c r="CH38" s="578"/>
      <c r="CI38" s="578"/>
      <c r="CJ38" s="578"/>
      <c r="CK38" s="578"/>
      <c r="CL38" s="578"/>
      <c r="CM38" s="578"/>
      <c r="CN38" s="578"/>
      <c r="CO38" s="578"/>
      <c r="CP38" s="578"/>
      <c r="CQ38" s="578"/>
      <c r="CR38" s="578"/>
      <c r="CS38" s="578"/>
      <c r="CT38" s="578"/>
      <c r="CU38" s="578"/>
      <c r="CV38" s="578"/>
      <c r="CW38" s="578"/>
      <c r="CX38" s="578"/>
      <c r="CY38" s="578"/>
      <c r="CZ38" s="578"/>
      <c r="DA38" s="578"/>
      <c r="DB38" s="578"/>
      <c r="DC38" s="578"/>
      <c r="DD38" s="578"/>
      <c r="DE38" s="578"/>
      <c r="DF38" s="578"/>
      <c r="DG38" s="578"/>
      <c r="DH38" s="578"/>
      <c r="DI38" s="578"/>
      <c r="DJ38" s="578"/>
      <c r="DK38" s="578"/>
      <c r="DL38" s="578"/>
      <c r="DM38" s="578"/>
      <c r="DN38" s="578"/>
      <c r="DO38" s="578"/>
      <c r="DP38" s="578"/>
      <c r="DQ38" s="578"/>
      <c r="DR38" s="578"/>
      <c r="DS38" s="578"/>
      <c r="DT38" s="578"/>
      <c r="DU38" s="578"/>
      <c r="DV38" s="578"/>
      <c r="DW38" s="578"/>
      <c r="DX38" s="578"/>
      <c r="DY38" s="578"/>
      <c r="DZ38" s="578"/>
      <c r="EA38" s="578"/>
      <c r="EB38" s="578"/>
      <c r="EC38" s="578"/>
      <c r="ED38" s="578"/>
      <c r="EE38" s="578"/>
      <c r="EF38" s="578"/>
      <c r="EG38" s="578"/>
      <c r="EH38" s="578"/>
      <c r="EI38" s="578"/>
      <c r="EJ38" s="578"/>
      <c r="EK38" s="578"/>
      <c r="EL38" s="578"/>
      <c r="EM38" s="578"/>
      <c r="EN38" s="578"/>
      <c r="EO38" s="578"/>
      <c r="EP38" s="578"/>
      <c r="EQ38" s="578"/>
      <c r="ER38" s="578"/>
      <c r="ES38" s="578"/>
      <c r="ET38" s="578"/>
      <c r="EU38" s="578"/>
      <c r="EV38" s="578"/>
      <c r="EW38" s="578"/>
      <c r="EX38" s="578"/>
      <c r="EY38" s="578"/>
      <c r="EZ38" s="578"/>
      <c r="FA38" s="578"/>
      <c r="FB38" s="578"/>
      <c r="FC38" s="578"/>
      <c r="FD38" s="578"/>
      <c r="FE38" s="578"/>
      <c r="FF38" s="578"/>
      <c r="FG38" s="578"/>
      <c r="FH38" s="578"/>
      <c r="FI38" s="578"/>
      <c r="FJ38" s="578"/>
      <c r="FK38" s="578"/>
      <c r="FL38" s="578"/>
      <c r="FM38" s="578"/>
      <c r="FN38" s="578"/>
      <c r="FO38" s="578"/>
      <c r="FP38" s="578"/>
      <c r="FQ38" s="578"/>
      <c r="FR38" s="578"/>
      <c r="FS38" s="578"/>
      <c r="FT38" s="578"/>
      <c r="FU38" s="578"/>
      <c r="FV38" s="578"/>
      <c r="FW38" s="578"/>
      <c r="FX38" s="578"/>
      <c r="FY38" s="578"/>
      <c r="FZ38" s="578"/>
      <c r="GA38" s="578"/>
      <c r="GB38" s="578"/>
      <c r="GC38" s="578"/>
      <c r="GD38" s="578"/>
      <c r="GE38" s="578"/>
      <c r="GF38" s="578"/>
      <c r="GG38" s="578"/>
      <c r="GH38" s="578"/>
      <c r="GI38" s="578"/>
      <c r="GJ38" s="578"/>
      <c r="GK38" s="578"/>
      <c r="GL38" s="578"/>
      <c r="GM38" s="578"/>
      <c r="GN38" s="578"/>
      <c r="GO38" s="578"/>
      <c r="GP38" s="578"/>
      <c r="GQ38" s="578"/>
      <c r="GR38" s="578"/>
      <c r="GS38" s="578"/>
      <c r="GT38" s="578"/>
      <c r="GU38" s="578"/>
      <c r="GV38" s="578"/>
      <c r="GW38" s="578"/>
      <c r="GX38" s="578"/>
      <c r="GY38" s="578"/>
      <c r="GZ38" s="578"/>
      <c r="HA38" s="578"/>
      <c r="HB38" s="578"/>
      <c r="HC38" s="578"/>
      <c r="HD38" s="578"/>
      <c r="HE38" s="578"/>
      <c r="HF38" s="578"/>
      <c r="HG38" s="578"/>
      <c r="HH38" s="578"/>
      <c r="HI38" s="578"/>
      <c r="HJ38" s="578"/>
      <c r="HK38" s="578"/>
      <c r="HL38" s="578"/>
      <c r="HM38" s="578"/>
      <c r="HN38" s="578"/>
      <c r="HO38" s="578"/>
      <c r="HP38" s="578"/>
      <c r="HQ38" s="578"/>
      <c r="HR38" s="578"/>
      <c r="HS38" s="578"/>
      <c r="HT38" s="578"/>
      <c r="HU38" s="578"/>
      <c r="HV38" s="578"/>
      <c r="HW38" s="578"/>
      <c r="HX38" s="578"/>
      <c r="HY38" s="578"/>
      <c r="HZ38" s="578"/>
      <c r="IA38" s="578"/>
      <c r="IB38" s="578"/>
      <c r="IC38" s="578"/>
      <c r="ID38" s="578"/>
      <c r="IE38" s="578"/>
      <c r="IF38" s="578"/>
      <c r="IG38" s="578"/>
      <c r="IH38" s="578"/>
      <c r="II38" s="578"/>
      <c r="IJ38" s="578"/>
      <c r="IK38" s="578"/>
      <c r="IL38" s="578"/>
      <c r="IM38" s="578"/>
      <c r="IN38" s="578"/>
      <c r="IO38" s="578"/>
      <c r="IP38" s="578"/>
      <c r="IQ38" s="578"/>
      <c r="IR38" s="578"/>
      <c r="IS38" s="578"/>
      <c r="IT38" s="578"/>
      <c r="IU38" s="578"/>
      <c r="IV38" s="578"/>
      <c r="IW38" s="578"/>
      <c r="IX38" s="578"/>
      <c r="IY38" s="578"/>
      <c r="IZ38" s="578"/>
      <c r="JA38" s="578"/>
      <c r="JB38" s="578"/>
      <c r="JC38" s="578"/>
      <c r="JD38" s="578"/>
      <c r="JE38" s="578"/>
      <c r="JF38" s="578"/>
      <c r="JG38" s="578"/>
      <c r="JH38" s="578"/>
      <c r="JI38" s="578"/>
      <c r="JJ38" s="578"/>
      <c r="JK38" s="578"/>
      <c r="JL38" s="578"/>
      <c r="JM38" s="578"/>
      <c r="JN38" s="578"/>
      <c r="JO38" s="578"/>
      <c r="JP38" s="578"/>
      <c r="JQ38" s="578"/>
      <c r="JR38" s="578"/>
      <c r="JS38" s="578"/>
      <c r="JT38" s="578"/>
      <c r="JU38" s="578"/>
      <c r="JV38" s="578"/>
      <c r="JW38" s="578"/>
      <c r="JX38" s="578"/>
      <c r="JY38" s="578"/>
      <c r="JZ38" s="578"/>
      <c r="KA38" s="578"/>
      <c r="KB38" s="578"/>
      <c r="KC38" s="578"/>
      <c r="KD38" s="578"/>
      <c r="KE38" s="578"/>
      <c r="KF38" s="578"/>
      <c r="KG38" s="578"/>
      <c r="KH38" s="578"/>
      <c r="KI38" s="578"/>
      <c r="KJ38" s="578"/>
      <c r="KK38" s="578"/>
      <c r="KL38" s="578"/>
      <c r="KM38" s="578"/>
      <c r="KN38" s="578"/>
      <c r="KO38" s="578"/>
      <c r="KP38" s="578"/>
      <c r="KQ38" s="578"/>
      <c r="KR38" s="578"/>
      <c r="KS38" s="578"/>
      <c r="KT38" s="578"/>
      <c r="KU38" s="578"/>
      <c r="KV38" s="578"/>
      <c r="KW38" s="578"/>
      <c r="KX38" s="578"/>
      <c r="KY38" s="578"/>
      <c r="KZ38" s="578"/>
      <c r="LA38" s="578"/>
      <c r="LB38" s="578"/>
      <c r="LC38" s="578"/>
      <c r="LD38" s="578"/>
      <c r="LE38" s="578"/>
      <c r="LF38" s="578"/>
      <c r="LG38" s="578"/>
      <c r="LH38" s="578"/>
      <c r="LI38" s="578"/>
      <c r="LJ38" s="578"/>
      <c r="LK38" s="578"/>
      <c r="LL38" s="578"/>
      <c r="LM38" s="578"/>
      <c r="LN38" s="578"/>
      <c r="LO38" s="578"/>
      <c r="LP38" s="578"/>
      <c r="LQ38" s="578"/>
      <c r="LR38" s="578"/>
      <c r="LS38" s="578"/>
      <c r="LT38" s="578"/>
      <c r="LU38" s="578"/>
      <c r="LV38" s="578"/>
      <c r="LW38" s="578"/>
      <c r="LX38" s="578"/>
      <c r="LY38" s="578"/>
      <c r="LZ38" s="578"/>
      <c r="MA38" s="578"/>
      <c r="MB38" s="578"/>
      <c r="MC38" s="578"/>
      <c r="MD38" s="578"/>
      <c r="ME38" s="578"/>
      <c r="MF38" s="578"/>
      <c r="MG38" s="578"/>
      <c r="MH38" s="578"/>
      <c r="MI38" s="578"/>
      <c r="MJ38" s="578"/>
      <c r="MK38" s="578"/>
      <c r="ML38" s="578"/>
      <c r="MM38" s="578"/>
      <c r="MN38" s="578"/>
      <c r="MO38" s="578"/>
      <c r="MP38" s="578"/>
      <c r="MQ38" s="578"/>
      <c r="MR38" s="578"/>
      <c r="MS38" s="578"/>
      <c r="MT38" s="578"/>
      <c r="MU38" s="578"/>
      <c r="MV38" s="578"/>
      <c r="MW38" s="578"/>
      <c r="MX38" s="578"/>
      <c r="MY38" s="578"/>
      <c r="MZ38" s="578"/>
      <c r="NA38" s="578"/>
      <c r="NB38" s="578"/>
      <c r="NC38" s="578"/>
      <c r="ND38" s="578"/>
      <c r="NE38" s="578"/>
      <c r="NF38" s="578"/>
      <c r="NG38" s="578"/>
      <c r="NH38" s="578"/>
      <c r="NI38" s="578"/>
      <c r="NJ38" s="578"/>
      <c r="NK38" s="578"/>
      <c r="NL38" s="578"/>
      <c r="NM38" s="578"/>
      <c r="NN38" s="578"/>
      <c r="NO38" s="578"/>
      <c r="NP38" s="578"/>
      <c r="NQ38" s="578"/>
      <c r="NR38" s="578"/>
      <c r="NS38" s="578"/>
      <c r="NT38" s="578"/>
      <c r="NU38" s="578"/>
      <c r="NV38" s="578"/>
      <c r="NW38" s="578"/>
      <c r="NX38" s="578"/>
      <c r="NY38" s="578"/>
      <c r="NZ38" s="578"/>
      <c r="OA38" s="578"/>
      <c r="OB38" s="578"/>
      <c r="OC38" s="578"/>
      <c r="OD38" s="578"/>
      <c r="OE38" s="578"/>
      <c r="OF38" s="578"/>
      <c r="OG38" s="578"/>
      <c r="OH38" s="578"/>
      <c r="OI38" s="578"/>
      <c r="OJ38" s="578"/>
      <c r="OK38" s="578"/>
      <c r="OL38" s="578"/>
      <c r="OM38" s="578"/>
      <c r="ON38" s="578"/>
      <c r="OO38" s="578"/>
      <c r="OP38" s="578"/>
      <c r="OQ38" s="578"/>
      <c r="OR38" s="578"/>
      <c r="OS38" s="578"/>
      <c r="OT38" s="578"/>
      <c r="OU38" s="578"/>
      <c r="OV38" s="578"/>
      <c r="OW38" s="578"/>
      <c r="OX38" s="578"/>
      <c r="OY38" s="578"/>
      <c r="OZ38" s="578"/>
      <c r="PA38" s="578"/>
      <c r="PB38" s="578"/>
      <c r="PC38" s="578"/>
      <c r="PD38" s="578"/>
      <c r="PE38" s="578"/>
      <c r="PF38" s="578"/>
      <c r="PG38" s="578"/>
      <c r="PH38" s="578"/>
      <c r="PI38" s="578"/>
      <c r="PJ38" s="578"/>
      <c r="PK38" s="578"/>
      <c r="PL38" s="578"/>
      <c r="PM38" s="578"/>
      <c r="PN38" s="578"/>
      <c r="PO38" s="578"/>
      <c r="PP38" s="578"/>
      <c r="PQ38" s="578"/>
      <c r="PR38" s="578"/>
      <c r="PS38" s="578"/>
      <c r="PT38" s="578"/>
      <c r="PU38" s="578"/>
      <c r="PV38" s="578"/>
      <c r="PW38" s="578"/>
      <c r="PX38" s="578"/>
      <c r="PY38" s="578"/>
      <c r="PZ38" s="578"/>
      <c r="QA38" s="578"/>
      <c r="QB38" s="578"/>
      <c r="QC38" s="578"/>
      <c r="QD38" s="578"/>
      <c r="QE38" s="578"/>
      <c r="QF38" s="578"/>
      <c r="QG38" s="578"/>
      <c r="QH38" s="578"/>
      <c r="QI38" s="578"/>
      <c r="QJ38" s="578"/>
      <c r="QK38" s="578"/>
      <c r="QL38" s="578"/>
      <c r="QM38" s="578"/>
      <c r="QN38" s="578"/>
      <c r="QO38" s="578"/>
      <c r="QP38" s="578"/>
      <c r="QQ38" s="578"/>
      <c r="QR38" s="578"/>
      <c r="QS38" s="578"/>
      <c r="QT38" s="578"/>
      <c r="QU38" s="578"/>
      <c r="QV38" s="578"/>
      <c r="QW38" s="578"/>
      <c r="QX38" s="578"/>
      <c r="QY38" s="578"/>
      <c r="QZ38" s="578"/>
      <c r="RA38" s="578"/>
      <c r="RB38" s="578"/>
      <c r="RC38" s="578"/>
      <c r="RD38" s="578"/>
      <c r="RE38" s="578"/>
      <c r="RF38" s="578"/>
      <c r="RG38" s="578"/>
      <c r="RH38" s="578"/>
      <c r="RI38" s="578"/>
      <c r="RJ38" s="578"/>
      <c r="RK38" s="578"/>
      <c r="RL38" s="578"/>
      <c r="RM38" s="578"/>
      <c r="RN38" s="578"/>
      <c r="RO38" s="578"/>
      <c r="RP38" s="578"/>
      <c r="RQ38" s="578"/>
      <c r="RR38" s="578"/>
      <c r="RS38" s="578"/>
      <c r="RT38" s="578"/>
      <c r="RU38" s="578"/>
      <c r="RV38" s="578"/>
      <c r="RW38" s="578"/>
      <c r="RX38" s="578"/>
      <c r="RY38" s="578"/>
      <c r="RZ38" s="578"/>
      <c r="SA38" s="578"/>
      <c r="SB38" s="578"/>
      <c r="SC38" s="578"/>
      <c r="SD38" s="578"/>
      <c r="SE38" s="578"/>
      <c r="SF38" s="578"/>
      <c r="SG38" s="578"/>
      <c r="SH38" s="578"/>
      <c r="SI38" s="578"/>
      <c r="SJ38" s="578"/>
      <c r="SK38" s="578"/>
      <c r="SL38" s="578"/>
      <c r="SM38" s="578"/>
      <c r="SN38" s="578"/>
      <c r="SO38" s="578"/>
      <c r="SP38" s="578"/>
      <c r="SQ38" s="578"/>
      <c r="SR38" s="578"/>
      <c r="SS38" s="578"/>
      <c r="ST38" s="578"/>
      <c r="SU38" s="578"/>
      <c r="SV38" s="578"/>
      <c r="SW38" s="578"/>
      <c r="SX38" s="578"/>
      <c r="SY38" s="578"/>
      <c r="SZ38" s="578"/>
      <c r="TA38" s="578"/>
      <c r="TB38" s="578"/>
      <c r="TC38" s="578"/>
      <c r="TD38" s="578"/>
      <c r="TE38" s="578"/>
      <c r="TF38" s="578"/>
      <c r="TG38" s="578"/>
      <c r="TH38" s="578"/>
      <c r="TI38" s="578"/>
      <c r="TJ38" s="578"/>
      <c r="TK38" s="578"/>
      <c r="TL38" s="578"/>
      <c r="TM38" s="578"/>
      <c r="TN38" s="578"/>
      <c r="TO38" s="578"/>
      <c r="TP38" s="578"/>
      <c r="TQ38" s="578"/>
      <c r="TR38" s="578"/>
      <c r="TS38" s="578"/>
      <c r="TT38" s="578"/>
      <c r="TU38" s="578"/>
      <c r="TV38" s="578"/>
      <c r="TW38" s="578"/>
      <c r="TX38" s="578"/>
      <c r="TY38" s="578"/>
      <c r="TZ38" s="578"/>
      <c r="UA38" s="578"/>
      <c r="UB38" s="578"/>
      <c r="UC38" s="578"/>
      <c r="UD38" s="578"/>
      <c r="UE38" s="578"/>
      <c r="UF38" s="578"/>
      <c r="UG38" s="578"/>
      <c r="UH38" s="578"/>
      <c r="UI38" s="578"/>
      <c r="UJ38" s="578"/>
      <c r="UK38" s="578"/>
      <c r="UL38" s="578"/>
      <c r="UM38" s="578"/>
      <c r="UN38" s="578"/>
      <c r="UO38" s="578"/>
      <c r="UP38" s="578"/>
      <c r="UQ38" s="578"/>
      <c r="UR38" s="578"/>
      <c r="US38" s="578"/>
      <c r="UT38" s="578"/>
      <c r="UU38" s="578"/>
      <c r="UV38" s="578"/>
      <c r="UW38" s="578"/>
      <c r="UX38" s="578"/>
      <c r="UY38" s="578"/>
      <c r="UZ38" s="578"/>
      <c r="VA38" s="578"/>
      <c r="VB38" s="578"/>
      <c r="VC38" s="578"/>
      <c r="VD38" s="578"/>
      <c r="VE38" s="578"/>
      <c r="VF38" s="578"/>
      <c r="VG38" s="578"/>
      <c r="VH38" s="578"/>
      <c r="VI38" s="578"/>
      <c r="VJ38" s="578"/>
      <c r="VK38" s="578"/>
      <c r="VL38" s="578"/>
      <c r="VM38" s="578"/>
      <c r="VN38" s="578"/>
      <c r="VO38" s="578"/>
      <c r="VP38" s="578"/>
      <c r="VQ38" s="578"/>
      <c r="VR38" s="578"/>
      <c r="VS38" s="578"/>
      <c r="VT38" s="578"/>
      <c r="VU38" s="578"/>
      <c r="VV38" s="578"/>
      <c r="VW38" s="578"/>
      <c r="VX38" s="578"/>
      <c r="VY38" s="578"/>
      <c r="VZ38" s="578"/>
      <c r="WA38" s="578"/>
      <c r="WB38" s="578"/>
      <c r="WC38" s="578"/>
      <c r="WD38" s="578"/>
      <c r="WE38" s="578"/>
      <c r="WF38" s="578"/>
      <c r="WG38" s="578"/>
      <c r="WH38" s="578"/>
      <c r="WI38" s="578"/>
      <c r="WJ38" s="578"/>
      <c r="WK38" s="578"/>
      <c r="WL38" s="578"/>
      <c r="WM38" s="578"/>
      <c r="WN38" s="578"/>
      <c r="WO38" s="578"/>
      <c r="WP38" s="578"/>
      <c r="WQ38" s="578"/>
      <c r="WR38" s="578"/>
      <c r="WS38" s="578"/>
      <c r="WT38" s="578"/>
      <c r="WU38" s="578"/>
      <c r="WV38" s="578"/>
      <c r="WW38" s="578"/>
      <c r="WX38" s="578"/>
      <c r="WY38" s="578"/>
      <c r="WZ38" s="578"/>
      <c r="XA38" s="578"/>
      <c r="XB38" s="578"/>
      <c r="XC38" s="578"/>
      <c r="XD38" s="578"/>
      <c r="XE38" s="578"/>
      <c r="XF38" s="578"/>
      <c r="XG38" s="578"/>
      <c r="XH38" s="578"/>
      <c r="XI38" s="578"/>
      <c r="XJ38" s="578"/>
      <c r="XK38" s="578"/>
      <c r="XL38" s="578"/>
      <c r="XM38" s="578"/>
      <c r="XN38" s="578"/>
      <c r="XO38" s="578"/>
      <c r="XP38" s="578"/>
      <c r="XQ38" s="578"/>
      <c r="XR38" s="578"/>
      <c r="XS38" s="578"/>
      <c r="XT38" s="578"/>
      <c r="XU38" s="578"/>
      <c r="XV38" s="578"/>
      <c r="XW38" s="578"/>
      <c r="XX38" s="578"/>
      <c r="XY38" s="578"/>
      <c r="XZ38" s="578"/>
      <c r="YA38" s="578"/>
      <c r="YB38" s="578"/>
      <c r="YC38" s="578"/>
      <c r="YD38" s="578"/>
      <c r="YE38" s="578"/>
      <c r="YF38" s="578"/>
      <c r="YG38" s="578"/>
      <c r="YH38" s="578"/>
      <c r="YI38" s="578"/>
      <c r="YJ38" s="578"/>
      <c r="YK38" s="578"/>
      <c r="YL38" s="578"/>
      <c r="YM38" s="578"/>
      <c r="YN38" s="578"/>
      <c r="YO38" s="578"/>
      <c r="YP38" s="578"/>
      <c r="YQ38" s="578"/>
      <c r="YR38" s="578"/>
      <c r="YS38" s="578"/>
      <c r="YT38" s="578"/>
      <c r="YU38" s="578"/>
      <c r="YV38" s="578"/>
      <c r="YW38" s="578"/>
      <c r="YX38" s="578"/>
      <c r="YY38" s="578"/>
      <c r="YZ38" s="578"/>
      <c r="ZA38" s="578"/>
      <c r="ZB38" s="578"/>
      <c r="ZC38" s="578"/>
      <c r="ZD38" s="578"/>
      <c r="ZE38" s="578"/>
      <c r="ZF38" s="578"/>
      <c r="ZG38" s="578"/>
      <c r="ZH38" s="578"/>
      <c r="ZI38" s="578"/>
      <c r="ZJ38" s="578"/>
      <c r="ZK38" s="578"/>
      <c r="ZL38" s="578"/>
      <c r="ZM38" s="578"/>
      <c r="ZN38" s="578"/>
      <c r="ZO38" s="578"/>
      <c r="ZP38" s="578"/>
      <c r="ZQ38" s="578"/>
      <c r="ZR38" s="578"/>
      <c r="ZS38" s="578"/>
      <c r="ZT38" s="578"/>
      <c r="ZU38" s="578"/>
      <c r="ZV38" s="578"/>
      <c r="ZW38" s="578"/>
      <c r="ZX38" s="578"/>
      <c r="ZY38" s="578"/>
      <c r="ZZ38" s="578"/>
      <c r="AAA38" s="578"/>
      <c r="AAB38" s="578"/>
      <c r="AAC38" s="578"/>
      <c r="AAD38" s="578"/>
      <c r="AAE38" s="578"/>
      <c r="AAF38" s="578"/>
      <c r="AAG38" s="578"/>
      <c r="AAH38" s="578"/>
      <c r="AAI38" s="578"/>
      <c r="AAJ38" s="578"/>
      <c r="AAK38" s="578"/>
      <c r="AAL38" s="578"/>
      <c r="AAM38" s="578"/>
      <c r="AAN38" s="578"/>
      <c r="AAO38" s="578"/>
      <c r="AAP38" s="578"/>
      <c r="AAQ38" s="578"/>
      <c r="AAR38" s="578"/>
      <c r="AAS38" s="578"/>
      <c r="AAT38" s="578"/>
      <c r="AAU38" s="578"/>
      <c r="AAV38" s="578"/>
      <c r="AAW38" s="578"/>
      <c r="AAX38" s="578"/>
      <c r="AAY38" s="578"/>
      <c r="AAZ38" s="578"/>
      <c r="ABA38" s="578"/>
      <c r="ABB38" s="578"/>
      <c r="ABC38" s="578"/>
      <c r="ABD38" s="578"/>
      <c r="ABE38" s="578"/>
      <c r="ABF38" s="578"/>
      <c r="ABG38" s="578"/>
      <c r="ABH38" s="578"/>
      <c r="ABI38" s="578"/>
      <c r="ABJ38" s="578"/>
      <c r="ABK38" s="578"/>
      <c r="ABL38" s="578"/>
      <c r="ABM38" s="578"/>
      <c r="ABN38" s="578"/>
      <c r="ABO38" s="578"/>
      <c r="ABP38" s="578"/>
      <c r="ABQ38" s="578"/>
      <c r="ABR38" s="578"/>
      <c r="ABS38" s="578"/>
      <c r="ABT38" s="578"/>
      <c r="ABU38" s="578"/>
      <c r="ABV38" s="578"/>
      <c r="ABW38" s="578"/>
      <c r="ABX38" s="578"/>
      <c r="ABY38" s="578"/>
      <c r="ABZ38" s="578"/>
      <c r="ACA38" s="578"/>
      <c r="ACB38" s="578"/>
      <c r="ACC38" s="578"/>
      <c r="ACD38" s="578"/>
      <c r="ACE38" s="578"/>
      <c r="ACF38" s="578"/>
      <c r="ACG38" s="578"/>
      <c r="ACH38" s="578"/>
      <c r="ACI38" s="578"/>
      <c r="ACJ38" s="578"/>
      <c r="ACK38" s="578"/>
      <c r="ACL38" s="578"/>
      <c r="ACM38" s="578"/>
      <c r="ACN38" s="578"/>
      <c r="ACO38" s="578"/>
      <c r="ACP38" s="578"/>
      <c r="ACQ38" s="578"/>
      <c r="ACR38" s="578"/>
      <c r="ACS38" s="578"/>
      <c r="ACT38" s="578"/>
      <c r="ACU38" s="578"/>
      <c r="ACV38" s="578"/>
      <c r="ACW38" s="578"/>
      <c r="ACX38" s="578"/>
      <c r="ACY38" s="578"/>
      <c r="ACZ38" s="578"/>
      <c r="ADA38" s="578"/>
      <c r="ADB38" s="578"/>
      <c r="ADC38" s="578"/>
      <c r="ADD38" s="578"/>
      <c r="ADE38" s="578"/>
      <c r="ADF38" s="578"/>
      <c r="ADG38" s="578"/>
      <c r="ADH38" s="578"/>
      <c r="ADI38" s="578"/>
      <c r="ADJ38" s="578"/>
      <c r="ADK38" s="578"/>
      <c r="ADL38" s="578"/>
      <c r="ADM38" s="578"/>
      <c r="ADN38" s="578"/>
      <c r="ADO38" s="578"/>
      <c r="ADP38" s="578"/>
      <c r="ADQ38" s="578"/>
      <c r="ADR38" s="578"/>
      <c r="ADS38" s="578"/>
      <c r="ADT38" s="578"/>
      <c r="ADU38" s="578"/>
      <c r="ADV38" s="578"/>
      <c r="ADW38" s="578"/>
      <c r="ADX38" s="578"/>
      <c r="ADY38" s="578"/>
      <c r="ADZ38" s="578"/>
      <c r="AEA38" s="578"/>
      <c r="AEB38" s="578"/>
      <c r="AEC38" s="578"/>
      <c r="AED38" s="578"/>
      <c r="AEE38" s="578"/>
      <c r="AEF38" s="578"/>
      <c r="AEG38" s="578"/>
      <c r="AEH38" s="578"/>
      <c r="AEI38" s="578"/>
      <c r="AEJ38" s="578"/>
      <c r="AEK38" s="578"/>
      <c r="AEL38" s="578"/>
      <c r="AEM38" s="578"/>
      <c r="AEN38" s="578"/>
      <c r="AEO38" s="578"/>
      <c r="AEP38" s="578"/>
      <c r="AEQ38" s="578"/>
      <c r="AER38" s="578"/>
      <c r="AES38" s="578"/>
      <c r="AET38" s="578"/>
      <c r="AEU38" s="578"/>
      <c r="AEV38" s="578"/>
      <c r="AEW38" s="578"/>
      <c r="AEX38" s="578"/>
      <c r="AEY38" s="578"/>
      <c r="AEZ38" s="578"/>
      <c r="AFA38" s="578"/>
      <c r="AFB38" s="578"/>
      <c r="AFC38" s="578"/>
      <c r="AFD38" s="578"/>
      <c r="AFE38" s="578"/>
      <c r="AFF38" s="578"/>
      <c r="AFG38" s="578"/>
      <c r="AFH38" s="578"/>
      <c r="AFI38" s="578"/>
      <c r="AFJ38" s="578"/>
      <c r="AFK38" s="578"/>
      <c r="AFL38" s="578"/>
      <c r="AFM38" s="578"/>
      <c r="AFN38" s="578"/>
      <c r="AFO38" s="578"/>
      <c r="AFP38" s="578"/>
      <c r="AFQ38" s="578"/>
      <c r="AFR38" s="578"/>
      <c r="AFS38" s="578"/>
      <c r="AFT38" s="578"/>
      <c r="AFU38" s="578"/>
      <c r="AFV38" s="578"/>
      <c r="AFW38" s="578"/>
      <c r="AFX38" s="578"/>
      <c r="AFY38" s="578"/>
      <c r="AFZ38" s="578"/>
      <c r="AGA38" s="578"/>
      <c r="AGB38" s="578"/>
      <c r="AGC38" s="578"/>
      <c r="AGD38" s="578"/>
      <c r="AGE38" s="578"/>
      <c r="AGF38" s="578"/>
      <c r="AGG38" s="578"/>
      <c r="AGH38" s="578"/>
      <c r="AGI38" s="578"/>
      <c r="AGJ38" s="578"/>
      <c r="AGK38" s="578"/>
      <c r="AGL38" s="578"/>
      <c r="AGM38" s="578"/>
      <c r="AGN38" s="578"/>
      <c r="AGO38" s="578"/>
      <c r="AGP38" s="578"/>
      <c r="AGQ38" s="578"/>
      <c r="AGR38" s="578"/>
      <c r="AGS38" s="578"/>
      <c r="AGT38" s="578"/>
      <c r="AGU38" s="578"/>
      <c r="AGV38" s="578"/>
      <c r="AGW38" s="578"/>
      <c r="AGX38" s="578"/>
      <c r="AGY38" s="578"/>
      <c r="AGZ38" s="578"/>
      <c r="AHA38" s="578"/>
      <c r="AHB38" s="578"/>
      <c r="AHC38" s="578"/>
      <c r="AHD38" s="578"/>
      <c r="AHE38" s="578"/>
      <c r="AHF38" s="578"/>
      <c r="AHG38" s="578"/>
      <c r="AHH38" s="578"/>
      <c r="AHI38" s="578"/>
      <c r="AHJ38" s="578"/>
      <c r="AHK38" s="578"/>
      <c r="AHL38" s="578"/>
      <c r="AHM38" s="578"/>
      <c r="AHN38" s="578"/>
      <c r="AHO38" s="578"/>
      <c r="AHP38" s="578"/>
      <c r="AHQ38" s="578"/>
      <c r="AHR38" s="578"/>
      <c r="AHS38" s="578"/>
      <c r="AHT38" s="578"/>
      <c r="AHU38" s="578"/>
      <c r="AHV38" s="578"/>
      <c r="AHW38" s="578"/>
      <c r="AHX38" s="578"/>
      <c r="AHY38" s="578"/>
      <c r="AHZ38" s="578"/>
      <c r="AIA38" s="578"/>
      <c r="AIB38" s="578"/>
      <c r="AIC38" s="578"/>
      <c r="AID38" s="578"/>
      <c r="AIE38" s="578"/>
      <c r="AIF38" s="578"/>
      <c r="AIG38" s="578"/>
      <c r="AIH38" s="578"/>
      <c r="AII38" s="578"/>
      <c r="AIJ38" s="578"/>
      <c r="AIK38" s="578"/>
      <c r="AIL38" s="578"/>
      <c r="AIM38" s="578"/>
      <c r="AIN38" s="578"/>
      <c r="AIO38" s="578"/>
      <c r="AIP38" s="578"/>
      <c r="AIQ38" s="578"/>
      <c r="AIR38" s="578"/>
      <c r="AIS38" s="578"/>
      <c r="AIT38" s="578"/>
      <c r="AIU38" s="578"/>
      <c r="AIV38" s="578"/>
      <c r="AIW38" s="578"/>
      <c r="AIX38" s="578"/>
      <c r="AIY38" s="578"/>
      <c r="AIZ38" s="578"/>
      <c r="AJA38" s="578"/>
      <c r="AJB38" s="578"/>
      <c r="AJC38" s="578"/>
      <c r="AJD38" s="578"/>
      <c r="AJE38" s="578"/>
      <c r="AJF38" s="578"/>
      <c r="AJG38" s="578"/>
      <c r="AJH38" s="578"/>
      <c r="AJI38" s="578"/>
      <c r="AJJ38" s="578"/>
      <c r="AJK38" s="578"/>
      <c r="AJL38" s="578"/>
      <c r="AJM38" s="578"/>
      <c r="AJN38" s="578"/>
      <c r="AJO38" s="578"/>
      <c r="AJP38" s="578"/>
    </row>
    <row r="39" spans="1:952" s="475" customFormat="1">
      <c r="A39" s="574" t="s">
        <v>126</v>
      </c>
      <c r="B39" s="575" t="s">
        <v>130</v>
      </c>
      <c r="C39" s="576"/>
      <c r="D39" s="577">
        <f t="shared" si="9"/>
        <v>3333.3333333333335</v>
      </c>
      <c r="E39" s="577">
        <f>IF(RZS!E$2="TAK",E10+D39,E10)</f>
        <v>135000</v>
      </c>
      <c r="F39" s="577">
        <f>IF(RZS!F$2="TAK",F10+E39,F10)</f>
        <v>680000</v>
      </c>
      <c r="G39" s="577">
        <f>IF(RZS!G$2="TAK",G10+F39,G10)</f>
        <v>981533.33333333337</v>
      </c>
      <c r="H39" s="577">
        <f>IF(RZS!H$2="TAK",H10+G39,H10)</f>
        <v>981533.33333333337</v>
      </c>
      <c r="I39" s="577">
        <f>IF(RZS!I$2="TAK",I10+H39,I10)</f>
        <v>429599.99999999977</v>
      </c>
      <c r="J39" s="577">
        <f>IF(RZS!J$2="TAK",J10+I39,J10)</f>
        <v>61533.333333331859</v>
      </c>
      <c r="K39" s="577">
        <f>IF(RZS!K$2="TAK",K10+J39,K10)</f>
        <v>334199.99999999604</v>
      </c>
      <c r="L39" s="577">
        <f>IF(RZS!L$2="TAK",L10+K39,L10)</f>
        <v>158066.66666666395</v>
      </c>
      <c r="M39" s="577">
        <f>IF(RZS!M$2="TAK",M10+L39,M10)</f>
        <v>1025733.3333333321</v>
      </c>
      <c r="N39" s="577">
        <f>IF(RZS!N$2="TAK",N10+M39,N10)</f>
        <v>-376200</v>
      </c>
      <c r="O39" s="577">
        <f>IF(RZS!O$2="TAK",O10+N39,O10)</f>
        <v>-524266.66666666663</v>
      </c>
      <c r="P39" s="578"/>
      <c r="Q39" s="578"/>
      <c r="R39" s="578"/>
      <c r="S39" s="578"/>
      <c r="T39" s="578"/>
      <c r="U39" s="578"/>
      <c r="V39" s="578"/>
      <c r="W39" s="578"/>
      <c r="X39" s="578"/>
      <c r="Y39" s="578"/>
      <c r="Z39" s="578"/>
      <c r="AA39" s="578"/>
      <c r="AB39" s="578"/>
      <c r="AC39" s="578"/>
      <c r="AD39" s="578"/>
      <c r="AE39" s="578"/>
      <c r="AF39" s="578"/>
      <c r="AG39" s="578"/>
      <c r="AH39" s="578"/>
      <c r="AI39" s="578"/>
      <c r="AJ39" s="578"/>
      <c r="AK39" s="578"/>
      <c r="AL39" s="578"/>
      <c r="AM39" s="578"/>
      <c r="AN39" s="578"/>
      <c r="AO39" s="578"/>
      <c r="AP39" s="578"/>
      <c r="AQ39" s="578"/>
      <c r="AR39" s="578"/>
      <c r="AS39" s="578"/>
      <c r="AT39" s="578"/>
      <c r="AU39" s="578"/>
      <c r="AV39" s="578"/>
      <c r="AW39" s="578"/>
      <c r="AX39" s="578"/>
      <c r="AY39" s="578"/>
      <c r="AZ39" s="578"/>
      <c r="BA39" s="578"/>
      <c r="BB39" s="578"/>
      <c r="BC39" s="578"/>
      <c r="BD39" s="578"/>
      <c r="BE39" s="578"/>
      <c r="BF39" s="578"/>
      <c r="BG39" s="578"/>
      <c r="BH39" s="578"/>
      <c r="BI39" s="578"/>
      <c r="BJ39" s="578"/>
      <c r="BK39" s="578"/>
      <c r="BL39" s="578"/>
      <c r="BM39" s="578"/>
      <c r="BN39" s="578"/>
      <c r="BO39" s="578"/>
      <c r="BP39" s="578"/>
      <c r="BQ39" s="578"/>
      <c r="BR39" s="578"/>
      <c r="BS39" s="578"/>
      <c r="BT39" s="578"/>
      <c r="BU39" s="578"/>
      <c r="BV39" s="578"/>
      <c r="BW39" s="578"/>
      <c r="BX39" s="578"/>
      <c r="BY39" s="578"/>
      <c r="BZ39" s="578"/>
      <c r="CA39" s="578"/>
      <c r="CB39" s="578"/>
      <c r="CC39" s="578"/>
      <c r="CD39" s="578"/>
      <c r="CE39" s="578"/>
      <c r="CF39" s="578"/>
      <c r="CG39" s="578"/>
      <c r="CH39" s="578"/>
      <c r="CI39" s="578"/>
      <c r="CJ39" s="578"/>
      <c r="CK39" s="578"/>
      <c r="CL39" s="578"/>
      <c r="CM39" s="578"/>
      <c r="CN39" s="578"/>
      <c r="CO39" s="578"/>
      <c r="CP39" s="578"/>
      <c r="CQ39" s="578"/>
      <c r="CR39" s="578"/>
      <c r="CS39" s="578"/>
      <c r="CT39" s="578"/>
      <c r="CU39" s="578"/>
      <c r="CV39" s="578"/>
      <c r="CW39" s="578"/>
      <c r="CX39" s="578"/>
      <c r="CY39" s="578"/>
      <c r="CZ39" s="578"/>
      <c r="DA39" s="578"/>
      <c r="DB39" s="578"/>
      <c r="DC39" s="578"/>
      <c r="DD39" s="578"/>
      <c r="DE39" s="578"/>
      <c r="DF39" s="578"/>
      <c r="DG39" s="578"/>
      <c r="DH39" s="578"/>
      <c r="DI39" s="578"/>
      <c r="DJ39" s="578"/>
      <c r="DK39" s="578"/>
      <c r="DL39" s="578"/>
      <c r="DM39" s="578"/>
      <c r="DN39" s="578"/>
      <c r="DO39" s="578"/>
      <c r="DP39" s="578"/>
      <c r="DQ39" s="578"/>
      <c r="DR39" s="578"/>
      <c r="DS39" s="578"/>
      <c r="DT39" s="578"/>
      <c r="DU39" s="578"/>
      <c r="DV39" s="578"/>
      <c r="DW39" s="578"/>
      <c r="DX39" s="578"/>
      <c r="DY39" s="578"/>
      <c r="DZ39" s="578"/>
      <c r="EA39" s="578"/>
      <c r="EB39" s="578"/>
      <c r="EC39" s="578"/>
      <c r="ED39" s="578"/>
      <c r="EE39" s="578"/>
      <c r="EF39" s="578"/>
      <c r="EG39" s="578"/>
      <c r="EH39" s="578"/>
      <c r="EI39" s="578"/>
      <c r="EJ39" s="578"/>
      <c r="EK39" s="578"/>
      <c r="EL39" s="578"/>
      <c r="EM39" s="578"/>
      <c r="EN39" s="578"/>
      <c r="EO39" s="578"/>
      <c r="EP39" s="578"/>
      <c r="EQ39" s="578"/>
      <c r="ER39" s="578"/>
      <c r="ES39" s="578"/>
      <c r="ET39" s="578"/>
      <c r="EU39" s="578"/>
      <c r="EV39" s="578"/>
      <c r="EW39" s="578"/>
      <c r="EX39" s="578"/>
      <c r="EY39" s="578"/>
      <c r="EZ39" s="578"/>
      <c r="FA39" s="578"/>
      <c r="FB39" s="578"/>
      <c r="FC39" s="578"/>
      <c r="FD39" s="578"/>
      <c r="FE39" s="578"/>
      <c r="FF39" s="578"/>
      <c r="FG39" s="578"/>
      <c r="FH39" s="578"/>
      <c r="FI39" s="578"/>
      <c r="FJ39" s="578"/>
      <c r="FK39" s="578"/>
      <c r="FL39" s="578"/>
      <c r="FM39" s="578"/>
      <c r="FN39" s="578"/>
      <c r="FO39" s="578"/>
      <c r="FP39" s="578"/>
      <c r="FQ39" s="578"/>
      <c r="FR39" s="578"/>
      <c r="FS39" s="578"/>
      <c r="FT39" s="578"/>
      <c r="FU39" s="578"/>
      <c r="FV39" s="578"/>
      <c r="FW39" s="578"/>
      <c r="FX39" s="578"/>
      <c r="FY39" s="578"/>
      <c r="FZ39" s="578"/>
      <c r="GA39" s="578"/>
      <c r="GB39" s="578"/>
      <c r="GC39" s="578"/>
      <c r="GD39" s="578"/>
      <c r="GE39" s="578"/>
      <c r="GF39" s="578"/>
      <c r="GG39" s="578"/>
      <c r="GH39" s="578"/>
      <c r="GI39" s="578"/>
      <c r="GJ39" s="578"/>
      <c r="GK39" s="578"/>
      <c r="GL39" s="578"/>
      <c r="GM39" s="578"/>
      <c r="GN39" s="578"/>
      <c r="GO39" s="578"/>
      <c r="GP39" s="578"/>
      <c r="GQ39" s="578"/>
      <c r="GR39" s="578"/>
      <c r="GS39" s="578"/>
      <c r="GT39" s="578"/>
      <c r="GU39" s="578"/>
      <c r="GV39" s="578"/>
      <c r="GW39" s="578"/>
      <c r="GX39" s="578"/>
      <c r="GY39" s="578"/>
      <c r="GZ39" s="578"/>
      <c r="HA39" s="578"/>
      <c r="HB39" s="578"/>
      <c r="HC39" s="578"/>
      <c r="HD39" s="578"/>
      <c r="HE39" s="578"/>
      <c r="HF39" s="578"/>
      <c r="HG39" s="578"/>
      <c r="HH39" s="578"/>
      <c r="HI39" s="578"/>
      <c r="HJ39" s="578"/>
      <c r="HK39" s="578"/>
      <c r="HL39" s="578"/>
      <c r="HM39" s="578"/>
      <c r="HN39" s="578"/>
      <c r="HO39" s="578"/>
      <c r="HP39" s="578"/>
      <c r="HQ39" s="578"/>
      <c r="HR39" s="578"/>
      <c r="HS39" s="578"/>
      <c r="HT39" s="578"/>
      <c r="HU39" s="578"/>
      <c r="HV39" s="578"/>
      <c r="HW39" s="578"/>
      <c r="HX39" s="578"/>
      <c r="HY39" s="578"/>
      <c r="HZ39" s="578"/>
      <c r="IA39" s="578"/>
      <c r="IB39" s="578"/>
      <c r="IC39" s="578"/>
      <c r="ID39" s="578"/>
      <c r="IE39" s="578"/>
      <c r="IF39" s="578"/>
      <c r="IG39" s="578"/>
      <c r="IH39" s="578"/>
      <c r="II39" s="578"/>
      <c r="IJ39" s="578"/>
      <c r="IK39" s="578"/>
      <c r="IL39" s="578"/>
      <c r="IM39" s="578"/>
      <c r="IN39" s="578"/>
      <c r="IO39" s="578"/>
      <c r="IP39" s="578"/>
      <c r="IQ39" s="578"/>
      <c r="IR39" s="578"/>
      <c r="IS39" s="578"/>
      <c r="IT39" s="578"/>
      <c r="IU39" s="578"/>
      <c r="IV39" s="578"/>
      <c r="IW39" s="578"/>
      <c r="IX39" s="578"/>
      <c r="IY39" s="578"/>
      <c r="IZ39" s="578"/>
      <c r="JA39" s="578"/>
      <c r="JB39" s="578"/>
      <c r="JC39" s="578"/>
      <c r="JD39" s="578"/>
      <c r="JE39" s="578"/>
      <c r="JF39" s="578"/>
      <c r="JG39" s="578"/>
      <c r="JH39" s="578"/>
      <c r="JI39" s="578"/>
      <c r="JJ39" s="578"/>
      <c r="JK39" s="578"/>
      <c r="JL39" s="578"/>
      <c r="JM39" s="578"/>
      <c r="JN39" s="578"/>
      <c r="JO39" s="578"/>
      <c r="JP39" s="578"/>
      <c r="JQ39" s="578"/>
      <c r="JR39" s="578"/>
      <c r="JS39" s="578"/>
      <c r="JT39" s="578"/>
      <c r="JU39" s="578"/>
      <c r="JV39" s="578"/>
      <c r="JW39" s="578"/>
      <c r="JX39" s="578"/>
      <c r="JY39" s="578"/>
      <c r="JZ39" s="578"/>
      <c r="KA39" s="578"/>
      <c r="KB39" s="578"/>
      <c r="KC39" s="578"/>
      <c r="KD39" s="578"/>
      <c r="KE39" s="578"/>
      <c r="KF39" s="578"/>
      <c r="KG39" s="578"/>
      <c r="KH39" s="578"/>
      <c r="KI39" s="578"/>
      <c r="KJ39" s="578"/>
      <c r="KK39" s="578"/>
      <c r="KL39" s="578"/>
      <c r="KM39" s="578"/>
      <c r="KN39" s="578"/>
      <c r="KO39" s="578"/>
      <c r="KP39" s="578"/>
      <c r="KQ39" s="578"/>
      <c r="KR39" s="578"/>
      <c r="KS39" s="578"/>
      <c r="KT39" s="578"/>
      <c r="KU39" s="578"/>
      <c r="KV39" s="578"/>
      <c r="KW39" s="578"/>
      <c r="KX39" s="578"/>
      <c r="KY39" s="578"/>
      <c r="KZ39" s="578"/>
      <c r="LA39" s="578"/>
      <c r="LB39" s="578"/>
      <c r="LC39" s="578"/>
      <c r="LD39" s="578"/>
      <c r="LE39" s="578"/>
      <c r="LF39" s="578"/>
      <c r="LG39" s="578"/>
      <c r="LH39" s="578"/>
      <c r="LI39" s="578"/>
      <c r="LJ39" s="578"/>
      <c r="LK39" s="578"/>
      <c r="LL39" s="578"/>
      <c r="LM39" s="578"/>
      <c r="LN39" s="578"/>
      <c r="LO39" s="578"/>
      <c r="LP39" s="578"/>
      <c r="LQ39" s="578"/>
      <c r="LR39" s="578"/>
      <c r="LS39" s="578"/>
      <c r="LT39" s="578"/>
      <c r="LU39" s="578"/>
      <c r="LV39" s="578"/>
      <c r="LW39" s="578"/>
      <c r="LX39" s="578"/>
      <c r="LY39" s="578"/>
      <c r="LZ39" s="578"/>
      <c r="MA39" s="578"/>
      <c r="MB39" s="578"/>
      <c r="MC39" s="578"/>
      <c r="MD39" s="578"/>
      <c r="ME39" s="578"/>
      <c r="MF39" s="578"/>
      <c r="MG39" s="578"/>
      <c r="MH39" s="578"/>
      <c r="MI39" s="578"/>
      <c r="MJ39" s="578"/>
      <c r="MK39" s="578"/>
      <c r="ML39" s="578"/>
      <c r="MM39" s="578"/>
      <c r="MN39" s="578"/>
      <c r="MO39" s="578"/>
      <c r="MP39" s="578"/>
      <c r="MQ39" s="578"/>
      <c r="MR39" s="578"/>
      <c r="MS39" s="578"/>
      <c r="MT39" s="578"/>
      <c r="MU39" s="578"/>
      <c r="MV39" s="578"/>
      <c r="MW39" s="578"/>
      <c r="MX39" s="578"/>
      <c r="MY39" s="578"/>
      <c r="MZ39" s="578"/>
      <c r="NA39" s="578"/>
      <c r="NB39" s="578"/>
      <c r="NC39" s="578"/>
      <c r="ND39" s="578"/>
      <c r="NE39" s="578"/>
      <c r="NF39" s="578"/>
      <c r="NG39" s="578"/>
      <c r="NH39" s="578"/>
      <c r="NI39" s="578"/>
      <c r="NJ39" s="578"/>
      <c r="NK39" s="578"/>
      <c r="NL39" s="578"/>
      <c r="NM39" s="578"/>
      <c r="NN39" s="578"/>
      <c r="NO39" s="578"/>
      <c r="NP39" s="578"/>
      <c r="NQ39" s="578"/>
      <c r="NR39" s="578"/>
      <c r="NS39" s="578"/>
      <c r="NT39" s="578"/>
      <c r="NU39" s="578"/>
      <c r="NV39" s="578"/>
      <c r="NW39" s="578"/>
      <c r="NX39" s="578"/>
      <c r="NY39" s="578"/>
      <c r="NZ39" s="578"/>
      <c r="OA39" s="578"/>
      <c r="OB39" s="578"/>
      <c r="OC39" s="578"/>
      <c r="OD39" s="578"/>
      <c r="OE39" s="578"/>
      <c r="OF39" s="578"/>
      <c r="OG39" s="578"/>
      <c r="OH39" s="578"/>
      <c r="OI39" s="578"/>
      <c r="OJ39" s="578"/>
      <c r="OK39" s="578"/>
      <c r="OL39" s="578"/>
      <c r="OM39" s="578"/>
      <c r="ON39" s="578"/>
      <c r="OO39" s="578"/>
      <c r="OP39" s="578"/>
      <c r="OQ39" s="578"/>
      <c r="OR39" s="578"/>
      <c r="OS39" s="578"/>
      <c r="OT39" s="578"/>
      <c r="OU39" s="578"/>
      <c r="OV39" s="578"/>
      <c r="OW39" s="578"/>
      <c r="OX39" s="578"/>
      <c r="OY39" s="578"/>
      <c r="OZ39" s="578"/>
      <c r="PA39" s="578"/>
      <c r="PB39" s="578"/>
      <c r="PC39" s="578"/>
      <c r="PD39" s="578"/>
      <c r="PE39" s="578"/>
      <c r="PF39" s="578"/>
      <c r="PG39" s="578"/>
      <c r="PH39" s="578"/>
      <c r="PI39" s="578"/>
      <c r="PJ39" s="578"/>
      <c r="PK39" s="578"/>
      <c r="PL39" s="578"/>
      <c r="PM39" s="578"/>
      <c r="PN39" s="578"/>
      <c r="PO39" s="578"/>
      <c r="PP39" s="578"/>
      <c r="PQ39" s="578"/>
      <c r="PR39" s="578"/>
      <c r="PS39" s="578"/>
      <c r="PT39" s="578"/>
      <c r="PU39" s="578"/>
      <c r="PV39" s="578"/>
      <c r="PW39" s="578"/>
      <c r="PX39" s="578"/>
      <c r="PY39" s="578"/>
      <c r="PZ39" s="578"/>
      <c r="QA39" s="578"/>
      <c r="QB39" s="578"/>
      <c r="QC39" s="578"/>
      <c r="QD39" s="578"/>
      <c r="QE39" s="578"/>
      <c r="QF39" s="578"/>
      <c r="QG39" s="578"/>
      <c r="QH39" s="578"/>
      <c r="QI39" s="578"/>
      <c r="QJ39" s="578"/>
      <c r="QK39" s="578"/>
      <c r="QL39" s="578"/>
      <c r="QM39" s="578"/>
      <c r="QN39" s="578"/>
      <c r="QO39" s="578"/>
      <c r="QP39" s="578"/>
      <c r="QQ39" s="578"/>
      <c r="QR39" s="578"/>
      <c r="QS39" s="578"/>
      <c r="QT39" s="578"/>
      <c r="QU39" s="578"/>
      <c r="QV39" s="578"/>
      <c r="QW39" s="578"/>
      <c r="QX39" s="578"/>
      <c r="QY39" s="578"/>
      <c r="QZ39" s="578"/>
      <c r="RA39" s="578"/>
      <c r="RB39" s="578"/>
      <c r="RC39" s="578"/>
      <c r="RD39" s="578"/>
      <c r="RE39" s="578"/>
      <c r="RF39" s="578"/>
      <c r="RG39" s="578"/>
      <c r="RH39" s="578"/>
      <c r="RI39" s="578"/>
      <c r="RJ39" s="578"/>
      <c r="RK39" s="578"/>
      <c r="RL39" s="578"/>
      <c r="RM39" s="578"/>
      <c r="RN39" s="578"/>
      <c r="RO39" s="578"/>
      <c r="RP39" s="578"/>
      <c r="RQ39" s="578"/>
      <c r="RR39" s="578"/>
      <c r="RS39" s="578"/>
      <c r="RT39" s="578"/>
      <c r="RU39" s="578"/>
      <c r="RV39" s="578"/>
      <c r="RW39" s="578"/>
      <c r="RX39" s="578"/>
      <c r="RY39" s="578"/>
      <c r="RZ39" s="578"/>
      <c r="SA39" s="578"/>
      <c r="SB39" s="578"/>
      <c r="SC39" s="578"/>
      <c r="SD39" s="578"/>
      <c r="SE39" s="578"/>
      <c r="SF39" s="578"/>
      <c r="SG39" s="578"/>
      <c r="SH39" s="578"/>
      <c r="SI39" s="578"/>
      <c r="SJ39" s="578"/>
      <c r="SK39" s="578"/>
      <c r="SL39" s="578"/>
      <c r="SM39" s="578"/>
      <c r="SN39" s="578"/>
      <c r="SO39" s="578"/>
      <c r="SP39" s="578"/>
      <c r="SQ39" s="578"/>
      <c r="SR39" s="578"/>
      <c r="SS39" s="578"/>
      <c r="ST39" s="578"/>
      <c r="SU39" s="578"/>
      <c r="SV39" s="578"/>
      <c r="SW39" s="578"/>
      <c r="SX39" s="578"/>
      <c r="SY39" s="578"/>
      <c r="SZ39" s="578"/>
      <c r="TA39" s="578"/>
      <c r="TB39" s="578"/>
      <c r="TC39" s="578"/>
      <c r="TD39" s="578"/>
      <c r="TE39" s="578"/>
      <c r="TF39" s="578"/>
      <c r="TG39" s="578"/>
      <c r="TH39" s="578"/>
      <c r="TI39" s="578"/>
      <c r="TJ39" s="578"/>
      <c r="TK39" s="578"/>
      <c r="TL39" s="578"/>
      <c r="TM39" s="578"/>
      <c r="TN39" s="578"/>
      <c r="TO39" s="578"/>
      <c r="TP39" s="578"/>
      <c r="TQ39" s="578"/>
      <c r="TR39" s="578"/>
      <c r="TS39" s="578"/>
      <c r="TT39" s="578"/>
      <c r="TU39" s="578"/>
      <c r="TV39" s="578"/>
      <c r="TW39" s="578"/>
      <c r="TX39" s="578"/>
      <c r="TY39" s="578"/>
      <c r="TZ39" s="578"/>
      <c r="UA39" s="578"/>
      <c r="UB39" s="578"/>
      <c r="UC39" s="578"/>
      <c r="UD39" s="578"/>
      <c r="UE39" s="578"/>
      <c r="UF39" s="578"/>
      <c r="UG39" s="578"/>
      <c r="UH39" s="578"/>
      <c r="UI39" s="578"/>
      <c r="UJ39" s="578"/>
      <c r="UK39" s="578"/>
      <c r="UL39" s="578"/>
      <c r="UM39" s="578"/>
      <c r="UN39" s="578"/>
      <c r="UO39" s="578"/>
      <c r="UP39" s="578"/>
      <c r="UQ39" s="578"/>
      <c r="UR39" s="578"/>
      <c r="US39" s="578"/>
      <c r="UT39" s="578"/>
      <c r="UU39" s="578"/>
      <c r="UV39" s="578"/>
      <c r="UW39" s="578"/>
      <c r="UX39" s="578"/>
      <c r="UY39" s="578"/>
      <c r="UZ39" s="578"/>
      <c r="VA39" s="578"/>
      <c r="VB39" s="578"/>
      <c r="VC39" s="578"/>
      <c r="VD39" s="578"/>
      <c r="VE39" s="578"/>
      <c r="VF39" s="578"/>
      <c r="VG39" s="578"/>
      <c r="VH39" s="578"/>
      <c r="VI39" s="578"/>
      <c r="VJ39" s="578"/>
      <c r="VK39" s="578"/>
      <c r="VL39" s="578"/>
      <c r="VM39" s="578"/>
      <c r="VN39" s="578"/>
      <c r="VO39" s="578"/>
      <c r="VP39" s="578"/>
      <c r="VQ39" s="578"/>
      <c r="VR39" s="578"/>
      <c r="VS39" s="578"/>
      <c r="VT39" s="578"/>
      <c r="VU39" s="578"/>
      <c r="VV39" s="578"/>
      <c r="VW39" s="578"/>
      <c r="VX39" s="578"/>
      <c r="VY39" s="578"/>
      <c r="VZ39" s="578"/>
      <c r="WA39" s="578"/>
      <c r="WB39" s="578"/>
      <c r="WC39" s="578"/>
      <c r="WD39" s="578"/>
      <c r="WE39" s="578"/>
      <c r="WF39" s="578"/>
      <c r="WG39" s="578"/>
      <c r="WH39" s="578"/>
      <c r="WI39" s="578"/>
      <c r="WJ39" s="578"/>
      <c r="WK39" s="578"/>
      <c r="WL39" s="578"/>
      <c r="WM39" s="578"/>
      <c r="WN39" s="578"/>
      <c r="WO39" s="578"/>
      <c r="WP39" s="578"/>
      <c r="WQ39" s="578"/>
      <c r="WR39" s="578"/>
      <c r="WS39" s="578"/>
      <c r="WT39" s="578"/>
      <c r="WU39" s="578"/>
      <c r="WV39" s="578"/>
      <c r="WW39" s="578"/>
      <c r="WX39" s="578"/>
      <c r="WY39" s="578"/>
      <c r="WZ39" s="578"/>
      <c r="XA39" s="578"/>
      <c r="XB39" s="578"/>
      <c r="XC39" s="578"/>
      <c r="XD39" s="578"/>
      <c r="XE39" s="578"/>
      <c r="XF39" s="578"/>
      <c r="XG39" s="578"/>
      <c r="XH39" s="578"/>
      <c r="XI39" s="578"/>
      <c r="XJ39" s="578"/>
      <c r="XK39" s="578"/>
      <c r="XL39" s="578"/>
      <c r="XM39" s="578"/>
      <c r="XN39" s="578"/>
      <c r="XO39" s="578"/>
      <c r="XP39" s="578"/>
      <c r="XQ39" s="578"/>
      <c r="XR39" s="578"/>
      <c r="XS39" s="578"/>
      <c r="XT39" s="578"/>
      <c r="XU39" s="578"/>
      <c r="XV39" s="578"/>
      <c r="XW39" s="578"/>
      <c r="XX39" s="578"/>
      <c r="XY39" s="578"/>
      <c r="XZ39" s="578"/>
      <c r="YA39" s="578"/>
      <c r="YB39" s="578"/>
      <c r="YC39" s="578"/>
      <c r="YD39" s="578"/>
      <c r="YE39" s="578"/>
      <c r="YF39" s="578"/>
      <c r="YG39" s="578"/>
      <c r="YH39" s="578"/>
      <c r="YI39" s="578"/>
      <c r="YJ39" s="578"/>
      <c r="YK39" s="578"/>
      <c r="YL39" s="578"/>
      <c r="YM39" s="578"/>
      <c r="YN39" s="578"/>
      <c r="YO39" s="578"/>
      <c r="YP39" s="578"/>
      <c r="YQ39" s="578"/>
      <c r="YR39" s="578"/>
      <c r="YS39" s="578"/>
      <c r="YT39" s="578"/>
      <c r="YU39" s="578"/>
      <c r="YV39" s="578"/>
      <c r="YW39" s="578"/>
      <c r="YX39" s="578"/>
      <c r="YY39" s="578"/>
      <c r="YZ39" s="578"/>
      <c r="ZA39" s="578"/>
      <c r="ZB39" s="578"/>
      <c r="ZC39" s="578"/>
      <c r="ZD39" s="578"/>
      <c r="ZE39" s="578"/>
      <c r="ZF39" s="578"/>
      <c r="ZG39" s="578"/>
      <c r="ZH39" s="578"/>
      <c r="ZI39" s="578"/>
      <c r="ZJ39" s="578"/>
      <c r="ZK39" s="578"/>
      <c r="ZL39" s="578"/>
      <c r="ZM39" s="578"/>
      <c r="ZN39" s="578"/>
      <c r="ZO39" s="578"/>
      <c r="ZP39" s="578"/>
      <c r="ZQ39" s="578"/>
      <c r="ZR39" s="578"/>
      <c r="ZS39" s="578"/>
      <c r="ZT39" s="578"/>
      <c r="ZU39" s="578"/>
      <c r="ZV39" s="578"/>
      <c r="ZW39" s="578"/>
      <c r="ZX39" s="578"/>
      <c r="ZY39" s="578"/>
      <c r="ZZ39" s="578"/>
      <c r="AAA39" s="578"/>
      <c r="AAB39" s="578"/>
      <c r="AAC39" s="578"/>
      <c r="AAD39" s="578"/>
      <c r="AAE39" s="578"/>
      <c r="AAF39" s="578"/>
      <c r="AAG39" s="578"/>
      <c r="AAH39" s="578"/>
      <c r="AAI39" s="578"/>
      <c r="AAJ39" s="578"/>
      <c r="AAK39" s="578"/>
      <c r="AAL39" s="578"/>
      <c r="AAM39" s="578"/>
      <c r="AAN39" s="578"/>
      <c r="AAO39" s="578"/>
      <c r="AAP39" s="578"/>
      <c r="AAQ39" s="578"/>
      <c r="AAR39" s="578"/>
      <c r="AAS39" s="578"/>
      <c r="AAT39" s="578"/>
      <c r="AAU39" s="578"/>
      <c r="AAV39" s="578"/>
      <c r="AAW39" s="578"/>
      <c r="AAX39" s="578"/>
      <c r="AAY39" s="578"/>
      <c r="AAZ39" s="578"/>
      <c r="ABA39" s="578"/>
      <c r="ABB39" s="578"/>
      <c r="ABC39" s="578"/>
      <c r="ABD39" s="578"/>
      <c r="ABE39" s="578"/>
      <c r="ABF39" s="578"/>
      <c r="ABG39" s="578"/>
      <c r="ABH39" s="578"/>
      <c r="ABI39" s="578"/>
      <c r="ABJ39" s="578"/>
      <c r="ABK39" s="578"/>
      <c r="ABL39" s="578"/>
      <c r="ABM39" s="578"/>
      <c r="ABN39" s="578"/>
      <c r="ABO39" s="578"/>
      <c r="ABP39" s="578"/>
      <c r="ABQ39" s="578"/>
      <c r="ABR39" s="578"/>
      <c r="ABS39" s="578"/>
      <c r="ABT39" s="578"/>
      <c r="ABU39" s="578"/>
      <c r="ABV39" s="578"/>
      <c r="ABW39" s="578"/>
      <c r="ABX39" s="578"/>
      <c r="ABY39" s="578"/>
      <c r="ABZ39" s="578"/>
      <c r="ACA39" s="578"/>
      <c r="ACB39" s="578"/>
      <c r="ACC39" s="578"/>
      <c r="ACD39" s="578"/>
      <c r="ACE39" s="578"/>
      <c r="ACF39" s="578"/>
      <c r="ACG39" s="578"/>
      <c r="ACH39" s="578"/>
      <c r="ACI39" s="578"/>
      <c r="ACJ39" s="578"/>
      <c r="ACK39" s="578"/>
      <c r="ACL39" s="578"/>
      <c r="ACM39" s="578"/>
      <c r="ACN39" s="578"/>
      <c r="ACO39" s="578"/>
      <c r="ACP39" s="578"/>
      <c r="ACQ39" s="578"/>
      <c r="ACR39" s="578"/>
      <c r="ACS39" s="578"/>
      <c r="ACT39" s="578"/>
      <c r="ACU39" s="578"/>
      <c r="ACV39" s="578"/>
      <c r="ACW39" s="578"/>
      <c r="ACX39" s="578"/>
      <c r="ACY39" s="578"/>
      <c r="ACZ39" s="578"/>
      <c r="ADA39" s="578"/>
      <c r="ADB39" s="578"/>
      <c r="ADC39" s="578"/>
      <c r="ADD39" s="578"/>
      <c r="ADE39" s="578"/>
      <c r="ADF39" s="578"/>
      <c r="ADG39" s="578"/>
      <c r="ADH39" s="578"/>
      <c r="ADI39" s="578"/>
      <c r="ADJ39" s="578"/>
      <c r="ADK39" s="578"/>
      <c r="ADL39" s="578"/>
      <c r="ADM39" s="578"/>
      <c r="ADN39" s="578"/>
      <c r="ADO39" s="578"/>
      <c r="ADP39" s="578"/>
      <c r="ADQ39" s="578"/>
      <c r="ADR39" s="578"/>
      <c r="ADS39" s="578"/>
      <c r="ADT39" s="578"/>
      <c r="ADU39" s="578"/>
      <c r="ADV39" s="578"/>
      <c r="ADW39" s="578"/>
      <c r="ADX39" s="578"/>
      <c r="ADY39" s="578"/>
      <c r="ADZ39" s="578"/>
      <c r="AEA39" s="578"/>
      <c r="AEB39" s="578"/>
      <c r="AEC39" s="578"/>
      <c r="AED39" s="578"/>
      <c r="AEE39" s="578"/>
      <c r="AEF39" s="578"/>
      <c r="AEG39" s="578"/>
      <c r="AEH39" s="578"/>
      <c r="AEI39" s="578"/>
      <c r="AEJ39" s="578"/>
      <c r="AEK39" s="578"/>
      <c r="AEL39" s="578"/>
      <c r="AEM39" s="578"/>
      <c r="AEN39" s="578"/>
      <c r="AEO39" s="578"/>
      <c r="AEP39" s="578"/>
      <c r="AEQ39" s="578"/>
      <c r="AER39" s="578"/>
      <c r="AES39" s="578"/>
      <c r="AET39" s="578"/>
      <c r="AEU39" s="578"/>
      <c r="AEV39" s="578"/>
      <c r="AEW39" s="578"/>
      <c r="AEX39" s="578"/>
      <c r="AEY39" s="578"/>
      <c r="AEZ39" s="578"/>
      <c r="AFA39" s="578"/>
      <c r="AFB39" s="578"/>
      <c r="AFC39" s="578"/>
      <c r="AFD39" s="578"/>
      <c r="AFE39" s="578"/>
      <c r="AFF39" s="578"/>
      <c r="AFG39" s="578"/>
      <c r="AFH39" s="578"/>
      <c r="AFI39" s="578"/>
      <c r="AFJ39" s="578"/>
      <c r="AFK39" s="578"/>
      <c r="AFL39" s="578"/>
      <c r="AFM39" s="578"/>
      <c r="AFN39" s="578"/>
      <c r="AFO39" s="578"/>
      <c r="AFP39" s="578"/>
      <c r="AFQ39" s="578"/>
      <c r="AFR39" s="578"/>
      <c r="AFS39" s="578"/>
      <c r="AFT39" s="578"/>
      <c r="AFU39" s="578"/>
      <c r="AFV39" s="578"/>
      <c r="AFW39" s="578"/>
      <c r="AFX39" s="578"/>
      <c r="AFY39" s="578"/>
      <c r="AFZ39" s="578"/>
      <c r="AGA39" s="578"/>
      <c r="AGB39" s="578"/>
      <c r="AGC39" s="578"/>
      <c r="AGD39" s="578"/>
      <c r="AGE39" s="578"/>
      <c r="AGF39" s="578"/>
      <c r="AGG39" s="578"/>
      <c r="AGH39" s="578"/>
      <c r="AGI39" s="578"/>
      <c r="AGJ39" s="578"/>
      <c r="AGK39" s="578"/>
      <c r="AGL39" s="578"/>
      <c r="AGM39" s="578"/>
      <c r="AGN39" s="578"/>
      <c r="AGO39" s="578"/>
      <c r="AGP39" s="578"/>
      <c r="AGQ39" s="578"/>
      <c r="AGR39" s="578"/>
      <c r="AGS39" s="578"/>
      <c r="AGT39" s="578"/>
      <c r="AGU39" s="578"/>
      <c r="AGV39" s="578"/>
      <c r="AGW39" s="578"/>
      <c r="AGX39" s="578"/>
      <c r="AGY39" s="578"/>
      <c r="AGZ39" s="578"/>
      <c r="AHA39" s="578"/>
      <c r="AHB39" s="578"/>
      <c r="AHC39" s="578"/>
      <c r="AHD39" s="578"/>
      <c r="AHE39" s="578"/>
      <c r="AHF39" s="578"/>
      <c r="AHG39" s="578"/>
      <c r="AHH39" s="578"/>
      <c r="AHI39" s="578"/>
      <c r="AHJ39" s="578"/>
      <c r="AHK39" s="578"/>
      <c r="AHL39" s="578"/>
      <c r="AHM39" s="578"/>
      <c r="AHN39" s="578"/>
      <c r="AHO39" s="578"/>
      <c r="AHP39" s="578"/>
      <c r="AHQ39" s="578"/>
      <c r="AHR39" s="578"/>
      <c r="AHS39" s="578"/>
      <c r="AHT39" s="578"/>
      <c r="AHU39" s="578"/>
      <c r="AHV39" s="578"/>
      <c r="AHW39" s="578"/>
      <c r="AHX39" s="578"/>
      <c r="AHY39" s="578"/>
      <c r="AHZ39" s="578"/>
      <c r="AIA39" s="578"/>
      <c r="AIB39" s="578"/>
      <c r="AIC39" s="578"/>
      <c r="AID39" s="578"/>
      <c r="AIE39" s="578"/>
      <c r="AIF39" s="578"/>
      <c r="AIG39" s="578"/>
      <c r="AIH39" s="578"/>
      <c r="AII39" s="578"/>
      <c r="AIJ39" s="578"/>
      <c r="AIK39" s="578"/>
      <c r="AIL39" s="578"/>
      <c r="AIM39" s="578"/>
      <c r="AIN39" s="578"/>
      <c r="AIO39" s="578"/>
      <c r="AIP39" s="578"/>
      <c r="AIQ39" s="578"/>
      <c r="AIR39" s="578"/>
      <c r="AIS39" s="578"/>
      <c r="AIT39" s="578"/>
      <c r="AIU39" s="578"/>
      <c r="AIV39" s="578"/>
      <c r="AIW39" s="578"/>
      <c r="AIX39" s="578"/>
      <c r="AIY39" s="578"/>
      <c r="AIZ39" s="578"/>
      <c r="AJA39" s="578"/>
      <c r="AJB39" s="578"/>
      <c r="AJC39" s="578"/>
      <c r="AJD39" s="578"/>
      <c r="AJE39" s="578"/>
      <c r="AJF39" s="578"/>
      <c r="AJG39" s="578"/>
      <c r="AJH39" s="578"/>
      <c r="AJI39" s="578"/>
      <c r="AJJ39" s="578"/>
      <c r="AJK39" s="578"/>
      <c r="AJL39" s="578"/>
      <c r="AJM39" s="578"/>
      <c r="AJN39" s="578"/>
      <c r="AJO39" s="578"/>
      <c r="AJP39" s="578"/>
    </row>
    <row r="40" spans="1:952" s="475" customFormat="1">
      <c r="A40" s="574" t="s">
        <v>128</v>
      </c>
      <c r="B40" s="575" t="s">
        <v>131</v>
      </c>
      <c r="C40" s="576"/>
      <c r="D40" s="577">
        <f t="shared" ca="1" si="9"/>
        <v>0</v>
      </c>
      <c r="E40" s="577">
        <f ca="1">IF(RZS!E$2="TAK",E11+D40,E11)</f>
        <v>0</v>
      </c>
      <c r="F40" s="577">
        <f ca="1">IF(RZS!F$2="TAK",F11+E40,F11)</f>
        <v>0</v>
      </c>
      <c r="G40" s="577">
        <f ca="1">IF(RZS!G$2="TAK",G11+F40,G11)</f>
        <v>1220000.0000000002</v>
      </c>
      <c r="H40" s="577">
        <f ca="1">IF(RZS!H$2="TAK",H11+G40,H11)</f>
        <v>2440000.0000000005</v>
      </c>
      <c r="I40" s="577">
        <f ca="1">IF(RZS!I$2="TAK",I11+H40,I11)</f>
        <v>4880000.0000000019</v>
      </c>
      <c r="J40" s="577">
        <f ca="1">IF(RZS!J$2="TAK",J11+I40,J11)</f>
        <v>7320000.0000000019</v>
      </c>
      <c r="K40" s="577">
        <f ca="1">IF(RZS!K$2="TAK",K11+J40,K11)</f>
        <v>15860000.000000007</v>
      </c>
      <c r="L40" s="577">
        <f ca="1">IF(RZS!L$2="TAK",L11+K40,L11)</f>
        <v>19520000.000000007</v>
      </c>
      <c r="M40" s="577">
        <f ca="1">IF(RZS!M$2="TAK",M11+L40,M11)</f>
        <v>12200000</v>
      </c>
      <c r="N40" s="577">
        <f ca="1">IF(RZS!N$2="TAK",N11+M40,N11)</f>
        <v>-21960000.000000007</v>
      </c>
      <c r="O40" s="577">
        <f ca="1">IF(RZS!O$2="TAK",O11+N40,O11)</f>
        <v>-21960000.000000007</v>
      </c>
      <c r="P40" s="578"/>
      <c r="Q40" s="578"/>
      <c r="R40" s="578"/>
      <c r="S40" s="578"/>
      <c r="T40" s="578"/>
      <c r="U40" s="578"/>
      <c r="V40" s="578"/>
      <c r="W40" s="578"/>
      <c r="X40" s="578"/>
      <c r="Y40" s="578"/>
      <c r="Z40" s="578"/>
      <c r="AA40" s="578"/>
      <c r="AB40" s="578"/>
      <c r="AC40" s="578"/>
      <c r="AD40" s="578"/>
      <c r="AE40" s="578"/>
      <c r="AF40" s="578"/>
      <c r="AG40" s="578"/>
      <c r="AH40" s="578"/>
      <c r="AI40" s="578"/>
      <c r="AJ40" s="578"/>
      <c r="AK40" s="578"/>
      <c r="AL40" s="578"/>
      <c r="AM40" s="578"/>
      <c r="AN40" s="578"/>
      <c r="AO40" s="578"/>
      <c r="AP40" s="578"/>
      <c r="AQ40" s="578"/>
      <c r="AR40" s="578"/>
      <c r="AS40" s="578"/>
      <c r="AT40" s="578"/>
      <c r="AU40" s="578"/>
      <c r="AV40" s="578"/>
      <c r="AW40" s="578"/>
      <c r="AX40" s="578"/>
      <c r="AY40" s="578"/>
      <c r="AZ40" s="578"/>
      <c r="BA40" s="578"/>
      <c r="BB40" s="578"/>
      <c r="BC40" s="578"/>
      <c r="BD40" s="578"/>
      <c r="BE40" s="578"/>
      <c r="BF40" s="578"/>
      <c r="BG40" s="578"/>
      <c r="BH40" s="578"/>
      <c r="BI40" s="578"/>
      <c r="BJ40" s="578"/>
      <c r="BK40" s="578"/>
      <c r="BL40" s="578"/>
      <c r="BM40" s="578"/>
      <c r="BN40" s="578"/>
      <c r="BO40" s="578"/>
      <c r="BP40" s="578"/>
      <c r="BQ40" s="578"/>
      <c r="BR40" s="578"/>
      <c r="BS40" s="578"/>
      <c r="BT40" s="578"/>
      <c r="BU40" s="578"/>
      <c r="BV40" s="578"/>
      <c r="BW40" s="578"/>
      <c r="BX40" s="578"/>
      <c r="BY40" s="578"/>
      <c r="BZ40" s="578"/>
      <c r="CA40" s="578"/>
      <c r="CB40" s="578"/>
      <c r="CC40" s="578"/>
      <c r="CD40" s="578"/>
      <c r="CE40" s="578"/>
      <c r="CF40" s="578"/>
      <c r="CG40" s="578"/>
      <c r="CH40" s="578"/>
      <c r="CI40" s="578"/>
      <c r="CJ40" s="578"/>
      <c r="CK40" s="578"/>
      <c r="CL40" s="578"/>
      <c r="CM40" s="578"/>
      <c r="CN40" s="578"/>
      <c r="CO40" s="578"/>
      <c r="CP40" s="578"/>
      <c r="CQ40" s="578"/>
      <c r="CR40" s="578"/>
      <c r="CS40" s="578"/>
      <c r="CT40" s="578"/>
      <c r="CU40" s="578"/>
      <c r="CV40" s="578"/>
      <c r="CW40" s="578"/>
      <c r="CX40" s="578"/>
      <c r="CY40" s="578"/>
      <c r="CZ40" s="578"/>
      <c r="DA40" s="578"/>
      <c r="DB40" s="578"/>
      <c r="DC40" s="578"/>
      <c r="DD40" s="578"/>
      <c r="DE40" s="578"/>
      <c r="DF40" s="578"/>
      <c r="DG40" s="578"/>
      <c r="DH40" s="578"/>
      <c r="DI40" s="578"/>
      <c r="DJ40" s="578"/>
      <c r="DK40" s="578"/>
      <c r="DL40" s="578"/>
      <c r="DM40" s="578"/>
      <c r="DN40" s="578"/>
      <c r="DO40" s="578"/>
      <c r="DP40" s="578"/>
      <c r="DQ40" s="578"/>
      <c r="DR40" s="578"/>
      <c r="DS40" s="578"/>
      <c r="DT40" s="578"/>
      <c r="DU40" s="578"/>
      <c r="DV40" s="578"/>
      <c r="DW40" s="578"/>
      <c r="DX40" s="578"/>
      <c r="DY40" s="578"/>
      <c r="DZ40" s="578"/>
      <c r="EA40" s="578"/>
      <c r="EB40" s="578"/>
      <c r="EC40" s="578"/>
      <c r="ED40" s="578"/>
      <c r="EE40" s="578"/>
      <c r="EF40" s="578"/>
      <c r="EG40" s="578"/>
      <c r="EH40" s="578"/>
      <c r="EI40" s="578"/>
      <c r="EJ40" s="578"/>
      <c r="EK40" s="578"/>
      <c r="EL40" s="578"/>
      <c r="EM40" s="578"/>
      <c r="EN40" s="578"/>
      <c r="EO40" s="578"/>
      <c r="EP40" s="578"/>
      <c r="EQ40" s="578"/>
      <c r="ER40" s="578"/>
      <c r="ES40" s="578"/>
      <c r="ET40" s="578"/>
      <c r="EU40" s="578"/>
      <c r="EV40" s="578"/>
      <c r="EW40" s="578"/>
      <c r="EX40" s="578"/>
      <c r="EY40" s="578"/>
      <c r="EZ40" s="578"/>
      <c r="FA40" s="578"/>
      <c r="FB40" s="578"/>
      <c r="FC40" s="578"/>
      <c r="FD40" s="578"/>
      <c r="FE40" s="578"/>
      <c r="FF40" s="578"/>
      <c r="FG40" s="578"/>
      <c r="FH40" s="578"/>
      <c r="FI40" s="578"/>
      <c r="FJ40" s="578"/>
      <c r="FK40" s="578"/>
      <c r="FL40" s="578"/>
      <c r="FM40" s="578"/>
      <c r="FN40" s="578"/>
      <c r="FO40" s="578"/>
      <c r="FP40" s="578"/>
      <c r="FQ40" s="578"/>
      <c r="FR40" s="578"/>
      <c r="FS40" s="578"/>
      <c r="FT40" s="578"/>
      <c r="FU40" s="578"/>
      <c r="FV40" s="578"/>
      <c r="FW40" s="578"/>
      <c r="FX40" s="578"/>
      <c r="FY40" s="578"/>
      <c r="FZ40" s="578"/>
      <c r="GA40" s="578"/>
      <c r="GB40" s="578"/>
      <c r="GC40" s="578"/>
      <c r="GD40" s="578"/>
      <c r="GE40" s="578"/>
      <c r="GF40" s="578"/>
      <c r="GG40" s="578"/>
      <c r="GH40" s="578"/>
      <c r="GI40" s="578"/>
      <c r="GJ40" s="578"/>
      <c r="GK40" s="578"/>
      <c r="GL40" s="578"/>
      <c r="GM40" s="578"/>
      <c r="GN40" s="578"/>
      <c r="GO40" s="578"/>
      <c r="GP40" s="578"/>
      <c r="GQ40" s="578"/>
      <c r="GR40" s="578"/>
      <c r="GS40" s="578"/>
      <c r="GT40" s="578"/>
      <c r="GU40" s="578"/>
      <c r="GV40" s="578"/>
      <c r="GW40" s="578"/>
      <c r="GX40" s="578"/>
      <c r="GY40" s="578"/>
      <c r="GZ40" s="578"/>
      <c r="HA40" s="578"/>
      <c r="HB40" s="578"/>
      <c r="HC40" s="578"/>
      <c r="HD40" s="578"/>
      <c r="HE40" s="578"/>
      <c r="HF40" s="578"/>
      <c r="HG40" s="578"/>
      <c r="HH40" s="578"/>
      <c r="HI40" s="578"/>
      <c r="HJ40" s="578"/>
      <c r="HK40" s="578"/>
      <c r="HL40" s="578"/>
      <c r="HM40" s="578"/>
      <c r="HN40" s="578"/>
      <c r="HO40" s="578"/>
      <c r="HP40" s="578"/>
      <c r="HQ40" s="578"/>
      <c r="HR40" s="578"/>
      <c r="HS40" s="578"/>
      <c r="HT40" s="578"/>
      <c r="HU40" s="578"/>
      <c r="HV40" s="578"/>
      <c r="HW40" s="578"/>
      <c r="HX40" s="578"/>
      <c r="HY40" s="578"/>
      <c r="HZ40" s="578"/>
      <c r="IA40" s="578"/>
      <c r="IB40" s="578"/>
      <c r="IC40" s="578"/>
      <c r="ID40" s="578"/>
      <c r="IE40" s="578"/>
      <c r="IF40" s="578"/>
      <c r="IG40" s="578"/>
      <c r="IH40" s="578"/>
      <c r="II40" s="578"/>
      <c r="IJ40" s="578"/>
      <c r="IK40" s="578"/>
      <c r="IL40" s="578"/>
      <c r="IM40" s="578"/>
      <c r="IN40" s="578"/>
      <c r="IO40" s="578"/>
      <c r="IP40" s="578"/>
      <c r="IQ40" s="578"/>
      <c r="IR40" s="578"/>
      <c r="IS40" s="578"/>
      <c r="IT40" s="578"/>
      <c r="IU40" s="578"/>
      <c r="IV40" s="578"/>
      <c r="IW40" s="578"/>
      <c r="IX40" s="578"/>
      <c r="IY40" s="578"/>
      <c r="IZ40" s="578"/>
      <c r="JA40" s="578"/>
      <c r="JB40" s="578"/>
      <c r="JC40" s="578"/>
      <c r="JD40" s="578"/>
      <c r="JE40" s="578"/>
      <c r="JF40" s="578"/>
      <c r="JG40" s="578"/>
      <c r="JH40" s="578"/>
      <c r="JI40" s="578"/>
      <c r="JJ40" s="578"/>
      <c r="JK40" s="578"/>
      <c r="JL40" s="578"/>
      <c r="JM40" s="578"/>
      <c r="JN40" s="578"/>
      <c r="JO40" s="578"/>
      <c r="JP40" s="578"/>
      <c r="JQ40" s="578"/>
      <c r="JR40" s="578"/>
      <c r="JS40" s="578"/>
      <c r="JT40" s="578"/>
      <c r="JU40" s="578"/>
      <c r="JV40" s="578"/>
      <c r="JW40" s="578"/>
      <c r="JX40" s="578"/>
      <c r="JY40" s="578"/>
      <c r="JZ40" s="578"/>
      <c r="KA40" s="578"/>
      <c r="KB40" s="578"/>
      <c r="KC40" s="578"/>
      <c r="KD40" s="578"/>
      <c r="KE40" s="578"/>
      <c r="KF40" s="578"/>
      <c r="KG40" s="578"/>
      <c r="KH40" s="578"/>
      <c r="KI40" s="578"/>
      <c r="KJ40" s="578"/>
      <c r="KK40" s="578"/>
      <c r="KL40" s="578"/>
      <c r="KM40" s="578"/>
      <c r="KN40" s="578"/>
      <c r="KO40" s="578"/>
      <c r="KP40" s="578"/>
      <c r="KQ40" s="578"/>
      <c r="KR40" s="578"/>
      <c r="KS40" s="578"/>
      <c r="KT40" s="578"/>
      <c r="KU40" s="578"/>
      <c r="KV40" s="578"/>
      <c r="KW40" s="578"/>
      <c r="KX40" s="578"/>
      <c r="KY40" s="578"/>
      <c r="KZ40" s="578"/>
      <c r="LA40" s="578"/>
      <c r="LB40" s="578"/>
      <c r="LC40" s="578"/>
      <c r="LD40" s="578"/>
      <c r="LE40" s="578"/>
      <c r="LF40" s="578"/>
      <c r="LG40" s="578"/>
      <c r="LH40" s="578"/>
      <c r="LI40" s="578"/>
      <c r="LJ40" s="578"/>
      <c r="LK40" s="578"/>
      <c r="LL40" s="578"/>
      <c r="LM40" s="578"/>
      <c r="LN40" s="578"/>
      <c r="LO40" s="578"/>
      <c r="LP40" s="578"/>
      <c r="LQ40" s="578"/>
      <c r="LR40" s="578"/>
      <c r="LS40" s="578"/>
      <c r="LT40" s="578"/>
      <c r="LU40" s="578"/>
      <c r="LV40" s="578"/>
      <c r="LW40" s="578"/>
      <c r="LX40" s="578"/>
      <c r="LY40" s="578"/>
      <c r="LZ40" s="578"/>
      <c r="MA40" s="578"/>
      <c r="MB40" s="578"/>
      <c r="MC40" s="578"/>
      <c r="MD40" s="578"/>
      <c r="ME40" s="578"/>
      <c r="MF40" s="578"/>
      <c r="MG40" s="578"/>
      <c r="MH40" s="578"/>
      <c r="MI40" s="578"/>
      <c r="MJ40" s="578"/>
      <c r="MK40" s="578"/>
      <c r="ML40" s="578"/>
      <c r="MM40" s="578"/>
      <c r="MN40" s="578"/>
      <c r="MO40" s="578"/>
      <c r="MP40" s="578"/>
      <c r="MQ40" s="578"/>
      <c r="MR40" s="578"/>
      <c r="MS40" s="578"/>
      <c r="MT40" s="578"/>
      <c r="MU40" s="578"/>
      <c r="MV40" s="578"/>
      <c r="MW40" s="578"/>
      <c r="MX40" s="578"/>
      <c r="MY40" s="578"/>
      <c r="MZ40" s="578"/>
      <c r="NA40" s="578"/>
      <c r="NB40" s="578"/>
      <c r="NC40" s="578"/>
      <c r="ND40" s="578"/>
      <c r="NE40" s="578"/>
      <c r="NF40" s="578"/>
      <c r="NG40" s="578"/>
      <c r="NH40" s="578"/>
      <c r="NI40" s="578"/>
      <c r="NJ40" s="578"/>
      <c r="NK40" s="578"/>
      <c r="NL40" s="578"/>
      <c r="NM40" s="578"/>
      <c r="NN40" s="578"/>
      <c r="NO40" s="578"/>
      <c r="NP40" s="578"/>
      <c r="NQ40" s="578"/>
      <c r="NR40" s="578"/>
      <c r="NS40" s="578"/>
      <c r="NT40" s="578"/>
      <c r="NU40" s="578"/>
      <c r="NV40" s="578"/>
      <c r="NW40" s="578"/>
      <c r="NX40" s="578"/>
      <c r="NY40" s="578"/>
      <c r="NZ40" s="578"/>
      <c r="OA40" s="578"/>
      <c r="OB40" s="578"/>
      <c r="OC40" s="578"/>
      <c r="OD40" s="578"/>
      <c r="OE40" s="578"/>
      <c r="OF40" s="578"/>
      <c r="OG40" s="578"/>
      <c r="OH40" s="578"/>
      <c r="OI40" s="578"/>
      <c r="OJ40" s="578"/>
      <c r="OK40" s="578"/>
      <c r="OL40" s="578"/>
      <c r="OM40" s="578"/>
      <c r="ON40" s="578"/>
      <c r="OO40" s="578"/>
      <c r="OP40" s="578"/>
      <c r="OQ40" s="578"/>
      <c r="OR40" s="578"/>
      <c r="OS40" s="578"/>
      <c r="OT40" s="578"/>
      <c r="OU40" s="578"/>
      <c r="OV40" s="578"/>
      <c r="OW40" s="578"/>
      <c r="OX40" s="578"/>
      <c r="OY40" s="578"/>
      <c r="OZ40" s="578"/>
      <c r="PA40" s="578"/>
      <c r="PB40" s="578"/>
      <c r="PC40" s="578"/>
      <c r="PD40" s="578"/>
      <c r="PE40" s="578"/>
      <c r="PF40" s="578"/>
      <c r="PG40" s="578"/>
      <c r="PH40" s="578"/>
      <c r="PI40" s="578"/>
      <c r="PJ40" s="578"/>
      <c r="PK40" s="578"/>
      <c r="PL40" s="578"/>
      <c r="PM40" s="578"/>
      <c r="PN40" s="578"/>
      <c r="PO40" s="578"/>
      <c r="PP40" s="578"/>
      <c r="PQ40" s="578"/>
      <c r="PR40" s="578"/>
      <c r="PS40" s="578"/>
      <c r="PT40" s="578"/>
      <c r="PU40" s="578"/>
      <c r="PV40" s="578"/>
      <c r="PW40" s="578"/>
      <c r="PX40" s="578"/>
      <c r="PY40" s="578"/>
      <c r="PZ40" s="578"/>
      <c r="QA40" s="578"/>
      <c r="QB40" s="578"/>
      <c r="QC40" s="578"/>
      <c r="QD40" s="578"/>
      <c r="QE40" s="578"/>
      <c r="QF40" s="578"/>
      <c r="QG40" s="578"/>
      <c r="QH40" s="578"/>
      <c r="QI40" s="578"/>
      <c r="QJ40" s="578"/>
      <c r="QK40" s="578"/>
      <c r="QL40" s="578"/>
      <c r="QM40" s="578"/>
      <c r="QN40" s="578"/>
      <c r="QO40" s="578"/>
      <c r="QP40" s="578"/>
      <c r="QQ40" s="578"/>
      <c r="QR40" s="578"/>
      <c r="QS40" s="578"/>
      <c r="QT40" s="578"/>
      <c r="QU40" s="578"/>
      <c r="QV40" s="578"/>
      <c r="QW40" s="578"/>
      <c r="QX40" s="578"/>
      <c r="QY40" s="578"/>
      <c r="QZ40" s="578"/>
      <c r="RA40" s="578"/>
      <c r="RB40" s="578"/>
      <c r="RC40" s="578"/>
      <c r="RD40" s="578"/>
      <c r="RE40" s="578"/>
      <c r="RF40" s="578"/>
      <c r="RG40" s="578"/>
      <c r="RH40" s="578"/>
      <c r="RI40" s="578"/>
      <c r="RJ40" s="578"/>
      <c r="RK40" s="578"/>
      <c r="RL40" s="578"/>
      <c r="RM40" s="578"/>
      <c r="RN40" s="578"/>
      <c r="RO40" s="578"/>
      <c r="RP40" s="578"/>
      <c r="RQ40" s="578"/>
      <c r="RR40" s="578"/>
      <c r="RS40" s="578"/>
      <c r="RT40" s="578"/>
      <c r="RU40" s="578"/>
      <c r="RV40" s="578"/>
      <c r="RW40" s="578"/>
      <c r="RX40" s="578"/>
      <c r="RY40" s="578"/>
      <c r="RZ40" s="578"/>
      <c r="SA40" s="578"/>
      <c r="SB40" s="578"/>
      <c r="SC40" s="578"/>
      <c r="SD40" s="578"/>
      <c r="SE40" s="578"/>
      <c r="SF40" s="578"/>
      <c r="SG40" s="578"/>
      <c r="SH40" s="578"/>
      <c r="SI40" s="578"/>
      <c r="SJ40" s="578"/>
      <c r="SK40" s="578"/>
      <c r="SL40" s="578"/>
      <c r="SM40" s="578"/>
      <c r="SN40" s="578"/>
      <c r="SO40" s="578"/>
      <c r="SP40" s="578"/>
      <c r="SQ40" s="578"/>
      <c r="SR40" s="578"/>
      <c r="SS40" s="578"/>
      <c r="ST40" s="578"/>
      <c r="SU40" s="578"/>
      <c r="SV40" s="578"/>
      <c r="SW40" s="578"/>
      <c r="SX40" s="578"/>
      <c r="SY40" s="578"/>
      <c r="SZ40" s="578"/>
      <c r="TA40" s="578"/>
      <c r="TB40" s="578"/>
      <c r="TC40" s="578"/>
      <c r="TD40" s="578"/>
      <c r="TE40" s="578"/>
      <c r="TF40" s="578"/>
      <c r="TG40" s="578"/>
      <c r="TH40" s="578"/>
      <c r="TI40" s="578"/>
      <c r="TJ40" s="578"/>
      <c r="TK40" s="578"/>
      <c r="TL40" s="578"/>
      <c r="TM40" s="578"/>
      <c r="TN40" s="578"/>
      <c r="TO40" s="578"/>
      <c r="TP40" s="578"/>
      <c r="TQ40" s="578"/>
      <c r="TR40" s="578"/>
      <c r="TS40" s="578"/>
      <c r="TT40" s="578"/>
      <c r="TU40" s="578"/>
      <c r="TV40" s="578"/>
      <c r="TW40" s="578"/>
      <c r="TX40" s="578"/>
      <c r="TY40" s="578"/>
      <c r="TZ40" s="578"/>
      <c r="UA40" s="578"/>
      <c r="UB40" s="578"/>
      <c r="UC40" s="578"/>
      <c r="UD40" s="578"/>
      <c r="UE40" s="578"/>
      <c r="UF40" s="578"/>
      <c r="UG40" s="578"/>
      <c r="UH40" s="578"/>
      <c r="UI40" s="578"/>
      <c r="UJ40" s="578"/>
      <c r="UK40" s="578"/>
      <c r="UL40" s="578"/>
      <c r="UM40" s="578"/>
      <c r="UN40" s="578"/>
      <c r="UO40" s="578"/>
      <c r="UP40" s="578"/>
      <c r="UQ40" s="578"/>
      <c r="UR40" s="578"/>
      <c r="US40" s="578"/>
      <c r="UT40" s="578"/>
      <c r="UU40" s="578"/>
      <c r="UV40" s="578"/>
      <c r="UW40" s="578"/>
      <c r="UX40" s="578"/>
      <c r="UY40" s="578"/>
      <c r="UZ40" s="578"/>
      <c r="VA40" s="578"/>
      <c r="VB40" s="578"/>
      <c r="VC40" s="578"/>
      <c r="VD40" s="578"/>
      <c r="VE40" s="578"/>
      <c r="VF40" s="578"/>
      <c r="VG40" s="578"/>
      <c r="VH40" s="578"/>
      <c r="VI40" s="578"/>
      <c r="VJ40" s="578"/>
      <c r="VK40" s="578"/>
      <c r="VL40" s="578"/>
      <c r="VM40" s="578"/>
      <c r="VN40" s="578"/>
      <c r="VO40" s="578"/>
      <c r="VP40" s="578"/>
      <c r="VQ40" s="578"/>
      <c r="VR40" s="578"/>
      <c r="VS40" s="578"/>
      <c r="VT40" s="578"/>
      <c r="VU40" s="578"/>
      <c r="VV40" s="578"/>
      <c r="VW40" s="578"/>
      <c r="VX40" s="578"/>
      <c r="VY40" s="578"/>
      <c r="VZ40" s="578"/>
      <c r="WA40" s="578"/>
      <c r="WB40" s="578"/>
      <c r="WC40" s="578"/>
      <c r="WD40" s="578"/>
      <c r="WE40" s="578"/>
      <c r="WF40" s="578"/>
      <c r="WG40" s="578"/>
      <c r="WH40" s="578"/>
      <c r="WI40" s="578"/>
      <c r="WJ40" s="578"/>
      <c r="WK40" s="578"/>
      <c r="WL40" s="578"/>
      <c r="WM40" s="578"/>
      <c r="WN40" s="578"/>
      <c r="WO40" s="578"/>
      <c r="WP40" s="578"/>
      <c r="WQ40" s="578"/>
      <c r="WR40" s="578"/>
      <c r="WS40" s="578"/>
      <c r="WT40" s="578"/>
      <c r="WU40" s="578"/>
      <c r="WV40" s="578"/>
      <c r="WW40" s="578"/>
      <c r="WX40" s="578"/>
      <c r="WY40" s="578"/>
      <c r="WZ40" s="578"/>
      <c r="XA40" s="578"/>
      <c r="XB40" s="578"/>
      <c r="XC40" s="578"/>
      <c r="XD40" s="578"/>
      <c r="XE40" s="578"/>
      <c r="XF40" s="578"/>
      <c r="XG40" s="578"/>
      <c r="XH40" s="578"/>
      <c r="XI40" s="578"/>
      <c r="XJ40" s="578"/>
      <c r="XK40" s="578"/>
      <c r="XL40" s="578"/>
      <c r="XM40" s="578"/>
      <c r="XN40" s="578"/>
      <c r="XO40" s="578"/>
      <c r="XP40" s="578"/>
      <c r="XQ40" s="578"/>
      <c r="XR40" s="578"/>
      <c r="XS40" s="578"/>
      <c r="XT40" s="578"/>
      <c r="XU40" s="578"/>
      <c r="XV40" s="578"/>
      <c r="XW40" s="578"/>
      <c r="XX40" s="578"/>
      <c r="XY40" s="578"/>
      <c r="XZ40" s="578"/>
      <c r="YA40" s="578"/>
      <c r="YB40" s="578"/>
      <c r="YC40" s="578"/>
      <c r="YD40" s="578"/>
      <c r="YE40" s="578"/>
      <c r="YF40" s="578"/>
      <c r="YG40" s="578"/>
      <c r="YH40" s="578"/>
      <c r="YI40" s="578"/>
      <c r="YJ40" s="578"/>
      <c r="YK40" s="578"/>
      <c r="YL40" s="578"/>
      <c r="YM40" s="578"/>
      <c r="YN40" s="578"/>
      <c r="YO40" s="578"/>
      <c r="YP40" s="578"/>
      <c r="YQ40" s="578"/>
      <c r="YR40" s="578"/>
      <c r="YS40" s="578"/>
      <c r="YT40" s="578"/>
      <c r="YU40" s="578"/>
      <c r="YV40" s="578"/>
      <c r="YW40" s="578"/>
      <c r="YX40" s="578"/>
      <c r="YY40" s="578"/>
      <c r="YZ40" s="578"/>
      <c r="ZA40" s="578"/>
      <c r="ZB40" s="578"/>
      <c r="ZC40" s="578"/>
      <c r="ZD40" s="578"/>
      <c r="ZE40" s="578"/>
      <c r="ZF40" s="578"/>
      <c r="ZG40" s="578"/>
      <c r="ZH40" s="578"/>
      <c r="ZI40" s="578"/>
      <c r="ZJ40" s="578"/>
      <c r="ZK40" s="578"/>
      <c r="ZL40" s="578"/>
      <c r="ZM40" s="578"/>
      <c r="ZN40" s="578"/>
      <c r="ZO40" s="578"/>
      <c r="ZP40" s="578"/>
      <c r="ZQ40" s="578"/>
      <c r="ZR40" s="578"/>
      <c r="ZS40" s="578"/>
      <c r="ZT40" s="578"/>
      <c r="ZU40" s="578"/>
      <c r="ZV40" s="578"/>
      <c r="ZW40" s="578"/>
      <c r="ZX40" s="578"/>
      <c r="ZY40" s="578"/>
      <c r="ZZ40" s="578"/>
      <c r="AAA40" s="578"/>
      <c r="AAB40" s="578"/>
      <c r="AAC40" s="578"/>
      <c r="AAD40" s="578"/>
      <c r="AAE40" s="578"/>
      <c r="AAF40" s="578"/>
      <c r="AAG40" s="578"/>
      <c r="AAH40" s="578"/>
      <c r="AAI40" s="578"/>
      <c r="AAJ40" s="578"/>
      <c r="AAK40" s="578"/>
      <c r="AAL40" s="578"/>
      <c r="AAM40" s="578"/>
      <c r="AAN40" s="578"/>
      <c r="AAO40" s="578"/>
      <c r="AAP40" s="578"/>
      <c r="AAQ40" s="578"/>
      <c r="AAR40" s="578"/>
      <c r="AAS40" s="578"/>
      <c r="AAT40" s="578"/>
      <c r="AAU40" s="578"/>
      <c r="AAV40" s="578"/>
      <c r="AAW40" s="578"/>
      <c r="AAX40" s="578"/>
      <c r="AAY40" s="578"/>
      <c r="AAZ40" s="578"/>
      <c r="ABA40" s="578"/>
      <c r="ABB40" s="578"/>
      <c r="ABC40" s="578"/>
      <c r="ABD40" s="578"/>
      <c r="ABE40" s="578"/>
      <c r="ABF40" s="578"/>
      <c r="ABG40" s="578"/>
      <c r="ABH40" s="578"/>
      <c r="ABI40" s="578"/>
      <c r="ABJ40" s="578"/>
      <c r="ABK40" s="578"/>
      <c r="ABL40" s="578"/>
      <c r="ABM40" s="578"/>
      <c r="ABN40" s="578"/>
      <c r="ABO40" s="578"/>
      <c r="ABP40" s="578"/>
      <c r="ABQ40" s="578"/>
      <c r="ABR40" s="578"/>
      <c r="ABS40" s="578"/>
      <c r="ABT40" s="578"/>
      <c r="ABU40" s="578"/>
      <c r="ABV40" s="578"/>
      <c r="ABW40" s="578"/>
      <c r="ABX40" s="578"/>
      <c r="ABY40" s="578"/>
      <c r="ABZ40" s="578"/>
      <c r="ACA40" s="578"/>
      <c r="ACB40" s="578"/>
      <c r="ACC40" s="578"/>
      <c r="ACD40" s="578"/>
      <c r="ACE40" s="578"/>
      <c r="ACF40" s="578"/>
      <c r="ACG40" s="578"/>
      <c r="ACH40" s="578"/>
      <c r="ACI40" s="578"/>
      <c r="ACJ40" s="578"/>
      <c r="ACK40" s="578"/>
      <c r="ACL40" s="578"/>
      <c r="ACM40" s="578"/>
      <c r="ACN40" s="578"/>
      <c r="ACO40" s="578"/>
      <c r="ACP40" s="578"/>
      <c r="ACQ40" s="578"/>
      <c r="ACR40" s="578"/>
      <c r="ACS40" s="578"/>
      <c r="ACT40" s="578"/>
      <c r="ACU40" s="578"/>
      <c r="ACV40" s="578"/>
      <c r="ACW40" s="578"/>
      <c r="ACX40" s="578"/>
      <c r="ACY40" s="578"/>
      <c r="ACZ40" s="578"/>
      <c r="ADA40" s="578"/>
      <c r="ADB40" s="578"/>
      <c r="ADC40" s="578"/>
      <c r="ADD40" s="578"/>
      <c r="ADE40" s="578"/>
      <c r="ADF40" s="578"/>
      <c r="ADG40" s="578"/>
      <c r="ADH40" s="578"/>
      <c r="ADI40" s="578"/>
      <c r="ADJ40" s="578"/>
      <c r="ADK40" s="578"/>
      <c r="ADL40" s="578"/>
      <c r="ADM40" s="578"/>
      <c r="ADN40" s="578"/>
      <c r="ADO40" s="578"/>
      <c r="ADP40" s="578"/>
      <c r="ADQ40" s="578"/>
      <c r="ADR40" s="578"/>
      <c r="ADS40" s="578"/>
      <c r="ADT40" s="578"/>
      <c r="ADU40" s="578"/>
      <c r="ADV40" s="578"/>
      <c r="ADW40" s="578"/>
      <c r="ADX40" s="578"/>
      <c r="ADY40" s="578"/>
      <c r="ADZ40" s="578"/>
      <c r="AEA40" s="578"/>
      <c r="AEB40" s="578"/>
      <c r="AEC40" s="578"/>
      <c r="AED40" s="578"/>
      <c r="AEE40" s="578"/>
      <c r="AEF40" s="578"/>
      <c r="AEG40" s="578"/>
      <c r="AEH40" s="578"/>
      <c r="AEI40" s="578"/>
      <c r="AEJ40" s="578"/>
      <c r="AEK40" s="578"/>
      <c r="AEL40" s="578"/>
      <c r="AEM40" s="578"/>
      <c r="AEN40" s="578"/>
      <c r="AEO40" s="578"/>
      <c r="AEP40" s="578"/>
      <c r="AEQ40" s="578"/>
      <c r="AER40" s="578"/>
      <c r="AES40" s="578"/>
      <c r="AET40" s="578"/>
      <c r="AEU40" s="578"/>
      <c r="AEV40" s="578"/>
      <c r="AEW40" s="578"/>
      <c r="AEX40" s="578"/>
      <c r="AEY40" s="578"/>
      <c r="AEZ40" s="578"/>
      <c r="AFA40" s="578"/>
      <c r="AFB40" s="578"/>
      <c r="AFC40" s="578"/>
      <c r="AFD40" s="578"/>
      <c r="AFE40" s="578"/>
      <c r="AFF40" s="578"/>
      <c r="AFG40" s="578"/>
      <c r="AFH40" s="578"/>
      <c r="AFI40" s="578"/>
      <c r="AFJ40" s="578"/>
      <c r="AFK40" s="578"/>
      <c r="AFL40" s="578"/>
      <c r="AFM40" s="578"/>
      <c r="AFN40" s="578"/>
      <c r="AFO40" s="578"/>
      <c r="AFP40" s="578"/>
      <c r="AFQ40" s="578"/>
      <c r="AFR40" s="578"/>
      <c r="AFS40" s="578"/>
      <c r="AFT40" s="578"/>
      <c r="AFU40" s="578"/>
      <c r="AFV40" s="578"/>
      <c r="AFW40" s="578"/>
      <c r="AFX40" s="578"/>
      <c r="AFY40" s="578"/>
      <c r="AFZ40" s="578"/>
      <c r="AGA40" s="578"/>
      <c r="AGB40" s="578"/>
      <c r="AGC40" s="578"/>
      <c r="AGD40" s="578"/>
      <c r="AGE40" s="578"/>
      <c r="AGF40" s="578"/>
      <c r="AGG40" s="578"/>
      <c r="AGH40" s="578"/>
      <c r="AGI40" s="578"/>
      <c r="AGJ40" s="578"/>
      <c r="AGK40" s="578"/>
      <c r="AGL40" s="578"/>
      <c r="AGM40" s="578"/>
      <c r="AGN40" s="578"/>
      <c r="AGO40" s="578"/>
      <c r="AGP40" s="578"/>
      <c r="AGQ40" s="578"/>
      <c r="AGR40" s="578"/>
      <c r="AGS40" s="578"/>
      <c r="AGT40" s="578"/>
      <c r="AGU40" s="578"/>
      <c r="AGV40" s="578"/>
      <c r="AGW40" s="578"/>
      <c r="AGX40" s="578"/>
      <c r="AGY40" s="578"/>
      <c r="AGZ40" s="578"/>
      <c r="AHA40" s="578"/>
      <c r="AHB40" s="578"/>
      <c r="AHC40" s="578"/>
      <c r="AHD40" s="578"/>
      <c r="AHE40" s="578"/>
      <c r="AHF40" s="578"/>
      <c r="AHG40" s="578"/>
      <c r="AHH40" s="578"/>
      <c r="AHI40" s="578"/>
      <c r="AHJ40" s="578"/>
      <c r="AHK40" s="578"/>
      <c r="AHL40" s="578"/>
      <c r="AHM40" s="578"/>
      <c r="AHN40" s="578"/>
      <c r="AHO40" s="578"/>
      <c r="AHP40" s="578"/>
      <c r="AHQ40" s="578"/>
      <c r="AHR40" s="578"/>
      <c r="AHS40" s="578"/>
      <c r="AHT40" s="578"/>
      <c r="AHU40" s="578"/>
      <c r="AHV40" s="578"/>
      <c r="AHW40" s="578"/>
      <c r="AHX40" s="578"/>
      <c r="AHY40" s="578"/>
      <c r="AHZ40" s="578"/>
      <c r="AIA40" s="578"/>
      <c r="AIB40" s="578"/>
      <c r="AIC40" s="578"/>
      <c r="AID40" s="578"/>
      <c r="AIE40" s="578"/>
      <c r="AIF40" s="578"/>
      <c r="AIG40" s="578"/>
      <c r="AIH40" s="578"/>
      <c r="AII40" s="578"/>
      <c r="AIJ40" s="578"/>
      <c r="AIK40" s="578"/>
      <c r="AIL40" s="578"/>
      <c r="AIM40" s="578"/>
      <c r="AIN40" s="578"/>
      <c r="AIO40" s="578"/>
      <c r="AIP40" s="578"/>
      <c r="AIQ40" s="578"/>
      <c r="AIR40" s="578"/>
      <c r="AIS40" s="578"/>
      <c r="AIT40" s="578"/>
      <c r="AIU40" s="578"/>
      <c r="AIV40" s="578"/>
      <c r="AIW40" s="578"/>
      <c r="AIX40" s="578"/>
      <c r="AIY40" s="578"/>
      <c r="AIZ40" s="578"/>
      <c r="AJA40" s="578"/>
      <c r="AJB40" s="578"/>
      <c r="AJC40" s="578"/>
      <c r="AJD40" s="578"/>
      <c r="AJE40" s="578"/>
      <c r="AJF40" s="578"/>
      <c r="AJG40" s="578"/>
      <c r="AJH40" s="578"/>
      <c r="AJI40" s="578"/>
      <c r="AJJ40" s="578"/>
      <c r="AJK40" s="578"/>
      <c r="AJL40" s="578"/>
      <c r="AJM40" s="578"/>
      <c r="AJN40" s="578"/>
      <c r="AJO40" s="578"/>
      <c r="AJP40" s="578"/>
    </row>
    <row r="41" spans="1:952" s="585" customFormat="1" ht="13.2">
      <c r="A41" s="581"/>
      <c r="B41" s="582" t="s">
        <v>190</v>
      </c>
      <c r="C41" s="583"/>
      <c r="D41" s="584">
        <f t="shared" ref="D41:O41" ca="1" si="10">D32+D33</f>
        <v>-8966.6666666666661</v>
      </c>
      <c r="E41" s="584">
        <f t="shared" ca="1" si="10"/>
        <v>-7923150</v>
      </c>
      <c r="F41" s="584">
        <f t="shared" ca="1" si="10"/>
        <v>-10017950</v>
      </c>
      <c r="G41" s="584">
        <f t="shared" ca="1" si="10"/>
        <v>-12171773.333333332</v>
      </c>
      <c r="H41" s="584">
        <f t="shared" ca="1" si="10"/>
        <v>-14204773.333333334</v>
      </c>
      <c r="I41" s="584">
        <f t="shared" ca="1" si="10"/>
        <v>-78969.999999998137</v>
      </c>
      <c r="J41" s="584">
        <f t="shared" ca="1" si="10"/>
        <v>-405723.33333333302</v>
      </c>
      <c r="K41" s="584">
        <f t="shared" ca="1" si="10"/>
        <v>2998060.0000000037</v>
      </c>
      <c r="L41" s="584">
        <f t="shared" ca="1" si="10"/>
        <v>4698153.3333333377</v>
      </c>
      <c r="M41" s="584">
        <f t="shared" ca="1" si="10"/>
        <v>4743136.666666666</v>
      </c>
      <c r="N41" s="584">
        <f t="shared" ca="1" si="10"/>
        <v>17046689.999999993</v>
      </c>
      <c r="O41" s="584">
        <f t="shared" ca="1" si="10"/>
        <v>29604386.666666657</v>
      </c>
    </row>
    <row r="42" spans="1:952" s="573" customFormat="1" ht="26.4">
      <c r="A42" s="586" t="s">
        <v>41</v>
      </c>
      <c r="B42" s="587" t="s">
        <v>132</v>
      </c>
      <c r="C42" s="588"/>
      <c r="D42" s="589"/>
      <c r="E42" s="589"/>
      <c r="F42" s="589"/>
      <c r="G42" s="589"/>
      <c r="H42" s="589"/>
      <c r="I42" s="589"/>
      <c r="J42" s="589"/>
      <c r="K42" s="589"/>
      <c r="L42" s="589"/>
      <c r="M42" s="589"/>
      <c r="N42" s="589"/>
      <c r="O42" s="589"/>
    </row>
    <row r="43" spans="1:952" s="475" customFormat="1" ht="26.4">
      <c r="A43" s="574" t="s">
        <v>27</v>
      </c>
      <c r="B43" s="575" t="s">
        <v>183</v>
      </c>
      <c r="C43" s="576"/>
      <c r="D43" s="577">
        <f>D14</f>
        <v>0</v>
      </c>
      <c r="E43" s="577">
        <f>IF(RZS!E$2="TAK",E14+D43,E14)</f>
        <v>0</v>
      </c>
      <c r="F43" s="577">
        <f>IF(RZS!F$2="TAK",F14+E43,F14)</f>
        <v>0</v>
      </c>
      <c r="G43" s="577">
        <f>IF(RZS!G$2="TAK",G14+F43,G14)</f>
        <v>0</v>
      </c>
      <c r="H43" s="577">
        <f>IF(RZS!H$2="TAK",H14+G43,H14)</f>
        <v>0</v>
      </c>
      <c r="I43" s="577">
        <f>IF(RZS!I$2="TAK",I14+H43,I14)</f>
        <v>0</v>
      </c>
      <c r="J43" s="577">
        <f>IF(RZS!J$2="TAK",J14+I43,J14)</f>
        <v>0</v>
      </c>
      <c r="K43" s="577">
        <f>IF(RZS!K$2="TAK",K14+J43,K14)</f>
        <v>0</v>
      </c>
      <c r="L43" s="577">
        <f>IF(RZS!L$2="TAK",L14+K43,L14)</f>
        <v>0</v>
      </c>
      <c r="M43" s="577">
        <f>IF(RZS!M$2="TAK",M14+L43,M14)</f>
        <v>0</v>
      </c>
      <c r="N43" s="577">
        <f>IF(RZS!N$2="TAK",N14+M43,N14)</f>
        <v>0</v>
      </c>
      <c r="O43" s="577">
        <f>IF(RZS!O$2="TAK",O14+N43,O14)</f>
        <v>0</v>
      </c>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8"/>
      <c r="AO43" s="578"/>
      <c r="AP43" s="578"/>
      <c r="AQ43" s="578"/>
      <c r="AR43" s="578"/>
      <c r="AS43" s="578"/>
      <c r="AT43" s="578"/>
      <c r="AU43" s="578"/>
      <c r="AV43" s="578"/>
      <c r="AW43" s="578"/>
      <c r="AX43" s="578"/>
      <c r="AY43" s="578"/>
      <c r="AZ43" s="578"/>
      <c r="BA43" s="578"/>
      <c r="BB43" s="578"/>
      <c r="BC43" s="578"/>
      <c r="BD43" s="578"/>
      <c r="BE43" s="578"/>
      <c r="BF43" s="578"/>
      <c r="BG43" s="578"/>
      <c r="BH43" s="578"/>
      <c r="BI43" s="578"/>
      <c r="BJ43" s="578"/>
      <c r="BK43" s="578"/>
      <c r="BL43" s="578"/>
      <c r="BM43" s="578"/>
      <c r="BN43" s="578"/>
      <c r="BO43" s="578"/>
      <c r="BP43" s="578"/>
      <c r="BQ43" s="578"/>
      <c r="BR43" s="578"/>
      <c r="BS43" s="578"/>
      <c r="BT43" s="578"/>
      <c r="BU43" s="578"/>
      <c r="BV43" s="578"/>
      <c r="BW43" s="578"/>
      <c r="BX43" s="578"/>
      <c r="BY43" s="578"/>
      <c r="BZ43" s="578"/>
      <c r="CA43" s="578"/>
      <c r="CB43" s="578"/>
      <c r="CC43" s="578"/>
      <c r="CD43" s="578"/>
      <c r="CE43" s="578"/>
      <c r="CF43" s="578"/>
      <c r="CG43" s="578"/>
      <c r="CH43" s="578"/>
      <c r="CI43" s="578"/>
      <c r="CJ43" s="578"/>
      <c r="CK43" s="578"/>
      <c r="CL43" s="578"/>
      <c r="CM43" s="578"/>
      <c r="CN43" s="578"/>
      <c r="CO43" s="578"/>
      <c r="CP43" s="578"/>
      <c r="CQ43" s="578"/>
      <c r="CR43" s="578"/>
      <c r="CS43" s="578"/>
      <c r="CT43" s="578"/>
      <c r="CU43" s="578"/>
      <c r="CV43" s="578"/>
      <c r="CW43" s="578"/>
      <c r="CX43" s="578"/>
      <c r="CY43" s="578"/>
      <c r="CZ43" s="578"/>
      <c r="DA43" s="578"/>
      <c r="DB43" s="578"/>
      <c r="DC43" s="578"/>
      <c r="DD43" s="578"/>
      <c r="DE43" s="578"/>
      <c r="DF43" s="578"/>
      <c r="DG43" s="578"/>
      <c r="DH43" s="578"/>
      <c r="DI43" s="578"/>
      <c r="DJ43" s="578"/>
      <c r="DK43" s="578"/>
      <c r="DL43" s="578"/>
      <c r="DM43" s="578"/>
      <c r="DN43" s="578"/>
      <c r="DO43" s="578"/>
      <c r="DP43" s="578"/>
      <c r="DQ43" s="578"/>
      <c r="DR43" s="578"/>
      <c r="DS43" s="578"/>
      <c r="DT43" s="578"/>
      <c r="DU43" s="578"/>
      <c r="DV43" s="578"/>
      <c r="DW43" s="578"/>
      <c r="DX43" s="578"/>
      <c r="DY43" s="578"/>
      <c r="DZ43" s="578"/>
      <c r="EA43" s="578"/>
      <c r="EB43" s="578"/>
      <c r="EC43" s="578"/>
      <c r="ED43" s="578"/>
      <c r="EE43" s="578"/>
      <c r="EF43" s="578"/>
      <c r="EG43" s="578"/>
      <c r="EH43" s="578"/>
      <c r="EI43" s="578"/>
      <c r="EJ43" s="578"/>
      <c r="EK43" s="578"/>
      <c r="EL43" s="578"/>
      <c r="EM43" s="578"/>
      <c r="EN43" s="578"/>
      <c r="EO43" s="578"/>
      <c r="EP43" s="578"/>
      <c r="EQ43" s="578"/>
      <c r="ER43" s="578"/>
      <c r="ES43" s="578"/>
      <c r="ET43" s="578"/>
      <c r="EU43" s="578"/>
      <c r="EV43" s="578"/>
      <c r="EW43" s="578"/>
      <c r="EX43" s="578"/>
      <c r="EY43" s="578"/>
      <c r="EZ43" s="578"/>
      <c r="FA43" s="578"/>
      <c r="FB43" s="578"/>
      <c r="FC43" s="578"/>
      <c r="FD43" s="578"/>
      <c r="FE43" s="578"/>
      <c r="FF43" s="578"/>
      <c r="FG43" s="578"/>
      <c r="FH43" s="578"/>
      <c r="FI43" s="578"/>
      <c r="FJ43" s="578"/>
      <c r="FK43" s="578"/>
      <c r="FL43" s="578"/>
      <c r="FM43" s="578"/>
      <c r="FN43" s="578"/>
      <c r="FO43" s="578"/>
      <c r="FP43" s="578"/>
      <c r="FQ43" s="578"/>
      <c r="FR43" s="578"/>
      <c r="FS43" s="578"/>
      <c r="FT43" s="578"/>
      <c r="FU43" s="578"/>
      <c r="FV43" s="578"/>
      <c r="FW43" s="578"/>
      <c r="FX43" s="578"/>
      <c r="FY43" s="578"/>
      <c r="FZ43" s="578"/>
      <c r="GA43" s="578"/>
      <c r="GB43" s="578"/>
      <c r="GC43" s="578"/>
      <c r="GD43" s="578"/>
      <c r="GE43" s="578"/>
      <c r="GF43" s="578"/>
      <c r="GG43" s="578"/>
      <c r="GH43" s="578"/>
      <c r="GI43" s="578"/>
      <c r="GJ43" s="578"/>
      <c r="GK43" s="578"/>
      <c r="GL43" s="578"/>
      <c r="GM43" s="578"/>
      <c r="GN43" s="578"/>
      <c r="GO43" s="578"/>
      <c r="GP43" s="578"/>
      <c r="GQ43" s="578"/>
      <c r="GR43" s="578"/>
      <c r="GS43" s="578"/>
      <c r="GT43" s="578"/>
      <c r="GU43" s="578"/>
      <c r="GV43" s="578"/>
      <c r="GW43" s="578"/>
      <c r="GX43" s="578"/>
      <c r="GY43" s="578"/>
      <c r="GZ43" s="578"/>
      <c r="HA43" s="578"/>
      <c r="HB43" s="578"/>
      <c r="HC43" s="578"/>
      <c r="HD43" s="578"/>
      <c r="HE43" s="578"/>
      <c r="HF43" s="578"/>
      <c r="HG43" s="578"/>
      <c r="HH43" s="578"/>
      <c r="HI43" s="578"/>
      <c r="HJ43" s="578"/>
      <c r="HK43" s="578"/>
      <c r="HL43" s="578"/>
      <c r="HM43" s="578"/>
      <c r="HN43" s="578"/>
      <c r="HO43" s="578"/>
      <c r="HP43" s="578"/>
      <c r="HQ43" s="578"/>
      <c r="HR43" s="578"/>
      <c r="HS43" s="578"/>
      <c r="HT43" s="578"/>
      <c r="HU43" s="578"/>
      <c r="HV43" s="578"/>
      <c r="HW43" s="578"/>
      <c r="HX43" s="578"/>
      <c r="HY43" s="578"/>
      <c r="HZ43" s="578"/>
      <c r="IA43" s="578"/>
      <c r="IB43" s="578"/>
      <c r="IC43" s="578"/>
      <c r="ID43" s="578"/>
      <c r="IE43" s="578"/>
      <c r="IF43" s="578"/>
      <c r="IG43" s="578"/>
      <c r="IH43" s="578"/>
      <c r="II43" s="578"/>
      <c r="IJ43" s="578"/>
      <c r="IK43" s="578"/>
      <c r="IL43" s="578"/>
      <c r="IM43" s="578"/>
      <c r="IN43" s="578"/>
      <c r="IO43" s="578"/>
      <c r="IP43" s="578"/>
      <c r="IQ43" s="578"/>
      <c r="IR43" s="578"/>
      <c r="IS43" s="578"/>
      <c r="IT43" s="578"/>
      <c r="IU43" s="578"/>
      <c r="IV43" s="578"/>
      <c r="IW43" s="578"/>
      <c r="IX43" s="578"/>
      <c r="IY43" s="578"/>
      <c r="IZ43" s="578"/>
      <c r="JA43" s="578"/>
      <c r="JB43" s="578"/>
      <c r="JC43" s="578"/>
      <c r="JD43" s="578"/>
      <c r="JE43" s="578"/>
      <c r="JF43" s="578"/>
      <c r="JG43" s="578"/>
      <c r="JH43" s="578"/>
      <c r="JI43" s="578"/>
      <c r="JJ43" s="578"/>
      <c r="JK43" s="578"/>
      <c r="JL43" s="578"/>
      <c r="JM43" s="578"/>
      <c r="JN43" s="578"/>
      <c r="JO43" s="578"/>
      <c r="JP43" s="578"/>
      <c r="JQ43" s="578"/>
      <c r="JR43" s="578"/>
      <c r="JS43" s="578"/>
      <c r="JT43" s="578"/>
      <c r="JU43" s="578"/>
      <c r="JV43" s="578"/>
      <c r="JW43" s="578"/>
      <c r="JX43" s="578"/>
      <c r="JY43" s="578"/>
      <c r="JZ43" s="578"/>
      <c r="KA43" s="578"/>
      <c r="KB43" s="578"/>
      <c r="KC43" s="578"/>
      <c r="KD43" s="578"/>
      <c r="KE43" s="578"/>
      <c r="KF43" s="578"/>
      <c r="KG43" s="578"/>
      <c r="KH43" s="578"/>
      <c r="KI43" s="578"/>
      <c r="KJ43" s="578"/>
      <c r="KK43" s="578"/>
      <c r="KL43" s="578"/>
      <c r="KM43" s="578"/>
      <c r="KN43" s="578"/>
      <c r="KO43" s="578"/>
      <c r="KP43" s="578"/>
      <c r="KQ43" s="578"/>
      <c r="KR43" s="578"/>
      <c r="KS43" s="578"/>
      <c r="KT43" s="578"/>
      <c r="KU43" s="578"/>
      <c r="KV43" s="578"/>
      <c r="KW43" s="578"/>
      <c r="KX43" s="578"/>
      <c r="KY43" s="578"/>
      <c r="KZ43" s="578"/>
      <c r="LA43" s="578"/>
      <c r="LB43" s="578"/>
      <c r="LC43" s="578"/>
      <c r="LD43" s="578"/>
      <c r="LE43" s="578"/>
      <c r="LF43" s="578"/>
      <c r="LG43" s="578"/>
      <c r="LH43" s="578"/>
      <c r="LI43" s="578"/>
      <c r="LJ43" s="578"/>
      <c r="LK43" s="578"/>
      <c r="LL43" s="578"/>
      <c r="LM43" s="578"/>
      <c r="LN43" s="578"/>
      <c r="LO43" s="578"/>
      <c r="LP43" s="578"/>
      <c r="LQ43" s="578"/>
      <c r="LR43" s="578"/>
      <c r="LS43" s="578"/>
      <c r="LT43" s="578"/>
      <c r="LU43" s="578"/>
      <c r="LV43" s="578"/>
      <c r="LW43" s="578"/>
      <c r="LX43" s="578"/>
      <c r="LY43" s="578"/>
      <c r="LZ43" s="578"/>
      <c r="MA43" s="578"/>
      <c r="MB43" s="578"/>
      <c r="MC43" s="578"/>
      <c r="MD43" s="578"/>
      <c r="ME43" s="578"/>
      <c r="MF43" s="578"/>
      <c r="MG43" s="578"/>
      <c r="MH43" s="578"/>
      <c r="MI43" s="578"/>
      <c r="MJ43" s="578"/>
      <c r="MK43" s="578"/>
      <c r="ML43" s="578"/>
      <c r="MM43" s="578"/>
      <c r="MN43" s="578"/>
      <c r="MO43" s="578"/>
      <c r="MP43" s="578"/>
      <c r="MQ43" s="578"/>
      <c r="MR43" s="578"/>
      <c r="MS43" s="578"/>
      <c r="MT43" s="578"/>
      <c r="MU43" s="578"/>
      <c r="MV43" s="578"/>
      <c r="MW43" s="578"/>
      <c r="MX43" s="578"/>
      <c r="MY43" s="578"/>
      <c r="MZ43" s="578"/>
      <c r="NA43" s="578"/>
      <c r="NB43" s="578"/>
      <c r="NC43" s="578"/>
      <c r="ND43" s="578"/>
      <c r="NE43" s="578"/>
      <c r="NF43" s="578"/>
      <c r="NG43" s="578"/>
      <c r="NH43" s="578"/>
      <c r="NI43" s="578"/>
      <c r="NJ43" s="578"/>
      <c r="NK43" s="578"/>
      <c r="NL43" s="578"/>
      <c r="NM43" s="578"/>
      <c r="NN43" s="578"/>
      <c r="NO43" s="578"/>
      <c r="NP43" s="578"/>
      <c r="NQ43" s="578"/>
      <c r="NR43" s="578"/>
      <c r="NS43" s="578"/>
      <c r="NT43" s="578"/>
      <c r="NU43" s="578"/>
      <c r="NV43" s="578"/>
      <c r="NW43" s="578"/>
      <c r="NX43" s="578"/>
      <c r="NY43" s="578"/>
      <c r="NZ43" s="578"/>
      <c r="OA43" s="578"/>
      <c r="OB43" s="578"/>
      <c r="OC43" s="578"/>
      <c r="OD43" s="578"/>
      <c r="OE43" s="578"/>
      <c r="OF43" s="578"/>
      <c r="OG43" s="578"/>
      <c r="OH43" s="578"/>
      <c r="OI43" s="578"/>
      <c r="OJ43" s="578"/>
      <c r="OK43" s="578"/>
      <c r="OL43" s="578"/>
      <c r="OM43" s="578"/>
      <c r="ON43" s="578"/>
      <c r="OO43" s="578"/>
      <c r="OP43" s="578"/>
      <c r="OQ43" s="578"/>
      <c r="OR43" s="578"/>
      <c r="OS43" s="578"/>
      <c r="OT43" s="578"/>
      <c r="OU43" s="578"/>
      <c r="OV43" s="578"/>
      <c r="OW43" s="578"/>
      <c r="OX43" s="578"/>
      <c r="OY43" s="578"/>
      <c r="OZ43" s="578"/>
      <c r="PA43" s="578"/>
      <c r="PB43" s="578"/>
      <c r="PC43" s="578"/>
      <c r="PD43" s="578"/>
      <c r="PE43" s="578"/>
      <c r="PF43" s="578"/>
      <c r="PG43" s="578"/>
      <c r="PH43" s="578"/>
      <c r="PI43" s="578"/>
      <c r="PJ43" s="578"/>
      <c r="PK43" s="578"/>
      <c r="PL43" s="578"/>
      <c r="PM43" s="578"/>
      <c r="PN43" s="578"/>
      <c r="PO43" s="578"/>
      <c r="PP43" s="578"/>
      <c r="PQ43" s="578"/>
      <c r="PR43" s="578"/>
      <c r="PS43" s="578"/>
      <c r="PT43" s="578"/>
      <c r="PU43" s="578"/>
      <c r="PV43" s="578"/>
      <c r="PW43" s="578"/>
      <c r="PX43" s="578"/>
      <c r="PY43" s="578"/>
      <c r="PZ43" s="578"/>
      <c r="QA43" s="578"/>
      <c r="QB43" s="578"/>
      <c r="QC43" s="578"/>
      <c r="QD43" s="578"/>
      <c r="QE43" s="578"/>
      <c r="QF43" s="578"/>
      <c r="QG43" s="578"/>
      <c r="QH43" s="578"/>
      <c r="QI43" s="578"/>
      <c r="QJ43" s="578"/>
      <c r="QK43" s="578"/>
      <c r="QL43" s="578"/>
      <c r="QM43" s="578"/>
      <c r="QN43" s="578"/>
      <c r="QO43" s="578"/>
      <c r="QP43" s="578"/>
      <c r="QQ43" s="578"/>
      <c r="QR43" s="578"/>
      <c r="QS43" s="578"/>
      <c r="QT43" s="578"/>
      <c r="QU43" s="578"/>
      <c r="QV43" s="578"/>
      <c r="QW43" s="578"/>
      <c r="QX43" s="578"/>
      <c r="QY43" s="578"/>
      <c r="QZ43" s="578"/>
      <c r="RA43" s="578"/>
      <c r="RB43" s="578"/>
      <c r="RC43" s="578"/>
      <c r="RD43" s="578"/>
      <c r="RE43" s="578"/>
      <c r="RF43" s="578"/>
      <c r="RG43" s="578"/>
      <c r="RH43" s="578"/>
      <c r="RI43" s="578"/>
      <c r="RJ43" s="578"/>
      <c r="RK43" s="578"/>
      <c r="RL43" s="578"/>
      <c r="RM43" s="578"/>
      <c r="RN43" s="578"/>
      <c r="RO43" s="578"/>
      <c r="RP43" s="578"/>
      <c r="RQ43" s="578"/>
      <c r="RR43" s="578"/>
      <c r="RS43" s="578"/>
      <c r="RT43" s="578"/>
      <c r="RU43" s="578"/>
      <c r="RV43" s="578"/>
      <c r="RW43" s="578"/>
      <c r="RX43" s="578"/>
      <c r="RY43" s="578"/>
      <c r="RZ43" s="578"/>
      <c r="SA43" s="578"/>
      <c r="SB43" s="578"/>
      <c r="SC43" s="578"/>
      <c r="SD43" s="578"/>
      <c r="SE43" s="578"/>
      <c r="SF43" s="578"/>
      <c r="SG43" s="578"/>
      <c r="SH43" s="578"/>
      <c r="SI43" s="578"/>
      <c r="SJ43" s="578"/>
      <c r="SK43" s="578"/>
      <c r="SL43" s="578"/>
      <c r="SM43" s="578"/>
      <c r="SN43" s="578"/>
      <c r="SO43" s="578"/>
      <c r="SP43" s="578"/>
      <c r="SQ43" s="578"/>
      <c r="SR43" s="578"/>
      <c r="SS43" s="578"/>
      <c r="ST43" s="578"/>
      <c r="SU43" s="578"/>
      <c r="SV43" s="578"/>
      <c r="SW43" s="578"/>
      <c r="SX43" s="578"/>
      <c r="SY43" s="578"/>
      <c r="SZ43" s="578"/>
      <c r="TA43" s="578"/>
      <c r="TB43" s="578"/>
      <c r="TC43" s="578"/>
      <c r="TD43" s="578"/>
      <c r="TE43" s="578"/>
      <c r="TF43" s="578"/>
      <c r="TG43" s="578"/>
      <c r="TH43" s="578"/>
      <c r="TI43" s="578"/>
      <c r="TJ43" s="578"/>
      <c r="TK43" s="578"/>
      <c r="TL43" s="578"/>
      <c r="TM43" s="578"/>
      <c r="TN43" s="578"/>
      <c r="TO43" s="578"/>
      <c r="TP43" s="578"/>
      <c r="TQ43" s="578"/>
      <c r="TR43" s="578"/>
      <c r="TS43" s="578"/>
      <c r="TT43" s="578"/>
      <c r="TU43" s="578"/>
      <c r="TV43" s="578"/>
      <c r="TW43" s="578"/>
      <c r="TX43" s="578"/>
      <c r="TY43" s="578"/>
      <c r="TZ43" s="578"/>
      <c r="UA43" s="578"/>
      <c r="UB43" s="578"/>
      <c r="UC43" s="578"/>
      <c r="UD43" s="578"/>
      <c r="UE43" s="578"/>
      <c r="UF43" s="578"/>
      <c r="UG43" s="578"/>
      <c r="UH43" s="578"/>
      <c r="UI43" s="578"/>
      <c r="UJ43" s="578"/>
      <c r="UK43" s="578"/>
      <c r="UL43" s="578"/>
      <c r="UM43" s="578"/>
      <c r="UN43" s="578"/>
      <c r="UO43" s="578"/>
      <c r="UP43" s="578"/>
      <c r="UQ43" s="578"/>
      <c r="UR43" s="578"/>
      <c r="US43" s="578"/>
      <c r="UT43" s="578"/>
      <c r="UU43" s="578"/>
      <c r="UV43" s="578"/>
      <c r="UW43" s="578"/>
      <c r="UX43" s="578"/>
      <c r="UY43" s="578"/>
      <c r="UZ43" s="578"/>
      <c r="VA43" s="578"/>
      <c r="VB43" s="578"/>
      <c r="VC43" s="578"/>
      <c r="VD43" s="578"/>
      <c r="VE43" s="578"/>
      <c r="VF43" s="578"/>
      <c r="VG43" s="578"/>
      <c r="VH43" s="578"/>
      <c r="VI43" s="578"/>
      <c r="VJ43" s="578"/>
      <c r="VK43" s="578"/>
      <c r="VL43" s="578"/>
      <c r="VM43" s="578"/>
      <c r="VN43" s="578"/>
      <c r="VO43" s="578"/>
      <c r="VP43" s="578"/>
      <c r="VQ43" s="578"/>
      <c r="VR43" s="578"/>
      <c r="VS43" s="578"/>
      <c r="VT43" s="578"/>
      <c r="VU43" s="578"/>
      <c r="VV43" s="578"/>
      <c r="VW43" s="578"/>
      <c r="VX43" s="578"/>
      <c r="VY43" s="578"/>
      <c r="VZ43" s="578"/>
      <c r="WA43" s="578"/>
      <c r="WB43" s="578"/>
      <c r="WC43" s="578"/>
      <c r="WD43" s="578"/>
      <c r="WE43" s="578"/>
      <c r="WF43" s="578"/>
      <c r="WG43" s="578"/>
      <c r="WH43" s="578"/>
      <c r="WI43" s="578"/>
      <c r="WJ43" s="578"/>
      <c r="WK43" s="578"/>
      <c r="WL43" s="578"/>
      <c r="WM43" s="578"/>
      <c r="WN43" s="578"/>
      <c r="WO43" s="578"/>
      <c r="WP43" s="578"/>
      <c r="WQ43" s="578"/>
      <c r="WR43" s="578"/>
      <c r="WS43" s="578"/>
      <c r="WT43" s="578"/>
      <c r="WU43" s="578"/>
      <c r="WV43" s="578"/>
      <c r="WW43" s="578"/>
      <c r="WX43" s="578"/>
      <c r="WY43" s="578"/>
      <c r="WZ43" s="578"/>
      <c r="XA43" s="578"/>
      <c r="XB43" s="578"/>
      <c r="XC43" s="578"/>
      <c r="XD43" s="578"/>
      <c r="XE43" s="578"/>
      <c r="XF43" s="578"/>
      <c r="XG43" s="578"/>
      <c r="XH43" s="578"/>
      <c r="XI43" s="578"/>
      <c r="XJ43" s="578"/>
      <c r="XK43" s="578"/>
      <c r="XL43" s="578"/>
      <c r="XM43" s="578"/>
      <c r="XN43" s="578"/>
      <c r="XO43" s="578"/>
      <c r="XP43" s="578"/>
      <c r="XQ43" s="578"/>
      <c r="XR43" s="578"/>
      <c r="XS43" s="578"/>
      <c r="XT43" s="578"/>
      <c r="XU43" s="578"/>
      <c r="XV43" s="578"/>
      <c r="XW43" s="578"/>
      <c r="XX43" s="578"/>
      <c r="XY43" s="578"/>
      <c r="XZ43" s="578"/>
      <c r="YA43" s="578"/>
      <c r="YB43" s="578"/>
      <c r="YC43" s="578"/>
      <c r="YD43" s="578"/>
      <c r="YE43" s="578"/>
      <c r="YF43" s="578"/>
      <c r="YG43" s="578"/>
      <c r="YH43" s="578"/>
      <c r="YI43" s="578"/>
      <c r="YJ43" s="578"/>
      <c r="YK43" s="578"/>
      <c r="YL43" s="578"/>
      <c r="YM43" s="578"/>
      <c r="YN43" s="578"/>
      <c r="YO43" s="578"/>
      <c r="YP43" s="578"/>
      <c r="YQ43" s="578"/>
      <c r="YR43" s="578"/>
      <c r="YS43" s="578"/>
      <c r="YT43" s="578"/>
      <c r="YU43" s="578"/>
      <c r="YV43" s="578"/>
      <c r="YW43" s="578"/>
      <c r="YX43" s="578"/>
      <c r="YY43" s="578"/>
      <c r="YZ43" s="578"/>
      <c r="ZA43" s="578"/>
      <c r="ZB43" s="578"/>
      <c r="ZC43" s="578"/>
      <c r="ZD43" s="578"/>
      <c r="ZE43" s="578"/>
      <c r="ZF43" s="578"/>
      <c r="ZG43" s="578"/>
      <c r="ZH43" s="578"/>
      <c r="ZI43" s="578"/>
      <c r="ZJ43" s="578"/>
      <c r="ZK43" s="578"/>
      <c r="ZL43" s="578"/>
      <c r="ZM43" s="578"/>
      <c r="ZN43" s="578"/>
      <c r="ZO43" s="578"/>
      <c r="ZP43" s="578"/>
      <c r="ZQ43" s="578"/>
      <c r="ZR43" s="578"/>
      <c r="ZS43" s="578"/>
      <c r="ZT43" s="578"/>
      <c r="ZU43" s="578"/>
      <c r="ZV43" s="578"/>
      <c r="ZW43" s="578"/>
      <c r="ZX43" s="578"/>
      <c r="ZY43" s="578"/>
      <c r="ZZ43" s="578"/>
      <c r="AAA43" s="578"/>
      <c r="AAB43" s="578"/>
      <c r="AAC43" s="578"/>
      <c r="AAD43" s="578"/>
      <c r="AAE43" s="578"/>
      <c r="AAF43" s="578"/>
      <c r="AAG43" s="578"/>
      <c r="AAH43" s="578"/>
      <c r="AAI43" s="578"/>
      <c r="AAJ43" s="578"/>
      <c r="AAK43" s="578"/>
      <c r="AAL43" s="578"/>
      <c r="AAM43" s="578"/>
      <c r="AAN43" s="578"/>
      <c r="AAO43" s="578"/>
      <c r="AAP43" s="578"/>
      <c r="AAQ43" s="578"/>
      <c r="AAR43" s="578"/>
      <c r="AAS43" s="578"/>
      <c r="AAT43" s="578"/>
      <c r="AAU43" s="578"/>
      <c r="AAV43" s="578"/>
      <c r="AAW43" s="578"/>
      <c r="AAX43" s="578"/>
      <c r="AAY43" s="578"/>
      <c r="AAZ43" s="578"/>
      <c r="ABA43" s="578"/>
      <c r="ABB43" s="578"/>
      <c r="ABC43" s="578"/>
      <c r="ABD43" s="578"/>
      <c r="ABE43" s="578"/>
      <c r="ABF43" s="578"/>
      <c r="ABG43" s="578"/>
      <c r="ABH43" s="578"/>
      <c r="ABI43" s="578"/>
      <c r="ABJ43" s="578"/>
      <c r="ABK43" s="578"/>
      <c r="ABL43" s="578"/>
      <c r="ABM43" s="578"/>
      <c r="ABN43" s="578"/>
      <c r="ABO43" s="578"/>
      <c r="ABP43" s="578"/>
      <c r="ABQ43" s="578"/>
      <c r="ABR43" s="578"/>
      <c r="ABS43" s="578"/>
      <c r="ABT43" s="578"/>
      <c r="ABU43" s="578"/>
      <c r="ABV43" s="578"/>
      <c r="ABW43" s="578"/>
      <c r="ABX43" s="578"/>
      <c r="ABY43" s="578"/>
      <c r="ABZ43" s="578"/>
      <c r="ACA43" s="578"/>
      <c r="ACB43" s="578"/>
      <c r="ACC43" s="578"/>
      <c r="ACD43" s="578"/>
      <c r="ACE43" s="578"/>
      <c r="ACF43" s="578"/>
      <c r="ACG43" s="578"/>
      <c r="ACH43" s="578"/>
      <c r="ACI43" s="578"/>
      <c r="ACJ43" s="578"/>
      <c r="ACK43" s="578"/>
      <c r="ACL43" s="578"/>
      <c r="ACM43" s="578"/>
      <c r="ACN43" s="578"/>
      <c r="ACO43" s="578"/>
      <c r="ACP43" s="578"/>
      <c r="ACQ43" s="578"/>
      <c r="ACR43" s="578"/>
      <c r="ACS43" s="578"/>
      <c r="ACT43" s="578"/>
      <c r="ACU43" s="578"/>
      <c r="ACV43" s="578"/>
      <c r="ACW43" s="578"/>
      <c r="ACX43" s="578"/>
      <c r="ACY43" s="578"/>
      <c r="ACZ43" s="578"/>
      <c r="ADA43" s="578"/>
      <c r="ADB43" s="578"/>
      <c r="ADC43" s="578"/>
      <c r="ADD43" s="578"/>
      <c r="ADE43" s="578"/>
      <c r="ADF43" s="578"/>
      <c r="ADG43" s="578"/>
      <c r="ADH43" s="578"/>
      <c r="ADI43" s="578"/>
      <c r="ADJ43" s="578"/>
      <c r="ADK43" s="578"/>
      <c r="ADL43" s="578"/>
      <c r="ADM43" s="578"/>
      <c r="ADN43" s="578"/>
      <c r="ADO43" s="578"/>
      <c r="ADP43" s="578"/>
      <c r="ADQ43" s="578"/>
      <c r="ADR43" s="578"/>
      <c r="ADS43" s="578"/>
      <c r="ADT43" s="578"/>
      <c r="ADU43" s="578"/>
      <c r="ADV43" s="578"/>
      <c r="ADW43" s="578"/>
      <c r="ADX43" s="578"/>
      <c r="ADY43" s="578"/>
      <c r="ADZ43" s="578"/>
      <c r="AEA43" s="578"/>
      <c r="AEB43" s="578"/>
      <c r="AEC43" s="578"/>
      <c r="AED43" s="578"/>
      <c r="AEE43" s="578"/>
      <c r="AEF43" s="578"/>
      <c r="AEG43" s="578"/>
      <c r="AEH43" s="578"/>
      <c r="AEI43" s="578"/>
      <c r="AEJ43" s="578"/>
      <c r="AEK43" s="578"/>
      <c r="AEL43" s="578"/>
      <c r="AEM43" s="578"/>
      <c r="AEN43" s="578"/>
      <c r="AEO43" s="578"/>
      <c r="AEP43" s="578"/>
      <c r="AEQ43" s="578"/>
      <c r="AER43" s="578"/>
      <c r="AES43" s="578"/>
      <c r="AET43" s="578"/>
      <c r="AEU43" s="578"/>
      <c r="AEV43" s="578"/>
      <c r="AEW43" s="578"/>
      <c r="AEX43" s="578"/>
      <c r="AEY43" s="578"/>
      <c r="AEZ43" s="578"/>
      <c r="AFA43" s="578"/>
      <c r="AFB43" s="578"/>
      <c r="AFC43" s="578"/>
      <c r="AFD43" s="578"/>
      <c r="AFE43" s="578"/>
      <c r="AFF43" s="578"/>
      <c r="AFG43" s="578"/>
      <c r="AFH43" s="578"/>
      <c r="AFI43" s="578"/>
      <c r="AFJ43" s="578"/>
      <c r="AFK43" s="578"/>
      <c r="AFL43" s="578"/>
      <c r="AFM43" s="578"/>
      <c r="AFN43" s="578"/>
      <c r="AFO43" s="578"/>
      <c r="AFP43" s="578"/>
      <c r="AFQ43" s="578"/>
      <c r="AFR43" s="578"/>
      <c r="AFS43" s="578"/>
      <c r="AFT43" s="578"/>
      <c r="AFU43" s="578"/>
      <c r="AFV43" s="578"/>
      <c r="AFW43" s="578"/>
      <c r="AFX43" s="578"/>
      <c r="AFY43" s="578"/>
      <c r="AFZ43" s="578"/>
      <c r="AGA43" s="578"/>
      <c r="AGB43" s="578"/>
      <c r="AGC43" s="578"/>
      <c r="AGD43" s="578"/>
      <c r="AGE43" s="578"/>
      <c r="AGF43" s="578"/>
      <c r="AGG43" s="578"/>
      <c r="AGH43" s="578"/>
      <c r="AGI43" s="578"/>
      <c r="AGJ43" s="578"/>
      <c r="AGK43" s="578"/>
      <c r="AGL43" s="578"/>
      <c r="AGM43" s="578"/>
      <c r="AGN43" s="578"/>
      <c r="AGO43" s="578"/>
      <c r="AGP43" s="578"/>
      <c r="AGQ43" s="578"/>
      <c r="AGR43" s="578"/>
      <c r="AGS43" s="578"/>
      <c r="AGT43" s="578"/>
      <c r="AGU43" s="578"/>
      <c r="AGV43" s="578"/>
      <c r="AGW43" s="578"/>
      <c r="AGX43" s="578"/>
      <c r="AGY43" s="578"/>
      <c r="AGZ43" s="578"/>
      <c r="AHA43" s="578"/>
      <c r="AHB43" s="578"/>
      <c r="AHC43" s="578"/>
      <c r="AHD43" s="578"/>
      <c r="AHE43" s="578"/>
      <c r="AHF43" s="578"/>
      <c r="AHG43" s="578"/>
      <c r="AHH43" s="578"/>
      <c r="AHI43" s="578"/>
      <c r="AHJ43" s="578"/>
      <c r="AHK43" s="578"/>
      <c r="AHL43" s="578"/>
      <c r="AHM43" s="578"/>
      <c r="AHN43" s="578"/>
      <c r="AHO43" s="578"/>
      <c r="AHP43" s="578"/>
      <c r="AHQ43" s="578"/>
      <c r="AHR43" s="578"/>
      <c r="AHS43" s="578"/>
      <c r="AHT43" s="578"/>
      <c r="AHU43" s="578"/>
      <c r="AHV43" s="578"/>
      <c r="AHW43" s="578"/>
      <c r="AHX43" s="578"/>
      <c r="AHY43" s="578"/>
      <c r="AHZ43" s="578"/>
      <c r="AIA43" s="578"/>
      <c r="AIB43" s="578"/>
      <c r="AIC43" s="578"/>
      <c r="AID43" s="578"/>
      <c r="AIE43" s="578"/>
      <c r="AIF43" s="578"/>
      <c r="AIG43" s="578"/>
      <c r="AIH43" s="578"/>
      <c r="AII43" s="578"/>
      <c r="AIJ43" s="578"/>
      <c r="AIK43" s="578"/>
      <c r="AIL43" s="578"/>
      <c r="AIM43" s="578"/>
      <c r="AIN43" s="578"/>
      <c r="AIO43" s="578"/>
      <c r="AIP43" s="578"/>
      <c r="AIQ43" s="578"/>
      <c r="AIR43" s="578"/>
      <c r="AIS43" s="578"/>
      <c r="AIT43" s="578"/>
      <c r="AIU43" s="578"/>
      <c r="AIV43" s="578"/>
      <c r="AIW43" s="578"/>
      <c r="AIX43" s="578"/>
      <c r="AIY43" s="578"/>
      <c r="AIZ43" s="578"/>
      <c r="AJA43" s="578"/>
      <c r="AJB43" s="578"/>
      <c r="AJC43" s="578"/>
      <c r="AJD43" s="578"/>
      <c r="AJE43" s="578"/>
      <c r="AJF43" s="578"/>
      <c r="AJG43" s="578"/>
      <c r="AJH43" s="578"/>
      <c r="AJI43" s="578"/>
      <c r="AJJ43" s="578"/>
      <c r="AJK43" s="578"/>
      <c r="AJL43" s="578"/>
      <c r="AJM43" s="578"/>
      <c r="AJN43" s="578"/>
      <c r="AJO43" s="578"/>
      <c r="AJP43" s="578"/>
    </row>
    <row r="44" spans="1:952" s="475" customFormat="1" ht="26.4">
      <c r="A44" s="574" t="s">
        <v>28</v>
      </c>
      <c r="B44" s="575" t="s">
        <v>184</v>
      </c>
      <c r="C44" s="576"/>
      <c r="D44" s="577">
        <f>D15</f>
        <v>0</v>
      </c>
      <c r="E44" s="577">
        <f>IF(RZS!E$2="TAK",E15+D44,E15)</f>
        <v>0</v>
      </c>
      <c r="F44" s="577">
        <f>IF(RZS!F$2="TAK",F15+E44,F15)</f>
        <v>0</v>
      </c>
      <c r="G44" s="577">
        <f>IF(RZS!G$2="TAK",G15+F44,G15)</f>
        <v>0</v>
      </c>
      <c r="H44" s="577">
        <f>IF(RZS!H$2="TAK",H15+G44,H15)</f>
        <v>0</v>
      </c>
      <c r="I44" s="577">
        <f>IF(RZS!I$2="TAK",I15+H44,I15)</f>
        <v>0</v>
      </c>
      <c r="J44" s="577">
        <f>IF(RZS!J$2="TAK",J15+I44,J15)</f>
        <v>0</v>
      </c>
      <c r="K44" s="577">
        <f>IF(RZS!K$2="TAK",K15+J44,K15)</f>
        <v>0</v>
      </c>
      <c r="L44" s="577">
        <f>IF(RZS!L$2="TAK",L15+K44,L15)</f>
        <v>0</v>
      </c>
      <c r="M44" s="577">
        <f>IF(RZS!M$2="TAK",M15+L44,M15)</f>
        <v>0</v>
      </c>
      <c r="N44" s="577">
        <f>IF(RZS!N$2="TAK",N15+M44,N15)</f>
        <v>0</v>
      </c>
      <c r="O44" s="577">
        <f>IF(RZS!O$2="TAK",O15+N44,O15)</f>
        <v>0</v>
      </c>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8"/>
      <c r="AO44" s="578"/>
      <c r="AP44" s="578"/>
      <c r="AQ44" s="578"/>
      <c r="AR44" s="578"/>
      <c r="AS44" s="578"/>
      <c r="AT44" s="578"/>
      <c r="AU44" s="578"/>
      <c r="AV44" s="578"/>
      <c r="AW44" s="578"/>
      <c r="AX44" s="578"/>
      <c r="AY44" s="578"/>
      <c r="AZ44" s="578"/>
      <c r="BA44" s="578"/>
      <c r="BB44" s="578"/>
      <c r="BC44" s="578"/>
      <c r="BD44" s="578"/>
      <c r="BE44" s="578"/>
      <c r="BF44" s="578"/>
      <c r="BG44" s="578"/>
      <c r="BH44" s="578"/>
      <c r="BI44" s="578"/>
      <c r="BJ44" s="578"/>
      <c r="BK44" s="578"/>
      <c r="BL44" s="578"/>
      <c r="BM44" s="578"/>
      <c r="BN44" s="578"/>
      <c r="BO44" s="578"/>
      <c r="BP44" s="578"/>
      <c r="BQ44" s="578"/>
      <c r="BR44" s="578"/>
      <c r="BS44" s="578"/>
      <c r="BT44" s="578"/>
      <c r="BU44" s="578"/>
      <c r="BV44" s="578"/>
      <c r="BW44" s="578"/>
      <c r="BX44" s="578"/>
      <c r="BY44" s="578"/>
      <c r="BZ44" s="578"/>
      <c r="CA44" s="578"/>
      <c r="CB44" s="578"/>
      <c r="CC44" s="578"/>
      <c r="CD44" s="578"/>
      <c r="CE44" s="578"/>
      <c r="CF44" s="578"/>
      <c r="CG44" s="578"/>
      <c r="CH44" s="578"/>
      <c r="CI44" s="578"/>
      <c r="CJ44" s="578"/>
      <c r="CK44" s="578"/>
      <c r="CL44" s="578"/>
      <c r="CM44" s="578"/>
      <c r="CN44" s="578"/>
      <c r="CO44" s="578"/>
      <c r="CP44" s="578"/>
      <c r="CQ44" s="578"/>
      <c r="CR44" s="578"/>
      <c r="CS44" s="578"/>
      <c r="CT44" s="578"/>
      <c r="CU44" s="578"/>
      <c r="CV44" s="578"/>
      <c r="CW44" s="578"/>
      <c r="CX44" s="578"/>
      <c r="CY44" s="578"/>
      <c r="CZ44" s="578"/>
      <c r="DA44" s="578"/>
      <c r="DB44" s="578"/>
      <c r="DC44" s="578"/>
      <c r="DD44" s="578"/>
      <c r="DE44" s="578"/>
      <c r="DF44" s="578"/>
      <c r="DG44" s="578"/>
      <c r="DH44" s="578"/>
      <c r="DI44" s="578"/>
      <c r="DJ44" s="578"/>
      <c r="DK44" s="578"/>
      <c r="DL44" s="578"/>
      <c r="DM44" s="578"/>
      <c r="DN44" s="578"/>
      <c r="DO44" s="578"/>
      <c r="DP44" s="578"/>
      <c r="DQ44" s="578"/>
      <c r="DR44" s="578"/>
      <c r="DS44" s="578"/>
      <c r="DT44" s="578"/>
      <c r="DU44" s="578"/>
      <c r="DV44" s="578"/>
      <c r="DW44" s="578"/>
      <c r="DX44" s="578"/>
      <c r="DY44" s="578"/>
      <c r="DZ44" s="578"/>
      <c r="EA44" s="578"/>
      <c r="EB44" s="578"/>
      <c r="EC44" s="578"/>
      <c r="ED44" s="578"/>
      <c r="EE44" s="578"/>
      <c r="EF44" s="578"/>
      <c r="EG44" s="578"/>
      <c r="EH44" s="578"/>
      <c r="EI44" s="578"/>
      <c r="EJ44" s="578"/>
      <c r="EK44" s="578"/>
      <c r="EL44" s="578"/>
      <c r="EM44" s="578"/>
      <c r="EN44" s="578"/>
      <c r="EO44" s="578"/>
      <c r="EP44" s="578"/>
      <c r="EQ44" s="578"/>
      <c r="ER44" s="578"/>
      <c r="ES44" s="578"/>
      <c r="ET44" s="578"/>
      <c r="EU44" s="578"/>
      <c r="EV44" s="578"/>
      <c r="EW44" s="578"/>
      <c r="EX44" s="578"/>
      <c r="EY44" s="578"/>
      <c r="EZ44" s="578"/>
      <c r="FA44" s="578"/>
      <c r="FB44" s="578"/>
      <c r="FC44" s="578"/>
      <c r="FD44" s="578"/>
      <c r="FE44" s="578"/>
      <c r="FF44" s="578"/>
      <c r="FG44" s="578"/>
      <c r="FH44" s="578"/>
      <c r="FI44" s="578"/>
      <c r="FJ44" s="578"/>
      <c r="FK44" s="578"/>
      <c r="FL44" s="578"/>
      <c r="FM44" s="578"/>
      <c r="FN44" s="578"/>
      <c r="FO44" s="578"/>
      <c r="FP44" s="578"/>
      <c r="FQ44" s="578"/>
      <c r="FR44" s="578"/>
      <c r="FS44" s="578"/>
      <c r="FT44" s="578"/>
      <c r="FU44" s="578"/>
      <c r="FV44" s="578"/>
      <c r="FW44" s="578"/>
      <c r="FX44" s="578"/>
      <c r="FY44" s="578"/>
      <c r="FZ44" s="578"/>
      <c r="GA44" s="578"/>
      <c r="GB44" s="578"/>
      <c r="GC44" s="578"/>
      <c r="GD44" s="578"/>
      <c r="GE44" s="578"/>
      <c r="GF44" s="578"/>
      <c r="GG44" s="578"/>
      <c r="GH44" s="578"/>
      <c r="GI44" s="578"/>
      <c r="GJ44" s="578"/>
      <c r="GK44" s="578"/>
      <c r="GL44" s="578"/>
      <c r="GM44" s="578"/>
      <c r="GN44" s="578"/>
      <c r="GO44" s="578"/>
      <c r="GP44" s="578"/>
      <c r="GQ44" s="578"/>
      <c r="GR44" s="578"/>
      <c r="GS44" s="578"/>
      <c r="GT44" s="578"/>
      <c r="GU44" s="578"/>
      <c r="GV44" s="578"/>
      <c r="GW44" s="578"/>
      <c r="GX44" s="578"/>
      <c r="GY44" s="578"/>
      <c r="GZ44" s="578"/>
      <c r="HA44" s="578"/>
      <c r="HB44" s="578"/>
      <c r="HC44" s="578"/>
      <c r="HD44" s="578"/>
      <c r="HE44" s="578"/>
      <c r="HF44" s="578"/>
      <c r="HG44" s="578"/>
      <c r="HH44" s="578"/>
      <c r="HI44" s="578"/>
      <c r="HJ44" s="578"/>
      <c r="HK44" s="578"/>
      <c r="HL44" s="578"/>
      <c r="HM44" s="578"/>
      <c r="HN44" s="578"/>
      <c r="HO44" s="578"/>
      <c r="HP44" s="578"/>
      <c r="HQ44" s="578"/>
      <c r="HR44" s="578"/>
      <c r="HS44" s="578"/>
      <c r="HT44" s="578"/>
      <c r="HU44" s="578"/>
      <c r="HV44" s="578"/>
      <c r="HW44" s="578"/>
      <c r="HX44" s="578"/>
      <c r="HY44" s="578"/>
      <c r="HZ44" s="578"/>
      <c r="IA44" s="578"/>
      <c r="IB44" s="578"/>
      <c r="IC44" s="578"/>
      <c r="ID44" s="578"/>
      <c r="IE44" s="578"/>
      <c r="IF44" s="578"/>
      <c r="IG44" s="578"/>
      <c r="IH44" s="578"/>
      <c r="II44" s="578"/>
      <c r="IJ44" s="578"/>
      <c r="IK44" s="578"/>
      <c r="IL44" s="578"/>
      <c r="IM44" s="578"/>
      <c r="IN44" s="578"/>
      <c r="IO44" s="578"/>
      <c r="IP44" s="578"/>
      <c r="IQ44" s="578"/>
      <c r="IR44" s="578"/>
      <c r="IS44" s="578"/>
      <c r="IT44" s="578"/>
      <c r="IU44" s="578"/>
      <c r="IV44" s="578"/>
      <c r="IW44" s="578"/>
      <c r="IX44" s="578"/>
      <c r="IY44" s="578"/>
      <c r="IZ44" s="578"/>
      <c r="JA44" s="578"/>
      <c r="JB44" s="578"/>
      <c r="JC44" s="578"/>
      <c r="JD44" s="578"/>
      <c r="JE44" s="578"/>
      <c r="JF44" s="578"/>
      <c r="JG44" s="578"/>
      <c r="JH44" s="578"/>
      <c r="JI44" s="578"/>
      <c r="JJ44" s="578"/>
      <c r="JK44" s="578"/>
      <c r="JL44" s="578"/>
      <c r="JM44" s="578"/>
      <c r="JN44" s="578"/>
      <c r="JO44" s="578"/>
      <c r="JP44" s="578"/>
      <c r="JQ44" s="578"/>
      <c r="JR44" s="578"/>
      <c r="JS44" s="578"/>
      <c r="JT44" s="578"/>
      <c r="JU44" s="578"/>
      <c r="JV44" s="578"/>
      <c r="JW44" s="578"/>
      <c r="JX44" s="578"/>
      <c r="JY44" s="578"/>
      <c r="JZ44" s="578"/>
      <c r="KA44" s="578"/>
      <c r="KB44" s="578"/>
      <c r="KC44" s="578"/>
      <c r="KD44" s="578"/>
      <c r="KE44" s="578"/>
      <c r="KF44" s="578"/>
      <c r="KG44" s="578"/>
      <c r="KH44" s="578"/>
      <c r="KI44" s="578"/>
      <c r="KJ44" s="578"/>
      <c r="KK44" s="578"/>
      <c r="KL44" s="578"/>
      <c r="KM44" s="578"/>
      <c r="KN44" s="578"/>
      <c r="KO44" s="578"/>
      <c r="KP44" s="578"/>
      <c r="KQ44" s="578"/>
      <c r="KR44" s="578"/>
      <c r="KS44" s="578"/>
      <c r="KT44" s="578"/>
      <c r="KU44" s="578"/>
      <c r="KV44" s="578"/>
      <c r="KW44" s="578"/>
      <c r="KX44" s="578"/>
      <c r="KY44" s="578"/>
      <c r="KZ44" s="578"/>
      <c r="LA44" s="578"/>
      <c r="LB44" s="578"/>
      <c r="LC44" s="578"/>
      <c r="LD44" s="578"/>
      <c r="LE44" s="578"/>
      <c r="LF44" s="578"/>
      <c r="LG44" s="578"/>
      <c r="LH44" s="578"/>
      <c r="LI44" s="578"/>
      <c r="LJ44" s="578"/>
      <c r="LK44" s="578"/>
      <c r="LL44" s="578"/>
      <c r="LM44" s="578"/>
      <c r="LN44" s="578"/>
      <c r="LO44" s="578"/>
      <c r="LP44" s="578"/>
      <c r="LQ44" s="578"/>
      <c r="LR44" s="578"/>
      <c r="LS44" s="578"/>
      <c r="LT44" s="578"/>
      <c r="LU44" s="578"/>
      <c r="LV44" s="578"/>
      <c r="LW44" s="578"/>
      <c r="LX44" s="578"/>
      <c r="LY44" s="578"/>
      <c r="LZ44" s="578"/>
      <c r="MA44" s="578"/>
      <c r="MB44" s="578"/>
      <c r="MC44" s="578"/>
      <c r="MD44" s="578"/>
      <c r="ME44" s="578"/>
      <c r="MF44" s="578"/>
      <c r="MG44" s="578"/>
      <c r="MH44" s="578"/>
      <c r="MI44" s="578"/>
      <c r="MJ44" s="578"/>
      <c r="MK44" s="578"/>
      <c r="ML44" s="578"/>
      <c r="MM44" s="578"/>
      <c r="MN44" s="578"/>
      <c r="MO44" s="578"/>
      <c r="MP44" s="578"/>
      <c r="MQ44" s="578"/>
      <c r="MR44" s="578"/>
      <c r="MS44" s="578"/>
      <c r="MT44" s="578"/>
      <c r="MU44" s="578"/>
      <c r="MV44" s="578"/>
      <c r="MW44" s="578"/>
      <c r="MX44" s="578"/>
      <c r="MY44" s="578"/>
      <c r="MZ44" s="578"/>
      <c r="NA44" s="578"/>
      <c r="NB44" s="578"/>
      <c r="NC44" s="578"/>
      <c r="ND44" s="578"/>
      <c r="NE44" s="578"/>
      <c r="NF44" s="578"/>
      <c r="NG44" s="578"/>
      <c r="NH44" s="578"/>
      <c r="NI44" s="578"/>
      <c r="NJ44" s="578"/>
      <c r="NK44" s="578"/>
      <c r="NL44" s="578"/>
      <c r="NM44" s="578"/>
      <c r="NN44" s="578"/>
      <c r="NO44" s="578"/>
      <c r="NP44" s="578"/>
      <c r="NQ44" s="578"/>
      <c r="NR44" s="578"/>
      <c r="NS44" s="578"/>
      <c r="NT44" s="578"/>
      <c r="NU44" s="578"/>
      <c r="NV44" s="578"/>
      <c r="NW44" s="578"/>
      <c r="NX44" s="578"/>
      <c r="NY44" s="578"/>
      <c r="NZ44" s="578"/>
      <c r="OA44" s="578"/>
      <c r="OB44" s="578"/>
      <c r="OC44" s="578"/>
      <c r="OD44" s="578"/>
      <c r="OE44" s="578"/>
      <c r="OF44" s="578"/>
      <c r="OG44" s="578"/>
      <c r="OH44" s="578"/>
      <c r="OI44" s="578"/>
      <c r="OJ44" s="578"/>
      <c r="OK44" s="578"/>
      <c r="OL44" s="578"/>
      <c r="OM44" s="578"/>
      <c r="ON44" s="578"/>
      <c r="OO44" s="578"/>
      <c r="OP44" s="578"/>
      <c r="OQ44" s="578"/>
      <c r="OR44" s="578"/>
      <c r="OS44" s="578"/>
      <c r="OT44" s="578"/>
      <c r="OU44" s="578"/>
      <c r="OV44" s="578"/>
      <c r="OW44" s="578"/>
      <c r="OX44" s="578"/>
      <c r="OY44" s="578"/>
      <c r="OZ44" s="578"/>
      <c r="PA44" s="578"/>
      <c r="PB44" s="578"/>
      <c r="PC44" s="578"/>
      <c r="PD44" s="578"/>
      <c r="PE44" s="578"/>
      <c r="PF44" s="578"/>
      <c r="PG44" s="578"/>
      <c r="PH44" s="578"/>
      <c r="PI44" s="578"/>
      <c r="PJ44" s="578"/>
      <c r="PK44" s="578"/>
      <c r="PL44" s="578"/>
      <c r="PM44" s="578"/>
      <c r="PN44" s="578"/>
      <c r="PO44" s="578"/>
      <c r="PP44" s="578"/>
      <c r="PQ44" s="578"/>
      <c r="PR44" s="578"/>
      <c r="PS44" s="578"/>
      <c r="PT44" s="578"/>
      <c r="PU44" s="578"/>
      <c r="PV44" s="578"/>
      <c r="PW44" s="578"/>
      <c r="PX44" s="578"/>
      <c r="PY44" s="578"/>
      <c r="PZ44" s="578"/>
      <c r="QA44" s="578"/>
      <c r="QB44" s="578"/>
      <c r="QC44" s="578"/>
      <c r="QD44" s="578"/>
      <c r="QE44" s="578"/>
      <c r="QF44" s="578"/>
      <c r="QG44" s="578"/>
      <c r="QH44" s="578"/>
      <c r="QI44" s="578"/>
      <c r="QJ44" s="578"/>
      <c r="QK44" s="578"/>
      <c r="QL44" s="578"/>
      <c r="QM44" s="578"/>
      <c r="QN44" s="578"/>
      <c r="QO44" s="578"/>
      <c r="QP44" s="578"/>
      <c r="QQ44" s="578"/>
      <c r="QR44" s="578"/>
      <c r="QS44" s="578"/>
      <c r="QT44" s="578"/>
      <c r="QU44" s="578"/>
      <c r="QV44" s="578"/>
      <c r="QW44" s="578"/>
      <c r="QX44" s="578"/>
      <c r="QY44" s="578"/>
      <c r="QZ44" s="578"/>
      <c r="RA44" s="578"/>
      <c r="RB44" s="578"/>
      <c r="RC44" s="578"/>
      <c r="RD44" s="578"/>
      <c r="RE44" s="578"/>
      <c r="RF44" s="578"/>
      <c r="RG44" s="578"/>
      <c r="RH44" s="578"/>
      <c r="RI44" s="578"/>
      <c r="RJ44" s="578"/>
      <c r="RK44" s="578"/>
      <c r="RL44" s="578"/>
      <c r="RM44" s="578"/>
      <c r="RN44" s="578"/>
      <c r="RO44" s="578"/>
      <c r="RP44" s="578"/>
      <c r="RQ44" s="578"/>
      <c r="RR44" s="578"/>
      <c r="RS44" s="578"/>
      <c r="RT44" s="578"/>
      <c r="RU44" s="578"/>
      <c r="RV44" s="578"/>
      <c r="RW44" s="578"/>
      <c r="RX44" s="578"/>
      <c r="RY44" s="578"/>
      <c r="RZ44" s="578"/>
      <c r="SA44" s="578"/>
      <c r="SB44" s="578"/>
      <c r="SC44" s="578"/>
      <c r="SD44" s="578"/>
      <c r="SE44" s="578"/>
      <c r="SF44" s="578"/>
      <c r="SG44" s="578"/>
      <c r="SH44" s="578"/>
      <c r="SI44" s="578"/>
      <c r="SJ44" s="578"/>
      <c r="SK44" s="578"/>
      <c r="SL44" s="578"/>
      <c r="SM44" s="578"/>
      <c r="SN44" s="578"/>
      <c r="SO44" s="578"/>
      <c r="SP44" s="578"/>
      <c r="SQ44" s="578"/>
      <c r="SR44" s="578"/>
      <c r="SS44" s="578"/>
      <c r="ST44" s="578"/>
      <c r="SU44" s="578"/>
      <c r="SV44" s="578"/>
      <c r="SW44" s="578"/>
      <c r="SX44" s="578"/>
      <c r="SY44" s="578"/>
      <c r="SZ44" s="578"/>
      <c r="TA44" s="578"/>
      <c r="TB44" s="578"/>
      <c r="TC44" s="578"/>
      <c r="TD44" s="578"/>
      <c r="TE44" s="578"/>
      <c r="TF44" s="578"/>
      <c r="TG44" s="578"/>
      <c r="TH44" s="578"/>
      <c r="TI44" s="578"/>
      <c r="TJ44" s="578"/>
      <c r="TK44" s="578"/>
      <c r="TL44" s="578"/>
      <c r="TM44" s="578"/>
      <c r="TN44" s="578"/>
      <c r="TO44" s="578"/>
      <c r="TP44" s="578"/>
      <c r="TQ44" s="578"/>
      <c r="TR44" s="578"/>
      <c r="TS44" s="578"/>
      <c r="TT44" s="578"/>
      <c r="TU44" s="578"/>
      <c r="TV44" s="578"/>
      <c r="TW44" s="578"/>
      <c r="TX44" s="578"/>
      <c r="TY44" s="578"/>
      <c r="TZ44" s="578"/>
      <c r="UA44" s="578"/>
      <c r="UB44" s="578"/>
      <c r="UC44" s="578"/>
      <c r="UD44" s="578"/>
      <c r="UE44" s="578"/>
      <c r="UF44" s="578"/>
      <c r="UG44" s="578"/>
      <c r="UH44" s="578"/>
      <c r="UI44" s="578"/>
      <c r="UJ44" s="578"/>
      <c r="UK44" s="578"/>
      <c r="UL44" s="578"/>
      <c r="UM44" s="578"/>
      <c r="UN44" s="578"/>
      <c r="UO44" s="578"/>
      <c r="UP44" s="578"/>
      <c r="UQ44" s="578"/>
      <c r="UR44" s="578"/>
      <c r="US44" s="578"/>
      <c r="UT44" s="578"/>
      <c r="UU44" s="578"/>
      <c r="UV44" s="578"/>
      <c r="UW44" s="578"/>
      <c r="UX44" s="578"/>
      <c r="UY44" s="578"/>
      <c r="UZ44" s="578"/>
      <c r="VA44" s="578"/>
      <c r="VB44" s="578"/>
      <c r="VC44" s="578"/>
      <c r="VD44" s="578"/>
      <c r="VE44" s="578"/>
      <c r="VF44" s="578"/>
      <c r="VG44" s="578"/>
      <c r="VH44" s="578"/>
      <c r="VI44" s="578"/>
      <c r="VJ44" s="578"/>
      <c r="VK44" s="578"/>
      <c r="VL44" s="578"/>
      <c r="VM44" s="578"/>
      <c r="VN44" s="578"/>
      <c r="VO44" s="578"/>
      <c r="VP44" s="578"/>
      <c r="VQ44" s="578"/>
      <c r="VR44" s="578"/>
      <c r="VS44" s="578"/>
      <c r="VT44" s="578"/>
      <c r="VU44" s="578"/>
      <c r="VV44" s="578"/>
      <c r="VW44" s="578"/>
      <c r="VX44" s="578"/>
      <c r="VY44" s="578"/>
      <c r="VZ44" s="578"/>
      <c r="WA44" s="578"/>
      <c r="WB44" s="578"/>
      <c r="WC44" s="578"/>
      <c r="WD44" s="578"/>
      <c r="WE44" s="578"/>
      <c r="WF44" s="578"/>
      <c r="WG44" s="578"/>
      <c r="WH44" s="578"/>
      <c r="WI44" s="578"/>
      <c r="WJ44" s="578"/>
      <c r="WK44" s="578"/>
      <c r="WL44" s="578"/>
      <c r="WM44" s="578"/>
      <c r="WN44" s="578"/>
      <c r="WO44" s="578"/>
      <c r="WP44" s="578"/>
      <c r="WQ44" s="578"/>
      <c r="WR44" s="578"/>
      <c r="WS44" s="578"/>
      <c r="WT44" s="578"/>
      <c r="WU44" s="578"/>
      <c r="WV44" s="578"/>
      <c r="WW44" s="578"/>
      <c r="WX44" s="578"/>
      <c r="WY44" s="578"/>
      <c r="WZ44" s="578"/>
      <c r="XA44" s="578"/>
      <c r="XB44" s="578"/>
      <c r="XC44" s="578"/>
      <c r="XD44" s="578"/>
      <c r="XE44" s="578"/>
      <c r="XF44" s="578"/>
      <c r="XG44" s="578"/>
      <c r="XH44" s="578"/>
      <c r="XI44" s="578"/>
      <c r="XJ44" s="578"/>
      <c r="XK44" s="578"/>
      <c r="XL44" s="578"/>
      <c r="XM44" s="578"/>
      <c r="XN44" s="578"/>
      <c r="XO44" s="578"/>
      <c r="XP44" s="578"/>
      <c r="XQ44" s="578"/>
      <c r="XR44" s="578"/>
      <c r="XS44" s="578"/>
      <c r="XT44" s="578"/>
      <c r="XU44" s="578"/>
      <c r="XV44" s="578"/>
      <c r="XW44" s="578"/>
      <c r="XX44" s="578"/>
      <c r="XY44" s="578"/>
      <c r="XZ44" s="578"/>
      <c r="YA44" s="578"/>
      <c r="YB44" s="578"/>
      <c r="YC44" s="578"/>
      <c r="YD44" s="578"/>
      <c r="YE44" s="578"/>
      <c r="YF44" s="578"/>
      <c r="YG44" s="578"/>
      <c r="YH44" s="578"/>
      <c r="YI44" s="578"/>
      <c r="YJ44" s="578"/>
      <c r="YK44" s="578"/>
      <c r="YL44" s="578"/>
      <c r="YM44" s="578"/>
      <c r="YN44" s="578"/>
      <c r="YO44" s="578"/>
      <c r="YP44" s="578"/>
      <c r="YQ44" s="578"/>
      <c r="YR44" s="578"/>
      <c r="YS44" s="578"/>
      <c r="YT44" s="578"/>
      <c r="YU44" s="578"/>
      <c r="YV44" s="578"/>
      <c r="YW44" s="578"/>
      <c r="YX44" s="578"/>
      <c r="YY44" s="578"/>
      <c r="YZ44" s="578"/>
      <c r="ZA44" s="578"/>
      <c r="ZB44" s="578"/>
      <c r="ZC44" s="578"/>
      <c r="ZD44" s="578"/>
      <c r="ZE44" s="578"/>
      <c r="ZF44" s="578"/>
      <c r="ZG44" s="578"/>
      <c r="ZH44" s="578"/>
      <c r="ZI44" s="578"/>
      <c r="ZJ44" s="578"/>
      <c r="ZK44" s="578"/>
      <c r="ZL44" s="578"/>
      <c r="ZM44" s="578"/>
      <c r="ZN44" s="578"/>
      <c r="ZO44" s="578"/>
      <c r="ZP44" s="578"/>
      <c r="ZQ44" s="578"/>
      <c r="ZR44" s="578"/>
      <c r="ZS44" s="578"/>
      <c r="ZT44" s="578"/>
      <c r="ZU44" s="578"/>
      <c r="ZV44" s="578"/>
      <c r="ZW44" s="578"/>
      <c r="ZX44" s="578"/>
      <c r="ZY44" s="578"/>
      <c r="ZZ44" s="578"/>
      <c r="AAA44" s="578"/>
      <c r="AAB44" s="578"/>
      <c r="AAC44" s="578"/>
      <c r="AAD44" s="578"/>
      <c r="AAE44" s="578"/>
      <c r="AAF44" s="578"/>
      <c r="AAG44" s="578"/>
      <c r="AAH44" s="578"/>
      <c r="AAI44" s="578"/>
      <c r="AAJ44" s="578"/>
      <c r="AAK44" s="578"/>
      <c r="AAL44" s="578"/>
      <c r="AAM44" s="578"/>
      <c r="AAN44" s="578"/>
      <c r="AAO44" s="578"/>
      <c r="AAP44" s="578"/>
      <c r="AAQ44" s="578"/>
      <c r="AAR44" s="578"/>
      <c r="AAS44" s="578"/>
      <c r="AAT44" s="578"/>
      <c r="AAU44" s="578"/>
      <c r="AAV44" s="578"/>
      <c r="AAW44" s="578"/>
      <c r="AAX44" s="578"/>
      <c r="AAY44" s="578"/>
      <c r="AAZ44" s="578"/>
      <c r="ABA44" s="578"/>
      <c r="ABB44" s="578"/>
      <c r="ABC44" s="578"/>
      <c r="ABD44" s="578"/>
      <c r="ABE44" s="578"/>
      <c r="ABF44" s="578"/>
      <c r="ABG44" s="578"/>
      <c r="ABH44" s="578"/>
      <c r="ABI44" s="578"/>
      <c r="ABJ44" s="578"/>
      <c r="ABK44" s="578"/>
      <c r="ABL44" s="578"/>
      <c r="ABM44" s="578"/>
      <c r="ABN44" s="578"/>
      <c r="ABO44" s="578"/>
      <c r="ABP44" s="578"/>
      <c r="ABQ44" s="578"/>
      <c r="ABR44" s="578"/>
      <c r="ABS44" s="578"/>
      <c r="ABT44" s="578"/>
      <c r="ABU44" s="578"/>
      <c r="ABV44" s="578"/>
      <c r="ABW44" s="578"/>
      <c r="ABX44" s="578"/>
      <c r="ABY44" s="578"/>
      <c r="ABZ44" s="578"/>
      <c r="ACA44" s="578"/>
      <c r="ACB44" s="578"/>
      <c r="ACC44" s="578"/>
      <c r="ACD44" s="578"/>
      <c r="ACE44" s="578"/>
      <c r="ACF44" s="578"/>
      <c r="ACG44" s="578"/>
      <c r="ACH44" s="578"/>
      <c r="ACI44" s="578"/>
      <c r="ACJ44" s="578"/>
      <c r="ACK44" s="578"/>
      <c r="ACL44" s="578"/>
      <c r="ACM44" s="578"/>
      <c r="ACN44" s="578"/>
      <c r="ACO44" s="578"/>
      <c r="ACP44" s="578"/>
      <c r="ACQ44" s="578"/>
      <c r="ACR44" s="578"/>
      <c r="ACS44" s="578"/>
      <c r="ACT44" s="578"/>
      <c r="ACU44" s="578"/>
      <c r="ACV44" s="578"/>
      <c r="ACW44" s="578"/>
      <c r="ACX44" s="578"/>
      <c r="ACY44" s="578"/>
      <c r="ACZ44" s="578"/>
      <c r="ADA44" s="578"/>
      <c r="ADB44" s="578"/>
      <c r="ADC44" s="578"/>
      <c r="ADD44" s="578"/>
      <c r="ADE44" s="578"/>
      <c r="ADF44" s="578"/>
      <c r="ADG44" s="578"/>
      <c r="ADH44" s="578"/>
      <c r="ADI44" s="578"/>
      <c r="ADJ44" s="578"/>
      <c r="ADK44" s="578"/>
      <c r="ADL44" s="578"/>
      <c r="ADM44" s="578"/>
      <c r="ADN44" s="578"/>
      <c r="ADO44" s="578"/>
      <c r="ADP44" s="578"/>
      <c r="ADQ44" s="578"/>
      <c r="ADR44" s="578"/>
      <c r="ADS44" s="578"/>
      <c r="ADT44" s="578"/>
      <c r="ADU44" s="578"/>
      <c r="ADV44" s="578"/>
      <c r="ADW44" s="578"/>
      <c r="ADX44" s="578"/>
      <c r="ADY44" s="578"/>
      <c r="ADZ44" s="578"/>
      <c r="AEA44" s="578"/>
      <c r="AEB44" s="578"/>
      <c r="AEC44" s="578"/>
      <c r="AED44" s="578"/>
      <c r="AEE44" s="578"/>
      <c r="AEF44" s="578"/>
      <c r="AEG44" s="578"/>
      <c r="AEH44" s="578"/>
      <c r="AEI44" s="578"/>
      <c r="AEJ44" s="578"/>
      <c r="AEK44" s="578"/>
      <c r="AEL44" s="578"/>
      <c r="AEM44" s="578"/>
      <c r="AEN44" s="578"/>
      <c r="AEO44" s="578"/>
      <c r="AEP44" s="578"/>
      <c r="AEQ44" s="578"/>
      <c r="AER44" s="578"/>
      <c r="AES44" s="578"/>
      <c r="AET44" s="578"/>
      <c r="AEU44" s="578"/>
      <c r="AEV44" s="578"/>
      <c r="AEW44" s="578"/>
      <c r="AEX44" s="578"/>
      <c r="AEY44" s="578"/>
      <c r="AEZ44" s="578"/>
      <c r="AFA44" s="578"/>
      <c r="AFB44" s="578"/>
      <c r="AFC44" s="578"/>
      <c r="AFD44" s="578"/>
      <c r="AFE44" s="578"/>
      <c r="AFF44" s="578"/>
      <c r="AFG44" s="578"/>
      <c r="AFH44" s="578"/>
      <c r="AFI44" s="578"/>
      <c r="AFJ44" s="578"/>
      <c r="AFK44" s="578"/>
      <c r="AFL44" s="578"/>
      <c r="AFM44" s="578"/>
      <c r="AFN44" s="578"/>
      <c r="AFO44" s="578"/>
      <c r="AFP44" s="578"/>
      <c r="AFQ44" s="578"/>
      <c r="AFR44" s="578"/>
      <c r="AFS44" s="578"/>
      <c r="AFT44" s="578"/>
      <c r="AFU44" s="578"/>
      <c r="AFV44" s="578"/>
      <c r="AFW44" s="578"/>
      <c r="AFX44" s="578"/>
      <c r="AFY44" s="578"/>
      <c r="AFZ44" s="578"/>
      <c r="AGA44" s="578"/>
      <c r="AGB44" s="578"/>
      <c r="AGC44" s="578"/>
      <c r="AGD44" s="578"/>
      <c r="AGE44" s="578"/>
      <c r="AGF44" s="578"/>
      <c r="AGG44" s="578"/>
      <c r="AGH44" s="578"/>
      <c r="AGI44" s="578"/>
      <c r="AGJ44" s="578"/>
      <c r="AGK44" s="578"/>
      <c r="AGL44" s="578"/>
      <c r="AGM44" s="578"/>
      <c r="AGN44" s="578"/>
      <c r="AGO44" s="578"/>
      <c r="AGP44" s="578"/>
      <c r="AGQ44" s="578"/>
      <c r="AGR44" s="578"/>
      <c r="AGS44" s="578"/>
      <c r="AGT44" s="578"/>
      <c r="AGU44" s="578"/>
      <c r="AGV44" s="578"/>
      <c r="AGW44" s="578"/>
      <c r="AGX44" s="578"/>
      <c r="AGY44" s="578"/>
      <c r="AGZ44" s="578"/>
      <c r="AHA44" s="578"/>
      <c r="AHB44" s="578"/>
      <c r="AHC44" s="578"/>
      <c r="AHD44" s="578"/>
      <c r="AHE44" s="578"/>
      <c r="AHF44" s="578"/>
      <c r="AHG44" s="578"/>
      <c r="AHH44" s="578"/>
      <c r="AHI44" s="578"/>
      <c r="AHJ44" s="578"/>
      <c r="AHK44" s="578"/>
      <c r="AHL44" s="578"/>
      <c r="AHM44" s="578"/>
      <c r="AHN44" s="578"/>
      <c r="AHO44" s="578"/>
      <c r="AHP44" s="578"/>
      <c r="AHQ44" s="578"/>
      <c r="AHR44" s="578"/>
      <c r="AHS44" s="578"/>
      <c r="AHT44" s="578"/>
      <c r="AHU44" s="578"/>
      <c r="AHV44" s="578"/>
      <c r="AHW44" s="578"/>
      <c r="AHX44" s="578"/>
      <c r="AHY44" s="578"/>
      <c r="AHZ44" s="578"/>
      <c r="AIA44" s="578"/>
      <c r="AIB44" s="578"/>
      <c r="AIC44" s="578"/>
      <c r="AID44" s="578"/>
      <c r="AIE44" s="578"/>
      <c r="AIF44" s="578"/>
      <c r="AIG44" s="578"/>
      <c r="AIH44" s="578"/>
      <c r="AII44" s="578"/>
      <c r="AIJ44" s="578"/>
      <c r="AIK44" s="578"/>
      <c r="AIL44" s="578"/>
      <c r="AIM44" s="578"/>
      <c r="AIN44" s="578"/>
      <c r="AIO44" s="578"/>
      <c r="AIP44" s="578"/>
      <c r="AIQ44" s="578"/>
      <c r="AIR44" s="578"/>
      <c r="AIS44" s="578"/>
      <c r="AIT44" s="578"/>
      <c r="AIU44" s="578"/>
      <c r="AIV44" s="578"/>
      <c r="AIW44" s="578"/>
      <c r="AIX44" s="578"/>
      <c r="AIY44" s="578"/>
      <c r="AIZ44" s="578"/>
      <c r="AJA44" s="578"/>
      <c r="AJB44" s="578"/>
      <c r="AJC44" s="578"/>
      <c r="AJD44" s="578"/>
      <c r="AJE44" s="578"/>
      <c r="AJF44" s="578"/>
      <c r="AJG44" s="578"/>
      <c r="AJH44" s="578"/>
      <c r="AJI44" s="578"/>
      <c r="AJJ44" s="578"/>
      <c r="AJK44" s="578"/>
      <c r="AJL44" s="578"/>
      <c r="AJM44" s="578"/>
      <c r="AJN44" s="578"/>
      <c r="AJO44" s="578"/>
      <c r="AJP44" s="578"/>
    </row>
    <row r="45" spans="1:952" s="475" customFormat="1">
      <c r="A45" s="574" t="s">
        <v>29</v>
      </c>
      <c r="B45" s="575" t="s">
        <v>185</v>
      </c>
      <c r="C45" s="576"/>
      <c r="D45" s="577">
        <f>D16</f>
        <v>0</v>
      </c>
      <c r="E45" s="577">
        <f>IF(RZS!E$2="TAK",E16+D45,E16)</f>
        <v>0</v>
      </c>
      <c r="F45" s="577">
        <f>IF(RZS!F$2="TAK",F16+E45,F16)</f>
        <v>0</v>
      </c>
      <c r="G45" s="577">
        <f>IF(RZS!G$2="TAK",G16+F45,G16)</f>
        <v>0</v>
      </c>
      <c r="H45" s="577">
        <f>IF(RZS!H$2="TAK",H16+G45,H16)</f>
        <v>0</v>
      </c>
      <c r="I45" s="577">
        <f>IF(RZS!I$2="TAK",I16+H45,I16)</f>
        <v>0</v>
      </c>
      <c r="J45" s="577">
        <f>IF(RZS!J$2="TAK",J16+I45,J16)</f>
        <v>0</v>
      </c>
      <c r="K45" s="577">
        <f>IF(RZS!K$2="TAK",K16+J45,K16)</f>
        <v>0</v>
      </c>
      <c r="L45" s="577">
        <f>IF(RZS!L$2="TAK",L16+K45,L16)</f>
        <v>0</v>
      </c>
      <c r="M45" s="577">
        <f>IF(RZS!M$2="TAK",M16+L45,M16)</f>
        <v>0</v>
      </c>
      <c r="N45" s="577">
        <f>IF(RZS!N$2="TAK",N16+M45,N16)</f>
        <v>0</v>
      </c>
      <c r="O45" s="577">
        <f>IF(RZS!O$2="TAK",O16+N45,O16)</f>
        <v>0</v>
      </c>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c r="AP45" s="578"/>
      <c r="AQ45" s="578"/>
      <c r="AR45" s="578"/>
      <c r="AS45" s="578"/>
      <c r="AT45" s="578"/>
      <c r="AU45" s="578"/>
      <c r="AV45" s="578"/>
      <c r="AW45" s="578"/>
      <c r="AX45" s="578"/>
      <c r="AY45" s="578"/>
      <c r="AZ45" s="578"/>
      <c r="BA45" s="578"/>
      <c r="BB45" s="578"/>
      <c r="BC45" s="578"/>
      <c r="BD45" s="578"/>
      <c r="BE45" s="578"/>
      <c r="BF45" s="578"/>
      <c r="BG45" s="578"/>
      <c r="BH45" s="578"/>
      <c r="BI45" s="578"/>
      <c r="BJ45" s="578"/>
      <c r="BK45" s="578"/>
      <c r="BL45" s="578"/>
      <c r="BM45" s="578"/>
      <c r="BN45" s="578"/>
      <c r="BO45" s="578"/>
      <c r="BP45" s="578"/>
      <c r="BQ45" s="578"/>
      <c r="BR45" s="578"/>
      <c r="BS45" s="578"/>
      <c r="BT45" s="578"/>
      <c r="BU45" s="578"/>
      <c r="BV45" s="578"/>
      <c r="BW45" s="578"/>
      <c r="BX45" s="578"/>
      <c r="BY45" s="578"/>
      <c r="BZ45" s="578"/>
      <c r="CA45" s="578"/>
      <c r="CB45" s="578"/>
      <c r="CC45" s="578"/>
      <c r="CD45" s="578"/>
      <c r="CE45" s="578"/>
      <c r="CF45" s="578"/>
      <c r="CG45" s="578"/>
      <c r="CH45" s="578"/>
      <c r="CI45" s="578"/>
      <c r="CJ45" s="578"/>
      <c r="CK45" s="578"/>
      <c r="CL45" s="578"/>
      <c r="CM45" s="578"/>
      <c r="CN45" s="578"/>
      <c r="CO45" s="578"/>
      <c r="CP45" s="578"/>
      <c r="CQ45" s="578"/>
      <c r="CR45" s="578"/>
      <c r="CS45" s="578"/>
      <c r="CT45" s="578"/>
      <c r="CU45" s="578"/>
      <c r="CV45" s="578"/>
      <c r="CW45" s="578"/>
      <c r="CX45" s="578"/>
      <c r="CY45" s="578"/>
      <c r="CZ45" s="578"/>
      <c r="DA45" s="578"/>
      <c r="DB45" s="578"/>
      <c r="DC45" s="578"/>
      <c r="DD45" s="578"/>
      <c r="DE45" s="578"/>
      <c r="DF45" s="578"/>
      <c r="DG45" s="578"/>
      <c r="DH45" s="578"/>
      <c r="DI45" s="578"/>
      <c r="DJ45" s="578"/>
      <c r="DK45" s="578"/>
      <c r="DL45" s="578"/>
      <c r="DM45" s="578"/>
      <c r="DN45" s="578"/>
      <c r="DO45" s="578"/>
      <c r="DP45" s="578"/>
      <c r="DQ45" s="578"/>
      <c r="DR45" s="578"/>
      <c r="DS45" s="578"/>
      <c r="DT45" s="578"/>
      <c r="DU45" s="578"/>
      <c r="DV45" s="578"/>
      <c r="DW45" s="578"/>
      <c r="DX45" s="578"/>
      <c r="DY45" s="578"/>
      <c r="DZ45" s="578"/>
      <c r="EA45" s="578"/>
      <c r="EB45" s="578"/>
      <c r="EC45" s="578"/>
      <c r="ED45" s="578"/>
      <c r="EE45" s="578"/>
      <c r="EF45" s="578"/>
      <c r="EG45" s="578"/>
      <c r="EH45" s="578"/>
      <c r="EI45" s="578"/>
      <c r="EJ45" s="578"/>
      <c r="EK45" s="578"/>
      <c r="EL45" s="578"/>
      <c r="EM45" s="578"/>
      <c r="EN45" s="578"/>
      <c r="EO45" s="578"/>
      <c r="EP45" s="578"/>
      <c r="EQ45" s="578"/>
      <c r="ER45" s="578"/>
      <c r="ES45" s="578"/>
      <c r="ET45" s="578"/>
      <c r="EU45" s="578"/>
      <c r="EV45" s="578"/>
      <c r="EW45" s="578"/>
      <c r="EX45" s="578"/>
      <c r="EY45" s="578"/>
      <c r="EZ45" s="578"/>
      <c r="FA45" s="578"/>
      <c r="FB45" s="578"/>
      <c r="FC45" s="578"/>
      <c r="FD45" s="578"/>
      <c r="FE45" s="578"/>
      <c r="FF45" s="578"/>
      <c r="FG45" s="578"/>
      <c r="FH45" s="578"/>
      <c r="FI45" s="578"/>
      <c r="FJ45" s="578"/>
      <c r="FK45" s="578"/>
      <c r="FL45" s="578"/>
      <c r="FM45" s="578"/>
      <c r="FN45" s="578"/>
      <c r="FO45" s="578"/>
      <c r="FP45" s="578"/>
      <c r="FQ45" s="578"/>
      <c r="FR45" s="578"/>
      <c r="FS45" s="578"/>
      <c r="FT45" s="578"/>
      <c r="FU45" s="578"/>
      <c r="FV45" s="578"/>
      <c r="FW45" s="578"/>
      <c r="FX45" s="578"/>
      <c r="FY45" s="578"/>
      <c r="FZ45" s="578"/>
      <c r="GA45" s="578"/>
      <c r="GB45" s="578"/>
      <c r="GC45" s="578"/>
      <c r="GD45" s="578"/>
      <c r="GE45" s="578"/>
      <c r="GF45" s="578"/>
      <c r="GG45" s="578"/>
      <c r="GH45" s="578"/>
      <c r="GI45" s="578"/>
      <c r="GJ45" s="578"/>
      <c r="GK45" s="578"/>
      <c r="GL45" s="578"/>
      <c r="GM45" s="578"/>
      <c r="GN45" s="578"/>
      <c r="GO45" s="578"/>
      <c r="GP45" s="578"/>
      <c r="GQ45" s="578"/>
      <c r="GR45" s="578"/>
      <c r="GS45" s="578"/>
      <c r="GT45" s="578"/>
      <c r="GU45" s="578"/>
      <c r="GV45" s="578"/>
      <c r="GW45" s="578"/>
      <c r="GX45" s="578"/>
      <c r="GY45" s="578"/>
      <c r="GZ45" s="578"/>
      <c r="HA45" s="578"/>
      <c r="HB45" s="578"/>
      <c r="HC45" s="578"/>
      <c r="HD45" s="578"/>
      <c r="HE45" s="578"/>
      <c r="HF45" s="578"/>
      <c r="HG45" s="578"/>
      <c r="HH45" s="578"/>
      <c r="HI45" s="578"/>
      <c r="HJ45" s="578"/>
      <c r="HK45" s="578"/>
      <c r="HL45" s="578"/>
      <c r="HM45" s="578"/>
      <c r="HN45" s="578"/>
      <c r="HO45" s="578"/>
      <c r="HP45" s="578"/>
      <c r="HQ45" s="578"/>
      <c r="HR45" s="578"/>
      <c r="HS45" s="578"/>
      <c r="HT45" s="578"/>
      <c r="HU45" s="578"/>
      <c r="HV45" s="578"/>
      <c r="HW45" s="578"/>
      <c r="HX45" s="578"/>
      <c r="HY45" s="578"/>
      <c r="HZ45" s="578"/>
      <c r="IA45" s="578"/>
      <c r="IB45" s="578"/>
      <c r="IC45" s="578"/>
      <c r="ID45" s="578"/>
      <c r="IE45" s="578"/>
      <c r="IF45" s="578"/>
      <c r="IG45" s="578"/>
      <c r="IH45" s="578"/>
      <c r="II45" s="578"/>
      <c r="IJ45" s="578"/>
      <c r="IK45" s="578"/>
      <c r="IL45" s="578"/>
      <c r="IM45" s="578"/>
      <c r="IN45" s="578"/>
      <c r="IO45" s="578"/>
      <c r="IP45" s="578"/>
      <c r="IQ45" s="578"/>
      <c r="IR45" s="578"/>
      <c r="IS45" s="578"/>
      <c r="IT45" s="578"/>
      <c r="IU45" s="578"/>
      <c r="IV45" s="578"/>
      <c r="IW45" s="578"/>
      <c r="IX45" s="578"/>
      <c r="IY45" s="578"/>
      <c r="IZ45" s="578"/>
      <c r="JA45" s="578"/>
      <c r="JB45" s="578"/>
      <c r="JC45" s="578"/>
      <c r="JD45" s="578"/>
      <c r="JE45" s="578"/>
      <c r="JF45" s="578"/>
      <c r="JG45" s="578"/>
      <c r="JH45" s="578"/>
      <c r="JI45" s="578"/>
      <c r="JJ45" s="578"/>
      <c r="JK45" s="578"/>
      <c r="JL45" s="578"/>
      <c r="JM45" s="578"/>
      <c r="JN45" s="578"/>
      <c r="JO45" s="578"/>
      <c r="JP45" s="578"/>
      <c r="JQ45" s="578"/>
      <c r="JR45" s="578"/>
      <c r="JS45" s="578"/>
      <c r="JT45" s="578"/>
      <c r="JU45" s="578"/>
      <c r="JV45" s="578"/>
      <c r="JW45" s="578"/>
      <c r="JX45" s="578"/>
      <c r="JY45" s="578"/>
      <c r="JZ45" s="578"/>
      <c r="KA45" s="578"/>
      <c r="KB45" s="578"/>
      <c r="KC45" s="578"/>
      <c r="KD45" s="578"/>
      <c r="KE45" s="578"/>
      <c r="KF45" s="578"/>
      <c r="KG45" s="578"/>
      <c r="KH45" s="578"/>
      <c r="KI45" s="578"/>
      <c r="KJ45" s="578"/>
      <c r="KK45" s="578"/>
      <c r="KL45" s="578"/>
      <c r="KM45" s="578"/>
      <c r="KN45" s="578"/>
      <c r="KO45" s="578"/>
      <c r="KP45" s="578"/>
      <c r="KQ45" s="578"/>
      <c r="KR45" s="578"/>
      <c r="KS45" s="578"/>
      <c r="KT45" s="578"/>
      <c r="KU45" s="578"/>
      <c r="KV45" s="578"/>
      <c r="KW45" s="578"/>
      <c r="KX45" s="578"/>
      <c r="KY45" s="578"/>
      <c r="KZ45" s="578"/>
      <c r="LA45" s="578"/>
      <c r="LB45" s="578"/>
      <c r="LC45" s="578"/>
      <c r="LD45" s="578"/>
      <c r="LE45" s="578"/>
      <c r="LF45" s="578"/>
      <c r="LG45" s="578"/>
      <c r="LH45" s="578"/>
      <c r="LI45" s="578"/>
      <c r="LJ45" s="578"/>
      <c r="LK45" s="578"/>
      <c r="LL45" s="578"/>
      <c r="LM45" s="578"/>
      <c r="LN45" s="578"/>
      <c r="LO45" s="578"/>
      <c r="LP45" s="578"/>
      <c r="LQ45" s="578"/>
      <c r="LR45" s="578"/>
      <c r="LS45" s="578"/>
      <c r="LT45" s="578"/>
      <c r="LU45" s="578"/>
      <c r="LV45" s="578"/>
      <c r="LW45" s="578"/>
      <c r="LX45" s="578"/>
      <c r="LY45" s="578"/>
      <c r="LZ45" s="578"/>
      <c r="MA45" s="578"/>
      <c r="MB45" s="578"/>
      <c r="MC45" s="578"/>
      <c r="MD45" s="578"/>
      <c r="ME45" s="578"/>
      <c r="MF45" s="578"/>
      <c r="MG45" s="578"/>
      <c r="MH45" s="578"/>
      <c r="MI45" s="578"/>
      <c r="MJ45" s="578"/>
      <c r="MK45" s="578"/>
      <c r="ML45" s="578"/>
      <c r="MM45" s="578"/>
      <c r="MN45" s="578"/>
      <c r="MO45" s="578"/>
      <c r="MP45" s="578"/>
      <c r="MQ45" s="578"/>
      <c r="MR45" s="578"/>
      <c r="MS45" s="578"/>
      <c r="MT45" s="578"/>
      <c r="MU45" s="578"/>
      <c r="MV45" s="578"/>
      <c r="MW45" s="578"/>
      <c r="MX45" s="578"/>
      <c r="MY45" s="578"/>
      <c r="MZ45" s="578"/>
      <c r="NA45" s="578"/>
      <c r="NB45" s="578"/>
      <c r="NC45" s="578"/>
      <c r="ND45" s="578"/>
      <c r="NE45" s="578"/>
      <c r="NF45" s="578"/>
      <c r="NG45" s="578"/>
      <c r="NH45" s="578"/>
      <c r="NI45" s="578"/>
      <c r="NJ45" s="578"/>
      <c r="NK45" s="578"/>
      <c r="NL45" s="578"/>
      <c r="NM45" s="578"/>
      <c r="NN45" s="578"/>
      <c r="NO45" s="578"/>
      <c r="NP45" s="578"/>
      <c r="NQ45" s="578"/>
      <c r="NR45" s="578"/>
      <c r="NS45" s="578"/>
      <c r="NT45" s="578"/>
      <c r="NU45" s="578"/>
      <c r="NV45" s="578"/>
      <c r="NW45" s="578"/>
      <c r="NX45" s="578"/>
      <c r="NY45" s="578"/>
      <c r="NZ45" s="578"/>
      <c r="OA45" s="578"/>
      <c r="OB45" s="578"/>
      <c r="OC45" s="578"/>
      <c r="OD45" s="578"/>
      <c r="OE45" s="578"/>
      <c r="OF45" s="578"/>
      <c r="OG45" s="578"/>
      <c r="OH45" s="578"/>
      <c r="OI45" s="578"/>
      <c r="OJ45" s="578"/>
      <c r="OK45" s="578"/>
      <c r="OL45" s="578"/>
      <c r="OM45" s="578"/>
      <c r="ON45" s="578"/>
      <c r="OO45" s="578"/>
      <c r="OP45" s="578"/>
      <c r="OQ45" s="578"/>
      <c r="OR45" s="578"/>
      <c r="OS45" s="578"/>
      <c r="OT45" s="578"/>
      <c r="OU45" s="578"/>
      <c r="OV45" s="578"/>
      <c r="OW45" s="578"/>
      <c r="OX45" s="578"/>
      <c r="OY45" s="578"/>
      <c r="OZ45" s="578"/>
      <c r="PA45" s="578"/>
      <c r="PB45" s="578"/>
      <c r="PC45" s="578"/>
      <c r="PD45" s="578"/>
      <c r="PE45" s="578"/>
      <c r="PF45" s="578"/>
      <c r="PG45" s="578"/>
      <c r="PH45" s="578"/>
      <c r="PI45" s="578"/>
      <c r="PJ45" s="578"/>
      <c r="PK45" s="578"/>
      <c r="PL45" s="578"/>
      <c r="PM45" s="578"/>
      <c r="PN45" s="578"/>
      <c r="PO45" s="578"/>
      <c r="PP45" s="578"/>
      <c r="PQ45" s="578"/>
      <c r="PR45" s="578"/>
      <c r="PS45" s="578"/>
      <c r="PT45" s="578"/>
      <c r="PU45" s="578"/>
      <c r="PV45" s="578"/>
      <c r="PW45" s="578"/>
      <c r="PX45" s="578"/>
      <c r="PY45" s="578"/>
      <c r="PZ45" s="578"/>
      <c r="QA45" s="578"/>
      <c r="QB45" s="578"/>
      <c r="QC45" s="578"/>
      <c r="QD45" s="578"/>
      <c r="QE45" s="578"/>
      <c r="QF45" s="578"/>
      <c r="QG45" s="578"/>
      <c r="QH45" s="578"/>
      <c r="QI45" s="578"/>
      <c r="QJ45" s="578"/>
      <c r="QK45" s="578"/>
      <c r="QL45" s="578"/>
      <c r="QM45" s="578"/>
      <c r="QN45" s="578"/>
      <c r="QO45" s="578"/>
      <c r="QP45" s="578"/>
      <c r="QQ45" s="578"/>
      <c r="QR45" s="578"/>
      <c r="QS45" s="578"/>
      <c r="QT45" s="578"/>
      <c r="QU45" s="578"/>
      <c r="QV45" s="578"/>
      <c r="QW45" s="578"/>
      <c r="QX45" s="578"/>
      <c r="QY45" s="578"/>
      <c r="QZ45" s="578"/>
      <c r="RA45" s="578"/>
      <c r="RB45" s="578"/>
      <c r="RC45" s="578"/>
      <c r="RD45" s="578"/>
      <c r="RE45" s="578"/>
      <c r="RF45" s="578"/>
      <c r="RG45" s="578"/>
      <c r="RH45" s="578"/>
      <c r="RI45" s="578"/>
      <c r="RJ45" s="578"/>
      <c r="RK45" s="578"/>
      <c r="RL45" s="578"/>
      <c r="RM45" s="578"/>
      <c r="RN45" s="578"/>
      <c r="RO45" s="578"/>
      <c r="RP45" s="578"/>
      <c r="RQ45" s="578"/>
      <c r="RR45" s="578"/>
      <c r="RS45" s="578"/>
      <c r="RT45" s="578"/>
      <c r="RU45" s="578"/>
      <c r="RV45" s="578"/>
      <c r="RW45" s="578"/>
      <c r="RX45" s="578"/>
      <c r="RY45" s="578"/>
      <c r="RZ45" s="578"/>
      <c r="SA45" s="578"/>
      <c r="SB45" s="578"/>
      <c r="SC45" s="578"/>
      <c r="SD45" s="578"/>
      <c r="SE45" s="578"/>
      <c r="SF45" s="578"/>
      <c r="SG45" s="578"/>
      <c r="SH45" s="578"/>
      <c r="SI45" s="578"/>
      <c r="SJ45" s="578"/>
      <c r="SK45" s="578"/>
      <c r="SL45" s="578"/>
      <c r="SM45" s="578"/>
      <c r="SN45" s="578"/>
      <c r="SO45" s="578"/>
      <c r="SP45" s="578"/>
      <c r="SQ45" s="578"/>
      <c r="SR45" s="578"/>
      <c r="SS45" s="578"/>
      <c r="ST45" s="578"/>
      <c r="SU45" s="578"/>
      <c r="SV45" s="578"/>
      <c r="SW45" s="578"/>
      <c r="SX45" s="578"/>
      <c r="SY45" s="578"/>
      <c r="SZ45" s="578"/>
      <c r="TA45" s="578"/>
      <c r="TB45" s="578"/>
      <c r="TC45" s="578"/>
      <c r="TD45" s="578"/>
      <c r="TE45" s="578"/>
      <c r="TF45" s="578"/>
      <c r="TG45" s="578"/>
      <c r="TH45" s="578"/>
      <c r="TI45" s="578"/>
      <c r="TJ45" s="578"/>
      <c r="TK45" s="578"/>
      <c r="TL45" s="578"/>
      <c r="TM45" s="578"/>
      <c r="TN45" s="578"/>
      <c r="TO45" s="578"/>
      <c r="TP45" s="578"/>
      <c r="TQ45" s="578"/>
      <c r="TR45" s="578"/>
      <c r="TS45" s="578"/>
      <c r="TT45" s="578"/>
      <c r="TU45" s="578"/>
      <c r="TV45" s="578"/>
      <c r="TW45" s="578"/>
      <c r="TX45" s="578"/>
      <c r="TY45" s="578"/>
      <c r="TZ45" s="578"/>
      <c r="UA45" s="578"/>
      <c r="UB45" s="578"/>
      <c r="UC45" s="578"/>
      <c r="UD45" s="578"/>
      <c r="UE45" s="578"/>
      <c r="UF45" s="578"/>
      <c r="UG45" s="578"/>
      <c r="UH45" s="578"/>
      <c r="UI45" s="578"/>
      <c r="UJ45" s="578"/>
      <c r="UK45" s="578"/>
      <c r="UL45" s="578"/>
      <c r="UM45" s="578"/>
      <c r="UN45" s="578"/>
      <c r="UO45" s="578"/>
      <c r="UP45" s="578"/>
      <c r="UQ45" s="578"/>
      <c r="UR45" s="578"/>
      <c r="US45" s="578"/>
      <c r="UT45" s="578"/>
      <c r="UU45" s="578"/>
      <c r="UV45" s="578"/>
      <c r="UW45" s="578"/>
      <c r="UX45" s="578"/>
      <c r="UY45" s="578"/>
      <c r="UZ45" s="578"/>
      <c r="VA45" s="578"/>
      <c r="VB45" s="578"/>
      <c r="VC45" s="578"/>
      <c r="VD45" s="578"/>
      <c r="VE45" s="578"/>
      <c r="VF45" s="578"/>
      <c r="VG45" s="578"/>
      <c r="VH45" s="578"/>
      <c r="VI45" s="578"/>
      <c r="VJ45" s="578"/>
      <c r="VK45" s="578"/>
      <c r="VL45" s="578"/>
      <c r="VM45" s="578"/>
      <c r="VN45" s="578"/>
      <c r="VO45" s="578"/>
      <c r="VP45" s="578"/>
      <c r="VQ45" s="578"/>
      <c r="VR45" s="578"/>
      <c r="VS45" s="578"/>
      <c r="VT45" s="578"/>
      <c r="VU45" s="578"/>
      <c r="VV45" s="578"/>
      <c r="VW45" s="578"/>
      <c r="VX45" s="578"/>
      <c r="VY45" s="578"/>
      <c r="VZ45" s="578"/>
      <c r="WA45" s="578"/>
      <c r="WB45" s="578"/>
      <c r="WC45" s="578"/>
      <c r="WD45" s="578"/>
      <c r="WE45" s="578"/>
      <c r="WF45" s="578"/>
      <c r="WG45" s="578"/>
      <c r="WH45" s="578"/>
      <c r="WI45" s="578"/>
      <c r="WJ45" s="578"/>
      <c r="WK45" s="578"/>
      <c r="WL45" s="578"/>
      <c r="WM45" s="578"/>
      <c r="WN45" s="578"/>
      <c r="WO45" s="578"/>
      <c r="WP45" s="578"/>
      <c r="WQ45" s="578"/>
      <c r="WR45" s="578"/>
      <c r="WS45" s="578"/>
      <c r="WT45" s="578"/>
      <c r="WU45" s="578"/>
      <c r="WV45" s="578"/>
      <c r="WW45" s="578"/>
      <c r="WX45" s="578"/>
      <c r="WY45" s="578"/>
      <c r="WZ45" s="578"/>
      <c r="XA45" s="578"/>
      <c r="XB45" s="578"/>
      <c r="XC45" s="578"/>
      <c r="XD45" s="578"/>
      <c r="XE45" s="578"/>
      <c r="XF45" s="578"/>
      <c r="XG45" s="578"/>
      <c r="XH45" s="578"/>
      <c r="XI45" s="578"/>
      <c r="XJ45" s="578"/>
      <c r="XK45" s="578"/>
      <c r="XL45" s="578"/>
      <c r="XM45" s="578"/>
      <c r="XN45" s="578"/>
      <c r="XO45" s="578"/>
      <c r="XP45" s="578"/>
      <c r="XQ45" s="578"/>
      <c r="XR45" s="578"/>
      <c r="XS45" s="578"/>
      <c r="XT45" s="578"/>
      <c r="XU45" s="578"/>
      <c r="XV45" s="578"/>
      <c r="XW45" s="578"/>
      <c r="XX45" s="578"/>
      <c r="XY45" s="578"/>
      <c r="XZ45" s="578"/>
      <c r="YA45" s="578"/>
      <c r="YB45" s="578"/>
      <c r="YC45" s="578"/>
      <c r="YD45" s="578"/>
      <c r="YE45" s="578"/>
      <c r="YF45" s="578"/>
      <c r="YG45" s="578"/>
      <c r="YH45" s="578"/>
      <c r="YI45" s="578"/>
      <c r="YJ45" s="578"/>
      <c r="YK45" s="578"/>
      <c r="YL45" s="578"/>
      <c r="YM45" s="578"/>
      <c r="YN45" s="578"/>
      <c r="YO45" s="578"/>
      <c r="YP45" s="578"/>
      <c r="YQ45" s="578"/>
      <c r="YR45" s="578"/>
      <c r="YS45" s="578"/>
      <c r="YT45" s="578"/>
      <c r="YU45" s="578"/>
      <c r="YV45" s="578"/>
      <c r="YW45" s="578"/>
      <c r="YX45" s="578"/>
      <c r="YY45" s="578"/>
      <c r="YZ45" s="578"/>
      <c r="ZA45" s="578"/>
      <c r="ZB45" s="578"/>
      <c r="ZC45" s="578"/>
      <c r="ZD45" s="578"/>
      <c r="ZE45" s="578"/>
      <c r="ZF45" s="578"/>
      <c r="ZG45" s="578"/>
      <c r="ZH45" s="578"/>
      <c r="ZI45" s="578"/>
      <c r="ZJ45" s="578"/>
      <c r="ZK45" s="578"/>
      <c r="ZL45" s="578"/>
      <c r="ZM45" s="578"/>
      <c r="ZN45" s="578"/>
      <c r="ZO45" s="578"/>
      <c r="ZP45" s="578"/>
      <c r="ZQ45" s="578"/>
      <c r="ZR45" s="578"/>
      <c r="ZS45" s="578"/>
      <c r="ZT45" s="578"/>
      <c r="ZU45" s="578"/>
      <c r="ZV45" s="578"/>
      <c r="ZW45" s="578"/>
      <c r="ZX45" s="578"/>
      <c r="ZY45" s="578"/>
      <c r="ZZ45" s="578"/>
      <c r="AAA45" s="578"/>
      <c r="AAB45" s="578"/>
      <c r="AAC45" s="578"/>
      <c r="AAD45" s="578"/>
      <c r="AAE45" s="578"/>
      <c r="AAF45" s="578"/>
      <c r="AAG45" s="578"/>
      <c r="AAH45" s="578"/>
      <c r="AAI45" s="578"/>
      <c r="AAJ45" s="578"/>
      <c r="AAK45" s="578"/>
      <c r="AAL45" s="578"/>
      <c r="AAM45" s="578"/>
      <c r="AAN45" s="578"/>
      <c r="AAO45" s="578"/>
      <c r="AAP45" s="578"/>
      <c r="AAQ45" s="578"/>
      <c r="AAR45" s="578"/>
      <c r="AAS45" s="578"/>
      <c r="AAT45" s="578"/>
      <c r="AAU45" s="578"/>
      <c r="AAV45" s="578"/>
      <c r="AAW45" s="578"/>
      <c r="AAX45" s="578"/>
      <c r="AAY45" s="578"/>
      <c r="AAZ45" s="578"/>
      <c r="ABA45" s="578"/>
      <c r="ABB45" s="578"/>
      <c r="ABC45" s="578"/>
      <c r="ABD45" s="578"/>
      <c r="ABE45" s="578"/>
      <c r="ABF45" s="578"/>
      <c r="ABG45" s="578"/>
      <c r="ABH45" s="578"/>
      <c r="ABI45" s="578"/>
      <c r="ABJ45" s="578"/>
      <c r="ABK45" s="578"/>
      <c r="ABL45" s="578"/>
      <c r="ABM45" s="578"/>
      <c r="ABN45" s="578"/>
      <c r="ABO45" s="578"/>
      <c r="ABP45" s="578"/>
      <c r="ABQ45" s="578"/>
      <c r="ABR45" s="578"/>
      <c r="ABS45" s="578"/>
      <c r="ABT45" s="578"/>
      <c r="ABU45" s="578"/>
      <c r="ABV45" s="578"/>
      <c r="ABW45" s="578"/>
      <c r="ABX45" s="578"/>
      <c r="ABY45" s="578"/>
      <c r="ABZ45" s="578"/>
      <c r="ACA45" s="578"/>
      <c r="ACB45" s="578"/>
      <c r="ACC45" s="578"/>
      <c r="ACD45" s="578"/>
      <c r="ACE45" s="578"/>
      <c r="ACF45" s="578"/>
      <c r="ACG45" s="578"/>
      <c r="ACH45" s="578"/>
      <c r="ACI45" s="578"/>
      <c r="ACJ45" s="578"/>
      <c r="ACK45" s="578"/>
      <c r="ACL45" s="578"/>
      <c r="ACM45" s="578"/>
      <c r="ACN45" s="578"/>
      <c r="ACO45" s="578"/>
      <c r="ACP45" s="578"/>
      <c r="ACQ45" s="578"/>
      <c r="ACR45" s="578"/>
      <c r="ACS45" s="578"/>
      <c r="ACT45" s="578"/>
      <c r="ACU45" s="578"/>
      <c r="ACV45" s="578"/>
      <c r="ACW45" s="578"/>
      <c r="ACX45" s="578"/>
      <c r="ACY45" s="578"/>
      <c r="ACZ45" s="578"/>
      <c r="ADA45" s="578"/>
      <c r="ADB45" s="578"/>
      <c r="ADC45" s="578"/>
      <c r="ADD45" s="578"/>
      <c r="ADE45" s="578"/>
      <c r="ADF45" s="578"/>
      <c r="ADG45" s="578"/>
      <c r="ADH45" s="578"/>
      <c r="ADI45" s="578"/>
      <c r="ADJ45" s="578"/>
      <c r="ADK45" s="578"/>
      <c r="ADL45" s="578"/>
      <c r="ADM45" s="578"/>
      <c r="ADN45" s="578"/>
      <c r="ADO45" s="578"/>
      <c r="ADP45" s="578"/>
      <c r="ADQ45" s="578"/>
      <c r="ADR45" s="578"/>
      <c r="ADS45" s="578"/>
      <c r="ADT45" s="578"/>
      <c r="ADU45" s="578"/>
      <c r="ADV45" s="578"/>
      <c r="ADW45" s="578"/>
      <c r="ADX45" s="578"/>
      <c r="ADY45" s="578"/>
      <c r="ADZ45" s="578"/>
      <c r="AEA45" s="578"/>
      <c r="AEB45" s="578"/>
      <c r="AEC45" s="578"/>
      <c r="AED45" s="578"/>
      <c r="AEE45" s="578"/>
      <c r="AEF45" s="578"/>
      <c r="AEG45" s="578"/>
      <c r="AEH45" s="578"/>
      <c r="AEI45" s="578"/>
      <c r="AEJ45" s="578"/>
      <c r="AEK45" s="578"/>
      <c r="AEL45" s="578"/>
      <c r="AEM45" s="578"/>
      <c r="AEN45" s="578"/>
      <c r="AEO45" s="578"/>
      <c r="AEP45" s="578"/>
      <c r="AEQ45" s="578"/>
      <c r="AER45" s="578"/>
      <c r="AES45" s="578"/>
      <c r="AET45" s="578"/>
      <c r="AEU45" s="578"/>
      <c r="AEV45" s="578"/>
      <c r="AEW45" s="578"/>
      <c r="AEX45" s="578"/>
      <c r="AEY45" s="578"/>
      <c r="AEZ45" s="578"/>
      <c r="AFA45" s="578"/>
      <c r="AFB45" s="578"/>
      <c r="AFC45" s="578"/>
      <c r="AFD45" s="578"/>
      <c r="AFE45" s="578"/>
      <c r="AFF45" s="578"/>
      <c r="AFG45" s="578"/>
      <c r="AFH45" s="578"/>
      <c r="AFI45" s="578"/>
      <c r="AFJ45" s="578"/>
      <c r="AFK45" s="578"/>
      <c r="AFL45" s="578"/>
      <c r="AFM45" s="578"/>
      <c r="AFN45" s="578"/>
      <c r="AFO45" s="578"/>
      <c r="AFP45" s="578"/>
      <c r="AFQ45" s="578"/>
      <c r="AFR45" s="578"/>
      <c r="AFS45" s="578"/>
      <c r="AFT45" s="578"/>
      <c r="AFU45" s="578"/>
      <c r="AFV45" s="578"/>
      <c r="AFW45" s="578"/>
      <c r="AFX45" s="578"/>
      <c r="AFY45" s="578"/>
      <c r="AFZ45" s="578"/>
      <c r="AGA45" s="578"/>
      <c r="AGB45" s="578"/>
      <c r="AGC45" s="578"/>
      <c r="AGD45" s="578"/>
      <c r="AGE45" s="578"/>
      <c r="AGF45" s="578"/>
      <c r="AGG45" s="578"/>
      <c r="AGH45" s="578"/>
      <c r="AGI45" s="578"/>
      <c r="AGJ45" s="578"/>
      <c r="AGK45" s="578"/>
      <c r="AGL45" s="578"/>
      <c r="AGM45" s="578"/>
      <c r="AGN45" s="578"/>
      <c r="AGO45" s="578"/>
      <c r="AGP45" s="578"/>
      <c r="AGQ45" s="578"/>
      <c r="AGR45" s="578"/>
      <c r="AGS45" s="578"/>
      <c r="AGT45" s="578"/>
      <c r="AGU45" s="578"/>
      <c r="AGV45" s="578"/>
      <c r="AGW45" s="578"/>
      <c r="AGX45" s="578"/>
      <c r="AGY45" s="578"/>
      <c r="AGZ45" s="578"/>
      <c r="AHA45" s="578"/>
      <c r="AHB45" s="578"/>
      <c r="AHC45" s="578"/>
      <c r="AHD45" s="578"/>
      <c r="AHE45" s="578"/>
      <c r="AHF45" s="578"/>
      <c r="AHG45" s="578"/>
      <c r="AHH45" s="578"/>
      <c r="AHI45" s="578"/>
      <c r="AHJ45" s="578"/>
      <c r="AHK45" s="578"/>
      <c r="AHL45" s="578"/>
      <c r="AHM45" s="578"/>
      <c r="AHN45" s="578"/>
      <c r="AHO45" s="578"/>
      <c r="AHP45" s="578"/>
      <c r="AHQ45" s="578"/>
      <c r="AHR45" s="578"/>
      <c r="AHS45" s="578"/>
      <c r="AHT45" s="578"/>
      <c r="AHU45" s="578"/>
      <c r="AHV45" s="578"/>
      <c r="AHW45" s="578"/>
      <c r="AHX45" s="578"/>
      <c r="AHY45" s="578"/>
      <c r="AHZ45" s="578"/>
      <c r="AIA45" s="578"/>
      <c r="AIB45" s="578"/>
      <c r="AIC45" s="578"/>
      <c r="AID45" s="578"/>
      <c r="AIE45" s="578"/>
      <c r="AIF45" s="578"/>
      <c r="AIG45" s="578"/>
      <c r="AIH45" s="578"/>
      <c r="AII45" s="578"/>
      <c r="AIJ45" s="578"/>
      <c r="AIK45" s="578"/>
      <c r="AIL45" s="578"/>
      <c r="AIM45" s="578"/>
      <c r="AIN45" s="578"/>
      <c r="AIO45" s="578"/>
      <c r="AIP45" s="578"/>
      <c r="AIQ45" s="578"/>
      <c r="AIR45" s="578"/>
      <c r="AIS45" s="578"/>
      <c r="AIT45" s="578"/>
      <c r="AIU45" s="578"/>
      <c r="AIV45" s="578"/>
      <c r="AIW45" s="578"/>
      <c r="AIX45" s="578"/>
      <c r="AIY45" s="578"/>
      <c r="AIZ45" s="578"/>
      <c r="AJA45" s="578"/>
      <c r="AJB45" s="578"/>
      <c r="AJC45" s="578"/>
      <c r="AJD45" s="578"/>
      <c r="AJE45" s="578"/>
      <c r="AJF45" s="578"/>
      <c r="AJG45" s="578"/>
      <c r="AJH45" s="578"/>
      <c r="AJI45" s="578"/>
      <c r="AJJ45" s="578"/>
      <c r="AJK45" s="578"/>
      <c r="AJL45" s="578"/>
      <c r="AJM45" s="578"/>
      <c r="AJN45" s="578"/>
      <c r="AJO45" s="578"/>
      <c r="AJP45" s="578"/>
    </row>
    <row r="46" spans="1:952" s="585" customFormat="1" ht="13.2">
      <c r="A46" s="581"/>
      <c r="B46" s="582" t="s">
        <v>189</v>
      </c>
      <c r="C46" s="583"/>
      <c r="D46" s="584">
        <f t="shared" ref="D46:O46" si="11">SUM(D43:D45)</f>
        <v>0</v>
      </c>
      <c r="E46" s="584">
        <f t="shared" si="11"/>
        <v>0</v>
      </c>
      <c r="F46" s="584">
        <f t="shared" si="11"/>
        <v>0</v>
      </c>
      <c r="G46" s="584">
        <f t="shared" si="11"/>
        <v>0</v>
      </c>
      <c r="H46" s="584">
        <f t="shared" si="11"/>
        <v>0</v>
      </c>
      <c r="I46" s="584">
        <f t="shared" si="11"/>
        <v>0</v>
      </c>
      <c r="J46" s="584">
        <f t="shared" si="11"/>
        <v>0</v>
      </c>
      <c r="K46" s="584">
        <f t="shared" si="11"/>
        <v>0</v>
      </c>
      <c r="L46" s="584">
        <f t="shared" si="11"/>
        <v>0</v>
      </c>
      <c r="M46" s="584">
        <f t="shared" si="11"/>
        <v>0</v>
      </c>
      <c r="N46" s="584">
        <f t="shared" si="11"/>
        <v>0</v>
      </c>
      <c r="O46" s="584">
        <f t="shared" si="11"/>
        <v>0</v>
      </c>
    </row>
    <row r="47" spans="1:952" s="573" customFormat="1" ht="13.2">
      <c r="A47" s="586" t="s">
        <v>98</v>
      </c>
      <c r="B47" s="587" t="s">
        <v>133</v>
      </c>
      <c r="C47" s="588"/>
      <c r="D47" s="589"/>
      <c r="E47" s="589"/>
      <c r="F47" s="589"/>
      <c r="G47" s="589"/>
      <c r="H47" s="589"/>
      <c r="I47" s="589"/>
      <c r="J47" s="589"/>
      <c r="K47" s="589"/>
      <c r="L47" s="589"/>
      <c r="M47" s="589"/>
      <c r="N47" s="589"/>
      <c r="O47" s="589"/>
    </row>
    <row r="48" spans="1:952" s="475" customFormat="1">
      <c r="A48" s="574" t="s">
        <v>27</v>
      </c>
      <c r="B48" s="575" t="s">
        <v>186</v>
      </c>
      <c r="C48" s="576"/>
      <c r="D48" s="577">
        <f ca="1">D19</f>
        <v>5000000</v>
      </c>
      <c r="E48" s="577">
        <f ca="1">IF(RZS!E$2="TAK",E19+D48,E19)</f>
        <v>0</v>
      </c>
      <c r="F48" s="577">
        <f ca="1">IF(RZS!F$2="TAK",F19+E48,F19)</f>
        <v>0</v>
      </c>
      <c r="G48" s="577">
        <f ca="1">IF(RZS!G$2="TAK",G19+F48,G19)</f>
        <v>0</v>
      </c>
      <c r="H48" s="577">
        <f ca="1">IF(RZS!H$2="TAK",H19+G48,H19)</f>
        <v>0</v>
      </c>
      <c r="I48" s="577">
        <f ca="1">IF(RZS!I$2="TAK",I19+H48,I19)</f>
        <v>0</v>
      </c>
      <c r="J48" s="577">
        <f ca="1">IF(RZS!J$2="TAK",J19+I48,J19)</f>
        <v>0</v>
      </c>
      <c r="K48" s="577">
        <f ca="1">IF(RZS!K$2="TAK",K19+J48,K19)</f>
        <v>0</v>
      </c>
      <c r="L48" s="577">
        <f ca="1">IF(RZS!L$2="TAK",L19+K48,L19)</f>
        <v>0</v>
      </c>
      <c r="M48" s="577">
        <f ca="1">IF(RZS!M$2="TAK",M19+L48,M19)</f>
        <v>0</v>
      </c>
      <c r="N48" s="577">
        <f ca="1">IF(RZS!N$2="TAK",N19+M48,N19)</f>
        <v>0</v>
      </c>
      <c r="O48" s="577">
        <f ca="1">IF(RZS!O$2="TAK",O19+N48,O19)</f>
        <v>0</v>
      </c>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c r="AP48" s="578"/>
      <c r="AQ48" s="578"/>
      <c r="AR48" s="578"/>
      <c r="AS48" s="578"/>
      <c r="AT48" s="578"/>
      <c r="AU48" s="578"/>
      <c r="AV48" s="578"/>
      <c r="AW48" s="578"/>
      <c r="AX48" s="578"/>
      <c r="AY48" s="578"/>
      <c r="AZ48" s="578"/>
      <c r="BA48" s="578"/>
      <c r="BB48" s="578"/>
      <c r="BC48" s="578"/>
      <c r="BD48" s="578"/>
      <c r="BE48" s="578"/>
      <c r="BF48" s="578"/>
      <c r="BG48" s="578"/>
      <c r="BH48" s="578"/>
      <c r="BI48" s="578"/>
      <c r="BJ48" s="578"/>
      <c r="BK48" s="578"/>
      <c r="BL48" s="578"/>
      <c r="BM48" s="578"/>
      <c r="BN48" s="578"/>
      <c r="BO48" s="578"/>
      <c r="BP48" s="578"/>
      <c r="BQ48" s="578"/>
      <c r="BR48" s="578"/>
      <c r="BS48" s="578"/>
      <c r="BT48" s="578"/>
      <c r="BU48" s="578"/>
      <c r="BV48" s="578"/>
      <c r="BW48" s="578"/>
      <c r="BX48" s="578"/>
      <c r="BY48" s="578"/>
      <c r="BZ48" s="578"/>
      <c r="CA48" s="578"/>
      <c r="CB48" s="578"/>
      <c r="CC48" s="578"/>
      <c r="CD48" s="578"/>
      <c r="CE48" s="578"/>
      <c r="CF48" s="578"/>
      <c r="CG48" s="578"/>
      <c r="CH48" s="578"/>
      <c r="CI48" s="578"/>
      <c r="CJ48" s="578"/>
      <c r="CK48" s="578"/>
      <c r="CL48" s="578"/>
      <c r="CM48" s="578"/>
      <c r="CN48" s="578"/>
      <c r="CO48" s="578"/>
      <c r="CP48" s="578"/>
      <c r="CQ48" s="578"/>
      <c r="CR48" s="578"/>
      <c r="CS48" s="578"/>
      <c r="CT48" s="578"/>
      <c r="CU48" s="578"/>
      <c r="CV48" s="578"/>
      <c r="CW48" s="578"/>
      <c r="CX48" s="578"/>
      <c r="CY48" s="578"/>
      <c r="CZ48" s="578"/>
      <c r="DA48" s="578"/>
      <c r="DB48" s="578"/>
      <c r="DC48" s="578"/>
      <c r="DD48" s="578"/>
      <c r="DE48" s="578"/>
      <c r="DF48" s="578"/>
      <c r="DG48" s="578"/>
      <c r="DH48" s="578"/>
      <c r="DI48" s="578"/>
      <c r="DJ48" s="578"/>
      <c r="DK48" s="578"/>
      <c r="DL48" s="578"/>
      <c r="DM48" s="578"/>
      <c r="DN48" s="578"/>
      <c r="DO48" s="578"/>
      <c r="DP48" s="578"/>
      <c r="DQ48" s="578"/>
      <c r="DR48" s="578"/>
      <c r="DS48" s="578"/>
      <c r="DT48" s="578"/>
      <c r="DU48" s="578"/>
      <c r="DV48" s="578"/>
      <c r="DW48" s="578"/>
      <c r="DX48" s="578"/>
      <c r="DY48" s="578"/>
      <c r="DZ48" s="578"/>
      <c r="EA48" s="578"/>
      <c r="EB48" s="578"/>
      <c r="EC48" s="578"/>
      <c r="ED48" s="578"/>
      <c r="EE48" s="578"/>
      <c r="EF48" s="578"/>
      <c r="EG48" s="578"/>
      <c r="EH48" s="578"/>
      <c r="EI48" s="578"/>
      <c r="EJ48" s="578"/>
      <c r="EK48" s="578"/>
      <c r="EL48" s="578"/>
      <c r="EM48" s="578"/>
      <c r="EN48" s="578"/>
      <c r="EO48" s="578"/>
      <c r="EP48" s="578"/>
      <c r="EQ48" s="578"/>
      <c r="ER48" s="578"/>
      <c r="ES48" s="578"/>
      <c r="ET48" s="578"/>
      <c r="EU48" s="578"/>
      <c r="EV48" s="578"/>
      <c r="EW48" s="578"/>
      <c r="EX48" s="578"/>
      <c r="EY48" s="578"/>
      <c r="EZ48" s="578"/>
      <c r="FA48" s="578"/>
      <c r="FB48" s="578"/>
      <c r="FC48" s="578"/>
      <c r="FD48" s="578"/>
      <c r="FE48" s="578"/>
      <c r="FF48" s="578"/>
      <c r="FG48" s="578"/>
      <c r="FH48" s="578"/>
      <c r="FI48" s="578"/>
      <c r="FJ48" s="578"/>
      <c r="FK48" s="578"/>
      <c r="FL48" s="578"/>
      <c r="FM48" s="578"/>
      <c r="FN48" s="578"/>
      <c r="FO48" s="578"/>
      <c r="FP48" s="578"/>
      <c r="FQ48" s="578"/>
      <c r="FR48" s="578"/>
      <c r="FS48" s="578"/>
      <c r="FT48" s="578"/>
      <c r="FU48" s="578"/>
      <c r="FV48" s="578"/>
      <c r="FW48" s="578"/>
      <c r="FX48" s="578"/>
      <c r="FY48" s="578"/>
      <c r="FZ48" s="578"/>
      <c r="GA48" s="578"/>
      <c r="GB48" s="578"/>
      <c r="GC48" s="578"/>
      <c r="GD48" s="578"/>
      <c r="GE48" s="578"/>
      <c r="GF48" s="578"/>
      <c r="GG48" s="578"/>
      <c r="GH48" s="578"/>
      <c r="GI48" s="578"/>
      <c r="GJ48" s="578"/>
      <c r="GK48" s="578"/>
      <c r="GL48" s="578"/>
      <c r="GM48" s="578"/>
      <c r="GN48" s="578"/>
      <c r="GO48" s="578"/>
      <c r="GP48" s="578"/>
      <c r="GQ48" s="578"/>
      <c r="GR48" s="578"/>
      <c r="GS48" s="578"/>
      <c r="GT48" s="578"/>
      <c r="GU48" s="578"/>
      <c r="GV48" s="578"/>
      <c r="GW48" s="578"/>
      <c r="GX48" s="578"/>
      <c r="GY48" s="578"/>
      <c r="GZ48" s="578"/>
      <c r="HA48" s="578"/>
      <c r="HB48" s="578"/>
      <c r="HC48" s="578"/>
      <c r="HD48" s="578"/>
      <c r="HE48" s="578"/>
      <c r="HF48" s="578"/>
      <c r="HG48" s="578"/>
      <c r="HH48" s="578"/>
      <c r="HI48" s="578"/>
      <c r="HJ48" s="578"/>
      <c r="HK48" s="578"/>
      <c r="HL48" s="578"/>
      <c r="HM48" s="578"/>
      <c r="HN48" s="578"/>
      <c r="HO48" s="578"/>
      <c r="HP48" s="578"/>
      <c r="HQ48" s="578"/>
      <c r="HR48" s="578"/>
      <c r="HS48" s="578"/>
      <c r="HT48" s="578"/>
      <c r="HU48" s="578"/>
      <c r="HV48" s="578"/>
      <c r="HW48" s="578"/>
      <c r="HX48" s="578"/>
      <c r="HY48" s="578"/>
      <c r="HZ48" s="578"/>
      <c r="IA48" s="578"/>
      <c r="IB48" s="578"/>
      <c r="IC48" s="578"/>
      <c r="ID48" s="578"/>
      <c r="IE48" s="578"/>
      <c r="IF48" s="578"/>
      <c r="IG48" s="578"/>
      <c r="IH48" s="578"/>
      <c r="II48" s="578"/>
      <c r="IJ48" s="578"/>
      <c r="IK48" s="578"/>
      <c r="IL48" s="578"/>
      <c r="IM48" s="578"/>
      <c r="IN48" s="578"/>
      <c r="IO48" s="578"/>
      <c r="IP48" s="578"/>
      <c r="IQ48" s="578"/>
      <c r="IR48" s="578"/>
      <c r="IS48" s="578"/>
      <c r="IT48" s="578"/>
      <c r="IU48" s="578"/>
      <c r="IV48" s="578"/>
      <c r="IW48" s="578"/>
      <c r="IX48" s="578"/>
      <c r="IY48" s="578"/>
      <c r="IZ48" s="578"/>
      <c r="JA48" s="578"/>
      <c r="JB48" s="578"/>
      <c r="JC48" s="578"/>
      <c r="JD48" s="578"/>
      <c r="JE48" s="578"/>
      <c r="JF48" s="578"/>
      <c r="JG48" s="578"/>
      <c r="JH48" s="578"/>
      <c r="JI48" s="578"/>
      <c r="JJ48" s="578"/>
      <c r="JK48" s="578"/>
      <c r="JL48" s="578"/>
      <c r="JM48" s="578"/>
      <c r="JN48" s="578"/>
      <c r="JO48" s="578"/>
      <c r="JP48" s="578"/>
      <c r="JQ48" s="578"/>
      <c r="JR48" s="578"/>
      <c r="JS48" s="578"/>
      <c r="JT48" s="578"/>
      <c r="JU48" s="578"/>
      <c r="JV48" s="578"/>
      <c r="JW48" s="578"/>
      <c r="JX48" s="578"/>
      <c r="JY48" s="578"/>
      <c r="JZ48" s="578"/>
      <c r="KA48" s="578"/>
      <c r="KB48" s="578"/>
      <c r="KC48" s="578"/>
      <c r="KD48" s="578"/>
      <c r="KE48" s="578"/>
      <c r="KF48" s="578"/>
      <c r="KG48" s="578"/>
      <c r="KH48" s="578"/>
      <c r="KI48" s="578"/>
      <c r="KJ48" s="578"/>
      <c r="KK48" s="578"/>
      <c r="KL48" s="578"/>
      <c r="KM48" s="578"/>
      <c r="KN48" s="578"/>
      <c r="KO48" s="578"/>
      <c r="KP48" s="578"/>
      <c r="KQ48" s="578"/>
      <c r="KR48" s="578"/>
      <c r="KS48" s="578"/>
      <c r="KT48" s="578"/>
      <c r="KU48" s="578"/>
      <c r="KV48" s="578"/>
      <c r="KW48" s="578"/>
      <c r="KX48" s="578"/>
      <c r="KY48" s="578"/>
      <c r="KZ48" s="578"/>
      <c r="LA48" s="578"/>
      <c r="LB48" s="578"/>
      <c r="LC48" s="578"/>
      <c r="LD48" s="578"/>
      <c r="LE48" s="578"/>
      <c r="LF48" s="578"/>
      <c r="LG48" s="578"/>
      <c r="LH48" s="578"/>
      <c r="LI48" s="578"/>
      <c r="LJ48" s="578"/>
      <c r="LK48" s="578"/>
      <c r="LL48" s="578"/>
      <c r="LM48" s="578"/>
      <c r="LN48" s="578"/>
      <c r="LO48" s="578"/>
      <c r="LP48" s="578"/>
      <c r="LQ48" s="578"/>
      <c r="LR48" s="578"/>
      <c r="LS48" s="578"/>
      <c r="LT48" s="578"/>
      <c r="LU48" s="578"/>
      <c r="LV48" s="578"/>
      <c r="LW48" s="578"/>
      <c r="LX48" s="578"/>
      <c r="LY48" s="578"/>
      <c r="LZ48" s="578"/>
      <c r="MA48" s="578"/>
      <c r="MB48" s="578"/>
      <c r="MC48" s="578"/>
      <c r="MD48" s="578"/>
      <c r="ME48" s="578"/>
      <c r="MF48" s="578"/>
      <c r="MG48" s="578"/>
      <c r="MH48" s="578"/>
      <c r="MI48" s="578"/>
      <c r="MJ48" s="578"/>
      <c r="MK48" s="578"/>
      <c r="ML48" s="578"/>
      <c r="MM48" s="578"/>
      <c r="MN48" s="578"/>
      <c r="MO48" s="578"/>
      <c r="MP48" s="578"/>
      <c r="MQ48" s="578"/>
      <c r="MR48" s="578"/>
      <c r="MS48" s="578"/>
      <c r="MT48" s="578"/>
      <c r="MU48" s="578"/>
      <c r="MV48" s="578"/>
      <c r="MW48" s="578"/>
      <c r="MX48" s="578"/>
      <c r="MY48" s="578"/>
      <c r="MZ48" s="578"/>
      <c r="NA48" s="578"/>
      <c r="NB48" s="578"/>
      <c r="NC48" s="578"/>
      <c r="ND48" s="578"/>
      <c r="NE48" s="578"/>
      <c r="NF48" s="578"/>
      <c r="NG48" s="578"/>
      <c r="NH48" s="578"/>
      <c r="NI48" s="578"/>
      <c r="NJ48" s="578"/>
      <c r="NK48" s="578"/>
      <c r="NL48" s="578"/>
      <c r="NM48" s="578"/>
      <c r="NN48" s="578"/>
      <c r="NO48" s="578"/>
      <c r="NP48" s="578"/>
      <c r="NQ48" s="578"/>
      <c r="NR48" s="578"/>
      <c r="NS48" s="578"/>
      <c r="NT48" s="578"/>
      <c r="NU48" s="578"/>
      <c r="NV48" s="578"/>
      <c r="NW48" s="578"/>
      <c r="NX48" s="578"/>
      <c r="NY48" s="578"/>
      <c r="NZ48" s="578"/>
      <c r="OA48" s="578"/>
      <c r="OB48" s="578"/>
      <c r="OC48" s="578"/>
      <c r="OD48" s="578"/>
      <c r="OE48" s="578"/>
      <c r="OF48" s="578"/>
      <c r="OG48" s="578"/>
      <c r="OH48" s="578"/>
      <c r="OI48" s="578"/>
      <c r="OJ48" s="578"/>
      <c r="OK48" s="578"/>
      <c r="OL48" s="578"/>
      <c r="OM48" s="578"/>
      <c r="ON48" s="578"/>
      <c r="OO48" s="578"/>
      <c r="OP48" s="578"/>
      <c r="OQ48" s="578"/>
      <c r="OR48" s="578"/>
      <c r="OS48" s="578"/>
      <c r="OT48" s="578"/>
      <c r="OU48" s="578"/>
      <c r="OV48" s="578"/>
      <c r="OW48" s="578"/>
      <c r="OX48" s="578"/>
      <c r="OY48" s="578"/>
      <c r="OZ48" s="578"/>
      <c r="PA48" s="578"/>
      <c r="PB48" s="578"/>
      <c r="PC48" s="578"/>
      <c r="PD48" s="578"/>
      <c r="PE48" s="578"/>
      <c r="PF48" s="578"/>
      <c r="PG48" s="578"/>
      <c r="PH48" s="578"/>
      <c r="PI48" s="578"/>
      <c r="PJ48" s="578"/>
      <c r="PK48" s="578"/>
      <c r="PL48" s="578"/>
      <c r="PM48" s="578"/>
      <c r="PN48" s="578"/>
      <c r="PO48" s="578"/>
      <c r="PP48" s="578"/>
      <c r="PQ48" s="578"/>
      <c r="PR48" s="578"/>
      <c r="PS48" s="578"/>
      <c r="PT48" s="578"/>
      <c r="PU48" s="578"/>
      <c r="PV48" s="578"/>
      <c r="PW48" s="578"/>
      <c r="PX48" s="578"/>
      <c r="PY48" s="578"/>
      <c r="PZ48" s="578"/>
      <c r="QA48" s="578"/>
      <c r="QB48" s="578"/>
      <c r="QC48" s="578"/>
      <c r="QD48" s="578"/>
      <c r="QE48" s="578"/>
      <c r="QF48" s="578"/>
      <c r="QG48" s="578"/>
      <c r="QH48" s="578"/>
      <c r="QI48" s="578"/>
      <c r="QJ48" s="578"/>
      <c r="QK48" s="578"/>
      <c r="QL48" s="578"/>
      <c r="QM48" s="578"/>
      <c r="QN48" s="578"/>
      <c r="QO48" s="578"/>
      <c r="QP48" s="578"/>
      <c r="QQ48" s="578"/>
      <c r="QR48" s="578"/>
      <c r="QS48" s="578"/>
      <c r="QT48" s="578"/>
      <c r="QU48" s="578"/>
      <c r="QV48" s="578"/>
      <c r="QW48" s="578"/>
      <c r="QX48" s="578"/>
      <c r="QY48" s="578"/>
      <c r="QZ48" s="578"/>
      <c r="RA48" s="578"/>
      <c r="RB48" s="578"/>
      <c r="RC48" s="578"/>
      <c r="RD48" s="578"/>
      <c r="RE48" s="578"/>
      <c r="RF48" s="578"/>
      <c r="RG48" s="578"/>
      <c r="RH48" s="578"/>
      <c r="RI48" s="578"/>
      <c r="RJ48" s="578"/>
      <c r="RK48" s="578"/>
      <c r="RL48" s="578"/>
      <c r="RM48" s="578"/>
      <c r="RN48" s="578"/>
      <c r="RO48" s="578"/>
      <c r="RP48" s="578"/>
      <c r="RQ48" s="578"/>
      <c r="RR48" s="578"/>
      <c r="RS48" s="578"/>
      <c r="RT48" s="578"/>
      <c r="RU48" s="578"/>
      <c r="RV48" s="578"/>
      <c r="RW48" s="578"/>
      <c r="RX48" s="578"/>
      <c r="RY48" s="578"/>
      <c r="RZ48" s="578"/>
      <c r="SA48" s="578"/>
      <c r="SB48" s="578"/>
      <c r="SC48" s="578"/>
      <c r="SD48" s="578"/>
      <c r="SE48" s="578"/>
      <c r="SF48" s="578"/>
      <c r="SG48" s="578"/>
      <c r="SH48" s="578"/>
      <c r="SI48" s="578"/>
      <c r="SJ48" s="578"/>
      <c r="SK48" s="578"/>
      <c r="SL48" s="578"/>
      <c r="SM48" s="578"/>
      <c r="SN48" s="578"/>
      <c r="SO48" s="578"/>
      <c r="SP48" s="578"/>
      <c r="SQ48" s="578"/>
      <c r="SR48" s="578"/>
      <c r="SS48" s="578"/>
      <c r="ST48" s="578"/>
      <c r="SU48" s="578"/>
      <c r="SV48" s="578"/>
      <c r="SW48" s="578"/>
      <c r="SX48" s="578"/>
      <c r="SY48" s="578"/>
      <c r="SZ48" s="578"/>
      <c r="TA48" s="578"/>
      <c r="TB48" s="578"/>
      <c r="TC48" s="578"/>
      <c r="TD48" s="578"/>
      <c r="TE48" s="578"/>
      <c r="TF48" s="578"/>
      <c r="TG48" s="578"/>
      <c r="TH48" s="578"/>
      <c r="TI48" s="578"/>
      <c r="TJ48" s="578"/>
      <c r="TK48" s="578"/>
      <c r="TL48" s="578"/>
      <c r="TM48" s="578"/>
      <c r="TN48" s="578"/>
      <c r="TO48" s="578"/>
      <c r="TP48" s="578"/>
      <c r="TQ48" s="578"/>
      <c r="TR48" s="578"/>
      <c r="TS48" s="578"/>
      <c r="TT48" s="578"/>
      <c r="TU48" s="578"/>
      <c r="TV48" s="578"/>
      <c r="TW48" s="578"/>
      <c r="TX48" s="578"/>
      <c r="TY48" s="578"/>
      <c r="TZ48" s="578"/>
      <c r="UA48" s="578"/>
      <c r="UB48" s="578"/>
      <c r="UC48" s="578"/>
      <c r="UD48" s="578"/>
      <c r="UE48" s="578"/>
      <c r="UF48" s="578"/>
      <c r="UG48" s="578"/>
      <c r="UH48" s="578"/>
      <c r="UI48" s="578"/>
      <c r="UJ48" s="578"/>
      <c r="UK48" s="578"/>
      <c r="UL48" s="578"/>
      <c r="UM48" s="578"/>
      <c r="UN48" s="578"/>
      <c r="UO48" s="578"/>
      <c r="UP48" s="578"/>
      <c r="UQ48" s="578"/>
      <c r="UR48" s="578"/>
      <c r="US48" s="578"/>
      <c r="UT48" s="578"/>
      <c r="UU48" s="578"/>
      <c r="UV48" s="578"/>
      <c r="UW48" s="578"/>
      <c r="UX48" s="578"/>
      <c r="UY48" s="578"/>
      <c r="UZ48" s="578"/>
      <c r="VA48" s="578"/>
      <c r="VB48" s="578"/>
      <c r="VC48" s="578"/>
      <c r="VD48" s="578"/>
      <c r="VE48" s="578"/>
      <c r="VF48" s="578"/>
      <c r="VG48" s="578"/>
      <c r="VH48" s="578"/>
      <c r="VI48" s="578"/>
      <c r="VJ48" s="578"/>
      <c r="VK48" s="578"/>
      <c r="VL48" s="578"/>
      <c r="VM48" s="578"/>
      <c r="VN48" s="578"/>
      <c r="VO48" s="578"/>
      <c r="VP48" s="578"/>
      <c r="VQ48" s="578"/>
      <c r="VR48" s="578"/>
      <c r="VS48" s="578"/>
      <c r="VT48" s="578"/>
      <c r="VU48" s="578"/>
      <c r="VV48" s="578"/>
      <c r="VW48" s="578"/>
      <c r="VX48" s="578"/>
      <c r="VY48" s="578"/>
      <c r="VZ48" s="578"/>
      <c r="WA48" s="578"/>
      <c r="WB48" s="578"/>
      <c r="WC48" s="578"/>
      <c r="WD48" s="578"/>
      <c r="WE48" s="578"/>
      <c r="WF48" s="578"/>
      <c r="WG48" s="578"/>
      <c r="WH48" s="578"/>
      <c r="WI48" s="578"/>
      <c r="WJ48" s="578"/>
      <c r="WK48" s="578"/>
      <c r="WL48" s="578"/>
      <c r="WM48" s="578"/>
      <c r="WN48" s="578"/>
      <c r="WO48" s="578"/>
      <c r="WP48" s="578"/>
      <c r="WQ48" s="578"/>
      <c r="WR48" s="578"/>
      <c r="WS48" s="578"/>
      <c r="WT48" s="578"/>
      <c r="WU48" s="578"/>
      <c r="WV48" s="578"/>
      <c r="WW48" s="578"/>
      <c r="WX48" s="578"/>
      <c r="WY48" s="578"/>
      <c r="WZ48" s="578"/>
      <c r="XA48" s="578"/>
      <c r="XB48" s="578"/>
      <c r="XC48" s="578"/>
      <c r="XD48" s="578"/>
      <c r="XE48" s="578"/>
      <c r="XF48" s="578"/>
      <c r="XG48" s="578"/>
      <c r="XH48" s="578"/>
      <c r="XI48" s="578"/>
      <c r="XJ48" s="578"/>
      <c r="XK48" s="578"/>
      <c r="XL48" s="578"/>
      <c r="XM48" s="578"/>
      <c r="XN48" s="578"/>
      <c r="XO48" s="578"/>
      <c r="XP48" s="578"/>
      <c r="XQ48" s="578"/>
      <c r="XR48" s="578"/>
      <c r="XS48" s="578"/>
      <c r="XT48" s="578"/>
      <c r="XU48" s="578"/>
      <c r="XV48" s="578"/>
      <c r="XW48" s="578"/>
      <c r="XX48" s="578"/>
      <c r="XY48" s="578"/>
      <c r="XZ48" s="578"/>
      <c r="YA48" s="578"/>
      <c r="YB48" s="578"/>
      <c r="YC48" s="578"/>
      <c r="YD48" s="578"/>
      <c r="YE48" s="578"/>
      <c r="YF48" s="578"/>
      <c r="YG48" s="578"/>
      <c r="YH48" s="578"/>
      <c r="YI48" s="578"/>
      <c r="YJ48" s="578"/>
      <c r="YK48" s="578"/>
      <c r="YL48" s="578"/>
      <c r="YM48" s="578"/>
      <c r="YN48" s="578"/>
      <c r="YO48" s="578"/>
      <c r="YP48" s="578"/>
      <c r="YQ48" s="578"/>
      <c r="YR48" s="578"/>
      <c r="YS48" s="578"/>
      <c r="YT48" s="578"/>
      <c r="YU48" s="578"/>
      <c r="YV48" s="578"/>
      <c r="YW48" s="578"/>
      <c r="YX48" s="578"/>
      <c r="YY48" s="578"/>
      <c r="YZ48" s="578"/>
      <c r="ZA48" s="578"/>
      <c r="ZB48" s="578"/>
      <c r="ZC48" s="578"/>
      <c r="ZD48" s="578"/>
      <c r="ZE48" s="578"/>
      <c r="ZF48" s="578"/>
      <c r="ZG48" s="578"/>
      <c r="ZH48" s="578"/>
      <c r="ZI48" s="578"/>
      <c r="ZJ48" s="578"/>
      <c r="ZK48" s="578"/>
      <c r="ZL48" s="578"/>
      <c r="ZM48" s="578"/>
      <c r="ZN48" s="578"/>
      <c r="ZO48" s="578"/>
      <c r="ZP48" s="578"/>
      <c r="ZQ48" s="578"/>
      <c r="ZR48" s="578"/>
      <c r="ZS48" s="578"/>
      <c r="ZT48" s="578"/>
      <c r="ZU48" s="578"/>
      <c r="ZV48" s="578"/>
      <c r="ZW48" s="578"/>
      <c r="ZX48" s="578"/>
      <c r="ZY48" s="578"/>
      <c r="ZZ48" s="578"/>
      <c r="AAA48" s="578"/>
      <c r="AAB48" s="578"/>
      <c r="AAC48" s="578"/>
      <c r="AAD48" s="578"/>
      <c r="AAE48" s="578"/>
      <c r="AAF48" s="578"/>
      <c r="AAG48" s="578"/>
      <c r="AAH48" s="578"/>
      <c r="AAI48" s="578"/>
      <c r="AAJ48" s="578"/>
      <c r="AAK48" s="578"/>
      <c r="AAL48" s="578"/>
      <c r="AAM48" s="578"/>
      <c r="AAN48" s="578"/>
      <c r="AAO48" s="578"/>
      <c r="AAP48" s="578"/>
      <c r="AAQ48" s="578"/>
      <c r="AAR48" s="578"/>
      <c r="AAS48" s="578"/>
      <c r="AAT48" s="578"/>
      <c r="AAU48" s="578"/>
      <c r="AAV48" s="578"/>
      <c r="AAW48" s="578"/>
      <c r="AAX48" s="578"/>
      <c r="AAY48" s="578"/>
      <c r="AAZ48" s="578"/>
      <c r="ABA48" s="578"/>
      <c r="ABB48" s="578"/>
      <c r="ABC48" s="578"/>
      <c r="ABD48" s="578"/>
      <c r="ABE48" s="578"/>
      <c r="ABF48" s="578"/>
      <c r="ABG48" s="578"/>
      <c r="ABH48" s="578"/>
      <c r="ABI48" s="578"/>
      <c r="ABJ48" s="578"/>
      <c r="ABK48" s="578"/>
      <c r="ABL48" s="578"/>
      <c r="ABM48" s="578"/>
      <c r="ABN48" s="578"/>
      <c r="ABO48" s="578"/>
      <c r="ABP48" s="578"/>
      <c r="ABQ48" s="578"/>
      <c r="ABR48" s="578"/>
      <c r="ABS48" s="578"/>
      <c r="ABT48" s="578"/>
      <c r="ABU48" s="578"/>
      <c r="ABV48" s="578"/>
      <c r="ABW48" s="578"/>
      <c r="ABX48" s="578"/>
      <c r="ABY48" s="578"/>
      <c r="ABZ48" s="578"/>
      <c r="ACA48" s="578"/>
      <c r="ACB48" s="578"/>
      <c r="ACC48" s="578"/>
      <c r="ACD48" s="578"/>
      <c r="ACE48" s="578"/>
      <c r="ACF48" s="578"/>
      <c r="ACG48" s="578"/>
      <c r="ACH48" s="578"/>
      <c r="ACI48" s="578"/>
      <c r="ACJ48" s="578"/>
      <c r="ACK48" s="578"/>
      <c r="ACL48" s="578"/>
      <c r="ACM48" s="578"/>
      <c r="ACN48" s="578"/>
      <c r="ACO48" s="578"/>
      <c r="ACP48" s="578"/>
      <c r="ACQ48" s="578"/>
      <c r="ACR48" s="578"/>
      <c r="ACS48" s="578"/>
      <c r="ACT48" s="578"/>
      <c r="ACU48" s="578"/>
      <c r="ACV48" s="578"/>
      <c r="ACW48" s="578"/>
      <c r="ACX48" s="578"/>
      <c r="ACY48" s="578"/>
      <c r="ACZ48" s="578"/>
      <c r="ADA48" s="578"/>
      <c r="ADB48" s="578"/>
      <c r="ADC48" s="578"/>
      <c r="ADD48" s="578"/>
      <c r="ADE48" s="578"/>
      <c r="ADF48" s="578"/>
      <c r="ADG48" s="578"/>
      <c r="ADH48" s="578"/>
      <c r="ADI48" s="578"/>
      <c r="ADJ48" s="578"/>
      <c r="ADK48" s="578"/>
      <c r="ADL48" s="578"/>
      <c r="ADM48" s="578"/>
      <c r="ADN48" s="578"/>
      <c r="ADO48" s="578"/>
      <c r="ADP48" s="578"/>
      <c r="ADQ48" s="578"/>
      <c r="ADR48" s="578"/>
      <c r="ADS48" s="578"/>
      <c r="ADT48" s="578"/>
      <c r="ADU48" s="578"/>
      <c r="ADV48" s="578"/>
      <c r="ADW48" s="578"/>
      <c r="ADX48" s="578"/>
      <c r="ADY48" s="578"/>
      <c r="ADZ48" s="578"/>
      <c r="AEA48" s="578"/>
      <c r="AEB48" s="578"/>
      <c r="AEC48" s="578"/>
      <c r="AED48" s="578"/>
      <c r="AEE48" s="578"/>
      <c r="AEF48" s="578"/>
      <c r="AEG48" s="578"/>
      <c r="AEH48" s="578"/>
      <c r="AEI48" s="578"/>
      <c r="AEJ48" s="578"/>
      <c r="AEK48" s="578"/>
      <c r="AEL48" s="578"/>
      <c r="AEM48" s="578"/>
      <c r="AEN48" s="578"/>
      <c r="AEO48" s="578"/>
      <c r="AEP48" s="578"/>
      <c r="AEQ48" s="578"/>
      <c r="AER48" s="578"/>
      <c r="AES48" s="578"/>
      <c r="AET48" s="578"/>
      <c r="AEU48" s="578"/>
      <c r="AEV48" s="578"/>
      <c r="AEW48" s="578"/>
      <c r="AEX48" s="578"/>
      <c r="AEY48" s="578"/>
      <c r="AEZ48" s="578"/>
      <c r="AFA48" s="578"/>
      <c r="AFB48" s="578"/>
      <c r="AFC48" s="578"/>
      <c r="AFD48" s="578"/>
      <c r="AFE48" s="578"/>
      <c r="AFF48" s="578"/>
      <c r="AFG48" s="578"/>
      <c r="AFH48" s="578"/>
      <c r="AFI48" s="578"/>
      <c r="AFJ48" s="578"/>
      <c r="AFK48" s="578"/>
      <c r="AFL48" s="578"/>
      <c r="AFM48" s="578"/>
      <c r="AFN48" s="578"/>
      <c r="AFO48" s="578"/>
      <c r="AFP48" s="578"/>
      <c r="AFQ48" s="578"/>
      <c r="AFR48" s="578"/>
      <c r="AFS48" s="578"/>
      <c r="AFT48" s="578"/>
      <c r="AFU48" s="578"/>
      <c r="AFV48" s="578"/>
      <c r="AFW48" s="578"/>
      <c r="AFX48" s="578"/>
      <c r="AFY48" s="578"/>
      <c r="AFZ48" s="578"/>
      <c r="AGA48" s="578"/>
      <c r="AGB48" s="578"/>
      <c r="AGC48" s="578"/>
      <c r="AGD48" s="578"/>
      <c r="AGE48" s="578"/>
      <c r="AGF48" s="578"/>
      <c r="AGG48" s="578"/>
      <c r="AGH48" s="578"/>
      <c r="AGI48" s="578"/>
      <c r="AGJ48" s="578"/>
      <c r="AGK48" s="578"/>
      <c r="AGL48" s="578"/>
      <c r="AGM48" s="578"/>
      <c r="AGN48" s="578"/>
      <c r="AGO48" s="578"/>
      <c r="AGP48" s="578"/>
      <c r="AGQ48" s="578"/>
      <c r="AGR48" s="578"/>
      <c r="AGS48" s="578"/>
      <c r="AGT48" s="578"/>
      <c r="AGU48" s="578"/>
      <c r="AGV48" s="578"/>
      <c r="AGW48" s="578"/>
      <c r="AGX48" s="578"/>
      <c r="AGY48" s="578"/>
      <c r="AGZ48" s="578"/>
      <c r="AHA48" s="578"/>
      <c r="AHB48" s="578"/>
      <c r="AHC48" s="578"/>
      <c r="AHD48" s="578"/>
      <c r="AHE48" s="578"/>
      <c r="AHF48" s="578"/>
      <c r="AHG48" s="578"/>
      <c r="AHH48" s="578"/>
      <c r="AHI48" s="578"/>
      <c r="AHJ48" s="578"/>
      <c r="AHK48" s="578"/>
      <c r="AHL48" s="578"/>
      <c r="AHM48" s="578"/>
      <c r="AHN48" s="578"/>
      <c r="AHO48" s="578"/>
      <c r="AHP48" s="578"/>
      <c r="AHQ48" s="578"/>
      <c r="AHR48" s="578"/>
      <c r="AHS48" s="578"/>
      <c r="AHT48" s="578"/>
      <c r="AHU48" s="578"/>
      <c r="AHV48" s="578"/>
      <c r="AHW48" s="578"/>
      <c r="AHX48" s="578"/>
      <c r="AHY48" s="578"/>
      <c r="AHZ48" s="578"/>
      <c r="AIA48" s="578"/>
      <c r="AIB48" s="578"/>
      <c r="AIC48" s="578"/>
      <c r="AID48" s="578"/>
      <c r="AIE48" s="578"/>
      <c r="AIF48" s="578"/>
      <c r="AIG48" s="578"/>
      <c r="AIH48" s="578"/>
      <c r="AII48" s="578"/>
      <c r="AIJ48" s="578"/>
      <c r="AIK48" s="578"/>
      <c r="AIL48" s="578"/>
      <c r="AIM48" s="578"/>
      <c r="AIN48" s="578"/>
      <c r="AIO48" s="578"/>
      <c r="AIP48" s="578"/>
      <c r="AIQ48" s="578"/>
      <c r="AIR48" s="578"/>
      <c r="AIS48" s="578"/>
      <c r="AIT48" s="578"/>
      <c r="AIU48" s="578"/>
      <c r="AIV48" s="578"/>
      <c r="AIW48" s="578"/>
      <c r="AIX48" s="578"/>
      <c r="AIY48" s="578"/>
      <c r="AIZ48" s="578"/>
      <c r="AJA48" s="578"/>
      <c r="AJB48" s="578"/>
      <c r="AJC48" s="578"/>
      <c r="AJD48" s="578"/>
      <c r="AJE48" s="578"/>
      <c r="AJF48" s="578"/>
      <c r="AJG48" s="578"/>
      <c r="AJH48" s="578"/>
      <c r="AJI48" s="578"/>
      <c r="AJJ48" s="578"/>
      <c r="AJK48" s="578"/>
      <c r="AJL48" s="578"/>
      <c r="AJM48" s="578"/>
      <c r="AJN48" s="578"/>
      <c r="AJO48" s="578"/>
      <c r="AJP48" s="578"/>
    </row>
    <row r="49" spans="1:952" s="475" customFormat="1">
      <c r="A49" s="574" t="s">
        <v>28</v>
      </c>
      <c r="B49" s="575" t="s">
        <v>187</v>
      </c>
      <c r="C49" s="576"/>
      <c r="D49" s="577">
        <f>D20</f>
        <v>0</v>
      </c>
      <c r="E49" s="577">
        <f>IF(RZS!E$2="TAK",E20+D49,E20)</f>
        <v>20000000</v>
      </c>
      <c r="F49" s="577">
        <f>IF(RZS!F$2="TAK",F20+E49,F20)</f>
        <v>20000000</v>
      </c>
      <c r="G49" s="577">
        <f>IF(RZS!G$2="TAK",G20+F49,G20)</f>
        <v>20000000</v>
      </c>
      <c r="H49" s="577">
        <f>IF(RZS!H$2="TAK",H20+G49,H20)</f>
        <v>20000000</v>
      </c>
      <c r="I49" s="577">
        <f>IF(RZS!I$2="TAK",I20+H49,I20)</f>
        <v>0</v>
      </c>
      <c r="J49" s="577">
        <f>IF(RZS!J$2="TAK",J20+I49,J20)</f>
        <v>0</v>
      </c>
      <c r="K49" s="577">
        <f>IF(RZS!K$2="TAK",K20+J49,K20)</f>
        <v>0</v>
      </c>
      <c r="L49" s="577">
        <f>IF(RZS!L$2="TAK",L20+K49,L20)</f>
        <v>0</v>
      </c>
      <c r="M49" s="577">
        <f>IF(RZS!M$2="TAK",M20+L49,M20)</f>
        <v>0</v>
      </c>
      <c r="N49" s="577">
        <f>IF(RZS!N$2="TAK",N20+M49,N20)</f>
        <v>0</v>
      </c>
      <c r="O49" s="577">
        <f>IF(RZS!O$2="TAK",O20+N49,O20)</f>
        <v>0</v>
      </c>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8"/>
      <c r="AO49" s="578"/>
      <c r="AP49" s="578"/>
      <c r="AQ49" s="578"/>
      <c r="AR49" s="578"/>
      <c r="AS49" s="578"/>
      <c r="AT49" s="578"/>
      <c r="AU49" s="578"/>
      <c r="AV49" s="578"/>
      <c r="AW49" s="578"/>
      <c r="AX49" s="578"/>
      <c r="AY49" s="578"/>
      <c r="AZ49" s="578"/>
      <c r="BA49" s="578"/>
      <c r="BB49" s="578"/>
      <c r="BC49" s="578"/>
      <c r="BD49" s="578"/>
      <c r="BE49" s="578"/>
      <c r="BF49" s="578"/>
      <c r="BG49" s="578"/>
      <c r="BH49" s="578"/>
      <c r="BI49" s="578"/>
      <c r="BJ49" s="578"/>
      <c r="BK49" s="578"/>
      <c r="BL49" s="578"/>
      <c r="BM49" s="578"/>
      <c r="BN49" s="578"/>
      <c r="BO49" s="578"/>
      <c r="BP49" s="578"/>
      <c r="BQ49" s="578"/>
      <c r="BR49" s="578"/>
      <c r="BS49" s="578"/>
      <c r="BT49" s="578"/>
      <c r="BU49" s="578"/>
      <c r="BV49" s="578"/>
      <c r="BW49" s="578"/>
      <c r="BX49" s="578"/>
      <c r="BY49" s="578"/>
      <c r="BZ49" s="578"/>
      <c r="CA49" s="578"/>
      <c r="CB49" s="578"/>
      <c r="CC49" s="578"/>
      <c r="CD49" s="578"/>
      <c r="CE49" s="578"/>
      <c r="CF49" s="578"/>
      <c r="CG49" s="578"/>
      <c r="CH49" s="578"/>
      <c r="CI49" s="578"/>
      <c r="CJ49" s="578"/>
      <c r="CK49" s="578"/>
      <c r="CL49" s="578"/>
      <c r="CM49" s="578"/>
      <c r="CN49" s="578"/>
      <c r="CO49" s="578"/>
      <c r="CP49" s="578"/>
      <c r="CQ49" s="578"/>
      <c r="CR49" s="578"/>
      <c r="CS49" s="578"/>
      <c r="CT49" s="578"/>
      <c r="CU49" s="578"/>
      <c r="CV49" s="578"/>
      <c r="CW49" s="578"/>
      <c r="CX49" s="578"/>
      <c r="CY49" s="578"/>
      <c r="CZ49" s="578"/>
      <c r="DA49" s="578"/>
      <c r="DB49" s="578"/>
      <c r="DC49" s="578"/>
      <c r="DD49" s="578"/>
      <c r="DE49" s="578"/>
      <c r="DF49" s="578"/>
      <c r="DG49" s="578"/>
      <c r="DH49" s="578"/>
      <c r="DI49" s="578"/>
      <c r="DJ49" s="578"/>
      <c r="DK49" s="578"/>
      <c r="DL49" s="578"/>
      <c r="DM49" s="578"/>
      <c r="DN49" s="578"/>
      <c r="DO49" s="578"/>
      <c r="DP49" s="578"/>
      <c r="DQ49" s="578"/>
      <c r="DR49" s="578"/>
      <c r="DS49" s="578"/>
      <c r="DT49" s="578"/>
      <c r="DU49" s="578"/>
      <c r="DV49" s="578"/>
      <c r="DW49" s="578"/>
      <c r="DX49" s="578"/>
      <c r="DY49" s="578"/>
      <c r="DZ49" s="578"/>
      <c r="EA49" s="578"/>
      <c r="EB49" s="578"/>
      <c r="EC49" s="578"/>
      <c r="ED49" s="578"/>
      <c r="EE49" s="578"/>
      <c r="EF49" s="578"/>
      <c r="EG49" s="578"/>
      <c r="EH49" s="578"/>
      <c r="EI49" s="578"/>
      <c r="EJ49" s="578"/>
      <c r="EK49" s="578"/>
      <c r="EL49" s="578"/>
      <c r="EM49" s="578"/>
      <c r="EN49" s="578"/>
      <c r="EO49" s="578"/>
      <c r="EP49" s="578"/>
      <c r="EQ49" s="578"/>
      <c r="ER49" s="578"/>
      <c r="ES49" s="578"/>
      <c r="ET49" s="578"/>
      <c r="EU49" s="578"/>
      <c r="EV49" s="578"/>
      <c r="EW49" s="578"/>
      <c r="EX49" s="578"/>
      <c r="EY49" s="578"/>
      <c r="EZ49" s="578"/>
      <c r="FA49" s="578"/>
      <c r="FB49" s="578"/>
      <c r="FC49" s="578"/>
      <c r="FD49" s="578"/>
      <c r="FE49" s="578"/>
      <c r="FF49" s="578"/>
      <c r="FG49" s="578"/>
      <c r="FH49" s="578"/>
      <c r="FI49" s="578"/>
      <c r="FJ49" s="578"/>
      <c r="FK49" s="578"/>
      <c r="FL49" s="578"/>
      <c r="FM49" s="578"/>
      <c r="FN49" s="578"/>
      <c r="FO49" s="578"/>
      <c r="FP49" s="578"/>
      <c r="FQ49" s="578"/>
      <c r="FR49" s="578"/>
      <c r="FS49" s="578"/>
      <c r="FT49" s="578"/>
      <c r="FU49" s="578"/>
      <c r="FV49" s="578"/>
      <c r="FW49" s="578"/>
      <c r="FX49" s="578"/>
      <c r="FY49" s="578"/>
      <c r="FZ49" s="578"/>
      <c r="GA49" s="578"/>
      <c r="GB49" s="578"/>
      <c r="GC49" s="578"/>
      <c r="GD49" s="578"/>
      <c r="GE49" s="578"/>
      <c r="GF49" s="578"/>
      <c r="GG49" s="578"/>
      <c r="GH49" s="578"/>
      <c r="GI49" s="578"/>
      <c r="GJ49" s="578"/>
      <c r="GK49" s="578"/>
      <c r="GL49" s="578"/>
      <c r="GM49" s="578"/>
      <c r="GN49" s="578"/>
      <c r="GO49" s="578"/>
      <c r="GP49" s="578"/>
      <c r="GQ49" s="578"/>
      <c r="GR49" s="578"/>
      <c r="GS49" s="578"/>
      <c r="GT49" s="578"/>
      <c r="GU49" s="578"/>
      <c r="GV49" s="578"/>
      <c r="GW49" s="578"/>
      <c r="GX49" s="578"/>
      <c r="GY49" s="578"/>
      <c r="GZ49" s="578"/>
      <c r="HA49" s="578"/>
      <c r="HB49" s="578"/>
      <c r="HC49" s="578"/>
      <c r="HD49" s="578"/>
      <c r="HE49" s="578"/>
      <c r="HF49" s="578"/>
      <c r="HG49" s="578"/>
      <c r="HH49" s="578"/>
      <c r="HI49" s="578"/>
      <c r="HJ49" s="578"/>
      <c r="HK49" s="578"/>
      <c r="HL49" s="578"/>
      <c r="HM49" s="578"/>
      <c r="HN49" s="578"/>
      <c r="HO49" s="578"/>
      <c r="HP49" s="578"/>
      <c r="HQ49" s="578"/>
      <c r="HR49" s="578"/>
      <c r="HS49" s="578"/>
      <c r="HT49" s="578"/>
      <c r="HU49" s="578"/>
      <c r="HV49" s="578"/>
      <c r="HW49" s="578"/>
      <c r="HX49" s="578"/>
      <c r="HY49" s="578"/>
      <c r="HZ49" s="578"/>
      <c r="IA49" s="578"/>
      <c r="IB49" s="578"/>
      <c r="IC49" s="578"/>
      <c r="ID49" s="578"/>
      <c r="IE49" s="578"/>
      <c r="IF49" s="578"/>
      <c r="IG49" s="578"/>
      <c r="IH49" s="578"/>
      <c r="II49" s="578"/>
      <c r="IJ49" s="578"/>
      <c r="IK49" s="578"/>
      <c r="IL49" s="578"/>
      <c r="IM49" s="578"/>
      <c r="IN49" s="578"/>
      <c r="IO49" s="578"/>
      <c r="IP49" s="578"/>
      <c r="IQ49" s="578"/>
      <c r="IR49" s="578"/>
      <c r="IS49" s="578"/>
      <c r="IT49" s="578"/>
      <c r="IU49" s="578"/>
      <c r="IV49" s="578"/>
      <c r="IW49" s="578"/>
      <c r="IX49" s="578"/>
      <c r="IY49" s="578"/>
      <c r="IZ49" s="578"/>
      <c r="JA49" s="578"/>
      <c r="JB49" s="578"/>
      <c r="JC49" s="578"/>
      <c r="JD49" s="578"/>
      <c r="JE49" s="578"/>
      <c r="JF49" s="578"/>
      <c r="JG49" s="578"/>
      <c r="JH49" s="578"/>
      <c r="JI49" s="578"/>
      <c r="JJ49" s="578"/>
      <c r="JK49" s="578"/>
      <c r="JL49" s="578"/>
      <c r="JM49" s="578"/>
      <c r="JN49" s="578"/>
      <c r="JO49" s="578"/>
      <c r="JP49" s="578"/>
      <c r="JQ49" s="578"/>
      <c r="JR49" s="578"/>
      <c r="JS49" s="578"/>
      <c r="JT49" s="578"/>
      <c r="JU49" s="578"/>
      <c r="JV49" s="578"/>
      <c r="JW49" s="578"/>
      <c r="JX49" s="578"/>
      <c r="JY49" s="578"/>
      <c r="JZ49" s="578"/>
      <c r="KA49" s="578"/>
      <c r="KB49" s="578"/>
      <c r="KC49" s="578"/>
      <c r="KD49" s="578"/>
      <c r="KE49" s="578"/>
      <c r="KF49" s="578"/>
      <c r="KG49" s="578"/>
      <c r="KH49" s="578"/>
      <c r="KI49" s="578"/>
      <c r="KJ49" s="578"/>
      <c r="KK49" s="578"/>
      <c r="KL49" s="578"/>
      <c r="KM49" s="578"/>
      <c r="KN49" s="578"/>
      <c r="KO49" s="578"/>
      <c r="KP49" s="578"/>
      <c r="KQ49" s="578"/>
      <c r="KR49" s="578"/>
      <c r="KS49" s="578"/>
      <c r="KT49" s="578"/>
      <c r="KU49" s="578"/>
      <c r="KV49" s="578"/>
      <c r="KW49" s="578"/>
      <c r="KX49" s="578"/>
      <c r="KY49" s="578"/>
      <c r="KZ49" s="578"/>
      <c r="LA49" s="578"/>
      <c r="LB49" s="578"/>
      <c r="LC49" s="578"/>
      <c r="LD49" s="578"/>
      <c r="LE49" s="578"/>
      <c r="LF49" s="578"/>
      <c r="LG49" s="578"/>
      <c r="LH49" s="578"/>
      <c r="LI49" s="578"/>
      <c r="LJ49" s="578"/>
      <c r="LK49" s="578"/>
      <c r="LL49" s="578"/>
      <c r="LM49" s="578"/>
      <c r="LN49" s="578"/>
      <c r="LO49" s="578"/>
      <c r="LP49" s="578"/>
      <c r="LQ49" s="578"/>
      <c r="LR49" s="578"/>
      <c r="LS49" s="578"/>
      <c r="LT49" s="578"/>
      <c r="LU49" s="578"/>
      <c r="LV49" s="578"/>
      <c r="LW49" s="578"/>
      <c r="LX49" s="578"/>
      <c r="LY49" s="578"/>
      <c r="LZ49" s="578"/>
      <c r="MA49" s="578"/>
      <c r="MB49" s="578"/>
      <c r="MC49" s="578"/>
      <c r="MD49" s="578"/>
      <c r="ME49" s="578"/>
      <c r="MF49" s="578"/>
      <c r="MG49" s="578"/>
      <c r="MH49" s="578"/>
      <c r="MI49" s="578"/>
      <c r="MJ49" s="578"/>
      <c r="MK49" s="578"/>
      <c r="ML49" s="578"/>
      <c r="MM49" s="578"/>
      <c r="MN49" s="578"/>
      <c r="MO49" s="578"/>
      <c r="MP49" s="578"/>
      <c r="MQ49" s="578"/>
      <c r="MR49" s="578"/>
      <c r="MS49" s="578"/>
      <c r="MT49" s="578"/>
      <c r="MU49" s="578"/>
      <c r="MV49" s="578"/>
      <c r="MW49" s="578"/>
      <c r="MX49" s="578"/>
      <c r="MY49" s="578"/>
      <c r="MZ49" s="578"/>
      <c r="NA49" s="578"/>
      <c r="NB49" s="578"/>
      <c r="NC49" s="578"/>
      <c r="ND49" s="578"/>
      <c r="NE49" s="578"/>
      <c r="NF49" s="578"/>
      <c r="NG49" s="578"/>
      <c r="NH49" s="578"/>
      <c r="NI49" s="578"/>
      <c r="NJ49" s="578"/>
      <c r="NK49" s="578"/>
      <c r="NL49" s="578"/>
      <c r="NM49" s="578"/>
      <c r="NN49" s="578"/>
      <c r="NO49" s="578"/>
      <c r="NP49" s="578"/>
      <c r="NQ49" s="578"/>
      <c r="NR49" s="578"/>
      <c r="NS49" s="578"/>
      <c r="NT49" s="578"/>
      <c r="NU49" s="578"/>
      <c r="NV49" s="578"/>
      <c r="NW49" s="578"/>
      <c r="NX49" s="578"/>
      <c r="NY49" s="578"/>
      <c r="NZ49" s="578"/>
      <c r="OA49" s="578"/>
      <c r="OB49" s="578"/>
      <c r="OC49" s="578"/>
      <c r="OD49" s="578"/>
      <c r="OE49" s="578"/>
      <c r="OF49" s="578"/>
      <c r="OG49" s="578"/>
      <c r="OH49" s="578"/>
      <c r="OI49" s="578"/>
      <c r="OJ49" s="578"/>
      <c r="OK49" s="578"/>
      <c r="OL49" s="578"/>
      <c r="OM49" s="578"/>
      <c r="ON49" s="578"/>
      <c r="OO49" s="578"/>
      <c r="OP49" s="578"/>
      <c r="OQ49" s="578"/>
      <c r="OR49" s="578"/>
      <c r="OS49" s="578"/>
      <c r="OT49" s="578"/>
      <c r="OU49" s="578"/>
      <c r="OV49" s="578"/>
      <c r="OW49" s="578"/>
      <c r="OX49" s="578"/>
      <c r="OY49" s="578"/>
      <c r="OZ49" s="578"/>
      <c r="PA49" s="578"/>
      <c r="PB49" s="578"/>
      <c r="PC49" s="578"/>
      <c r="PD49" s="578"/>
      <c r="PE49" s="578"/>
      <c r="PF49" s="578"/>
      <c r="PG49" s="578"/>
      <c r="PH49" s="578"/>
      <c r="PI49" s="578"/>
      <c r="PJ49" s="578"/>
      <c r="PK49" s="578"/>
      <c r="PL49" s="578"/>
      <c r="PM49" s="578"/>
      <c r="PN49" s="578"/>
      <c r="PO49" s="578"/>
      <c r="PP49" s="578"/>
      <c r="PQ49" s="578"/>
      <c r="PR49" s="578"/>
      <c r="PS49" s="578"/>
      <c r="PT49" s="578"/>
      <c r="PU49" s="578"/>
      <c r="PV49" s="578"/>
      <c r="PW49" s="578"/>
      <c r="PX49" s="578"/>
      <c r="PY49" s="578"/>
      <c r="PZ49" s="578"/>
      <c r="QA49" s="578"/>
      <c r="QB49" s="578"/>
      <c r="QC49" s="578"/>
      <c r="QD49" s="578"/>
      <c r="QE49" s="578"/>
      <c r="QF49" s="578"/>
      <c r="QG49" s="578"/>
      <c r="QH49" s="578"/>
      <c r="QI49" s="578"/>
      <c r="QJ49" s="578"/>
      <c r="QK49" s="578"/>
      <c r="QL49" s="578"/>
      <c r="QM49" s="578"/>
      <c r="QN49" s="578"/>
      <c r="QO49" s="578"/>
      <c r="QP49" s="578"/>
      <c r="QQ49" s="578"/>
      <c r="QR49" s="578"/>
      <c r="QS49" s="578"/>
      <c r="QT49" s="578"/>
      <c r="QU49" s="578"/>
      <c r="QV49" s="578"/>
      <c r="QW49" s="578"/>
      <c r="QX49" s="578"/>
      <c r="QY49" s="578"/>
      <c r="QZ49" s="578"/>
      <c r="RA49" s="578"/>
      <c r="RB49" s="578"/>
      <c r="RC49" s="578"/>
      <c r="RD49" s="578"/>
      <c r="RE49" s="578"/>
      <c r="RF49" s="578"/>
      <c r="RG49" s="578"/>
      <c r="RH49" s="578"/>
      <c r="RI49" s="578"/>
      <c r="RJ49" s="578"/>
      <c r="RK49" s="578"/>
      <c r="RL49" s="578"/>
      <c r="RM49" s="578"/>
      <c r="RN49" s="578"/>
      <c r="RO49" s="578"/>
      <c r="RP49" s="578"/>
      <c r="RQ49" s="578"/>
      <c r="RR49" s="578"/>
      <c r="RS49" s="578"/>
      <c r="RT49" s="578"/>
      <c r="RU49" s="578"/>
      <c r="RV49" s="578"/>
      <c r="RW49" s="578"/>
      <c r="RX49" s="578"/>
      <c r="RY49" s="578"/>
      <c r="RZ49" s="578"/>
      <c r="SA49" s="578"/>
      <c r="SB49" s="578"/>
      <c r="SC49" s="578"/>
      <c r="SD49" s="578"/>
      <c r="SE49" s="578"/>
      <c r="SF49" s="578"/>
      <c r="SG49" s="578"/>
      <c r="SH49" s="578"/>
      <c r="SI49" s="578"/>
      <c r="SJ49" s="578"/>
      <c r="SK49" s="578"/>
      <c r="SL49" s="578"/>
      <c r="SM49" s="578"/>
      <c r="SN49" s="578"/>
      <c r="SO49" s="578"/>
      <c r="SP49" s="578"/>
      <c r="SQ49" s="578"/>
      <c r="SR49" s="578"/>
      <c r="SS49" s="578"/>
      <c r="ST49" s="578"/>
      <c r="SU49" s="578"/>
      <c r="SV49" s="578"/>
      <c r="SW49" s="578"/>
      <c r="SX49" s="578"/>
      <c r="SY49" s="578"/>
      <c r="SZ49" s="578"/>
      <c r="TA49" s="578"/>
      <c r="TB49" s="578"/>
      <c r="TC49" s="578"/>
      <c r="TD49" s="578"/>
      <c r="TE49" s="578"/>
      <c r="TF49" s="578"/>
      <c r="TG49" s="578"/>
      <c r="TH49" s="578"/>
      <c r="TI49" s="578"/>
      <c r="TJ49" s="578"/>
      <c r="TK49" s="578"/>
      <c r="TL49" s="578"/>
      <c r="TM49" s="578"/>
      <c r="TN49" s="578"/>
      <c r="TO49" s="578"/>
      <c r="TP49" s="578"/>
      <c r="TQ49" s="578"/>
      <c r="TR49" s="578"/>
      <c r="TS49" s="578"/>
      <c r="TT49" s="578"/>
      <c r="TU49" s="578"/>
      <c r="TV49" s="578"/>
      <c r="TW49" s="578"/>
      <c r="TX49" s="578"/>
      <c r="TY49" s="578"/>
      <c r="TZ49" s="578"/>
      <c r="UA49" s="578"/>
      <c r="UB49" s="578"/>
      <c r="UC49" s="578"/>
      <c r="UD49" s="578"/>
      <c r="UE49" s="578"/>
      <c r="UF49" s="578"/>
      <c r="UG49" s="578"/>
      <c r="UH49" s="578"/>
      <c r="UI49" s="578"/>
      <c r="UJ49" s="578"/>
      <c r="UK49" s="578"/>
      <c r="UL49" s="578"/>
      <c r="UM49" s="578"/>
      <c r="UN49" s="578"/>
      <c r="UO49" s="578"/>
      <c r="UP49" s="578"/>
      <c r="UQ49" s="578"/>
      <c r="UR49" s="578"/>
      <c r="US49" s="578"/>
      <c r="UT49" s="578"/>
      <c r="UU49" s="578"/>
      <c r="UV49" s="578"/>
      <c r="UW49" s="578"/>
      <c r="UX49" s="578"/>
      <c r="UY49" s="578"/>
      <c r="UZ49" s="578"/>
      <c r="VA49" s="578"/>
      <c r="VB49" s="578"/>
      <c r="VC49" s="578"/>
      <c r="VD49" s="578"/>
      <c r="VE49" s="578"/>
      <c r="VF49" s="578"/>
      <c r="VG49" s="578"/>
      <c r="VH49" s="578"/>
      <c r="VI49" s="578"/>
      <c r="VJ49" s="578"/>
      <c r="VK49" s="578"/>
      <c r="VL49" s="578"/>
      <c r="VM49" s="578"/>
      <c r="VN49" s="578"/>
      <c r="VO49" s="578"/>
      <c r="VP49" s="578"/>
      <c r="VQ49" s="578"/>
      <c r="VR49" s="578"/>
      <c r="VS49" s="578"/>
      <c r="VT49" s="578"/>
      <c r="VU49" s="578"/>
      <c r="VV49" s="578"/>
      <c r="VW49" s="578"/>
      <c r="VX49" s="578"/>
      <c r="VY49" s="578"/>
      <c r="VZ49" s="578"/>
      <c r="WA49" s="578"/>
      <c r="WB49" s="578"/>
      <c r="WC49" s="578"/>
      <c r="WD49" s="578"/>
      <c r="WE49" s="578"/>
      <c r="WF49" s="578"/>
      <c r="WG49" s="578"/>
      <c r="WH49" s="578"/>
      <c r="WI49" s="578"/>
      <c r="WJ49" s="578"/>
      <c r="WK49" s="578"/>
      <c r="WL49" s="578"/>
      <c r="WM49" s="578"/>
      <c r="WN49" s="578"/>
      <c r="WO49" s="578"/>
      <c r="WP49" s="578"/>
      <c r="WQ49" s="578"/>
      <c r="WR49" s="578"/>
      <c r="WS49" s="578"/>
      <c r="WT49" s="578"/>
      <c r="WU49" s="578"/>
      <c r="WV49" s="578"/>
      <c r="WW49" s="578"/>
      <c r="WX49" s="578"/>
      <c r="WY49" s="578"/>
      <c r="WZ49" s="578"/>
      <c r="XA49" s="578"/>
      <c r="XB49" s="578"/>
      <c r="XC49" s="578"/>
      <c r="XD49" s="578"/>
      <c r="XE49" s="578"/>
      <c r="XF49" s="578"/>
      <c r="XG49" s="578"/>
      <c r="XH49" s="578"/>
      <c r="XI49" s="578"/>
      <c r="XJ49" s="578"/>
      <c r="XK49" s="578"/>
      <c r="XL49" s="578"/>
      <c r="XM49" s="578"/>
      <c r="XN49" s="578"/>
      <c r="XO49" s="578"/>
      <c r="XP49" s="578"/>
      <c r="XQ49" s="578"/>
      <c r="XR49" s="578"/>
      <c r="XS49" s="578"/>
      <c r="XT49" s="578"/>
      <c r="XU49" s="578"/>
      <c r="XV49" s="578"/>
      <c r="XW49" s="578"/>
      <c r="XX49" s="578"/>
      <c r="XY49" s="578"/>
      <c r="XZ49" s="578"/>
      <c r="YA49" s="578"/>
      <c r="YB49" s="578"/>
      <c r="YC49" s="578"/>
      <c r="YD49" s="578"/>
      <c r="YE49" s="578"/>
      <c r="YF49" s="578"/>
      <c r="YG49" s="578"/>
      <c r="YH49" s="578"/>
      <c r="YI49" s="578"/>
      <c r="YJ49" s="578"/>
      <c r="YK49" s="578"/>
      <c r="YL49" s="578"/>
      <c r="YM49" s="578"/>
      <c r="YN49" s="578"/>
      <c r="YO49" s="578"/>
      <c r="YP49" s="578"/>
      <c r="YQ49" s="578"/>
      <c r="YR49" s="578"/>
      <c r="YS49" s="578"/>
      <c r="YT49" s="578"/>
      <c r="YU49" s="578"/>
      <c r="YV49" s="578"/>
      <c r="YW49" s="578"/>
      <c r="YX49" s="578"/>
      <c r="YY49" s="578"/>
      <c r="YZ49" s="578"/>
      <c r="ZA49" s="578"/>
      <c r="ZB49" s="578"/>
      <c r="ZC49" s="578"/>
      <c r="ZD49" s="578"/>
      <c r="ZE49" s="578"/>
      <c r="ZF49" s="578"/>
      <c r="ZG49" s="578"/>
      <c r="ZH49" s="578"/>
      <c r="ZI49" s="578"/>
      <c r="ZJ49" s="578"/>
      <c r="ZK49" s="578"/>
      <c r="ZL49" s="578"/>
      <c r="ZM49" s="578"/>
      <c r="ZN49" s="578"/>
      <c r="ZO49" s="578"/>
      <c r="ZP49" s="578"/>
      <c r="ZQ49" s="578"/>
      <c r="ZR49" s="578"/>
      <c r="ZS49" s="578"/>
      <c r="ZT49" s="578"/>
      <c r="ZU49" s="578"/>
      <c r="ZV49" s="578"/>
      <c r="ZW49" s="578"/>
      <c r="ZX49" s="578"/>
      <c r="ZY49" s="578"/>
      <c r="ZZ49" s="578"/>
      <c r="AAA49" s="578"/>
      <c r="AAB49" s="578"/>
      <c r="AAC49" s="578"/>
      <c r="AAD49" s="578"/>
      <c r="AAE49" s="578"/>
      <c r="AAF49" s="578"/>
      <c r="AAG49" s="578"/>
      <c r="AAH49" s="578"/>
      <c r="AAI49" s="578"/>
      <c r="AAJ49" s="578"/>
      <c r="AAK49" s="578"/>
      <c r="AAL49" s="578"/>
      <c r="AAM49" s="578"/>
      <c r="AAN49" s="578"/>
      <c r="AAO49" s="578"/>
      <c r="AAP49" s="578"/>
      <c r="AAQ49" s="578"/>
      <c r="AAR49" s="578"/>
      <c r="AAS49" s="578"/>
      <c r="AAT49" s="578"/>
      <c r="AAU49" s="578"/>
      <c r="AAV49" s="578"/>
      <c r="AAW49" s="578"/>
      <c r="AAX49" s="578"/>
      <c r="AAY49" s="578"/>
      <c r="AAZ49" s="578"/>
      <c r="ABA49" s="578"/>
      <c r="ABB49" s="578"/>
      <c r="ABC49" s="578"/>
      <c r="ABD49" s="578"/>
      <c r="ABE49" s="578"/>
      <c r="ABF49" s="578"/>
      <c r="ABG49" s="578"/>
      <c r="ABH49" s="578"/>
      <c r="ABI49" s="578"/>
      <c r="ABJ49" s="578"/>
      <c r="ABK49" s="578"/>
      <c r="ABL49" s="578"/>
      <c r="ABM49" s="578"/>
      <c r="ABN49" s="578"/>
      <c r="ABO49" s="578"/>
      <c r="ABP49" s="578"/>
      <c r="ABQ49" s="578"/>
      <c r="ABR49" s="578"/>
      <c r="ABS49" s="578"/>
      <c r="ABT49" s="578"/>
      <c r="ABU49" s="578"/>
      <c r="ABV49" s="578"/>
      <c r="ABW49" s="578"/>
      <c r="ABX49" s="578"/>
      <c r="ABY49" s="578"/>
      <c r="ABZ49" s="578"/>
      <c r="ACA49" s="578"/>
      <c r="ACB49" s="578"/>
      <c r="ACC49" s="578"/>
      <c r="ACD49" s="578"/>
      <c r="ACE49" s="578"/>
      <c r="ACF49" s="578"/>
      <c r="ACG49" s="578"/>
      <c r="ACH49" s="578"/>
      <c r="ACI49" s="578"/>
      <c r="ACJ49" s="578"/>
      <c r="ACK49" s="578"/>
      <c r="ACL49" s="578"/>
      <c r="ACM49" s="578"/>
      <c r="ACN49" s="578"/>
      <c r="ACO49" s="578"/>
      <c r="ACP49" s="578"/>
      <c r="ACQ49" s="578"/>
      <c r="ACR49" s="578"/>
      <c r="ACS49" s="578"/>
      <c r="ACT49" s="578"/>
      <c r="ACU49" s="578"/>
      <c r="ACV49" s="578"/>
      <c r="ACW49" s="578"/>
      <c r="ACX49" s="578"/>
      <c r="ACY49" s="578"/>
      <c r="ACZ49" s="578"/>
      <c r="ADA49" s="578"/>
      <c r="ADB49" s="578"/>
      <c r="ADC49" s="578"/>
      <c r="ADD49" s="578"/>
      <c r="ADE49" s="578"/>
      <c r="ADF49" s="578"/>
      <c r="ADG49" s="578"/>
      <c r="ADH49" s="578"/>
      <c r="ADI49" s="578"/>
      <c r="ADJ49" s="578"/>
      <c r="ADK49" s="578"/>
      <c r="ADL49" s="578"/>
      <c r="ADM49" s="578"/>
      <c r="ADN49" s="578"/>
      <c r="ADO49" s="578"/>
      <c r="ADP49" s="578"/>
      <c r="ADQ49" s="578"/>
      <c r="ADR49" s="578"/>
      <c r="ADS49" s="578"/>
      <c r="ADT49" s="578"/>
      <c r="ADU49" s="578"/>
      <c r="ADV49" s="578"/>
      <c r="ADW49" s="578"/>
      <c r="ADX49" s="578"/>
      <c r="ADY49" s="578"/>
      <c r="ADZ49" s="578"/>
      <c r="AEA49" s="578"/>
      <c r="AEB49" s="578"/>
      <c r="AEC49" s="578"/>
      <c r="AED49" s="578"/>
      <c r="AEE49" s="578"/>
      <c r="AEF49" s="578"/>
      <c r="AEG49" s="578"/>
      <c r="AEH49" s="578"/>
      <c r="AEI49" s="578"/>
      <c r="AEJ49" s="578"/>
      <c r="AEK49" s="578"/>
      <c r="AEL49" s="578"/>
      <c r="AEM49" s="578"/>
      <c r="AEN49" s="578"/>
      <c r="AEO49" s="578"/>
      <c r="AEP49" s="578"/>
      <c r="AEQ49" s="578"/>
      <c r="AER49" s="578"/>
      <c r="AES49" s="578"/>
      <c r="AET49" s="578"/>
      <c r="AEU49" s="578"/>
      <c r="AEV49" s="578"/>
      <c r="AEW49" s="578"/>
      <c r="AEX49" s="578"/>
      <c r="AEY49" s="578"/>
      <c r="AEZ49" s="578"/>
      <c r="AFA49" s="578"/>
      <c r="AFB49" s="578"/>
      <c r="AFC49" s="578"/>
      <c r="AFD49" s="578"/>
      <c r="AFE49" s="578"/>
      <c r="AFF49" s="578"/>
      <c r="AFG49" s="578"/>
      <c r="AFH49" s="578"/>
      <c r="AFI49" s="578"/>
      <c r="AFJ49" s="578"/>
      <c r="AFK49" s="578"/>
      <c r="AFL49" s="578"/>
      <c r="AFM49" s="578"/>
      <c r="AFN49" s="578"/>
      <c r="AFO49" s="578"/>
      <c r="AFP49" s="578"/>
      <c r="AFQ49" s="578"/>
      <c r="AFR49" s="578"/>
      <c r="AFS49" s="578"/>
      <c r="AFT49" s="578"/>
      <c r="AFU49" s="578"/>
      <c r="AFV49" s="578"/>
      <c r="AFW49" s="578"/>
      <c r="AFX49" s="578"/>
      <c r="AFY49" s="578"/>
      <c r="AFZ49" s="578"/>
      <c r="AGA49" s="578"/>
      <c r="AGB49" s="578"/>
      <c r="AGC49" s="578"/>
      <c r="AGD49" s="578"/>
      <c r="AGE49" s="578"/>
      <c r="AGF49" s="578"/>
      <c r="AGG49" s="578"/>
      <c r="AGH49" s="578"/>
      <c r="AGI49" s="578"/>
      <c r="AGJ49" s="578"/>
      <c r="AGK49" s="578"/>
      <c r="AGL49" s="578"/>
      <c r="AGM49" s="578"/>
      <c r="AGN49" s="578"/>
      <c r="AGO49" s="578"/>
      <c r="AGP49" s="578"/>
      <c r="AGQ49" s="578"/>
      <c r="AGR49" s="578"/>
      <c r="AGS49" s="578"/>
      <c r="AGT49" s="578"/>
      <c r="AGU49" s="578"/>
      <c r="AGV49" s="578"/>
      <c r="AGW49" s="578"/>
      <c r="AGX49" s="578"/>
      <c r="AGY49" s="578"/>
      <c r="AGZ49" s="578"/>
      <c r="AHA49" s="578"/>
      <c r="AHB49" s="578"/>
      <c r="AHC49" s="578"/>
      <c r="AHD49" s="578"/>
      <c r="AHE49" s="578"/>
      <c r="AHF49" s="578"/>
      <c r="AHG49" s="578"/>
      <c r="AHH49" s="578"/>
      <c r="AHI49" s="578"/>
      <c r="AHJ49" s="578"/>
      <c r="AHK49" s="578"/>
      <c r="AHL49" s="578"/>
      <c r="AHM49" s="578"/>
      <c r="AHN49" s="578"/>
      <c r="AHO49" s="578"/>
      <c r="AHP49" s="578"/>
      <c r="AHQ49" s="578"/>
      <c r="AHR49" s="578"/>
      <c r="AHS49" s="578"/>
      <c r="AHT49" s="578"/>
      <c r="AHU49" s="578"/>
      <c r="AHV49" s="578"/>
      <c r="AHW49" s="578"/>
      <c r="AHX49" s="578"/>
      <c r="AHY49" s="578"/>
      <c r="AHZ49" s="578"/>
      <c r="AIA49" s="578"/>
      <c r="AIB49" s="578"/>
      <c r="AIC49" s="578"/>
      <c r="AID49" s="578"/>
      <c r="AIE49" s="578"/>
      <c r="AIF49" s="578"/>
      <c r="AIG49" s="578"/>
      <c r="AIH49" s="578"/>
      <c r="AII49" s="578"/>
      <c r="AIJ49" s="578"/>
      <c r="AIK49" s="578"/>
      <c r="AIL49" s="578"/>
      <c r="AIM49" s="578"/>
      <c r="AIN49" s="578"/>
      <c r="AIO49" s="578"/>
      <c r="AIP49" s="578"/>
      <c r="AIQ49" s="578"/>
      <c r="AIR49" s="578"/>
      <c r="AIS49" s="578"/>
      <c r="AIT49" s="578"/>
      <c r="AIU49" s="578"/>
      <c r="AIV49" s="578"/>
      <c r="AIW49" s="578"/>
      <c r="AIX49" s="578"/>
      <c r="AIY49" s="578"/>
      <c r="AIZ49" s="578"/>
      <c r="AJA49" s="578"/>
      <c r="AJB49" s="578"/>
      <c r="AJC49" s="578"/>
      <c r="AJD49" s="578"/>
      <c r="AJE49" s="578"/>
      <c r="AJF49" s="578"/>
      <c r="AJG49" s="578"/>
      <c r="AJH49" s="578"/>
      <c r="AJI49" s="578"/>
      <c r="AJJ49" s="578"/>
      <c r="AJK49" s="578"/>
      <c r="AJL49" s="578"/>
      <c r="AJM49" s="578"/>
      <c r="AJN49" s="578"/>
      <c r="AJO49" s="578"/>
      <c r="AJP49" s="578"/>
    </row>
    <row r="50" spans="1:952" s="475" customFormat="1">
      <c r="A50" s="574" t="s">
        <v>29</v>
      </c>
      <c r="B50" s="575" t="s">
        <v>134</v>
      </c>
      <c r="C50" s="576"/>
      <c r="D50" s="577">
        <f>D21</f>
        <v>0</v>
      </c>
      <c r="E50" s="577">
        <f>IF(RZS!E$2="TAK",E21+D50,E21)</f>
        <v>0</v>
      </c>
      <c r="F50" s="577">
        <f>IF(RZS!F$2="TAK",F21+E50,F21)</f>
        <v>0</v>
      </c>
      <c r="G50" s="577">
        <f>IF(RZS!G$2="TAK",G21+F50,G21)</f>
        <v>0</v>
      </c>
      <c r="H50" s="577">
        <f>IF(RZS!H$2="TAK",H21+G50,H21)</f>
        <v>0</v>
      </c>
      <c r="I50" s="577">
        <f>IF(RZS!I$2="TAK",I21+H50,I21)</f>
        <v>0</v>
      </c>
      <c r="J50" s="577">
        <f>IF(RZS!J$2="TAK",J21+I50,J21)</f>
        <v>0</v>
      </c>
      <c r="K50" s="577">
        <f>IF(RZS!K$2="TAK",K21+J50,K21)</f>
        <v>0</v>
      </c>
      <c r="L50" s="577">
        <f>IF(RZS!L$2="TAK",L21+K50,L21)</f>
        <v>0</v>
      </c>
      <c r="M50" s="577">
        <f>IF(RZS!M$2="TAK",M21+L50,M21)</f>
        <v>0</v>
      </c>
      <c r="N50" s="577">
        <f>IF(RZS!N$2="TAK",N21+M50,N21)</f>
        <v>-20000000</v>
      </c>
      <c r="O50" s="577">
        <f>IF(RZS!O$2="TAK",O21+N50,O21)</f>
        <v>-20000000</v>
      </c>
      <c r="P50" s="578"/>
      <c r="Q50" s="578"/>
      <c r="R50" s="578"/>
      <c r="S50" s="578"/>
      <c r="T50" s="578"/>
      <c r="U50" s="578"/>
      <c r="V50" s="578"/>
      <c r="W50" s="578"/>
      <c r="X50" s="578"/>
      <c r="Y50" s="578"/>
      <c r="Z50" s="578"/>
      <c r="AA50" s="578"/>
      <c r="AB50" s="578"/>
      <c r="AC50" s="578"/>
      <c r="AD50" s="578"/>
      <c r="AE50" s="578"/>
      <c r="AF50" s="578"/>
      <c r="AG50" s="578"/>
      <c r="AH50" s="578"/>
      <c r="AI50" s="578"/>
      <c r="AJ50" s="578"/>
      <c r="AK50" s="578"/>
      <c r="AL50" s="578"/>
      <c r="AM50" s="578"/>
      <c r="AN50" s="578"/>
      <c r="AO50" s="578"/>
      <c r="AP50" s="578"/>
      <c r="AQ50" s="578"/>
      <c r="AR50" s="578"/>
      <c r="AS50" s="578"/>
      <c r="AT50" s="578"/>
      <c r="AU50" s="578"/>
      <c r="AV50" s="578"/>
      <c r="AW50" s="578"/>
      <c r="AX50" s="578"/>
      <c r="AY50" s="578"/>
      <c r="AZ50" s="578"/>
      <c r="BA50" s="578"/>
      <c r="BB50" s="578"/>
      <c r="BC50" s="578"/>
      <c r="BD50" s="578"/>
      <c r="BE50" s="578"/>
      <c r="BF50" s="578"/>
      <c r="BG50" s="578"/>
      <c r="BH50" s="578"/>
      <c r="BI50" s="578"/>
      <c r="BJ50" s="578"/>
      <c r="BK50" s="578"/>
      <c r="BL50" s="578"/>
      <c r="BM50" s="578"/>
      <c r="BN50" s="578"/>
      <c r="BO50" s="578"/>
      <c r="BP50" s="578"/>
      <c r="BQ50" s="578"/>
      <c r="BR50" s="578"/>
      <c r="BS50" s="578"/>
      <c r="BT50" s="578"/>
      <c r="BU50" s="578"/>
      <c r="BV50" s="578"/>
      <c r="BW50" s="578"/>
      <c r="BX50" s="578"/>
      <c r="BY50" s="578"/>
      <c r="BZ50" s="578"/>
      <c r="CA50" s="578"/>
      <c r="CB50" s="578"/>
      <c r="CC50" s="578"/>
      <c r="CD50" s="578"/>
      <c r="CE50" s="578"/>
      <c r="CF50" s="578"/>
      <c r="CG50" s="578"/>
      <c r="CH50" s="578"/>
      <c r="CI50" s="578"/>
      <c r="CJ50" s="578"/>
      <c r="CK50" s="578"/>
      <c r="CL50" s="578"/>
      <c r="CM50" s="578"/>
      <c r="CN50" s="578"/>
      <c r="CO50" s="578"/>
      <c r="CP50" s="578"/>
      <c r="CQ50" s="578"/>
      <c r="CR50" s="578"/>
      <c r="CS50" s="578"/>
      <c r="CT50" s="578"/>
      <c r="CU50" s="578"/>
      <c r="CV50" s="578"/>
      <c r="CW50" s="578"/>
      <c r="CX50" s="578"/>
      <c r="CY50" s="578"/>
      <c r="CZ50" s="578"/>
      <c r="DA50" s="578"/>
      <c r="DB50" s="578"/>
      <c r="DC50" s="578"/>
      <c r="DD50" s="578"/>
      <c r="DE50" s="578"/>
      <c r="DF50" s="578"/>
      <c r="DG50" s="578"/>
      <c r="DH50" s="578"/>
      <c r="DI50" s="578"/>
      <c r="DJ50" s="578"/>
      <c r="DK50" s="578"/>
      <c r="DL50" s="578"/>
      <c r="DM50" s="578"/>
      <c r="DN50" s="578"/>
      <c r="DO50" s="578"/>
      <c r="DP50" s="578"/>
      <c r="DQ50" s="578"/>
      <c r="DR50" s="578"/>
      <c r="DS50" s="578"/>
      <c r="DT50" s="578"/>
      <c r="DU50" s="578"/>
      <c r="DV50" s="578"/>
      <c r="DW50" s="578"/>
      <c r="DX50" s="578"/>
      <c r="DY50" s="578"/>
      <c r="DZ50" s="578"/>
      <c r="EA50" s="578"/>
      <c r="EB50" s="578"/>
      <c r="EC50" s="578"/>
      <c r="ED50" s="578"/>
      <c r="EE50" s="578"/>
      <c r="EF50" s="578"/>
      <c r="EG50" s="578"/>
      <c r="EH50" s="578"/>
      <c r="EI50" s="578"/>
      <c r="EJ50" s="578"/>
      <c r="EK50" s="578"/>
      <c r="EL50" s="578"/>
      <c r="EM50" s="578"/>
      <c r="EN50" s="578"/>
      <c r="EO50" s="578"/>
      <c r="EP50" s="578"/>
      <c r="EQ50" s="578"/>
      <c r="ER50" s="578"/>
      <c r="ES50" s="578"/>
      <c r="ET50" s="578"/>
      <c r="EU50" s="578"/>
      <c r="EV50" s="578"/>
      <c r="EW50" s="578"/>
      <c r="EX50" s="578"/>
      <c r="EY50" s="578"/>
      <c r="EZ50" s="578"/>
      <c r="FA50" s="578"/>
      <c r="FB50" s="578"/>
      <c r="FC50" s="578"/>
      <c r="FD50" s="578"/>
      <c r="FE50" s="578"/>
      <c r="FF50" s="578"/>
      <c r="FG50" s="578"/>
      <c r="FH50" s="578"/>
      <c r="FI50" s="578"/>
      <c r="FJ50" s="578"/>
      <c r="FK50" s="578"/>
      <c r="FL50" s="578"/>
      <c r="FM50" s="578"/>
      <c r="FN50" s="578"/>
      <c r="FO50" s="578"/>
      <c r="FP50" s="578"/>
      <c r="FQ50" s="578"/>
      <c r="FR50" s="578"/>
      <c r="FS50" s="578"/>
      <c r="FT50" s="578"/>
      <c r="FU50" s="578"/>
      <c r="FV50" s="578"/>
      <c r="FW50" s="578"/>
      <c r="FX50" s="578"/>
      <c r="FY50" s="578"/>
      <c r="FZ50" s="578"/>
      <c r="GA50" s="578"/>
      <c r="GB50" s="578"/>
      <c r="GC50" s="578"/>
      <c r="GD50" s="578"/>
      <c r="GE50" s="578"/>
      <c r="GF50" s="578"/>
      <c r="GG50" s="578"/>
      <c r="GH50" s="578"/>
      <c r="GI50" s="578"/>
      <c r="GJ50" s="578"/>
      <c r="GK50" s="578"/>
      <c r="GL50" s="578"/>
      <c r="GM50" s="578"/>
      <c r="GN50" s="578"/>
      <c r="GO50" s="578"/>
      <c r="GP50" s="578"/>
      <c r="GQ50" s="578"/>
      <c r="GR50" s="578"/>
      <c r="GS50" s="578"/>
      <c r="GT50" s="578"/>
      <c r="GU50" s="578"/>
      <c r="GV50" s="578"/>
      <c r="GW50" s="578"/>
      <c r="GX50" s="578"/>
      <c r="GY50" s="578"/>
      <c r="GZ50" s="578"/>
      <c r="HA50" s="578"/>
      <c r="HB50" s="578"/>
      <c r="HC50" s="578"/>
      <c r="HD50" s="578"/>
      <c r="HE50" s="578"/>
      <c r="HF50" s="578"/>
      <c r="HG50" s="578"/>
      <c r="HH50" s="578"/>
      <c r="HI50" s="578"/>
      <c r="HJ50" s="578"/>
      <c r="HK50" s="578"/>
      <c r="HL50" s="578"/>
      <c r="HM50" s="578"/>
      <c r="HN50" s="578"/>
      <c r="HO50" s="578"/>
      <c r="HP50" s="578"/>
      <c r="HQ50" s="578"/>
      <c r="HR50" s="578"/>
      <c r="HS50" s="578"/>
      <c r="HT50" s="578"/>
      <c r="HU50" s="578"/>
      <c r="HV50" s="578"/>
      <c r="HW50" s="578"/>
      <c r="HX50" s="578"/>
      <c r="HY50" s="578"/>
      <c r="HZ50" s="578"/>
      <c r="IA50" s="578"/>
      <c r="IB50" s="578"/>
      <c r="IC50" s="578"/>
      <c r="ID50" s="578"/>
      <c r="IE50" s="578"/>
      <c r="IF50" s="578"/>
      <c r="IG50" s="578"/>
      <c r="IH50" s="578"/>
      <c r="II50" s="578"/>
      <c r="IJ50" s="578"/>
      <c r="IK50" s="578"/>
      <c r="IL50" s="578"/>
      <c r="IM50" s="578"/>
      <c r="IN50" s="578"/>
      <c r="IO50" s="578"/>
      <c r="IP50" s="578"/>
      <c r="IQ50" s="578"/>
      <c r="IR50" s="578"/>
      <c r="IS50" s="578"/>
      <c r="IT50" s="578"/>
      <c r="IU50" s="578"/>
      <c r="IV50" s="578"/>
      <c r="IW50" s="578"/>
      <c r="IX50" s="578"/>
      <c r="IY50" s="578"/>
      <c r="IZ50" s="578"/>
      <c r="JA50" s="578"/>
      <c r="JB50" s="578"/>
      <c r="JC50" s="578"/>
      <c r="JD50" s="578"/>
      <c r="JE50" s="578"/>
      <c r="JF50" s="578"/>
      <c r="JG50" s="578"/>
      <c r="JH50" s="578"/>
      <c r="JI50" s="578"/>
      <c r="JJ50" s="578"/>
      <c r="JK50" s="578"/>
      <c r="JL50" s="578"/>
      <c r="JM50" s="578"/>
      <c r="JN50" s="578"/>
      <c r="JO50" s="578"/>
      <c r="JP50" s="578"/>
      <c r="JQ50" s="578"/>
      <c r="JR50" s="578"/>
      <c r="JS50" s="578"/>
      <c r="JT50" s="578"/>
      <c r="JU50" s="578"/>
      <c r="JV50" s="578"/>
      <c r="JW50" s="578"/>
      <c r="JX50" s="578"/>
      <c r="JY50" s="578"/>
      <c r="JZ50" s="578"/>
      <c r="KA50" s="578"/>
      <c r="KB50" s="578"/>
      <c r="KC50" s="578"/>
      <c r="KD50" s="578"/>
      <c r="KE50" s="578"/>
      <c r="KF50" s="578"/>
      <c r="KG50" s="578"/>
      <c r="KH50" s="578"/>
      <c r="KI50" s="578"/>
      <c r="KJ50" s="578"/>
      <c r="KK50" s="578"/>
      <c r="KL50" s="578"/>
      <c r="KM50" s="578"/>
      <c r="KN50" s="578"/>
      <c r="KO50" s="578"/>
      <c r="KP50" s="578"/>
      <c r="KQ50" s="578"/>
      <c r="KR50" s="578"/>
      <c r="KS50" s="578"/>
      <c r="KT50" s="578"/>
      <c r="KU50" s="578"/>
      <c r="KV50" s="578"/>
      <c r="KW50" s="578"/>
      <c r="KX50" s="578"/>
      <c r="KY50" s="578"/>
      <c r="KZ50" s="578"/>
      <c r="LA50" s="578"/>
      <c r="LB50" s="578"/>
      <c r="LC50" s="578"/>
      <c r="LD50" s="578"/>
      <c r="LE50" s="578"/>
      <c r="LF50" s="578"/>
      <c r="LG50" s="578"/>
      <c r="LH50" s="578"/>
      <c r="LI50" s="578"/>
      <c r="LJ50" s="578"/>
      <c r="LK50" s="578"/>
      <c r="LL50" s="578"/>
      <c r="LM50" s="578"/>
      <c r="LN50" s="578"/>
      <c r="LO50" s="578"/>
      <c r="LP50" s="578"/>
      <c r="LQ50" s="578"/>
      <c r="LR50" s="578"/>
      <c r="LS50" s="578"/>
      <c r="LT50" s="578"/>
      <c r="LU50" s="578"/>
      <c r="LV50" s="578"/>
      <c r="LW50" s="578"/>
      <c r="LX50" s="578"/>
      <c r="LY50" s="578"/>
      <c r="LZ50" s="578"/>
      <c r="MA50" s="578"/>
      <c r="MB50" s="578"/>
      <c r="MC50" s="578"/>
      <c r="MD50" s="578"/>
      <c r="ME50" s="578"/>
      <c r="MF50" s="578"/>
      <c r="MG50" s="578"/>
      <c r="MH50" s="578"/>
      <c r="MI50" s="578"/>
      <c r="MJ50" s="578"/>
      <c r="MK50" s="578"/>
      <c r="ML50" s="578"/>
      <c r="MM50" s="578"/>
      <c r="MN50" s="578"/>
      <c r="MO50" s="578"/>
      <c r="MP50" s="578"/>
      <c r="MQ50" s="578"/>
      <c r="MR50" s="578"/>
      <c r="MS50" s="578"/>
      <c r="MT50" s="578"/>
      <c r="MU50" s="578"/>
      <c r="MV50" s="578"/>
      <c r="MW50" s="578"/>
      <c r="MX50" s="578"/>
      <c r="MY50" s="578"/>
      <c r="MZ50" s="578"/>
      <c r="NA50" s="578"/>
      <c r="NB50" s="578"/>
      <c r="NC50" s="578"/>
      <c r="ND50" s="578"/>
      <c r="NE50" s="578"/>
      <c r="NF50" s="578"/>
      <c r="NG50" s="578"/>
      <c r="NH50" s="578"/>
      <c r="NI50" s="578"/>
      <c r="NJ50" s="578"/>
      <c r="NK50" s="578"/>
      <c r="NL50" s="578"/>
      <c r="NM50" s="578"/>
      <c r="NN50" s="578"/>
      <c r="NO50" s="578"/>
      <c r="NP50" s="578"/>
      <c r="NQ50" s="578"/>
      <c r="NR50" s="578"/>
      <c r="NS50" s="578"/>
      <c r="NT50" s="578"/>
      <c r="NU50" s="578"/>
      <c r="NV50" s="578"/>
      <c r="NW50" s="578"/>
      <c r="NX50" s="578"/>
      <c r="NY50" s="578"/>
      <c r="NZ50" s="578"/>
      <c r="OA50" s="578"/>
      <c r="OB50" s="578"/>
      <c r="OC50" s="578"/>
      <c r="OD50" s="578"/>
      <c r="OE50" s="578"/>
      <c r="OF50" s="578"/>
      <c r="OG50" s="578"/>
      <c r="OH50" s="578"/>
      <c r="OI50" s="578"/>
      <c r="OJ50" s="578"/>
      <c r="OK50" s="578"/>
      <c r="OL50" s="578"/>
      <c r="OM50" s="578"/>
      <c r="ON50" s="578"/>
      <c r="OO50" s="578"/>
      <c r="OP50" s="578"/>
      <c r="OQ50" s="578"/>
      <c r="OR50" s="578"/>
      <c r="OS50" s="578"/>
      <c r="OT50" s="578"/>
      <c r="OU50" s="578"/>
      <c r="OV50" s="578"/>
      <c r="OW50" s="578"/>
      <c r="OX50" s="578"/>
      <c r="OY50" s="578"/>
      <c r="OZ50" s="578"/>
      <c r="PA50" s="578"/>
      <c r="PB50" s="578"/>
      <c r="PC50" s="578"/>
      <c r="PD50" s="578"/>
      <c r="PE50" s="578"/>
      <c r="PF50" s="578"/>
      <c r="PG50" s="578"/>
      <c r="PH50" s="578"/>
      <c r="PI50" s="578"/>
      <c r="PJ50" s="578"/>
      <c r="PK50" s="578"/>
      <c r="PL50" s="578"/>
      <c r="PM50" s="578"/>
      <c r="PN50" s="578"/>
      <c r="PO50" s="578"/>
      <c r="PP50" s="578"/>
      <c r="PQ50" s="578"/>
      <c r="PR50" s="578"/>
      <c r="PS50" s="578"/>
      <c r="PT50" s="578"/>
      <c r="PU50" s="578"/>
      <c r="PV50" s="578"/>
      <c r="PW50" s="578"/>
      <c r="PX50" s="578"/>
      <c r="PY50" s="578"/>
      <c r="PZ50" s="578"/>
      <c r="QA50" s="578"/>
      <c r="QB50" s="578"/>
      <c r="QC50" s="578"/>
      <c r="QD50" s="578"/>
      <c r="QE50" s="578"/>
      <c r="QF50" s="578"/>
      <c r="QG50" s="578"/>
      <c r="QH50" s="578"/>
      <c r="QI50" s="578"/>
      <c r="QJ50" s="578"/>
      <c r="QK50" s="578"/>
      <c r="QL50" s="578"/>
      <c r="QM50" s="578"/>
      <c r="QN50" s="578"/>
      <c r="QO50" s="578"/>
      <c r="QP50" s="578"/>
      <c r="QQ50" s="578"/>
      <c r="QR50" s="578"/>
      <c r="QS50" s="578"/>
      <c r="QT50" s="578"/>
      <c r="QU50" s="578"/>
      <c r="QV50" s="578"/>
      <c r="QW50" s="578"/>
      <c r="QX50" s="578"/>
      <c r="QY50" s="578"/>
      <c r="QZ50" s="578"/>
      <c r="RA50" s="578"/>
      <c r="RB50" s="578"/>
      <c r="RC50" s="578"/>
      <c r="RD50" s="578"/>
      <c r="RE50" s="578"/>
      <c r="RF50" s="578"/>
      <c r="RG50" s="578"/>
      <c r="RH50" s="578"/>
      <c r="RI50" s="578"/>
      <c r="RJ50" s="578"/>
      <c r="RK50" s="578"/>
      <c r="RL50" s="578"/>
      <c r="RM50" s="578"/>
      <c r="RN50" s="578"/>
      <c r="RO50" s="578"/>
      <c r="RP50" s="578"/>
      <c r="RQ50" s="578"/>
      <c r="RR50" s="578"/>
      <c r="RS50" s="578"/>
      <c r="RT50" s="578"/>
      <c r="RU50" s="578"/>
      <c r="RV50" s="578"/>
      <c r="RW50" s="578"/>
      <c r="RX50" s="578"/>
      <c r="RY50" s="578"/>
      <c r="RZ50" s="578"/>
      <c r="SA50" s="578"/>
      <c r="SB50" s="578"/>
      <c r="SC50" s="578"/>
      <c r="SD50" s="578"/>
      <c r="SE50" s="578"/>
      <c r="SF50" s="578"/>
      <c r="SG50" s="578"/>
      <c r="SH50" s="578"/>
      <c r="SI50" s="578"/>
      <c r="SJ50" s="578"/>
      <c r="SK50" s="578"/>
      <c r="SL50" s="578"/>
      <c r="SM50" s="578"/>
      <c r="SN50" s="578"/>
      <c r="SO50" s="578"/>
      <c r="SP50" s="578"/>
      <c r="SQ50" s="578"/>
      <c r="SR50" s="578"/>
      <c r="SS50" s="578"/>
      <c r="ST50" s="578"/>
      <c r="SU50" s="578"/>
      <c r="SV50" s="578"/>
      <c r="SW50" s="578"/>
      <c r="SX50" s="578"/>
      <c r="SY50" s="578"/>
      <c r="SZ50" s="578"/>
      <c r="TA50" s="578"/>
      <c r="TB50" s="578"/>
      <c r="TC50" s="578"/>
      <c r="TD50" s="578"/>
      <c r="TE50" s="578"/>
      <c r="TF50" s="578"/>
      <c r="TG50" s="578"/>
      <c r="TH50" s="578"/>
      <c r="TI50" s="578"/>
      <c r="TJ50" s="578"/>
      <c r="TK50" s="578"/>
      <c r="TL50" s="578"/>
      <c r="TM50" s="578"/>
      <c r="TN50" s="578"/>
      <c r="TO50" s="578"/>
      <c r="TP50" s="578"/>
      <c r="TQ50" s="578"/>
      <c r="TR50" s="578"/>
      <c r="TS50" s="578"/>
      <c r="TT50" s="578"/>
      <c r="TU50" s="578"/>
      <c r="TV50" s="578"/>
      <c r="TW50" s="578"/>
      <c r="TX50" s="578"/>
      <c r="TY50" s="578"/>
      <c r="TZ50" s="578"/>
      <c r="UA50" s="578"/>
      <c r="UB50" s="578"/>
      <c r="UC50" s="578"/>
      <c r="UD50" s="578"/>
      <c r="UE50" s="578"/>
      <c r="UF50" s="578"/>
      <c r="UG50" s="578"/>
      <c r="UH50" s="578"/>
      <c r="UI50" s="578"/>
      <c r="UJ50" s="578"/>
      <c r="UK50" s="578"/>
      <c r="UL50" s="578"/>
      <c r="UM50" s="578"/>
      <c r="UN50" s="578"/>
      <c r="UO50" s="578"/>
      <c r="UP50" s="578"/>
      <c r="UQ50" s="578"/>
      <c r="UR50" s="578"/>
      <c r="US50" s="578"/>
      <c r="UT50" s="578"/>
      <c r="UU50" s="578"/>
      <c r="UV50" s="578"/>
      <c r="UW50" s="578"/>
      <c r="UX50" s="578"/>
      <c r="UY50" s="578"/>
      <c r="UZ50" s="578"/>
      <c r="VA50" s="578"/>
      <c r="VB50" s="578"/>
      <c r="VC50" s="578"/>
      <c r="VD50" s="578"/>
      <c r="VE50" s="578"/>
      <c r="VF50" s="578"/>
      <c r="VG50" s="578"/>
      <c r="VH50" s="578"/>
      <c r="VI50" s="578"/>
      <c r="VJ50" s="578"/>
      <c r="VK50" s="578"/>
      <c r="VL50" s="578"/>
      <c r="VM50" s="578"/>
      <c r="VN50" s="578"/>
      <c r="VO50" s="578"/>
      <c r="VP50" s="578"/>
      <c r="VQ50" s="578"/>
      <c r="VR50" s="578"/>
      <c r="VS50" s="578"/>
      <c r="VT50" s="578"/>
      <c r="VU50" s="578"/>
      <c r="VV50" s="578"/>
      <c r="VW50" s="578"/>
      <c r="VX50" s="578"/>
      <c r="VY50" s="578"/>
      <c r="VZ50" s="578"/>
      <c r="WA50" s="578"/>
      <c r="WB50" s="578"/>
      <c r="WC50" s="578"/>
      <c r="WD50" s="578"/>
      <c r="WE50" s="578"/>
      <c r="WF50" s="578"/>
      <c r="WG50" s="578"/>
      <c r="WH50" s="578"/>
      <c r="WI50" s="578"/>
      <c r="WJ50" s="578"/>
      <c r="WK50" s="578"/>
      <c r="WL50" s="578"/>
      <c r="WM50" s="578"/>
      <c r="WN50" s="578"/>
      <c r="WO50" s="578"/>
      <c r="WP50" s="578"/>
      <c r="WQ50" s="578"/>
      <c r="WR50" s="578"/>
      <c r="WS50" s="578"/>
      <c r="WT50" s="578"/>
      <c r="WU50" s="578"/>
      <c r="WV50" s="578"/>
      <c r="WW50" s="578"/>
      <c r="WX50" s="578"/>
      <c r="WY50" s="578"/>
      <c r="WZ50" s="578"/>
      <c r="XA50" s="578"/>
      <c r="XB50" s="578"/>
      <c r="XC50" s="578"/>
      <c r="XD50" s="578"/>
      <c r="XE50" s="578"/>
      <c r="XF50" s="578"/>
      <c r="XG50" s="578"/>
      <c r="XH50" s="578"/>
      <c r="XI50" s="578"/>
      <c r="XJ50" s="578"/>
      <c r="XK50" s="578"/>
      <c r="XL50" s="578"/>
      <c r="XM50" s="578"/>
      <c r="XN50" s="578"/>
      <c r="XO50" s="578"/>
      <c r="XP50" s="578"/>
      <c r="XQ50" s="578"/>
      <c r="XR50" s="578"/>
      <c r="XS50" s="578"/>
      <c r="XT50" s="578"/>
      <c r="XU50" s="578"/>
      <c r="XV50" s="578"/>
      <c r="XW50" s="578"/>
      <c r="XX50" s="578"/>
      <c r="XY50" s="578"/>
      <c r="XZ50" s="578"/>
      <c r="YA50" s="578"/>
      <c r="YB50" s="578"/>
      <c r="YC50" s="578"/>
      <c r="YD50" s="578"/>
      <c r="YE50" s="578"/>
      <c r="YF50" s="578"/>
      <c r="YG50" s="578"/>
      <c r="YH50" s="578"/>
      <c r="YI50" s="578"/>
      <c r="YJ50" s="578"/>
      <c r="YK50" s="578"/>
      <c r="YL50" s="578"/>
      <c r="YM50" s="578"/>
      <c r="YN50" s="578"/>
      <c r="YO50" s="578"/>
      <c r="YP50" s="578"/>
      <c r="YQ50" s="578"/>
      <c r="YR50" s="578"/>
      <c r="YS50" s="578"/>
      <c r="YT50" s="578"/>
      <c r="YU50" s="578"/>
      <c r="YV50" s="578"/>
      <c r="YW50" s="578"/>
      <c r="YX50" s="578"/>
      <c r="YY50" s="578"/>
      <c r="YZ50" s="578"/>
      <c r="ZA50" s="578"/>
      <c r="ZB50" s="578"/>
      <c r="ZC50" s="578"/>
      <c r="ZD50" s="578"/>
      <c r="ZE50" s="578"/>
      <c r="ZF50" s="578"/>
      <c r="ZG50" s="578"/>
      <c r="ZH50" s="578"/>
      <c r="ZI50" s="578"/>
      <c r="ZJ50" s="578"/>
      <c r="ZK50" s="578"/>
      <c r="ZL50" s="578"/>
      <c r="ZM50" s="578"/>
      <c r="ZN50" s="578"/>
      <c r="ZO50" s="578"/>
      <c r="ZP50" s="578"/>
      <c r="ZQ50" s="578"/>
      <c r="ZR50" s="578"/>
      <c r="ZS50" s="578"/>
      <c r="ZT50" s="578"/>
      <c r="ZU50" s="578"/>
      <c r="ZV50" s="578"/>
      <c r="ZW50" s="578"/>
      <c r="ZX50" s="578"/>
      <c r="ZY50" s="578"/>
      <c r="ZZ50" s="578"/>
      <c r="AAA50" s="578"/>
      <c r="AAB50" s="578"/>
      <c r="AAC50" s="578"/>
      <c r="AAD50" s="578"/>
      <c r="AAE50" s="578"/>
      <c r="AAF50" s="578"/>
      <c r="AAG50" s="578"/>
      <c r="AAH50" s="578"/>
      <c r="AAI50" s="578"/>
      <c r="AAJ50" s="578"/>
      <c r="AAK50" s="578"/>
      <c r="AAL50" s="578"/>
      <c r="AAM50" s="578"/>
      <c r="AAN50" s="578"/>
      <c r="AAO50" s="578"/>
      <c r="AAP50" s="578"/>
      <c r="AAQ50" s="578"/>
      <c r="AAR50" s="578"/>
      <c r="AAS50" s="578"/>
      <c r="AAT50" s="578"/>
      <c r="AAU50" s="578"/>
      <c r="AAV50" s="578"/>
      <c r="AAW50" s="578"/>
      <c r="AAX50" s="578"/>
      <c r="AAY50" s="578"/>
      <c r="AAZ50" s="578"/>
      <c r="ABA50" s="578"/>
      <c r="ABB50" s="578"/>
      <c r="ABC50" s="578"/>
      <c r="ABD50" s="578"/>
      <c r="ABE50" s="578"/>
      <c r="ABF50" s="578"/>
      <c r="ABG50" s="578"/>
      <c r="ABH50" s="578"/>
      <c r="ABI50" s="578"/>
      <c r="ABJ50" s="578"/>
      <c r="ABK50" s="578"/>
      <c r="ABL50" s="578"/>
      <c r="ABM50" s="578"/>
      <c r="ABN50" s="578"/>
      <c r="ABO50" s="578"/>
      <c r="ABP50" s="578"/>
      <c r="ABQ50" s="578"/>
      <c r="ABR50" s="578"/>
      <c r="ABS50" s="578"/>
      <c r="ABT50" s="578"/>
      <c r="ABU50" s="578"/>
      <c r="ABV50" s="578"/>
      <c r="ABW50" s="578"/>
      <c r="ABX50" s="578"/>
      <c r="ABY50" s="578"/>
      <c r="ABZ50" s="578"/>
      <c r="ACA50" s="578"/>
      <c r="ACB50" s="578"/>
      <c r="ACC50" s="578"/>
      <c r="ACD50" s="578"/>
      <c r="ACE50" s="578"/>
      <c r="ACF50" s="578"/>
      <c r="ACG50" s="578"/>
      <c r="ACH50" s="578"/>
      <c r="ACI50" s="578"/>
      <c r="ACJ50" s="578"/>
      <c r="ACK50" s="578"/>
      <c r="ACL50" s="578"/>
      <c r="ACM50" s="578"/>
      <c r="ACN50" s="578"/>
      <c r="ACO50" s="578"/>
      <c r="ACP50" s="578"/>
      <c r="ACQ50" s="578"/>
      <c r="ACR50" s="578"/>
      <c r="ACS50" s="578"/>
      <c r="ACT50" s="578"/>
      <c r="ACU50" s="578"/>
      <c r="ACV50" s="578"/>
      <c r="ACW50" s="578"/>
      <c r="ACX50" s="578"/>
      <c r="ACY50" s="578"/>
      <c r="ACZ50" s="578"/>
      <c r="ADA50" s="578"/>
      <c r="ADB50" s="578"/>
      <c r="ADC50" s="578"/>
      <c r="ADD50" s="578"/>
      <c r="ADE50" s="578"/>
      <c r="ADF50" s="578"/>
      <c r="ADG50" s="578"/>
      <c r="ADH50" s="578"/>
      <c r="ADI50" s="578"/>
      <c r="ADJ50" s="578"/>
      <c r="ADK50" s="578"/>
      <c r="ADL50" s="578"/>
      <c r="ADM50" s="578"/>
      <c r="ADN50" s="578"/>
      <c r="ADO50" s="578"/>
      <c r="ADP50" s="578"/>
      <c r="ADQ50" s="578"/>
      <c r="ADR50" s="578"/>
      <c r="ADS50" s="578"/>
      <c r="ADT50" s="578"/>
      <c r="ADU50" s="578"/>
      <c r="ADV50" s="578"/>
      <c r="ADW50" s="578"/>
      <c r="ADX50" s="578"/>
      <c r="ADY50" s="578"/>
      <c r="ADZ50" s="578"/>
      <c r="AEA50" s="578"/>
      <c r="AEB50" s="578"/>
      <c r="AEC50" s="578"/>
      <c r="AED50" s="578"/>
      <c r="AEE50" s="578"/>
      <c r="AEF50" s="578"/>
      <c r="AEG50" s="578"/>
      <c r="AEH50" s="578"/>
      <c r="AEI50" s="578"/>
      <c r="AEJ50" s="578"/>
      <c r="AEK50" s="578"/>
      <c r="AEL50" s="578"/>
      <c r="AEM50" s="578"/>
      <c r="AEN50" s="578"/>
      <c r="AEO50" s="578"/>
      <c r="AEP50" s="578"/>
      <c r="AEQ50" s="578"/>
      <c r="AER50" s="578"/>
      <c r="AES50" s="578"/>
      <c r="AET50" s="578"/>
      <c r="AEU50" s="578"/>
      <c r="AEV50" s="578"/>
      <c r="AEW50" s="578"/>
      <c r="AEX50" s="578"/>
      <c r="AEY50" s="578"/>
      <c r="AEZ50" s="578"/>
      <c r="AFA50" s="578"/>
      <c r="AFB50" s="578"/>
      <c r="AFC50" s="578"/>
      <c r="AFD50" s="578"/>
      <c r="AFE50" s="578"/>
      <c r="AFF50" s="578"/>
      <c r="AFG50" s="578"/>
      <c r="AFH50" s="578"/>
      <c r="AFI50" s="578"/>
      <c r="AFJ50" s="578"/>
      <c r="AFK50" s="578"/>
      <c r="AFL50" s="578"/>
      <c r="AFM50" s="578"/>
      <c r="AFN50" s="578"/>
      <c r="AFO50" s="578"/>
      <c r="AFP50" s="578"/>
      <c r="AFQ50" s="578"/>
      <c r="AFR50" s="578"/>
      <c r="AFS50" s="578"/>
      <c r="AFT50" s="578"/>
      <c r="AFU50" s="578"/>
      <c r="AFV50" s="578"/>
      <c r="AFW50" s="578"/>
      <c r="AFX50" s="578"/>
      <c r="AFY50" s="578"/>
      <c r="AFZ50" s="578"/>
      <c r="AGA50" s="578"/>
      <c r="AGB50" s="578"/>
      <c r="AGC50" s="578"/>
      <c r="AGD50" s="578"/>
      <c r="AGE50" s="578"/>
      <c r="AGF50" s="578"/>
      <c r="AGG50" s="578"/>
      <c r="AGH50" s="578"/>
      <c r="AGI50" s="578"/>
      <c r="AGJ50" s="578"/>
      <c r="AGK50" s="578"/>
      <c r="AGL50" s="578"/>
      <c r="AGM50" s="578"/>
      <c r="AGN50" s="578"/>
      <c r="AGO50" s="578"/>
      <c r="AGP50" s="578"/>
      <c r="AGQ50" s="578"/>
      <c r="AGR50" s="578"/>
      <c r="AGS50" s="578"/>
      <c r="AGT50" s="578"/>
      <c r="AGU50" s="578"/>
      <c r="AGV50" s="578"/>
      <c r="AGW50" s="578"/>
      <c r="AGX50" s="578"/>
      <c r="AGY50" s="578"/>
      <c r="AGZ50" s="578"/>
      <c r="AHA50" s="578"/>
      <c r="AHB50" s="578"/>
      <c r="AHC50" s="578"/>
      <c r="AHD50" s="578"/>
      <c r="AHE50" s="578"/>
      <c r="AHF50" s="578"/>
      <c r="AHG50" s="578"/>
      <c r="AHH50" s="578"/>
      <c r="AHI50" s="578"/>
      <c r="AHJ50" s="578"/>
      <c r="AHK50" s="578"/>
      <c r="AHL50" s="578"/>
      <c r="AHM50" s="578"/>
      <c r="AHN50" s="578"/>
      <c r="AHO50" s="578"/>
      <c r="AHP50" s="578"/>
      <c r="AHQ50" s="578"/>
      <c r="AHR50" s="578"/>
      <c r="AHS50" s="578"/>
      <c r="AHT50" s="578"/>
      <c r="AHU50" s="578"/>
      <c r="AHV50" s="578"/>
      <c r="AHW50" s="578"/>
      <c r="AHX50" s="578"/>
      <c r="AHY50" s="578"/>
      <c r="AHZ50" s="578"/>
      <c r="AIA50" s="578"/>
      <c r="AIB50" s="578"/>
      <c r="AIC50" s="578"/>
      <c r="AID50" s="578"/>
      <c r="AIE50" s="578"/>
      <c r="AIF50" s="578"/>
      <c r="AIG50" s="578"/>
      <c r="AIH50" s="578"/>
      <c r="AII50" s="578"/>
      <c r="AIJ50" s="578"/>
      <c r="AIK50" s="578"/>
      <c r="AIL50" s="578"/>
      <c r="AIM50" s="578"/>
      <c r="AIN50" s="578"/>
      <c r="AIO50" s="578"/>
      <c r="AIP50" s="578"/>
      <c r="AIQ50" s="578"/>
      <c r="AIR50" s="578"/>
      <c r="AIS50" s="578"/>
      <c r="AIT50" s="578"/>
      <c r="AIU50" s="578"/>
      <c r="AIV50" s="578"/>
      <c r="AIW50" s="578"/>
      <c r="AIX50" s="578"/>
      <c r="AIY50" s="578"/>
      <c r="AIZ50" s="578"/>
      <c r="AJA50" s="578"/>
      <c r="AJB50" s="578"/>
      <c r="AJC50" s="578"/>
      <c r="AJD50" s="578"/>
      <c r="AJE50" s="578"/>
      <c r="AJF50" s="578"/>
      <c r="AJG50" s="578"/>
      <c r="AJH50" s="578"/>
      <c r="AJI50" s="578"/>
      <c r="AJJ50" s="578"/>
      <c r="AJK50" s="578"/>
      <c r="AJL50" s="578"/>
      <c r="AJM50" s="578"/>
      <c r="AJN50" s="578"/>
      <c r="AJO50" s="578"/>
      <c r="AJP50" s="578"/>
    </row>
    <row r="51" spans="1:952" s="475" customFormat="1">
      <c r="A51" s="574" t="s">
        <v>30</v>
      </c>
      <c r="B51" s="575" t="s">
        <v>135</v>
      </c>
      <c r="C51" s="576"/>
      <c r="D51" s="577">
        <f>D22</f>
        <v>0</v>
      </c>
      <c r="E51" s="577">
        <f>IF(RZS!E$2="TAK",E22+D51,E22)</f>
        <v>0</v>
      </c>
      <c r="F51" s="577">
        <f>IF(RZS!F$2="TAK",F22+E51,F22)</f>
        <v>0</v>
      </c>
      <c r="G51" s="577">
        <f>IF(RZS!G$2="TAK",G22+F51,G22)</f>
        <v>0</v>
      </c>
      <c r="H51" s="577">
        <f>IF(RZS!H$2="TAK",H22+G51,H22)</f>
        <v>0</v>
      </c>
      <c r="I51" s="577">
        <f>IF(RZS!I$2="TAK",I22+H51,I22)</f>
        <v>0</v>
      </c>
      <c r="J51" s="577">
        <f>IF(RZS!J$2="TAK",J22+I51,J22)</f>
        <v>0</v>
      </c>
      <c r="K51" s="577">
        <f>IF(RZS!K$2="TAK",K22+J51,K22)</f>
        <v>0</v>
      </c>
      <c r="L51" s="577">
        <f>IF(RZS!L$2="TAK",L22+K51,L22)</f>
        <v>0</v>
      </c>
      <c r="M51" s="577">
        <f>IF(RZS!M$2="TAK",M22+L51,M22)</f>
        <v>0</v>
      </c>
      <c r="N51" s="577">
        <f>IF(RZS!N$2="TAK",N22+M51,N22)</f>
        <v>0</v>
      </c>
      <c r="O51" s="577">
        <f>IF(RZS!O$2="TAK",O22+N51,O22)</f>
        <v>0</v>
      </c>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8"/>
      <c r="AO51" s="578"/>
      <c r="AP51" s="578"/>
      <c r="AQ51" s="578"/>
      <c r="AR51" s="578"/>
      <c r="AS51" s="578"/>
      <c r="AT51" s="578"/>
      <c r="AU51" s="578"/>
      <c r="AV51" s="578"/>
      <c r="AW51" s="578"/>
      <c r="AX51" s="578"/>
      <c r="AY51" s="578"/>
      <c r="AZ51" s="578"/>
      <c r="BA51" s="578"/>
      <c r="BB51" s="578"/>
      <c r="BC51" s="578"/>
      <c r="BD51" s="578"/>
      <c r="BE51" s="578"/>
      <c r="BF51" s="578"/>
      <c r="BG51" s="578"/>
      <c r="BH51" s="578"/>
      <c r="BI51" s="578"/>
      <c r="BJ51" s="578"/>
      <c r="BK51" s="578"/>
      <c r="BL51" s="578"/>
      <c r="BM51" s="578"/>
      <c r="BN51" s="578"/>
      <c r="BO51" s="578"/>
      <c r="BP51" s="578"/>
      <c r="BQ51" s="578"/>
      <c r="BR51" s="578"/>
      <c r="BS51" s="578"/>
      <c r="BT51" s="578"/>
      <c r="BU51" s="578"/>
      <c r="BV51" s="578"/>
      <c r="BW51" s="578"/>
      <c r="BX51" s="578"/>
      <c r="BY51" s="578"/>
      <c r="BZ51" s="578"/>
      <c r="CA51" s="578"/>
      <c r="CB51" s="578"/>
      <c r="CC51" s="578"/>
      <c r="CD51" s="578"/>
      <c r="CE51" s="578"/>
      <c r="CF51" s="578"/>
      <c r="CG51" s="578"/>
      <c r="CH51" s="578"/>
      <c r="CI51" s="578"/>
      <c r="CJ51" s="578"/>
      <c r="CK51" s="578"/>
      <c r="CL51" s="578"/>
      <c r="CM51" s="578"/>
      <c r="CN51" s="578"/>
      <c r="CO51" s="578"/>
      <c r="CP51" s="578"/>
      <c r="CQ51" s="578"/>
      <c r="CR51" s="578"/>
      <c r="CS51" s="578"/>
      <c r="CT51" s="578"/>
      <c r="CU51" s="578"/>
      <c r="CV51" s="578"/>
      <c r="CW51" s="578"/>
      <c r="CX51" s="578"/>
      <c r="CY51" s="578"/>
      <c r="CZ51" s="578"/>
      <c r="DA51" s="578"/>
      <c r="DB51" s="578"/>
      <c r="DC51" s="578"/>
      <c r="DD51" s="578"/>
      <c r="DE51" s="578"/>
      <c r="DF51" s="578"/>
      <c r="DG51" s="578"/>
      <c r="DH51" s="578"/>
      <c r="DI51" s="578"/>
      <c r="DJ51" s="578"/>
      <c r="DK51" s="578"/>
      <c r="DL51" s="578"/>
      <c r="DM51" s="578"/>
      <c r="DN51" s="578"/>
      <c r="DO51" s="578"/>
      <c r="DP51" s="578"/>
      <c r="DQ51" s="578"/>
      <c r="DR51" s="578"/>
      <c r="DS51" s="578"/>
      <c r="DT51" s="578"/>
      <c r="DU51" s="578"/>
      <c r="DV51" s="578"/>
      <c r="DW51" s="578"/>
      <c r="DX51" s="578"/>
      <c r="DY51" s="578"/>
      <c r="DZ51" s="578"/>
      <c r="EA51" s="578"/>
      <c r="EB51" s="578"/>
      <c r="EC51" s="578"/>
      <c r="ED51" s="578"/>
      <c r="EE51" s="578"/>
      <c r="EF51" s="578"/>
      <c r="EG51" s="578"/>
      <c r="EH51" s="578"/>
      <c r="EI51" s="578"/>
      <c r="EJ51" s="578"/>
      <c r="EK51" s="578"/>
      <c r="EL51" s="578"/>
      <c r="EM51" s="578"/>
      <c r="EN51" s="578"/>
      <c r="EO51" s="578"/>
      <c r="EP51" s="578"/>
      <c r="EQ51" s="578"/>
      <c r="ER51" s="578"/>
      <c r="ES51" s="578"/>
      <c r="ET51" s="578"/>
      <c r="EU51" s="578"/>
      <c r="EV51" s="578"/>
      <c r="EW51" s="578"/>
      <c r="EX51" s="578"/>
      <c r="EY51" s="578"/>
      <c r="EZ51" s="578"/>
      <c r="FA51" s="578"/>
      <c r="FB51" s="578"/>
      <c r="FC51" s="578"/>
      <c r="FD51" s="578"/>
      <c r="FE51" s="578"/>
      <c r="FF51" s="578"/>
      <c r="FG51" s="578"/>
      <c r="FH51" s="578"/>
      <c r="FI51" s="578"/>
      <c r="FJ51" s="578"/>
      <c r="FK51" s="578"/>
      <c r="FL51" s="578"/>
      <c r="FM51" s="578"/>
      <c r="FN51" s="578"/>
      <c r="FO51" s="578"/>
      <c r="FP51" s="578"/>
      <c r="FQ51" s="578"/>
      <c r="FR51" s="578"/>
      <c r="FS51" s="578"/>
      <c r="FT51" s="578"/>
      <c r="FU51" s="578"/>
      <c r="FV51" s="578"/>
      <c r="FW51" s="578"/>
      <c r="FX51" s="578"/>
      <c r="FY51" s="578"/>
      <c r="FZ51" s="578"/>
      <c r="GA51" s="578"/>
      <c r="GB51" s="578"/>
      <c r="GC51" s="578"/>
      <c r="GD51" s="578"/>
      <c r="GE51" s="578"/>
      <c r="GF51" s="578"/>
      <c r="GG51" s="578"/>
      <c r="GH51" s="578"/>
      <c r="GI51" s="578"/>
      <c r="GJ51" s="578"/>
      <c r="GK51" s="578"/>
      <c r="GL51" s="578"/>
      <c r="GM51" s="578"/>
      <c r="GN51" s="578"/>
      <c r="GO51" s="578"/>
      <c r="GP51" s="578"/>
      <c r="GQ51" s="578"/>
      <c r="GR51" s="578"/>
      <c r="GS51" s="578"/>
      <c r="GT51" s="578"/>
      <c r="GU51" s="578"/>
      <c r="GV51" s="578"/>
      <c r="GW51" s="578"/>
      <c r="GX51" s="578"/>
      <c r="GY51" s="578"/>
      <c r="GZ51" s="578"/>
      <c r="HA51" s="578"/>
      <c r="HB51" s="578"/>
      <c r="HC51" s="578"/>
      <c r="HD51" s="578"/>
      <c r="HE51" s="578"/>
      <c r="HF51" s="578"/>
      <c r="HG51" s="578"/>
      <c r="HH51" s="578"/>
      <c r="HI51" s="578"/>
      <c r="HJ51" s="578"/>
      <c r="HK51" s="578"/>
      <c r="HL51" s="578"/>
      <c r="HM51" s="578"/>
      <c r="HN51" s="578"/>
      <c r="HO51" s="578"/>
      <c r="HP51" s="578"/>
      <c r="HQ51" s="578"/>
      <c r="HR51" s="578"/>
      <c r="HS51" s="578"/>
      <c r="HT51" s="578"/>
      <c r="HU51" s="578"/>
      <c r="HV51" s="578"/>
      <c r="HW51" s="578"/>
      <c r="HX51" s="578"/>
      <c r="HY51" s="578"/>
      <c r="HZ51" s="578"/>
      <c r="IA51" s="578"/>
      <c r="IB51" s="578"/>
      <c r="IC51" s="578"/>
      <c r="ID51" s="578"/>
      <c r="IE51" s="578"/>
      <c r="IF51" s="578"/>
      <c r="IG51" s="578"/>
      <c r="IH51" s="578"/>
      <c r="II51" s="578"/>
      <c r="IJ51" s="578"/>
      <c r="IK51" s="578"/>
      <c r="IL51" s="578"/>
      <c r="IM51" s="578"/>
      <c r="IN51" s="578"/>
      <c r="IO51" s="578"/>
      <c r="IP51" s="578"/>
      <c r="IQ51" s="578"/>
      <c r="IR51" s="578"/>
      <c r="IS51" s="578"/>
      <c r="IT51" s="578"/>
      <c r="IU51" s="578"/>
      <c r="IV51" s="578"/>
      <c r="IW51" s="578"/>
      <c r="IX51" s="578"/>
      <c r="IY51" s="578"/>
      <c r="IZ51" s="578"/>
      <c r="JA51" s="578"/>
      <c r="JB51" s="578"/>
      <c r="JC51" s="578"/>
      <c r="JD51" s="578"/>
      <c r="JE51" s="578"/>
      <c r="JF51" s="578"/>
      <c r="JG51" s="578"/>
      <c r="JH51" s="578"/>
      <c r="JI51" s="578"/>
      <c r="JJ51" s="578"/>
      <c r="JK51" s="578"/>
      <c r="JL51" s="578"/>
      <c r="JM51" s="578"/>
      <c r="JN51" s="578"/>
      <c r="JO51" s="578"/>
      <c r="JP51" s="578"/>
      <c r="JQ51" s="578"/>
      <c r="JR51" s="578"/>
      <c r="JS51" s="578"/>
      <c r="JT51" s="578"/>
      <c r="JU51" s="578"/>
      <c r="JV51" s="578"/>
      <c r="JW51" s="578"/>
      <c r="JX51" s="578"/>
      <c r="JY51" s="578"/>
      <c r="JZ51" s="578"/>
      <c r="KA51" s="578"/>
      <c r="KB51" s="578"/>
      <c r="KC51" s="578"/>
      <c r="KD51" s="578"/>
      <c r="KE51" s="578"/>
      <c r="KF51" s="578"/>
      <c r="KG51" s="578"/>
      <c r="KH51" s="578"/>
      <c r="KI51" s="578"/>
      <c r="KJ51" s="578"/>
      <c r="KK51" s="578"/>
      <c r="KL51" s="578"/>
      <c r="KM51" s="578"/>
      <c r="KN51" s="578"/>
      <c r="KO51" s="578"/>
      <c r="KP51" s="578"/>
      <c r="KQ51" s="578"/>
      <c r="KR51" s="578"/>
      <c r="KS51" s="578"/>
      <c r="KT51" s="578"/>
      <c r="KU51" s="578"/>
      <c r="KV51" s="578"/>
      <c r="KW51" s="578"/>
      <c r="KX51" s="578"/>
      <c r="KY51" s="578"/>
      <c r="KZ51" s="578"/>
      <c r="LA51" s="578"/>
      <c r="LB51" s="578"/>
      <c r="LC51" s="578"/>
      <c r="LD51" s="578"/>
      <c r="LE51" s="578"/>
      <c r="LF51" s="578"/>
      <c r="LG51" s="578"/>
      <c r="LH51" s="578"/>
      <c r="LI51" s="578"/>
      <c r="LJ51" s="578"/>
      <c r="LK51" s="578"/>
      <c r="LL51" s="578"/>
      <c r="LM51" s="578"/>
      <c r="LN51" s="578"/>
      <c r="LO51" s="578"/>
      <c r="LP51" s="578"/>
      <c r="LQ51" s="578"/>
      <c r="LR51" s="578"/>
      <c r="LS51" s="578"/>
      <c r="LT51" s="578"/>
      <c r="LU51" s="578"/>
      <c r="LV51" s="578"/>
      <c r="LW51" s="578"/>
      <c r="LX51" s="578"/>
      <c r="LY51" s="578"/>
      <c r="LZ51" s="578"/>
      <c r="MA51" s="578"/>
      <c r="MB51" s="578"/>
      <c r="MC51" s="578"/>
      <c r="MD51" s="578"/>
      <c r="ME51" s="578"/>
      <c r="MF51" s="578"/>
      <c r="MG51" s="578"/>
      <c r="MH51" s="578"/>
      <c r="MI51" s="578"/>
      <c r="MJ51" s="578"/>
      <c r="MK51" s="578"/>
      <c r="ML51" s="578"/>
      <c r="MM51" s="578"/>
      <c r="MN51" s="578"/>
      <c r="MO51" s="578"/>
      <c r="MP51" s="578"/>
      <c r="MQ51" s="578"/>
      <c r="MR51" s="578"/>
      <c r="MS51" s="578"/>
      <c r="MT51" s="578"/>
      <c r="MU51" s="578"/>
      <c r="MV51" s="578"/>
      <c r="MW51" s="578"/>
      <c r="MX51" s="578"/>
      <c r="MY51" s="578"/>
      <c r="MZ51" s="578"/>
      <c r="NA51" s="578"/>
      <c r="NB51" s="578"/>
      <c r="NC51" s="578"/>
      <c r="ND51" s="578"/>
      <c r="NE51" s="578"/>
      <c r="NF51" s="578"/>
      <c r="NG51" s="578"/>
      <c r="NH51" s="578"/>
      <c r="NI51" s="578"/>
      <c r="NJ51" s="578"/>
      <c r="NK51" s="578"/>
      <c r="NL51" s="578"/>
      <c r="NM51" s="578"/>
      <c r="NN51" s="578"/>
      <c r="NO51" s="578"/>
      <c r="NP51" s="578"/>
      <c r="NQ51" s="578"/>
      <c r="NR51" s="578"/>
      <c r="NS51" s="578"/>
      <c r="NT51" s="578"/>
      <c r="NU51" s="578"/>
      <c r="NV51" s="578"/>
      <c r="NW51" s="578"/>
      <c r="NX51" s="578"/>
      <c r="NY51" s="578"/>
      <c r="NZ51" s="578"/>
      <c r="OA51" s="578"/>
      <c r="OB51" s="578"/>
      <c r="OC51" s="578"/>
      <c r="OD51" s="578"/>
      <c r="OE51" s="578"/>
      <c r="OF51" s="578"/>
      <c r="OG51" s="578"/>
      <c r="OH51" s="578"/>
      <c r="OI51" s="578"/>
      <c r="OJ51" s="578"/>
      <c r="OK51" s="578"/>
      <c r="OL51" s="578"/>
      <c r="OM51" s="578"/>
      <c r="ON51" s="578"/>
      <c r="OO51" s="578"/>
      <c r="OP51" s="578"/>
      <c r="OQ51" s="578"/>
      <c r="OR51" s="578"/>
      <c r="OS51" s="578"/>
      <c r="OT51" s="578"/>
      <c r="OU51" s="578"/>
      <c r="OV51" s="578"/>
      <c r="OW51" s="578"/>
      <c r="OX51" s="578"/>
      <c r="OY51" s="578"/>
      <c r="OZ51" s="578"/>
      <c r="PA51" s="578"/>
      <c r="PB51" s="578"/>
      <c r="PC51" s="578"/>
      <c r="PD51" s="578"/>
      <c r="PE51" s="578"/>
      <c r="PF51" s="578"/>
      <c r="PG51" s="578"/>
      <c r="PH51" s="578"/>
      <c r="PI51" s="578"/>
      <c r="PJ51" s="578"/>
      <c r="PK51" s="578"/>
      <c r="PL51" s="578"/>
      <c r="PM51" s="578"/>
      <c r="PN51" s="578"/>
      <c r="PO51" s="578"/>
      <c r="PP51" s="578"/>
      <c r="PQ51" s="578"/>
      <c r="PR51" s="578"/>
      <c r="PS51" s="578"/>
      <c r="PT51" s="578"/>
      <c r="PU51" s="578"/>
      <c r="PV51" s="578"/>
      <c r="PW51" s="578"/>
      <c r="PX51" s="578"/>
      <c r="PY51" s="578"/>
      <c r="PZ51" s="578"/>
      <c r="QA51" s="578"/>
      <c r="QB51" s="578"/>
      <c r="QC51" s="578"/>
      <c r="QD51" s="578"/>
      <c r="QE51" s="578"/>
      <c r="QF51" s="578"/>
      <c r="QG51" s="578"/>
      <c r="QH51" s="578"/>
      <c r="QI51" s="578"/>
      <c r="QJ51" s="578"/>
      <c r="QK51" s="578"/>
      <c r="QL51" s="578"/>
      <c r="QM51" s="578"/>
      <c r="QN51" s="578"/>
      <c r="QO51" s="578"/>
      <c r="QP51" s="578"/>
      <c r="QQ51" s="578"/>
      <c r="QR51" s="578"/>
      <c r="QS51" s="578"/>
      <c r="QT51" s="578"/>
      <c r="QU51" s="578"/>
      <c r="QV51" s="578"/>
      <c r="QW51" s="578"/>
      <c r="QX51" s="578"/>
      <c r="QY51" s="578"/>
      <c r="QZ51" s="578"/>
      <c r="RA51" s="578"/>
      <c r="RB51" s="578"/>
      <c r="RC51" s="578"/>
      <c r="RD51" s="578"/>
      <c r="RE51" s="578"/>
      <c r="RF51" s="578"/>
      <c r="RG51" s="578"/>
      <c r="RH51" s="578"/>
      <c r="RI51" s="578"/>
      <c r="RJ51" s="578"/>
      <c r="RK51" s="578"/>
      <c r="RL51" s="578"/>
      <c r="RM51" s="578"/>
      <c r="RN51" s="578"/>
      <c r="RO51" s="578"/>
      <c r="RP51" s="578"/>
      <c r="RQ51" s="578"/>
      <c r="RR51" s="578"/>
      <c r="RS51" s="578"/>
      <c r="RT51" s="578"/>
      <c r="RU51" s="578"/>
      <c r="RV51" s="578"/>
      <c r="RW51" s="578"/>
      <c r="RX51" s="578"/>
      <c r="RY51" s="578"/>
      <c r="RZ51" s="578"/>
      <c r="SA51" s="578"/>
      <c r="SB51" s="578"/>
      <c r="SC51" s="578"/>
      <c r="SD51" s="578"/>
      <c r="SE51" s="578"/>
      <c r="SF51" s="578"/>
      <c r="SG51" s="578"/>
      <c r="SH51" s="578"/>
      <c r="SI51" s="578"/>
      <c r="SJ51" s="578"/>
      <c r="SK51" s="578"/>
      <c r="SL51" s="578"/>
      <c r="SM51" s="578"/>
      <c r="SN51" s="578"/>
      <c r="SO51" s="578"/>
      <c r="SP51" s="578"/>
      <c r="SQ51" s="578"/>
      <c r="SR51" s="578"/>
      <c r="SS51" s="578"/>
      <c r="ST51" s="578"/>
      <c r="SU51" s="578"/>
      <c r="SV51" s="578"/>
      <c r="SW51" s="578"/>
      <c r="SX51" s="578"/>
      <c r="SY51" s="578"/>
      <c r="SZ51" s="578"/>
      <c r="TA51" s="578"/>
      <c r="TB51" s="578"/>
      <c r="TC51" s="578"/>
      <c r="TD51" s="578"/>
      <c r="TE51" s="578"/>
      <c r="TF51" s="578"/>
      <c r="TG51" s="578"/>
      <c r="TH51" s="578"/>
      <c r="TI51" s="578"/>
      <c r="TJ51" s="578"/>
      <c r="TK51" s="578"/>
      <c r="TL51" s="578"/>
      <c r="TM51" s="578"/>
      <c r="TN51" s="578"/>
      <c r="TO51" s="578"/>
      <c r="TP51" s="578"/>
      <c r="TQ51" s="578"/>
      <c r="TR51" s="578"/>
      <c r="TS51" s="578"/>
      <c r="TT51" s="578"/>
      <c r="TU51" s="578"/>
      <c r="TV51" s="578"/>
      <c r="TW51" s="578"/>
      <c r="TX51" s="578"/>
      <c r="TY51" s="578"/>
      <c r="TZ51" s="578"/>
      <c r="UA51" s="578"/>
      <c r="UB51" s="578"/>
      <c r="UC51" s="578"/>
      <c r="UD51" s="578"/>
      <c r="UE51" s="578"/>
      <c r="UF51" s="578"/>
      <c r="UG51" s="578"/>
      <c r="UH51" s="578"/>
      <c r="UI51" s="578"/>
      <c r="UJ51" s="578"/>
      <c r="UK51" s="578"/>
      <c r="UL51" s="578"/>
      <c r="UM51" s="578"/>
      <c r="UN51" s="578"/>
      <c r="UO51" s="578"/>
      <c r="UP51" s="578"/>
      <c r="UQ51" s="578"/>
      <c r="UR51" s="578"/>
      <c r="US51" s="578"/>
      <c r="UT51" s="578"/>
      <c r="UU51" s="578"/>
      <c r="UV51" s="578"/>
      <c r="UW51" s="578"/>
      <c r="UX51" s="578"/>
      <c r="UY51" s="578"/>
      <c r="UZ51" s="578"/>
      <c r="VA51" s="578"/>
      <c r="VB51" s="578"/>
      <c r="VC51" s="578"/>
      <c r="VD51" s="578"/>
      <c r="VE51" s="578"/>
      <c r="VF51" s="578"/>
      <c r="VG51" s="578"/>
      <c r="VH51" s="578"/>
      <c r="VI51" s="578"/>
      <c r="VJ51" s="578"/>
      <c r="VK51" s="578"/>
      <c r="VL51" s="578"/>
      <c r="VM51" s="578"/>
      <c r="VN51" s="578"/>
      <c r="VO51" s="578"/>
      <c r="VP51" s="578"/>
      <c r="VQ51" s="578"/>
      <c r="VR51" s="578"/>
      <c r="VS51" s="578"/>
      <c r="VT51" s="578"/>
      <c r="VU51" s="578"/>
      <c r="VV51" s="578"/>
      <c r="VW51" s="578"/>
      <c r="VX51" s="578"/>
      <c r="VY51" s="578"/>
      <c r="VZ51" s="578"/>
      <c r="WA51" s="578"/>
      <c r="WB51" s="578"/>
      <c r="WC51" s="578"/>
      <c r="WD51" s="578"/>
      <c r="WE51" s="578"/>
      <c r="WF51" s="578"/>
      <c r="WG51" s="578"/>
      <c r="WH51" s="578"/>
      <c r="WI51" s="578"/>
      <c r="WJ51" s="578"/>
      <c r="WK51" s="578"/>
      <c r="WL51" s="578"/>
      <c r="WM51" s="578"/>
      <c r="WN51" s="578"/>
      <c r="WO51" s="578"/>
      <c r="WP51" s="578"/>
      <c r="WQ51" s="578"/>
      <c r="WR51" s="578"/>
      <c r="WS51" s="578"/>
      <c r="WT51" s="578"/>
      <c r="WU51" s="578"/>
      <c r="WV51" s="578"/>
      <c r="WW51" s="578"/>
      <c r="WX51" s="578"/>
      <c r="WY51" s="578"/>
      <c r="WZ51" s="578"/>
      <c r="XA51" s="578"/>
      <c r="XB51" s="578"/>
      <c r="XC51" s="578"/>
      <c r="XD51" s="578"/>
      <c r="XE51" s="578"/>
      <c r="XF51" s="578"/>
      <c r="XG51" s="578"/>
      <c r="XH51" s="578"/>
      <c r="XI51" s="578"/>
      <c r="XJ51" s="578"/>
      <c r="XK51" s="578"/>
      <c r="XL51" s="578"/>
      <c r="XM51" s="578"/>
      <c r="XN51" s="578"/>
      <c r="XO51" s="578"/>
      <c r="XP51" s="578"/>
      <c r="XQ51" s="578"/>
      <c r="XR51" s="578"/>
      <c r="XS51" s="578"/>
      <c r="XT51" s="578"/>
      <c r="XU51" s="578"/>
      <c r="XV51" s="578"/>
      <c r="XW51" s="578"/>
      <c r="XX51" s="578"/>
      <c r="XY51" s="578"/>
      <c r="XZ51" s="578"/>
      <c r="YA51" s="578"/>
      <c r="YB51" s="578"/>
      <c r="YC51" s="578"/>
      <c r="YD51" s="578"/>
      <c r="YE51" s="578"/>
      <c r="YF51" s="578"/>
      <c r="YG51" s="578"/>
      <c r="YH51" s="578"/>
      <c r="YI51" s="578"/>
      <c r="YJ51" s="578"/>
      <c r="YK51" s="578"/>
      <c r="YL51" s="578"/>
      <c r="YM51" s="578"/>
      <c r="YN51" s="578"/>
      <c r="YO51" s="578"/>
      <c r="YP51" s="578"/>
      <c r="YQ51" s="578"/>
      <c r="YR51" s="578"/>
      <c r="YS51" s="578"/>
      <c r="YT51" s="578"/>
      <c r="YU51" s="578"/>
      <c r="YV51" s="578"/>
      <c r="YW51" s="578"/>
      <c r="YX51" s="578"/>
      <c r="YY51" s="578"/>
      <c r="YZ51" s="578"/>
      <c r="ZA51" s="578"/>
      <c r="ZB51" s="578"/>
      <c r="ZC51" s="578"/>
      <c r="ZD51" s="578"/>
      <c r="ZE51" s="578"/>
      <c r="ZF51" s="578"/>
      <c r="ZG51" s="578"/>
      <c r="ZH51" s="578"/>
      <c r="ZI51" s="578"/>
      <c r="ZJ51" s="578"/>
      <c r="ZK51" s="578"/>
      <c r="ZL51" s="578"/>
      <c r="ZM51" s="578"/>
      <c r="ZN51" s="578"/>
      <c r="ZO51" s="578"/>
      <c r="ZP51" s="578"/>
      <c r="ZQ51" s="578"/>
      <c r="ZR51" s="578"/>
      <c r="ZS51" s="578"/>
      <c r="ZT51" s="578"/>
      <c r="ZU51" s="578"/>
      <c r="ZV51" s="578"/>
      <c r="ZW51" s="578"/>
      <c r="ZX51" s="578"/>
      <c r="ZY51" s="578"/>
      <c r="ZZ51" s="578"/>
      <c r="AAA51" s="578"/>
      <c r="AAB51" s="578"/>
      <c r="AAC51" s="578"/>
      <c r="AAD51" s="578"/>
      <c r="AAE51" s="578"/>
      <c r="AAF51" s="578"/>
      <c r="AAG51" s="578"/>
      <c r="AAH51" s="578"/>
      <c r="AAI51" s="578"/>
      <c r="AAJ51" s="578"/>
      <c r="AAK51" s="578"/>
      <c r="AAL51" s="578"/>
      <c r="AAM51" s="578"/>
      <c r="AAN51" s="578"/>
      <c r="AAO51" s="578"/>
      <c r="AAP51" s="578"/>
      <c r="AAQ51" s="578"/>
      <c r="AAR51" s="578"/>
      <c r="AAS51" s="578"/>
      <c r="AAT51" s="578"/>
      <c r="AAU51" s="578"/>
      <c r="AAV51" s="578"/>
      <c r="AAW51" s="578"/>
      <c r="AAX51" s="578"/>
      <c r="AAY51" s="578"/>
      <c r="AAZ51" s="578"/>
      <c r="ABA51" s="578"/>
      <c r="ABB51" s="578"/>
      <c r="ABC51" s="578"/>
      <c r="ABD51" s="578"/>
      <c r="ABE51" s="578"/>
      <c r="ABF51" s="578"/>
      <c r="ABG51" s="578"/>
      <c r="ABH51" s="578"/>
      <c r="ABI51" s="578"/>
      <c r="ABJ51" s="578"/>
      <c r="ABK51" s="578"/>
      <c r="ABL51" s="578"/>
      <c r="ABM51" s="578"/>
      <c r="ABN51" s="578"/>
      <c r="ABO51" s="578"/>
      <c r="ABP51" s="578"/>
      <c r="ABQ51" s="578"/>
      <c r="ABR51" s="578"/>
      <c r="ABS51" s="578"/>
      <c r="ABT51" s="578"/>
      <c r="ABU51" s="578"/>
      <c r="ABV51" s="578"/>
      <c r="ABW51" s="578"/>
      <c r="ABX51" s="578"/>
      <c r="ABY51" s="578"/>
      <c r="ABZ51" s="578"/>
      <c r="ACA51" s="578"/>
      <c r="ACB51" s="578"/>
      <c r="ACC51" s="578"/>
      <c r="ACD51" s="578"/>
      <c r="ACE51" s="578"/>
      <c r="ACF51" s="578"/>
      <c r="ACG51" s="578"/>
      <c r="ACH51" s="578"/>
      <c r="ACI51" s="578"/>
      <c r="ACJ51" s="578"/>
      <c r="ACK51" s="578"/>
      <c r="ACL51" s="578"/>
      <c r="ACM51" s="578"/>
      <c r="ACN51" s="578"/>
      <c r="ACO51" s="578"/>
      <c r="ACP51" s="578"/>
      <c r="ACQ51" s="578"/>
      <c r="ACR51" s="578"/>
      <c r="ACS51" s="578"/>
      <c r="ACT51" s="578"/>
      <c r="ACU51" s="578"/>
      <c r="ACV51" s="578"/>
      <c r="ACW51" s="578"/>
      <c r="ACX51" s="578"/>
      <c r="ACY51" s="578"/>
      <c r="ACZ51" s="578"/>
      <c r="ADA51" s="578"/>
      <c r="ADB51" s="578"/>
      <c r="ADC51" s="578"/>
      <c r="ADD51" s="578"/>
      <c r="ADE51" s="578"/>
      <c r="ADF51" s="578"/>
      <c r="ADG51" s="578"/>
      <c r="ADH51" s="578"/>
      <c r="ADI51" s="578"/>
      <c r="ADJ51" s="578"/>
      <c r="ADK51" s="578"/>
      <c r="ADL51" s="578"/>
      <c r="ADM51" s="578"/>
      <c r="ADN51" s="578"/>
      <c r="ADO51" s="578"/>
      <c r="ADP51" s="578"/>
      <c r="ADQ51" s="578"/>
      <c r="ADR51" s="578"/>
      <c r="ADS51" s="578"/>
      <c r="ADT51" s="578"/>
      <c r="ADU51" s="578"/>
      <c r="ADV51" s="578"/>
      <c r="ADW51" s="578"/>
      <c r="ADX51" s="578"/>
      <c r="ADY51" s="578"/>
      <c r="ADZ51" s="578"/>
      <c r="AEA51" s="578"/>
      <c r="AEB51" s="578"/>
      <c r="AEC51" s="578"/>
      <c r="AED51" s="578"/>
      <c r="AEE51" s="578"/>
      <c r="AEF51" s="578"/>
      <c r="AEG51" s="578"/>
      <c r="AEH51" s="578"/>
      <c r="AEI51" s="578"/>
      <c r="AEJ51" s="578"/>
      <c r="AEK51" s="578"/>
      <c r="AEL51" s="578"/>
      <c r="AEM51" s="578"/>
      <c r="AEN51" s="578"/>
      <c r="AEO51" s="578"/>
      <c r="AEP51" s="578"/>
      <c r="AEQ51" s="578"/>
      <c r="AER51" s="578"/>
      <c r="AES51" s="578"/>
      <c r="AET51" s="578"/>
      <c r="AEU51" s="578"/>
      <c r="AEV51" s="578"/>
      <c r="AEW51" s="578"/>
      <c r="AEX51" s="578"/>
      <c r="AEY51" s="578"/>
      <c r="AEZ51" s="578"/>
      <c r="AFA51" s="578"/>
      <c r="AFB51" s="578"/>
      <c r="AFC51" s="578"/>
      <c r="AFD51" s="578"/>
      <c r="AFE51" s="578"/>
      <c r="AFF51" s="578"/>
      <c r="AFG51" s="578"/>
      <c r="AFH51" s="578"/>
      <c r="AFI51" s="578"/>
      <c r="AFJ51" s="578"/>
      <c r="AFK51" s="578"/>
      <c r="AFL51" s="578"/>
      <c r="AFM51" s="578"/>
      <c r="AFN51" s="578"/>
      <c r="AFO51" s="578"/>
      <c r="AFP51" s="578"/>
      <c r="AFQ51" s="578"/>
      <c r="AFR51" s="578"/>
      <c r="AFS51" s="578"/>
      <c r="AFT51" s="578"/>
      <c r="AFU51" s="578"/>
      <c r="AFV51" s="578"/>
      <c r="AFW51" s="578"/>
      <c r="AFX51" s="578"/>
      <c r="AFY51" s="578"/>
      <c r="AFZ51" s="578"/>
      <c r="AGA51" s="578"/>
      <c r="AGB51" s="578"/>
      <c r="AGC51" s="578"/>
      <c r="AGD51" s="578"/>
      <c r="AGE51" s="578"/>
      <c r="AGF51" s="578"/>
      <c r="AGG51" s="578"/>
      <c r="AGH51" s="578"/>
      <c r="AGI51" s="578"/>
      <c r="AGJ51" s="578"/>
      <c r="AGK51" s="578"/>
      <c r="AGL51" s="578"/>
      <c r="AGM51" s="578"/>
      <c r="AGN51" s="578"/>
      <c r="AGO51" s="578"/>
      <c r="AGP51" s="578"/>
      <c r="AGQ51" s="578"/>
      <c r="AGR51" s="578"/>
      <c r="AGS51" s="578"/>
      <c r="AGT51" s="578"/>
      <c r="AGU51" s="578"/>
      <c r="AGV51" s="578"/>
      <c r="AGW51" s="578"/>
      <c r="AGX51" s="578"/>
      <c r="AGY51" s="578"/>
      <c r="AGZ51" s="578"/>
      <c r="AHA51" s="578"/>
      <c r="AHB51" s="578"/>
      <c r="AHC51" s="578"/>
      <c r="AHD51" s="578"/>
      <c r="AHE51" s="578"/>
      <c r="AHF51" s="578"/>
      <c r="AHG51" s="578"/>
      <c r="AHH51" s="578"/>
      <c r="AHI51" s="578"/>
      <c r="AHJ51" s="578"/>
      <c r="AHK51" s="578"/>
      <c r="AHL51" s="578"/>
      <c r="AHM51" s="578"/>
      <c r="AHN51" s="578"/>
      <c r="AHO51" s="578"/>
      <c r="AHP51" s="578"/>
      <c r="AHQ51" s="578"/>
      <c r="AHR51" s="578"/>
      <c r="AHS51" s="578"/>
      <c r="AHT51" s="578"/>
      <c r="AHU51" s="578"/>
      <c r="AHV51" s="578"/>
      <c r="AHW51" s="578"/>
      <c r="AHX51" s="578"/>
      <c r="AHY51" s="578"/>
      <c r="AHZ51" s="578"/>
      <c r="AIA51" s="578"/>
      <c r="AIB51" s="578"/>
      <c r="AIC51" s="578"/>
      <c r="AID51" s="578"/>
      <c r="AIE51" s="578"/>
      <c r="AIF51" s="578"/>
      <c r="AIG51" s="578"/>
      <c r="AIH51" s="578"/>
      <c r="AII51" s="578"/>
      <c r="AIJ51" s="578"/>
      <c r="AIK51" s="578"/>
      <c r="AIL51" s="578"/>
      <c r="AIM51" s="578"/>
      <c r="AIN51" s="578"/>
      <c r="AIO51" s="578"/>
      <c r="AIP51" s="578"/>
      <c r="AIQ51" s="578"/>
      <c r="AIR51" s="578"/>
      <c r="AIS51" s="578"/>
      <c r="AIT51" s="578"/>
      <c r="AIU51" s="578"/>
      <c r="AIV51" s="578"/>
      <c r="AIW51" s="578"/>
      <c r="AIX51" s="578"/>
      <c r="AIY51" s="578"/>
      <c r="AIZ51" s="578"/>
      <c r="AJA51" s="578"/>
      <c r="AJB51" s="578"/>
      <c r="AJC51" s="578"/>
      <c r="AJD51" s="578"/>
      <c r="AJE51" s="578"/>
      <c r="AJF51" s="578"/>
      <c r="AJG51" s="578"/>
      <c r="AJH51" s="578"/>
      <c r="AJI51" s="578"/>
      <c r="AJJ51" s="578"/>
      <c r="AJK51" s="578"/>
      <c r="AJL51" s="578"/>
      <c r="AJM51" s="578"/>
      <c r="AJN51" s="578"/>
      <c r="AJO51" s="578"/>
      <c r="AJP51" s="578"/>
    </row>
    <row r="52" spans="1:952" s="475" customFormat="1">
      <c r="A52" s="574" t="s">
        <v>48</v>
      </c>
      <c r="B52" s="575" t="s">
        <v>139</v>
      </c>
      <c r="C52" s="576"/>
      <c r="D52" s="577">
        <f>D23</f>
        <v>0</v>
      </c>
      <c r="E52" s="577">
        <f>IF(RZS!E$2="TAK",E23+D52,E23)</f>
        <v>0</v>
      </c>
      <c r="F52" s="577">
        <f>IF(RZS!F$2="TAK",F23+E52,F23)</f>
        <v>0</v>
      </c>
      <c r="G52" s="577">
        <f>IF(RZS!G$2="TAK",G23+F52,G23)</f>
        <v>0</v>
      </c>
      <c r="H52" s="577">
        <f>IF(RZS!H$2="TAK",H23+G52,H23)</f>
        <v>0</v>
      </c>
      <c r="I52" s="577">
        <f>IF(RZS!I$2="TAK",I23+H52,I23)</f>
        <v>0</v>
      </c>
      <c r="J52" s="577">
        <f>IF(RZS!J$2="TAK",J23+I52,J23)</f>
        <v>0</v>
      </c>
      <c r="K52" s="577">
        <f>IF(RZS!K$2="TAK",K23+J52,K23)</f>
        <v>0</v>
      </c>
      <c r="L52" s="577">
        <f>IF(RZS!L$2="TAK",L23+K52,L23)</f>
        <v>0</v>
      </c>
      <c r="M52" s="577">
        <f>IF(RZS!M$2="TAK",M23+L52,M23)</f>
        <v>0</v>
      </c>
      <c r="N52" s="577">
        <f>IF(RZS!N$2="TAK",N23+M52,N23)</f>
        <v>-225000</v>
      </c>
      <c r="O52" s="577">
        <f>IF(RZS!O$2="TAK",O23+N52,O23)</f>
        <v>-225000</v>
      </c>
      <c r="P52" s="578"/>
      <c r="Q52" s="578"/>
      <c r="R52" s="578"/>
      <c r="S52" s="578"/>
      <c r="T52" s="578"/>
      <c r="U52" s="578"/>
      <c r="V52" s="578"/>
      <c r="W52" s="578"/>
      <c r="X52" s="578"/>
      <c r="Y52" s="578"/>
      <c r="Z52" s="578"/>
      <c r="AA52" s="578"/>
      <c r="AB52" s="578"/>
      <c r="AC52" s="578"/>
      <c r="AD52" s="578"/>
      <c r="AE52" s="578"/>
      <c r="AF52" s="578"/>
      <c r="AG52" s="578"/>
      <c r="AH52" s="578"/>
      <c r="AI52" s="578"/>
      <c r="AJ52" s="578"/>
      <c r="AK52" s="578"/>
      <c r="AL52" s="578"/>
      <c r="AM52" s="578"/>
      <c r="AN52" s="578"/>
      <c r="AO52" s="578"/>
      <c r="AP52" s="578"/>
      <c r="AQ52" s="578"/>
      <c r="AR52" s="578"/>
      <c r="AS52" s="578"/>
      <c r="AT52" s="578"/>
      <c r="AU52" s="578"/>
      <c r="AV52" s="578"/>
      <c r="AW52" s="578"/>
      <c r="AX52" s="578"/>
      <c r="AY52" s="578"/>
      <c r="AZ52" s="578"/>
      <c r="BA52" s="578"/>
      <c r="BB52" s="578"/>
      <c r="BC52" s="578"/>
      <c r="BD52" s="578"/>
      <c r="BE52" s="578"/>
      <c r="BF52" s="578"/>
      <c r="BG52" s="578"/>
      <c r="BH52" s="578"/>
      <c r="BI52" s="578"/>
      <c r="BJ52" s="578"/>
      <c r="BK52" s="578"/>
      <c r="BL52" s="578"/>
      <c r="BM52" s="578"/>
      <c r="BN52" s="578"/>
      <c r="BO52" s="578"/>
      <c r="BP52" s="578"/>
      <c r="BQ52" s="578"/>
      <c r="BR52" s="578"/>
      <c r="BS52" s="578"/>
      <c r="BT52" s="578"/>
      <c r="BU52" s="578"/>
      <c r="BV52" s="578"/>
      <c r="BW52" s="578"/>
      <c r="BX52" s="578"/>
      <c r="BY52" s="578"/>
      <c r="BZ52" s="578"/>
      <c r="CA52" s="578"/>
      <c r="CB52" s="578"/>
      <c r="CC52" s="578"/>
      <c r="CD52" s="578"/>
      <c r="CE52" s="578"/>
      <c r="CF52" s="578"/>
      <c r="CG52" s="578"/>
      <c r="CH52" s="578"/>
      <c r="CI52" s="578"/>
      <c r="CJ52" s="578"/>
      <c r="CK52" s="578"/>
      <c r="CL52" s="578"/>
      <c r="CM52" s="578"/>
      <c r="CN52" s="578"/>
      <c r="CO52" s="578"/>
      <c r="CP52" s="578"/>
      <c r="CQ52" s="578"/>
      <c r="CR52" s="578"/>
      <c r="CS52" s="578"/>
      <c r="CT52" s="578"/>
      <c r="CU52" s="578"/>
      <c r="CV52" s="578"/>
      <c r="CW52" s="578"/>
      <c r="CX52" s="578"/>
      <c r="CY52" s="578"/>
      <c r="CZ52" s="578"/>
      <c r="DA52" s="578"/>
      <c r="DB52" s="578"/>
      <c r="DC52" s="578"/>
      <c r="DD52" s="578"/>
      <c r="DE52" s="578"/>
      <c r="DF52" s="578"/>
      <c r="DG52" s="578"/>
      <c r="DH52" s="578"/>
      <c r="DI52" s="578"/>
      <c r="DJ52" s="578"/>
      <c r="DK52" s="578"/>
      <c r="DL52" s="578"/>
      <c r="DM52" s="578"/>
      <c r="DN52" s="578"/>
      <c r="DO52" s="578"/>
      <c r="DP52" s="578"/>
      <c r="DQ52" s="578"/>
      <c r="DR52" s="578"/>
      <c r="DS52" s="578"/>
      <c r="DT52" s="578"/>
      <c r="DU52" s="578"/>
      <c r="DV52" s="578"/>
      <c r="DW52" s="578"/>
      <c r="DX52" s="578"/>
      <c r="DY52" s="578"/>
      <c r="DZ52" s="578"/>
      <c r="EA52" s="578"/>
      <c r="EB52" s="578"/>
      <c r="EC52" s="578"/>
      <c r="ED52" s="578"/>
      <c r="EE52" s="578"/>
      <c r="EF52" s="578"/>
      <c r="EG52" s="578"/>
      <c r="EH52" s="578"/>
      <c r="EI52" s="578"/>
      <c r="EJ52" s="578"/>
      <c r="EK52" s="578"/>
      <c r="EL52" s="578"/>
      <c r="EM52" s="578"/>
      <c r="EN52" s="578"/>
      <c r="EO52" s="578"/>
      <c r="EP52" s="578"/>
      <c r="EQ52" s="578"/>
      <c r="ER52" s="578"/>
      <c r="ES52" s="578"/>
      <c r="ET52" s="578"/>
      <c r="EU52" s="578"/>
      <c r="EV52" s="578"/>
      <c r="EW52" s="578"/>
      <c r="EX52" s="578"/>
      <c r="EY52" s="578"/>
      <c r="EZ52" s="578"/>
      <c r="FA52" s="578"/>
      <c r="FB52" s="578"/>
      <c r="FC52" s="578"/>
      <c r="FD52" s="578"/>
      <c r="FE52" s="578"/>
      <c r="FF52" s="578"/>
      <c r="FG52" s="578"/>
      <c r="FH52" s="578"/>
      <c r="FI52" s="578"/>
      <c r="FJ52" s="578"/>
      <c r="FK52" s="578"/>
      <c r="FL52" s="578"/>
      <c r="FM52" s="578"/>
      <c r="FN52" s="578"/>
      <c r="FO52" s="578"/>
      <c r="FP52" s="578"/>
      <c r="FQ52" s="578"/>
      <c r="FR52" s="578"/>
      <c r="FS52" s="578"/>
      <c r="FT52" s="578"/>
      <c r="FU52" s="578"/>
      <c r="FV52" s="578"/>
      <c r="FW52" s="578"/>
      <c r="FX52" s="578"/>
      <c r="FY52" s="578"/>
      <c r="FZ52" s="578"/>
      <c r="GA52" s="578"/>
      <c r="GB52" s="578"/>
      <c r="GC52" s="578"/>
      <c r="GD52" s="578"/>
      <c r="GE52" s="578"/>
      <c r="GF52" s="578"/>
      <c r="GG52" s="578"/>
      <c r="GH52" s="578"/>
      <c r="GI52" s="578"/>
      <c r="GJ52" s="578"/>
      <c r="GK52" s="578"/>
      <c r="GL52" s="578"/>
      <c r="GM52" s="578"/>
      <c r="GN52" s="578"/>
      <c r="GO52" s="578"/>
      <c r="GP52" s="578"/>
      <c r="GQ52" s="578"/>
      <c r="GR52" s="578"/>
      <c r="GS52" s="578"/>
      <c r="GT52" s="578"/>
      <c r="GU52" s="578"/>
      <c r="GV52" s="578"/>
      <c r="GW52" s="578"/>
      <c r="GX52" s="578"/>
      <c r="GY52" s="578"/>
      <c r="GZ52" s="578"/>
      <c r="HA52" s="578"/>
      <c r="HB52" s="578"/>
      <c r="HC52" s="578"/>
      <c r="HD52" s="578"/>
      <c r="HE52" s="578"/>
      <c r="HF52" s="578"/>
      <c r="HG52" s="578"/>
      <c r="HH52" s="578"/>
      <c r="HI52" s="578"/>
      <c r="HJ52" s="578"/>
      <c r="HK52" s="578"/>
      <c r="HL52" s="578"/>
      <c r="HM52" s="578"/>
      <c r="HN52" s="578"/>
      <c r="HO52" s="578"/>
      <c r="HP52" s="578"/>
      <c r="HQ52" s="578"/>
      <c r="HR52" s="578"/>
      <c r="HS52" s="578"/>
      <c r="HT52" s="578"/>
      <c r="HU52" s="578"/>
      <c r="HV52" s="578"/>
      <c r="HW52" s="578"/>
      <c r="HX52" s="578"/>
      <c r="HY52" s="578"/>
      <c r="HZ52" s="578"/>
      <c r="IA52" s="578"/>
      <c r="IB52" s="578"/>
      <c r="IC52" s="578"/>
      <c r="ID52" s="578"/>
      <c r="IE52" s="578"/>
      <c r="IF52" s="578"/>
      <c r="IG52" s="578"/>
      <c r="IH52" s="578"/>
      <c r="II52" s="578"/>
      <c r="IJ52" s="578"/>
      <c r="IK52" s="578"/>
      <c r="IL52" s="578"/>
      <c r="IM52" s="578"/>
      <c r="IN52" s="578"/>
      <c r="IO52" s="578"/>
      <c r="IP52" s="578"/>
      <c r="IQ52" s="578"/>
      <c r="IR52" s="578"/>
      <c r="IS52" s="578"/>
      <c r="IT52" s="578"/>
      <c r="IU52" s="578"/>
      <c r="IV52" s="578"/>
      <c r="IW52" s="578"/>
      <c r="IX52" s="578"/>
      <c r="IY52" s="578"/>
      <c r="IZ52" s="578"/>
      <c r="JA52" s="578"/>
      <c r="JB52" s="578"/>
      <c r="JC52" s="578"/>
      <c r="JD52" s="578"/>
      <c r="JE52" s="578"/>
      <c r="JF52" s="578"/>
      <c r="JG52" s="578"/>
      <c r="JH52" s="578"/>
      <c r="JI52" s="578"/>
      <c r="JJ52" s="578"/>
      <c r="JK52" s="578"/>
      <c r="JL52" s="578"/>
      <c r="JM52" s="578"/>
      <c r="JN52" s="578"/>
      <c r="JO52" s="578"/>
      <c r="JP52" s="578"/>
      <c r="JQ52" s="578"/>
      <c r="JR52" s="578"/>
      <c r="JS52" s="578"/>
      <c r="JT52" s="578"/>
      <c r="JU52" s="578"/>
      <c r="JV52" s="578"/>
      <c r="JW52" s="578"/>
      <c r="JX52" s="578"/>
      <c r="JY52" s="578"/>
      <c r="JZ52" s="578"/>
      <c r="KA52" s="578"/>
      <c r="KB52" s="578"/>
      <c r="KC52" s="578"/>
      <c r="KD52" s="578"/>
      <c r="KE52" s="578"/>
      <c r="KF52" s="578"/>
      <c r="KG52" s="578"/>
      <c r="KH52" s="578"/>
      <c r="KI52" s="578"/>
      <c r="KJ52" s="578"/>
      <c r="KK52" s="578"/>
      <c r="KL52" s="578"/>
      <c r="KM52" s="578"/>
      <c r="KN52" s="578"/>
      <c r="KO52" s="578"/>
      <c r="KP52" s="578"/>
      <c r="KQ52" s="578"/>
      <c r="KR52" s="578"/>
      <c r="KS52" s="578"/>
      <c r="KT52" s="578"/>
      <c r="KU52" s="578"/>
      <c r="KV52" s="578"/>
      <c r="KW52" s="578"/>
      <c r="KX52" s="578"/>
      <c r="KY52" s="578"/>
      <c r="KZ52" s="578"/>
      <c r="LA52" s="578"/>
      <c r="LB52" s="578"/>
      <c r="LC52" s="578"/>
      <c r="LD52" s="578"/>
      <c r="LE52" s="578"/>
      <c r="LF52" s="578"/>
      <c r="LG52" s="578"/>
      <c r="LH52" s="578"/>
      <c r="LI52" s="578"/>
      <c r="LJ52" s="578"/>
      <c r="LK52" s="578"/>
      <c r="LL52" s="578"/>
      <c r="LM52" s="578"/>
      <c r="LN52" s="578"/>
      <c r="LO52" s="578"/>
      <c r="LP52" s="578"/>
      <c r="LQ52" s="578"/>
      <c r="LR52" s="578"/>
      <c r="LS52" s="578"/>
      <c r="LT52" s="578"/>
      <c r="LU52" s="578"/>
      <c r="LV52" s="578"/>
      <c r="LW52" s="578"/>
      <c r="LX52" s="578"/>
      <c r="LY52" s="578"/>
      <c r="LZ52" s="578"/>
      <c r="MA52" s="578"/>
      <c r="MB52" s="578"/>
      <c r="MC52" s="578"/>
      <c r="MD52" s="578"/>
      <c r="ME52" s="578"/>
      <c r="MF52" s="578"/>
      <c r="MG52" s="578"/>
      <c r="MH52" s="578"/>
      <c r="MI52" s="578"/>
      <c r="MJ52" s="578"/>
      <c r="MK52" s="578"/>
      <c r="ML52" s="578"/>
      <c r="MM52" s="578"/>
      <c r="MN52" s="578"/>
      <c r="MO52" s="578"/>
      <c r="MP52" s="578"/>
      <c r="MQ52" s="578"/>
      <c r="MR52" s="578"/>
      <c r="MS52" s="578"/>
      <c r="MT52" s="578"/>
      <c r="MU52" s="578"/>
      <c r="MV52" s="578"/>
      <c r="MW52" s="578"/>
      <c r="MX52" s="578"/>
      <c r="MY52" s="578"/>
      <c r="MZ52" s="578"/>
      <c r="NA52" s="578"/>
      <c r="NB52" s="578"/>
      <c r="NC52" s="578"/>
      <c r="ND52" s="578"/>
      <c r="NE52" s="578"/>
      <c r="NF52" s="578"/>
      <c r="NG52" s="578"/>
      <c r="NH52" s="578"/>
      <c r="NI52" s="578"/>
      <c r="NJ52" s="578"/>
      <c r="NK52" s="578"/>
      <c r="NL52" s="578"/>
      <c r="NM52" s="578"/>
      <c r="NN52" s="578"/>
      <c r="NO52" s="578"/>
      <c r="NP52" s="578"/>
      <c r="NQ52" s="578"/>
      <c r="NR52" s="578"/>
      <c r="NS52" s="578"/>
      <c r="NT52" s="578"/>
      <c r="NU52" s="578"/>
      <c r="NV52" s="578"/>
      <c r="NW52" s="578"/>
      <c r="NX52" s="578"/>
      <c r="NY52" s="578"/>
      <c r="NZ52" s="578"/>
      <c r="OA52" s="578"/>
      <c r="OB52" s="578"/>
      <c r="OC52" s="578"/>
      <c r="OD52" s="578"/>
      <c r="OE52" s="578"/>
      <c r="OF52" s="578"/>
      <c r="OG52" s="578"/>
      <c r="OH52" s="578"/>
      <c r="OI52" s="578"/>
      <c r="OJ52" s="578"/>
      <c r="OK52" s="578"/>
      <c r="OL52" s="578"/>
      <c r="OM52" s="578"/>
      <c r="ON52" s="578"/>
      <c r="OO52" s="578"/>
      <c r="OP52" s="578"/>
      <c r="OQ52" s="578"/>
      <c r="OR52" s="578"/>
      <c r="OS52" s="578"/>
      <c r="OT52" s="578"/>
      <c r="OU52" s="578"/>
      <c r="OV52" s="578"/>
      <c r="OW52" s="578"/>
      <c r="OX52" s="578"/>
      <c r="OY52" s="578"/>
      <c r="OZ52" s="578"/>
      <c r="PA52" s="578"/>
      <c r="PB52" s="578"/>
      <c r="PC52" s="578"/>
      <c r="PD52" s="578"/>
      <c r="PE52" s="578"/>
      <c r="PF52" s="578"/>
      <c r="PG52" s="578"/>
      <c r="PH52" s="578"/>
      <c r="PI52" s="578"/>
      <c r="PJ52" s="578"/>
      <c r="PK52" s="578"/>
      <c r="PL52" s="578"/>
      <c r="PM52" s="578"/>
      <c r="PN52" s="578"/>
      <c r="PO52" s="578"/>
      <c r="PP52" s="578"/>
      <c r="PQ52" s="578"/>
      <c r="PR52" s="578"/>
      <c r="PS52" s="578"/>
      <c r="PT52" s="578"/>
      <c r="PU52" s="578"/>
      <c r="PV52" s="578"/>
      <c r="PW52" s="578"/>
      <c r="PX52" s="578"/>
      <c r="PY52" s="578"/>
      <c r="PZ52" s="578"/>
      <c r="QA52" s="578"/>
      <c r="QB52" s="578"/>
      <c r="QC52" s="578"/>
      <c r="QD52" s="578"/>
      <c r="QE52" s="578"/>
      <c r="QF52" s="578"/>
      <c r="QG52" s="578"/>
      <c r="QH52" s="578"/>
      <c r="QI52" s="578"/>
      <c r="QJ52" s="578"/>
      <c r="QK52" s="578"/>
      <c r="QL52" s="578"/>
      <c r="QM52" s="578"/>
      <c r="QN52" s="578"/>
      <c r="QO52" s="578"/>
      <c r="QP52" s="578"/>
      <c r="QQ52" s="578"/>
      <c r="QR52" s="578"/>
      <c r="QS52" s="578"/>
      <c r="QT52" s="578"/>
      <c r="QU52" s="578"/>
      <c r="QV52" s="578"/>
      <c r="QW52" s="578"/>
      <c r="QX52" s="578"/>
      <c r="QY52" s="578"/>
      <c r="QZ52" s="578"/>
      <c r="RA52" s="578"/>
      <c r="RB52" s="578"/>
      <c r="RC52" s="578"/>
      <c r="RD52" s="578"/>
      <c r="RE52" s="578"/>
      <c r="RF52" s="578"/>
      <c r="RG52" s="578"/>
      <c r="RH52" s="578"/>
      <c r="RI52" s="578"/>
      <c r="RJ52" s="578"/>
      <c r="RK52" s="578"/>
      <c r="RL52" s="578"/>
      <c r="RM52" s="578"/>
      <c r="RN52" s="578"/>
      <c r="RO52" s="578"/>
      <c r="RP52" s="578"/>
      <c r="RQ52" s="578"/>
      <c r="RR52" s="578"/>
      <c r="RS52" s="578"/>
      <c r="RT52" s="578"/>
      <c r="RU52" s="578"/>
      <c r="RV52" s="578"/>
      <c r="RW52" s="578"/>
      <c r="RX52" s="578"/>
      <c r="RY52" s="578"/>
      <c r="RZ52" s="578"/>
      <c r="SA52" s="578"/>
      <c r="SB52" s="578"/>
      <c r="SC52" s="578"/>
      <c r="SD52" s="578"/>
      <c r="SE52" s="578"/>
      <c r="SF52" s="578"/>
      <c r="SG52" s="578"/>
      <c r="SH52" s="578"/>
      <c r="SI52" s="578"/>
      <c r="SJ52" s="578"/>
      <c r="SK52" s="578"/>
      <c r="SL52" s="578"/>
      <c r="SM52" s="578"/>
      <c r="SN52" s="578"/>
      <c r="SO52" s="578"/>
      <c r="SP52" s="578"/>
      <c r="SQ52" s="578"/>
      <c r="SR52" s="578"/>
      <c r="SS52" s="578"/>
      <c r="ST52" s="578"/>
      <c r="SU52" s="578"/>
      <c r="SV52" s="578"/>
      <c r="SW52" s="578"/>
      <c r="SX52" s="578"/>
      <c r="SY52" s="578"/>
      <c r="SZ52" s="578"/>
      <c r="TA52" s="578"/>
      <c r="TB52" s="578"/>
      <c r="TC52" s="578"/>
      <c r="TD52" s="578"/>
      <c r="TE52" s="578"/>
      <c r="TF52" s="578"/>
      <c r="TG52" s="578"/>
      <c r="TH52" s="578"/>
      <c r="TI52" s="578"/>
      <c r="TJ52" s="578"/>
      <c r="TK52" s="578"/>
      <c r="TL52" s="578"/>
      <c r="TM52" s="578"/>
      <c r="TN52" s="578"/>
      <c r="TO52" s="578"/>
      <c r="TP52" s="578"/>
      <c r="TQ52" s="578"/>
      <c r="TR52" s="578"/>
      <c r="TS52" s="578"/>
      <c r="TT52" s="578"/>
      <c r="TU52" s="578"/>
      <c r="TV52" s="578"/>
      <c r="TW52" s="578"/>
      <c r="TX52" s="578"/>
      <c r="TY52" s="578"/>
      <c r="TZ52" s="578"/>
      <c r="UA52" s="578"/>
      <c r="UB52" s="578"/>
      <c r="UC52" s="578"/>
      <c r="UD52" s="578"/>
      <c r="UE52" s="578"/>
      <c r="UF52" s="578"/>
      <c r="UG52" s="578"/>
      <c r="UH52" s="578"/>
      <c r="UI52" s="578"/>
      <c r="UJ52" s="578"/>
      <c r="UK52" s="578"/>
      <c r="UL52" s="578"/>
      <c r="UM52" s="578"/>
      <c r="UN52" s="578"/>
      <c r="UO52" s="578"/>
      <c r="UP52" s="578"/>
      <c r="UQ52" s="578"/>
      <c r="UR52" s="578"/>
      <c r="US52" s="578"/>
      <c r="UT52" s="578"/>
      <c r="UU52" s="578"/>
      <c r="UV52" s="578"/>
      <c r="UW52" s="578"/>
      <c r="UX52" s="578"/>
      <c r="UY52" s="578"/>
      <c r="UZ52" s="578"/>
      <c r="VA52" s="578"/>
      <c r="VB52" s="578"/>
      <c r="VC52" s="578"/>
      <c r="VD52" s="578"/>
      <c r="VE52" s="578"/>
      <c r="VF52" s="578"/>
      <c r="VG52" s="578"/>
      <c r="VH52" s="578"/>
      <c r="VI52" s="578"/>
      <c r="VJ52" s="578"/>
      <c r="VK52" s="578"/>
      <c r="VL52" s="578"/>
      <c r="VM52" s="578"/>
      <c r="VN52" s="578"/>
      <c r="VO52" s="578"/>
      <c r="VP52" s="578"/>
      <c r="VQ52" s="578"/>
      <c r="VR52" s="578"/>
      <c r="VS52" s="578"/>
      <c r="VT52" s="578"/>
      <c r="VU52" s="578"/>
      <c r="VV52" s="578"/>
      <c r="VW52" s="578"/>
      <c r="VX52" s="578"/>
      <c r="VY52" s="578"/>
      <c r="VZ52" s="578"/>
      <c r="WA52" s="578"/>
      <c r="WB52" s="578"/>
      <c r="WC52" s="578"/>
      <c r="WD52" s="578"/>
      <c r="WE52" s="578"/>
      <c r="WF52" s="578"/>
      <c r="WG52" s="578"/>
      <c r="WH52" s="578"/>
      <c r="WI52" s="578"/>
      <c r="WJ52" s="578"/>
      <c r="WK52" s="578"/>
      <c r="WL52" s="578"/>
      <c r="WM52" s="578"/>
      <c r="WN52" s="578"/>
      <c r="WO52" s="578"/>
      <c r="WP52" s="578"/>
      <c r="WQ52" s="578"/>
      <c r="WR52" s="578"/>
      <c r="WS52" s="578"/>
      <c r="WT52" s="578"/>
      <c r="WU52" s="578"/>
      <c r="WV52" s="578"/>
      <c r="WW52" s="578"/>
      <c r="WX52" s="578"/>
      <c r="WY52" s="578"/>
      <c r="WZ52" s="578"/>
      <c r="XA52" s="578"/>
      <c r="XB52" s="578"/>
      <c r="XC52" s="578"/>
      <c r="XD52" s="578"/>
      <c r="XE52" s="578"/>
      <c r="XF52" s="578"/>
      <c r="XG52" s="578"/>
      <c r="XH52" s="578"/>
      <c r="XI52" s="578"/>
      <c r="XJ52" s="578"/>
      <c r="XK52" s="578"/>
      <c r="XL52" s="578"/>
      <c r="XM52" s="578"/>
      <c r="XN52" s="578"/>
      <c r="XO52" s="578"/>
      <c r="XP52" s="578"/>
      <c r="XQ52" s="578"/>
      <c r="XR52" s="578"/>
      <c r="XS52" s="578"/>
      <c r="XT52" s="578"/>
      <c r="XU52" s="578"/>
      <c r="XV52" s="578"/>
      <c r="XW52" s="578"/>
      <c r="XX52" s="578"/>
      <c r="XY52" s="578"/>
      <c r="XZ52" s="578"/>
      <c r="YA52" s="578"/>
      <c r="YB52" s="578"/>
      <c r="YC52" s="578"/>
      <c r="YD52" s="578"/>
      <c r="YE52" s="578"/>
      <c r="YF52" s="578"/>
      <c r="YG52" s="578"/>
      <c r="YH52" s="578"/>
      <c r="YI52" s="578"/>
      <c r="YJ52" s="578"/>
      <c r="YK52" s="578"/>
      <c r="YL52" s="578"/>
      <c r="YM52" s="578"/>
      <c r="YN52" s="578"/>
      <c r="YO52" s="578"/>
      <c r="YP52" s="578"/>
      <c r="YQ52" s="578"/>
      <c r="YR52" s="578"/>
      <c r="YS52" s="578"/>
      <c r="YT52" s="578"/>
      <c r="YU52" s="578"/>
      <c r="YV52" s="578"/>
      <c r="YW52" s="578"/>
      <c r="YX52" s="578"/>
      <c r="YY52" s="578"/>
      <c r="YZ52" s="578"/>
      <c r="ZA52" s="578"/>
      <c r="ZB52" s="578"/>
      <c r="ZC52" s="578"/>
      <c r="ZD52" s="578"/>
      <c r="ZE52" s="578"/>
      <c r="ZF52" s="578"/>
      <c r="ZG52" s="578"/>
      <c r="ZH52" s="578"/>
      <c r="ZI52" s="578"/>
      <c r="ZJ52" s="578"/>
      <c r="ZK52" s="578"/>
      <c r="ZL52" s="578"/>
      <c r="ZM52" s="578"/>
      <c r="ZN52" s="578"/>
      <c r="ZO52" s="578"/>
      <c r="ZP52" s="578"/>
      <c r="ZQ52" s="578"/>
      <c r="ZR52" s="578"/>
      <c r="ZS52" s="578"/>
      <c r="ZT52" s="578"/>
      <c r="ZU52" s="578"/>
      <c r="ZV52" s="578"/>
      <c r="ZW52" s="578"/>
      <c r="ZX52" s="578"/>
      <c r="ZY52" s="578"/>
      <c r="ZZ52" s="578"/>
      <c r="AAA52" s="578"/>
      <c r="AAB52" s="578"/>
      <c r="AAC52" s="578"/>
      <c r="AAD52" s="578"/>
      <c r="AAE52" s="578"/>
      <c r="AAF52" s="578"/>
      <c r="AAG52" s="578"/>
      <c r="AAH52" s="578"/>
      <c r="AAI52" s="578"/>
      <c r="AAJ52" s="578"/>
      <c r="AAK52" s="578"/>
      <c r="AAL52" s="578"/>
      <c r="AAM52" s="578"/>
      <c r="AAN52" s="578"/>
      <c r="AAO52" s="578"/>
      <c r="AAP52" s="578"/>
      <c r="AAQ52" s="578"/>
      <c r="AAR52" s="578"/>
      <c r="AAS52" s="578"/>
      <c r="AAT52" s="578"/>
      <c r="AAU52" s="578"/>
      <c r="AAV52" s="578"/>
      <c r="AAW52" s="578"/>
      <c r="AAX52" s="578"/>
      <c r="AAY52" s="578"/>
      <c r="AAZ52" s="578"/>
      <c r="ABA52" s="578"/>
      <c r="ABB52" s="578"/>
      <c r="ABC52" s="578"/>
      <c r="ABD52" s="578"/>
      <c r="ABE52" s="578"/>
      <c r="ABF52" s="578"/>
      <c r="ABG52" s="578"/>
      <c r="ABH52" s="578"/>
      <c r="ABI52" s="578"/>
      <c r="ABJ52" s="578"/>
      <c r="ABK52" s="578"/>
      <c r="ABL52" s="578"/>
      <c r="ABM52" s="578"/>
      <c r="ABN52" s="578"/>
      <c r="ABO52" s="578"/>
      <c r="ABP52" s="578"/>
      <c r="ABQ52" s="578"/>
      <c r="ABR52" s="578"/>
      <c r="ABS52" s="578"/>
      <c r="ABT52" s="578"/>
      <c r="ABU52" s="578"/>
      <c r="ABV52" s="578"/>
      <c r="ABW52" s="578"/>
      <c r="ABX52" s="578"/>
      <c r="ABY52" s="578"/>
      <c r="ABZ52" s="578"/>
      <c r="ACA52" s="578"/>
      <c r="ACB52" s="578"/>
      <c r="ACC52" s="578"/>
      <c r="ACD52" s="578"/>
      <c r="ACE52" s="578"/>
      <c r="ACF52" s="578"/>
      <c r="ACG52" s="578"/>
      <c r="ACH52" s="578"/>
      <c r="ACI52" s="578"/>
      <c r="ACJ52" s="578"/>
      <c r="ACK52" s="578"/>
      <c r="ACL52" s="578"/>
      <c r="ACM52" s="578"/>
      <c r="ACN52" s="578"/>
      <c r="ACO52" s="578"/>
      <c r="ACP52" s="578"/>
      <c r="ACQ52" s="578"/>
      <c r="ACR52" s="578"/>
      <c r="ACS52" s="578"/>
      <c r="ACT52" s="578"/>
      <c r="ACU52" s="578"/>
      <c r="ACV52" s="578"/>
      <c r="ACW52" s="578"/>
      <c r="ACX52" s="578"/>
      <c r="ACY52" s="578"/>
      <c r="ACZ52" s="578"/>
      <c r="ADA52" s="578"/>
      <c r="ADB52" s="578"/>
      <c r="ADC52" s="578"/>
      <c r="ADD52" s="578"/>
      <c r="ADE52" s="578"/>
      <c r="ADF52" s="578"/>
      <c r="ADG52" s="578"/>
      <c r="ADH52" s="578"/>
      <c r="ADI52" s="578"/>
      <c r="ADJ52" s="578"/>
      <c r="ADK52" s="578"/>
      <c r="ADL52" s="578"/>
      <c r="ADM52" s="578"/>
      <c r="ADN52" s="578"/>
      <c r="ADO52" s="578"/>
      <c r="ADP52" s="578"/>
      <c r="ADQ52" s="578"/>
      <c r="ADR52" s="578"/>
      <c r="ADS52" s="578"/>
      <c r="ADT52" s="578"/>
      <c r="ADU52" s="578"/>
      <c r="ADV52" s="578"/>
      <c r="ADW52" s="578"/>
      <c r="ADX52" s="578"/>
      <c r="ADY52" s="578"/>
      <c r="ADZ52" s="578"/>
      <c r="AEA52" s="578"/>
      <c r="AEB52" s="578"/>
      <c r="AEC52" s="578"/>
      <c r="AED52" s="578"/>
      <c r="AEE52" s="578"/>
      <c r="AEF52" s="578"/>
      <c r="AEG52" s="578"/>
      <c r="AEH52" s="578"/>
      <c r="AEI52" s="578"/>
      <c r="AEJ52" s="578"/>
      <c r="AEK52" s="578"/>
      <c r="AEL52" s="578"/>
      <c r="AEM52" s="578"/>
      <c r="AEN52" s="578"/>
      <c r="AEO52" s="578"/>
      <c r="AEP52" s="578"/>
      <c r="AEQ52" s="578"/>
      <c r="AER52" s="578"/>
      <c r="AES52" s="578"/>
      <c r="AET52" s="578"/>
      <c r="AEU52" s="578"/>
      <c r="AEV52" s="578"/>
      <c r="AEW52" s="578"/>
      <c r="AEX52" s="578"/>
      <c r="AEY52" s="578"/>
      <c r="AEZ52" s="578"/>
      <c r="AFA52" s="578"/>
      <c r="AFB52" s="578"/>
      <c r="AFC52" s="578"/>
      <c r="AFD52" s="578"/>
      <c r="AFE52" s="578"/>
      <c r="AFF52" s="578"/>
      <c r="AFG52" s="578"/>
      <c r="AFH52" s="578"/>
      <c r="AFI52" s="578"/>
      <c r="AFJ52" s="578"/>
      <c r="AFK52" s="578"/>
      <c r="AFL52" s="578"/>
      <c r="AFM52" s="578"/>
      <c r="AFN52" s="578"/>
      <c r="AFO52" s="578"/>
      <c r="AFP52" s="578"/>
      <c r="AFQ52" s="578"/>
      <c r="AFR52" s="578"/>
      <c r="AFS52" s="578"/>
      <c r="AFT52" s="578"/>
      <c r="AFU52" s="578"/>
      <c r="AFV52" s="578"/>
      <c r="AFW52" s="578"/>
      <c r="AFX52" s="578"/>
      <c r="AFY52" s="578"/>
      <c r="AFZ52" s="578"/>
      <c r="AGA52" s="578"/>
      <c r="AGB52" s="578"/>
      <c r="AGC52" s="578"/>
      <c r="AGD52" s="578"/>
      <c r="AGE52" s="578"/>
      <c r="AGF52" s="578"/>
      <c r="AGG52" s="578"/>
      <c r="AGH52" s="578"/>
      <c r="AGI52" s="578"/>
      <c r="AGJ52" s="578"/>
      <c r="AGK52" s="578"/>
      <c r="AGL52" s="578"/>
      <c r="AGM52" s="578"/>
      <c r="AGN52" s="578"/>
      <c r="AGO52" s="578"/>
      <c r="AGP52" s="578"/>
      <c r="AGQ52" s="578"/>
      <c r="AGR52" s="578"/>
      <c r="AGS52" s="578"/>
      <c r="AGT52" s="578"/>
      <c r="AGU52" s="578"/>
      <c r="AGV52" s="578"/>
      <c r="AGW52" s="578"/>
      <c r="AGX52" s="578"/>
      <c r="AGY52" s="578"/>
      <c r="AGZ52" s="578"/>
      <c r="AHA52" s="578"/>
      <c r="AHB52" s="578"/>
      <c r="AHC52" s="578"/>
      <c r="AHD52" s="578"/>
      <c r="AHE52" s="578"/>
      <c r="AHF52" s="578"/>
      <c r="AHG52" s="578"/>
      <c r="AHH52" s="578"/>
      <c r="AHI52" s="578"/>
      <c r="AHJ52" s="578"/>
      <c r="AHK52" s="578"/>
      <c r="AHL52" s="578"/>
      <c r="AHM52" s="578"/>
      <c r="AHN52" s="578"/>
      <c r="AHO52" s="578"/>
      <c r="AHP52" s="578"/>
      <c r="AHQ52" s="578"/>
      <c r="AHR52" s="578"/>
      <c r="AHS52" s="578"/>
      <c r="AHT52" s="578"/>
      <c r="AHU52" s="578"/>
      <c r="AHV52" s="578"/>
      <c r="AHW52" s="578"/>
      <c r="AHX52" s="578"/>
      <c r="AHY52" s="578"/>
      <c r="AHZ52" s="578"/>
      <c r="AIA52" s="578"/>
      <c r="AIB52" s="578"/>
      <c r="AIC52" s="578"/>
      <c r="AID52" s="578"/>
      <c r="AIE52" s="578"/>
      <c r="AIF52" s="578"/>
      <c r="AIG52" s="578"/>
      <c r="AIH52" s="578"/>
      <c r="AII52" s="578"/>
      <c r="AIJ52" s="578"/>
      <c r="AIK52" s="578"/>
      <c r="AIL52" s="578"/>
      <c r="AIM52" s="578"/>
      <c r="AIN52" s="578"/>
      <c r="AIO52" s="578"/>
      <c r="AIP52" s="578"/>
      <c r="AIQ52" s="578"/>
      <c r="AIR52" s="578"/>
      <c r="AIS52" s="578"/>
      <c r="AIT52" s="578"/>
      <c r="AIU52" s="578"/>
      <c r="AIV52" s="578"/>
      <c r="AIW52" s="578"/>
      <c r="AIX52" s="578"/>
      <c r="AIY52" s="578"/>
      <c r="AIZ52" s="578"/>
      <c r="AJA52" s="578"/>
      <c r="AJB52" s="578"/>
      <c r="AJC52" s="578"/>
      <c r="AJD52" s="578"/>
      <c r="AJE52" s="578"/>
      <c r="AJF52" s="578"/>
      <c r="AJG52" s="578"/>
      <c r="AJH52" s="578"/>
      <c r="AJI52" s="578"/>
      <c r="AJJ52" s="578"/>
      <c r="AJK52" s="578"/>
      <c r="AJL52" s="578"/>
      <c r="AJM52" s="578"/>
      <c r="AJN52" s="578"/>
      <c r="AJO52" s="578"/>
      <c r="AJP52" s="578"/>
    </row>
    <row r="53" spans="1:952" s="585" customFormat="1" ht="13.2">
      <c r="A53" s="581"/>
      <c r="B53" s="582" t="s">
        <v>188</v>
      </c>
      <c r="C53" s="583"/>
      <c r="D53" s="584">
        <f ca="1">SUM(D48:D52)</f>
        <v>5000000</v>
      </c>
      <c r="E53" s="584">
        <f t="shared" ref="E53:O53" ca="1" si="12">SUM(E48:E52)</f>
        <v>20000000</v>
      </c>
      <c r="F53" s="584">
        <f t="shared" ca="1" si="12"/>
        <v>20000000</v>
      </c>
      <c r="G53" s="584">
        <f t="shared" ca="1" si="12"/>
        <v>20000000</v>
      </c>
      <c r="H53" s="584">
        <f t="shared" ca="1" si="12"/>
        <v>20000000</v>
      </c>
      <c r="I53" s="584">
        <f t="shared" ca="1" si="12"/>
        <v>0</v>
      </c>
      <c r="J53" s="584">
        <f t="shared" ca="1" si="12"/>
        <v>0</v>
      </c>
      <c r="K53" s="584">
        <f t="shared" ca="1" si="12"/>
        <v>0</v>
      </c>
      <c r="L53" s="584">
        <f t="shared" ca="1" si="12"/>
        <v>0</v>
      </c>
      <c r="M53" s="584">
        <f t="shared" ca="1" si="12"/>
        <v>0</v>
      </c>
      <c r="N53" s="584">
        <f t="shared" ca="1" si="12"/>
        <v>-20225000</v>
      </c>
      <c r="O53" s="584">
        <f t="shared" ca="1" si="12"/>
        <v>-20225000</v>
      </c>
    </row>
    <row r="54" spans="1:952" s="573" customFormat="1" ht="13.2">
      <c r="A54" s="586"/>
      <c r="B54" s="587" t="s">
        <v>193</v>
      </c>
      <c r="C54" s="588"/>
      <c r="D54" s="589">
        <f t="shared" ref="D54:O54" ca="1" si="13">D41+D46+D53</f>
        <v>4991033.333333333</v>
      </c>
      <c r="E54" s="589">
        <f t="shared" ca="1" si="13"/>
        <v>12076850</v>
      </c>
      <c r="F54" s="589">
        <f t="shared" ca="1" si="13"/>
        <v>9982050</v>
      </c>
      <c r="G54" s="589">
        <f t="shared" ca="1" si="13"/>
        <v>7828226.6666666679</v>
      </c>
      <c r="H54" s="589">
        <f t="shared" ca="1" si="13"/>
        <v>5795226.666666666</v>
      </c>
      <c r="I54" s="589">
        <f t="shared" ca="1" si="13"/>
        <v>-78969.999999998137</v>
      </c>
      <c r="J54" s="589">
        <f t="shared" ca="1" si="13"/>
        <v>-405723.33333333302</v>
      </c>
      <c r="K54" s="589">
        <f t="shared" ca="1" si="13"/>
        <v>2998060.0000000037</v>
      </c>
      <c r="L54" s="589">
        <f t="shared" ca="1" si="13"/>
        <v>4698153.3333333377</v>
      </c>
      <c r="M54" s="589">
        <f t="shared" ca="1" si="13"/>
        <v>4743136.666666666</v>
      </c>
      <c r="N54" s="589">
        <f t="shared" ca="1" si="13"/>
        <v>-3178310.0000000075</v>
      </c>
      <c r="O54" s="589">
        <f t="shared" ca="1" si="13"/>
        <v>9379386.6666666567</v>
      </c>
    </row>
    <row r="55" spans="1:952" s="573" customFormat="1" ht="13.2">
      <c r="A55" s="586"/>
      <c r="B55" s="587" t="s">
        <v>136</v>
      </c>
      <c r="C55" s="588"/>
      <c r="D55" s="589">
        <v>0</v>
      </c>
      <c r="E55" s="589">
        <f ca="1">IF(RZS!E$2="TAK",D55,E26)</f>
        <v>4991033.333333333</v>
      </c>
      <c r="F55" s="589">
        <f ca="1">IF(RZS!F$2="TAK",E55,F26)</f>
        <v>4991033.333333333</v>
      </c>
      <c r="G55" s="589">
        <f ca="1">IF(RZS!G$2="TAK",F55,G26)</f>
        <v>4991033.333333333</v>
      </c>
      <c r="H55" s="589">
        <f ca="1">IF(RZS!H$2="TAK",G55,H26)</f>
        <v>4991033.333333333</v>
      </c>
      <c r="I55" s="589">
        <f ca="1">IF(RZS!I$2="TAK",H55,I26)</f>
        <v>10786260</v>
      </c>
      <c r="J55" s="589">
        <f ca="1">IF(RZS!J$2="TAK",I55,J26)</f>
        <v>10786260</v>
      </c>
      <c r="K55" s="589">
        <f ca="1">IF(RZS!K$2="TAK",J55,K26)</f>
        <v>10786260</v>
      </c>
      <c r="L55" s="589">
        <f ca="1">IF(RZS!L$2="TAK",K55,L26)</f>
        <v>10786260</v>
      </c>
      <c r="M55" s="589">
        <f ca="1">IF(RZS!M$2="TAK",L55,M26)</f>
        <v>15484413.33333334</v>
      </c>
      <c r="N55" s="589">
        <f ca="1">IF(RZS!N$2="TAK",M55,N26)</f>
        <v>15484413.33333334</v>
      </c>
      <c r="O55" s="589">
        <f ca="1">IF(RZS!O$2="TAK",N55,O26)</f>
        <v>15484413.33333334</v>
      </c>
    </row>
    <row r="56" spans="1:952" s="585" customFormat="1" ht="13.2">
      <c r="A56" s="581"/>
      <c r="B56" s="582" t="s">
        <v>192</v>
      </c>
      <c r="C56" s="583"/>
      <c r="D56" s="584">
        <f t="shared" ref="D56:O56" ca="1" si="14">D55+D54</f>
        <v>4991033.333333333</v>
      </c>
      <c r="E56" s="584">
        <f t="shared" ca="1" si="14"/>
        <v>17067883.333333332</v>
      </c>
      <c r="F56" s="584">
        <f t="shared" ca="1" si="14"/>
        <v>14973083.333333332</v>
      </c>
      <c r="G56" s="584">
        <f t="shared" ca="1" si="14"/>
        <v>12819260</v>
      </c>
      <c r="H56" s="584">
        <f t="shared" ca="1" si="14"/>
        <v>10786260</v>
      </c>
      <c r="I56" s="584">
        <f t="shared" ca="1" si="14"/>
        <v>10707290.000000002</v>
      </c>
      <c r="J56" s="584">
        <f t="shared" ca="1" si="14"/>
        <v>10380536.666666668</v>
      </c>
      <c r="K56" s="584">
        <f t="shared" ca="1" si="14"/>
        <v>13784320.000000004</v>
      </c>
      <c r="L56" s="584">
        <f t="shared" ca="1" si="14"/>
        <v>15484413.333333338</v>
      </c>
      <c r="M56" s="584">
        <f t="shared" ca="1" si="14"/>
        <v>20227550.000000007</v>
      </c>
      <c r="N56" s="584">
        <f t="shared" ca="1" si="14"/>
        <v>12306103.333333332</v>
      </c>
      <c r="O56" s="584">
        <f t="shared" ca="1" si="14"/>
        <v>24863799.999999996</v>
      </c>
    </row>
    <row r="57" spans="1:952" s="596" customFormat="1" ht="13.2">
      <c r="A57" s="592"/>
      <c r="B57" s="593" t="s">
        <v>240</v>
      </c>
      <c r="C57" s="594"/>
      <c r="D57" s="595">
        <f ca="1">D28</f>
        <v>0</v>
      </c>
      <c r="E57" s="595">
        <f t="shared" ref="E57:O57" ca="1" si="15">E28</f>
        <v>0</v>
      </c>
      <c r="F57" s="595">
        <f t="shared" ca="1" si="15"/>
        <v>0</v>
      </c>
      <c r="G57" s="595">
        <f t="shared" ca="1" si="15"/>
        <v>860000.00000000012</v>
      </c>
      <c r="H57" s="595">
        <f t="shared" ca="1" si="15"/>
        <v>1720000.0000000002</v>
      </c>
      <c r="I57" s="595">
        <f t="shared" ca="1" si="15"/>
        <v>4472000.0000000009</v>
      </c>
      <c r="J57" s="595">
        <f t="shared" ca="1" si="15"/>
        <v>4403200</v>
      </c>
      <c r="K57" s="595">
        <f t="shared" ca="1" si="15"/>
        <v>7781280.0000000019</v>
      </c>
      <c r="L57" s="595">
        <f t="shared" ca="1" si="15"/>
        <v>5692512</v>
      </c>
      <c r="M57" s="595">
        <f t="shared" ca="1" si="15"/>
        <v>9738502.3999999985</v>
      </c>
      <c r="N57" s="595">
        <f t="shared" ca="1" si="15"/>
        <v>10320000</v>
      </c>
      <c r="O57" s="595">
        <f t="shared" ca="1" si="15"/>
        <v>8600000</v>
      </c>
    </row>
    <row r="59" spans="1:952" s="475" customFormat="1" hidden="1">
      <c r="A59" s="597"/>
      <c r="B59" s="91" t="s">
        <v>167</v>
      </c>
      <c r="C59" s="474"/>
      <c r="D59" s="474">
        <f>Finansowanie!D115</f>
        <v>1</v>
      </c>
      <c r="E59" s="474">
        <f>Finansowanie!E115</f>
        <v>1</v>
      </c>
      <c r="F59" s="474">
        <f>Finansowanie!F115</f>
        <v>1</v>
      </c>
      <c r="G59" s="474">
        <f>Finansowanie!G115</f>
        <v>1</v>
      </c>
      <c r="H59" s="474">
        <f>Finansowanie!H115</f>
        <v>1</v>
      </c>
      <c r="I59" s="474">
        <f>Finansowanie!I115</f>
        <v>1</v>
      </c>
      <c r="J59" s="474">
        <f>Finansowanie!J115</f>
        <v>1</v>
      </c>
      <c r="K59" s="474">
        <f>Finansowanie!K115</f>
        <v>1</v>
      </c>
      <c r="L59" s="474">
        <f>Finansowanie!L115</f>
        <v>1</v>
      </c>
      <c r="M59" s="474">
        <f>Finansowanie!M115</f>
        <v>1</v>
      </c>
      <c r="N59" s="474">
        <f>Finansowanie!N115</f>
        <v>0</v>
      </c>
      <c r="O59" s="474">
        <f>Finansowanie!O115</f>
        <v>0</v>
      </c>
      <c r="P59" s="474"/>
      <c r="Q59" s="474"/>
      <c r="R59" s="474"/>
      <c r="S59" s="474"/>
      <c r="T59" s="474"/>
      <c r="U59" s="474"/>
      <c r="V59" s="474"/>
      <c r="W59" s="474"/>
      <c r="X59" s="474"/>
      <c r="Y59" s="474"/>
      <c r="Z59" s="474"/>
      <c r="AA59" s="474"/>
      <c r="AB59" s="474"/>
      <c r="AC59" s="474"/>
      <c r="AD59" s="474"/>
      <c r="AE59" s="474"/>
      <c r="AF59" s="474"/>
      <c r="AG59" s="474"/>
      <c r="AH59" s="474"/>
      <c r="AI59" s="474"/>
      <c r="AJ59" s="474"/>
      <c r="AK59" s="474"/>
      <c r="AL59" s="474"/>
      <c r="AM59" s="474"/>
      <c r="AN59" s="474"/>
      <c r="AO59" s="474"/>
      <c r="AP59" s="474"/>
      <c r="AQ59" s="474"/>
      <c r="AR59" s="474"/>
      <c r="AS59" s="474"/>
      <c r="AT59" s="474"/>
      <c r="AU59" s="474"/>
      <c r="AV59" s="474"/>
      <c r="AW59" s="474"/>
      <c r="AX59" s="474"/>
      <c r="AY59" s="474"/>
      <c r="AZ59" s="474"/>
      <c r="BA59" s="474"/>
      <c r="BB59" s="474"/>
      <c r="BC59" s="474"/>
      <c r="BD59" s="474"/>
      <c r="BE59" s="474"/>
      <c r="BF59" s="474"/>
      <c r="BG59" s="474"/>
      <c r="BH59" s="474"/>
      <c r="BI59" s="474"/>
      <c r="BJ59" s="474"/>
      <c r="BK59" s="474"/>
      <c r="BL59" s="474"/>
      <c r="BM59" s="474"/>
      <c r="BN59" s="474"/>
      <c r="BO59" s="474"/>
      <c r="BP59" s="474"/>
      <c r="BQ59" s="474"/>
      <c r="BR59" s="474"/>
      <c r="BS59" s="474"/>
      <c r="BT59" s="474"/>
      <c r="BU59" s="474"/>
      <c r="BV59" s="474"/>
      <c r="BW59" s="474"/>
      <c r="BX59" s="474"/>
      <c r="BY59" s="474"/>
      <c r="BZ59" s="474"/>
      <c r="CA59" s="474"/>
      <c r="CB59" s="474"/>
      <c r="CC59" s="474"/>
      <c r="CD59" s="474"/>
      <c r="CE59" s="474"/>
      <c r="CF59" s="474"/>
      <c r="CG59" s="474"/>
      <c r="CH59" s="474"/>
      <c r="CI59" s="474"/>
      <c r="CJ59" s="474"/>
      <c r="CK59" s="474"/>
      <c r="CL59" s="474"/>
      <c r="CM59" s="474"/>
      <c r="CN59" s="474"/>
      <c r="CO59" s="474"/>
      <c r="CP59" s="474"/>
      <c r="CQ59" s="474"/>
      <c r="CR59" s="474"/>
      <c r="CS59" s="474"/>
      <c r="CT59" s="474"/>
      <c r="CU59" s="474"/>
      <c r="CV59" s="474"/>
      <c r="CW59" s="474"/>
      <c r="CX59" s="474"/>
      <c r="CY59" s="474"/>
      <c r="CZ59" s="474"/>
      <c r="DA59" s="474"/>
      <c r="DB59" s="474"/>
      <c r="DC59" s="474"/>
      <c r="DD59" s="474"/>
      <c r="DE59" s="474"/>
      <c r="DF59" s="474"/>
      <c r="DG59" s="474"/>
      <c r="DH59" s="474"/>
      <c r="DI59" s="474"/>
      <c r="DJ59" s="474"/>
      <c r="DK59" s="474"/>
      <c r="DL59" s="474"/>
      <c r="DM59" s="474"/>
      <c r="DN59" s="474"/>
      <c r="DO59" s="474"/>
      <c r="DP59" s="474"/>
      <c r="DQ59" s="474"/>
      <c r="DR59" s="474"/>
      <c r="DS59" s="474"/>
      <c r="DT59" s="474"/>
      <c r="DU59" s="474"/>
      <c r="DV59" s="474"/>
      <c r="DW59" s="474"/>
      <c r="DX59" s="474"/>
      <c r="DY59" s="474"/>
      <c r="DZ59" s="474"/>
      <c r="EA59" s="474"/>
      <c r="EB59" s="474"/>
      <c r="EC59" s="474"/>
      <c r="ED59" s="474"/>
      <c r="EE59" s="474"/>
      <c r="EF59" s="474"/>
      <c r="EG59" s="474"/>
      <c r="EH59" s="474"/>
      <c r="EI59" s="474"/>
      <c r="EJ59" s="474"/>
      <c r="EK59" s="474"/>
      <c r="EL59" s="474"/>
      <c r="EM59" s="474"/>
      <c r="EN59" s="474"/>
      <c r="EO59" s="474"/>
      <c r="EP59" s="474"/>
      <c r="EQ59" s="474"/>
      <c r="ER59" s="474"/>
      <c r="ES59" s="474"/>
      <c r="ET59" s="474"/>
      <c r="EU59" s="474"/>
      <c r="EV59" s="474"/>
      <c r="EW59" s="474"/>
      <c r="EX59" s="474"/>
      <c r="EY59" s="474"/>
      <c r="EZ59" s="474"/>
      <c r="FA59" s="474"/>
      <c r="FB59" s="474"/>
      <c r="FC59" s="474"/>
      <c r="FD59" s="474"/>
      <c r="FE59" s="474"/>
      <c r="FF59" s="474"/>
      <c r="FG59" s="474"/>
      <c r="FH59" s="474"/>
      <c r="FI59" s="474"/>
      <c r="FJ59" s="474"/>
      <c r="FK59" s="474"/>
      <c r="FL59" s="474"/>
      <c r="FM59" s="474"/>
      <c r="FN59" s="474"/>
      <c r="FO59" s="474"/>
      <c r="FP59" s="474"/>
      <c r="FQ59" s="474"/>
      <c r="FR59" s="474"/>
      <c r="FS59" s="474"/>
      <c r="FT59" s="474"/>
      <c r="FU59" s="474"/>
      <c r="FV59" s="474"/>
      <c r="FW59" s="474"/>
      <c r="FX59" s="474"/>
      <c r="FY59" s="474"/>
      <c r="FZ59" s="474"/>
      <c r="GA59" s="474"/>
      <c r="GB59" s="474"/>
      <c r="GC59" s="474"/>
      <c r="GD59" s="474"/>
      <c r="GE59" s="474"/>
      <c r="GF59" s="474"/>
      <c r="GG59" s="474"/>
      <c r="GH59" s="474"/>
      <c r="GI59" s="474"/>
      <c r="GJ59" s="474"/>
      <c r="GK59" s="474"/>
      <c r="GL59" s="474"/>
      <c r="GM59" s="474"/>
      <c r="GN59" s="474"/>
      <c r="GO59" s="474"/>
      <c r="GP59" s="474"/>
      <c r="GQ59" s="474"/>
      <c r="GR59" s="474"/>
      <c r="GS59" s="474"/>
      <c r="GT59" s="474"/>
      <c r="GU59" s="474"/>
      <c r="GV59" s="474"/>
      <c r="GW59" s="474"/>
      <c r="GX59" s="474"/>
      <c r="GY59" s="474"/>
      <c r="GZ59" s="474"/>
      <c r="HA59" s="474"/>
      <c r="HB59" s="474"/>
      <c r="HC59" s="474"/>
      <c r="HD59" s="474"/>
      <c r="HE59" s="474"/>
      <c r="HF59" s="474"/>
      <c r="HG59" s="474"/>
      <c r="HH59" s="474"/>
      <c r="HI59" s="474"/>
      <c r="HJ59" s="474"/>
      <c r="HK59" s="474"/>
      <c r="HL59" s="474"/>
      <c r="HM59" s="474"/>
      <c r="HN59" s="474"/>
      <c r="HO59" s="474"/>
      <c r="HP59" s="474"/>
      <c r="HQ59" s="474"/>
      <c r="HR59" s="474"/>
      <c r="HS59" s="474"/>
      <c r="HT59" s="474"/>
      <c r="HU59" s="474"/>
      <c r="HV59" s="474"/>
      <c r="HW59" s="474"/>
      <c r="HX59" s="474"/>
      <c r="HY59" s="474"/>
      <c r="HZ59" s="474"/>
      <c r="IA59" s="474"/>
      <c r="IB59" s="474"/>
      <c r="IC59" s="474"/>
      <c r="ID59" s="474"/>
      <c r="IE59" s="474"/>
      <c r="IF59" s="474"/>
      <c r="IG59" s="474"/>
      <c r="IH59" s="474"/>
      <c r="II59" s="474"/>
      <c r="IJ59" s="474"/>
      <c r="IK59" s="474"/>
      <c r="IL59" s="474"/>
      <c r="IM59" s="474"/>
      <c r="IN59" s="474"/>
      <c r="IO59" s="474"/>
      <c r="IP59" s="474"/>
      <c r="IQ59" s="474"/>
      <c r="IR59" s="474"/>
      <c r="IS59" s="474"/>
      <c r="IT59" s="474"/>
      <c r="IU59" s="474"/>
      <c r="IV59" s="474"/>
      <c r="IW59" s="474"/>
      <c r="IX59" s="474"/>
      <c r="IY59" s="474"/>
      <c r="IZ59" s="474"/>
      <c r="JA59" s="474"/>
      <c r="JB59" s="474"/>
      <c r="JC59" s="474"/>
      <c r="JD59" s="474"/>
      <c r="JE59" s="474"/>
      <c r="JF59" s="474"/>
      <c r="JG59" s="474"/>
      <c r="JH59" s="474"/>
      <c r="JI59" s="474"/>
      <c r="JJ59" s="474"/>
      <c r="JK59" s="474"/>
      <c r="JL59" s="474"/>
      <c r="JM59" s="474"/>
      <c r="JN59" s="474"/>
      <c r="JO59" s="474"/>
      <c r="JP59" s="474"/>
      <c r="JQ59" s="474"/>
      <c r="JR59" s="474"/>
      <c r="JS59" s="474"/>
      <c r="JT59" s="474"/>
      <c r="JU59" s="474"/>
      <c r="JV59" s="474"/>
      <c r="JW59" s="474"/>
      <c r="JX59" s="474"/>
      <c r="JY59" s="474"/>
      <c r="JZ59" s="474"/>
      <c r="KA59" s="474"/>
      <c r="KB59" s="474"/>
      <c r="KC59" s="474"/>
      <c r="KD59" s="474"/>
      <c r="KE59" s="474"/>
      <c r="KF59" s="474"/>
      <c r="KG59" s="474"/>
      <c r="KH59" s="474"/>
      <c r="KI59" s="474"/>
      <c r="KJ59" s="474"/>
      <c r="KK59" s="474"/>
      <c r="KL59" s="474"/>
      <c r="KM59" s="474"/>
      <c r="KN59" s="474"/>
      <c r="KO59" s="474"/>
      <c r="KP59" s="474"/>
      <c r="KQ59" s="474"/>
      <c r="KR59" s="474"/>
      <c r="KS59" s="474"/>
      <c r="KT59" s="474"/>
      <c r="KU59" s="474"/>
      <c r="KV59" s="474"/>
      <c r="KW59" s="474"/>
      <c r="KX59" s="474"/>
      <c r="KY59" s="474"/>
      <c r="KZ59" s="474"/>
      <c r="LA59" s="474"/>
      <c r="LB59" s="474"/>
      <c r="LC59" s="474"/>
      <c r="LD59" s="474"/>
      <c r="LE59" s="474"/>
      <c r="LF59" s="474"/>
      <c r="LG59" s="474"/>
      <c r="LH59" s="474"/>
      <c r="LI59" s="474"/>
      <c r="LJ59" s="474"/>
      <c r="LK59" s="474"/>
      <c r="LL59" s="474"/>
      <c r="LM59" s="474"/>
      <c r="LN59" s="474"/>
      <c r="LO59" s="474"/>
      <c r="LP59" s="474"/>
      <c r="LQ59" s="474"/>
      <c r="LR59" s="474"/>
      <c r="LS59" s="474"/>
      <c r="LT59" s="474"/>
      <c r="LU59" s="474"/>
      <c r="LV59" s="474"/>
      <c r="LW59" s="474"/>
      <c r="LX59" s="474"/>
      <c r="LY59" s="474"/>
      <c r="LZ59" s="474"/>
      <c r="MA59" s="474"/>
      <c r="MB59" s="474"/>
      <c r="MC59" s="474"/>
      <c r="MD59" s="474"/>
      <c r="ME59" s="474"/>
      <c r="MF59" s="474"/>
      <c r="MG59" s="474"/>
      <c r="MH59" s="474"/>
      <c r="MI59" s="474"/>
      <c r="MJ59" s="474"/>
      <c r="MK59" s="474"/>
      <c r="ML59" s="474"/>
      <c r="MM59" s="474"/>
      <c r="MN59" s="474"/>
      <c r="MO59" s="474"/>
      <c r="MP59" s="474"/>
      <c r="MQ59" s="474"/>
      <c r="MR59" s="474"/>
      <c r="MS59" s="474"/>
      <c r="MT59" s="474"/>
      <c r="MU59" s="474"/>
      <c r="MV59" s="474"/>
      <c r="MW59" s="474"/>
      <c r="MX59" s="474"/>
      <c r="MY59" s="474"/>
      <c r="MZ59" s="474"/>
      <c r="NA59" s="474"/>
      <c r="NB59" s="474"/>
      <c r="NC59" s="474"/>
      <c r="ND59" s="474"/>
      <c r="NE59" s="474"/>
      <c r="NF59" s="474"/>
      <c r="NG59" s="474"/>
      <c r="NH59" s="474"/>
      <c r="NI59" s="474"/>
      <c r="NJ59" s="474"/>
      <c r="NK59" s="474"/>
      <c r="NL59" s="474"/>
      <c r="NM59" s="474"/>
      <c r="NN59" s="474"/>
      <c r="NO59" s="474"/>
      <c r="NP59" s="474"/>
      <c r="NQ59" s="474"/>
      <c r="NR59" s="474"/>
      <c r="NS59" s="474"/>
      <c r="NT59" s="474"/>
      <c r="NU59" s="474"/>
      <c r="NV59" s="474"/>
      <c r="NW59" s="474"/>
      <c r="NX59" s="474"/>
      <c r="NY59" s="474"/>
      <c r="NZ59" s="474"/>
      <c r="OA59" s="474"/>
      <c r="OB59" s="474"/>
      <c r="OC59" s="474"/>
      <c r="OD59" s="474"/>
      <c r="OE59" s="474"/>
      <c r="OF59" s="474"/>
      <c r="OG59" s="474"/>
      <c r="OH59" s="474"/>
      <c r="OI59" s="474"/>
      <c r="OJ59" s="474"/>
      <c r="OK59" s="474"/>
      <c r="OL59" s="474"/>
      <c r="OM59" s="474"/>
      <c r="ON59" s="474"/>
      <c r="OO59" s="474"/>
      <c r="OP59" s="474"/>
      <c r="OQ59" s="474"/>
      <c r="OR59" s="474"/>
      <c r="OS59" s="474"/>
      <c r="OT59" s="474"/>
      <c r="OU59" s="474"/>
      <c r="OV59" s="474"/>
      <c r="OW59" s="474"/>
      <c r="OX59" s="474"/>
      <c r="OY59" s="474"/>
      <c r="OZ59" s="474"/>
      <c r="PA59" s="474"/>
      <c r="PB59" s="474"/>
      <c r="PC59" s="474"/>
      <c r="PD59" s="474"/>
      <c r="PE59" s="474"/>
      <c r="PF59" s="474"/>
      <c r="PG59" s="474"/>
      <c r="PH59" s="474"/>
      <c r="PI59" s="474"/>
      <c r="PJ59" s="474"/>
      <c r="PK59" s="474"/>
      <c r="PL59" s="474"/>
      <c r="PM59" s="474"/>
      <c r="PN59" s="474"/>
      <c r="PO59" s="474"/>
      <c r="PP59" s="474"/>
      <c r="PQ59" s="474"/>
      <c r="PR59" s="474"/>
      <c r="PS59" s="474"/>
      <c r="PT59" s="474"/>
      <c r="PU59" s="474"/>
      <c r="PV59" s="474"/>
      <c r="PW59" s="474"/>
      <c r="PX59" s="474"/>
      <c r="PY59" s="474"/>
      <c r="PZ59" s="474"/>
      <c r="QA59" s="474"/>
      <c r="QB59" s="474"/>
      <c r="QC59" s="474"/>
      <c r="QD59" s="474"/>
      <c r="QE59" s="474"/>
      <c r="QF59" s="474"/>
      <c r="QG59" s="474"/>
      <c r="QH59" s="474"/>
      <c r="QI59" s="474"/>
      <c r="QJ59" s="474"/>
      <c r="QK59" s="474"/>
      <c r="QL59" s="474"/>
      <c r="QM59" s="474"/>
      <c r="QN59" s="474"/>
      <c r="QO59" s="474"/>
      <c r="QP59" s="474"/>
      <c r="QQ59" s="474"/>
      <c r="QR59" s="474"/>
      <c r="QS59" s="474"/>
      <c r="QT59" s="474"/>
      <c r="QU59" s="474"/>
      <c r="QV59" s="474"/>
      <c r="QW59" s="474"/>
      <c r="QX59" s="474"/>
      <c r="QY59" s="474"/>
      <c r="QZ59" s="474"/>
      <c r="RA59" s="474"/>
      <c r="RB59" s="474"/>
      <c r="RC59" s="474"/>
      <c r="RD59" s="474"/>
      <c r="RE59" s="474"/>
      <c r="RF59" s="474"/>
      <c r="RG59" s="474"/>
      <c r="RH59" s="474"/>
      <c r="RI59" s="474"/>
      <c r="RJ59" s="474"/>
      <c r="RK59" s="474"/>
      <c r="RL59" s="474"/>
      <c r="RM59" s="474"/>
      <c r="RN59" s="474"/>
      <c r="RO59" s="474"/>
      <c r="RP59" s="474"/>
      <c r="RQ59" s="474"/>
      <c r="RR59" s="474"/>
      <c r="RS59" s="474"/>
      <c r="RT59" s="474"/>
      <c r="RU59" s="474"/>
      <c r="RV59" s="474"/>
      <c r="RW59" s="474"/>
      <c r="RX59" s="474"/>
      <c r="RY59" s="474"/>
      <c r="RZ59" s="474"/>
      <c r="SA59" s="474"/>
      <c r="SB59" s="474"/>
      <c r="SC59" s="474"/>
      <c r="SD59" s="474"/>
      <c r="SE59" s="474"/>
      <c r="SF59" s="474"/>
      <c r="SG59" s="474"/>
      <c r="SH59" s="474"/>
      <c r="SI59" s="474"/>
      <c r="SJ59" s="474"/>
      <c r="SK59" s="474"/>
      <c r="SL59" s="474"/>
      <c r="SM59" s="474"/>
      <c r="SN59" s="474"/>
      <c r="SO59" s="474"/>
      <c r="SP59" s="474"/>
      <c r="SQ59" s="474"/>
      <c r="SR59" s="474"/>
      <c r="SS59" s="474"/>
      <c r="ST59" s="474"/>
      <c r="SU59" s="474"/>
      <c r="SV59" s="474"/>
      <c r="SW59" s="474"/>
      <c r="SX59" s="474"/>
      <c r="SY59" s="474"/>
      <c r="SZ59" s="474"/>
      <c r="TA59" s="474"/>
      <c r="TB59" s="474"/>
      <c r="TC59" s="474"/>
      <c r="TD59" s="474"/>
      <c r="TE59" s="474"/>
      <c r="TF59" s="474"/>
      <c r="TG59" s="474"/>
      <c r="TH59" s="474"/>
      <c r="TI59" s="474"/>
      <c r="TJ59" s="474"/>
      <c r="TK59" s="474"/>
      <c r="TL59" s="474"/>
      <c r="TM59" s="474"/>
      <c r="TN59" s="474"/>
      <c r="TO59" s="474"/>
      <c r="TP59" s="474"/>
      <c r="TQ59" s="474"/>
      <c r="TR59" s="474"/>
      <c r="TS59" s="474"/>
      <c r="TT59" s="474"/>
      <c r="TU59" s="474"/>
      <c r="TV59" s="474"/>
      <c r="TW59" s="474"/>
      <c r="TX59" s="474"/>
      <c r="TY59" s="474"/>
      <c r="TZ59" s="474"/>
      <c r="UA59" s="474"/>
      <c r="UB59" s="474"/>
      <c r="UC59" s="474"/>
      <c r="UD59" s="474"/>
      <c r="UE59" s="474"/>
      <c r="UF59" s="474"/>
      <c r="UG59" s="474"/>
      <c r="UH59" s="474"/>
      <c r="UI59" s="474"/>
      <c r="UJ59" s="474"/>
      <c r="UK59" s="474"/>
      <c r="UL59" s="474"/>
      <c r="UM59" s="474"/>
      <c r="UN59" s="474"/>
      <c r="UO59" s="474"/>
      <c r="UP59" s="474"/>
      <c r="UQ59" s="474"/>
      <c r="UR59" s="474"/>
      <c r="US59" s="474"/>
      <c r="UT59" s="474"/>
      <c r="UU59" s="474"/>
      <c r="UV59" s="474"/>
      <c r="UW59" s="474"/>
      <c r="UX59" s="474"/>
      <c r="UY59" s="474"/>
      <c r="UZ59" s="474"/>
      <c r="VA59" s="474"/>
      <c r="VB59" s="474"/>
      <c r="VC59" s="474"/>
      <c r="VD59" s="474"/>
      <c r="VE59" s="474"/>
      <c r="VF59" s="474"/>
      <c r="VG59" s="474"/>
      <c r="VH59" s="474"/>
      <c r="VI59" s="474"/>
      <c r="VJ59" s="474"/>
      <c r="VK59" s="474"/>
      <c r="VL59" s="474"/>
      <c r="VM59" s="474"/>
      <c r="VN59" s="474"/>
      <c r="VO59" s="474"/>
      <c r="VP59" s="474"/>
      <c r="VQ59" s="474"/>
      <c r="VR59" s="474"/>
      <c r="VS59" s="474"/>
      <c r="VT59" s="474"/>
      <c r="VU59" s="474"/>
      <c r="VV59" s="474"/>
      <c r="VW59" s="474"/>
      <c r="VX59" s="474"/>
      <c r="VY59" s="474"/>
      <c r="VZ59" s="474"/>
      <c r="WA59" s="474"/>
      <c r="WB59" s="474"/>
      <c r="WC59" s="474"/>
      <c r="WD59" s="474"/>
      <c r="WE59" s="474"/>
      <c r="WF59" s="474"/>
      <c r="WG59" s="474"/>
      <c r="WH59" s="474"/>
      <c r="WI59" s="474"/>
      <c r="WJ59" s="474"/>
      <c r="WK59" s="474"/>
      <c r="WL59" s="474"/>
      <c r="WM59" s="474"/>
      <c r="WN59" s="474"/>
      <c r="WO59" s="474"/>
      <c r="WP59" s="474"/>
      <c r="WQ59" s="474"/>
      <c r="WR59" s="474"/>
      <c r="WS59" s="474"/>
      <c r="WT59" s="474"/>
      <c r="WU59" s="474"/>
      <c r="WV59" s="474"/>
      <c r="WW59" s="474"/>
      <c r="WX59" s="474"/>
      <c r="WY59" s="474"/>
      <c r="WZ59" s="474"/>
      <c r="XA59" s="474"/>
      <c r="XB59" s="474"/>
      <c r="XC59" s="474"/>
      <c r="XD59" s="474"/>
      <c r="XE59" s="474"/>
      <c r="XF59" s="474"/>
      <c r="XG59" s="474"/>
      <c r="XH59" s="474"/>
      <c r="XI59" s="474"/>
      <c r="XJ59" s="474"/>
      <c r="XK59" s="474"/>
      <c r="XL59" s="474"/>
      <c r="XM59" s="474"/>
      <c r="XN59" s="474"/>
      <c r="XO59" s="474"/>
      <c r="XP59" s="474"/>
      <c r="XQ59" s="474"/>
      <c r="XR59" s="474"/>
      <c r="XS59" s="474"/>
      <c r="XT59" s="474"/>
      <c r="XU59" s="474"/>
      <c r="XV59" s="474"/>
      <c r="XW59" s="474"/>
      <c r="XX59" s="474"/>
      <c r="XY59" s="474"/>
      <c r="XZ59" s="474"/>
      <c r="YA59" s="474"/>
      <c r="YB59" s="474"/>
      <c r="YC59" s="474"/>
      <c r="YD59" s="474"/>
      <c r="YE59" s="474"/>
      <c r="YF59" s="474"/>
      <c r="YG59" s="474"/>
      <c r="YH59" s="474"/>
      <c r="YI59" s="474"/>
      <c r="YJ59" s="474"/>
      <c r="YK59" s="474"/>
      <c r="YL59" s="474"/>
      <c r="YM59" s="474"/>
      <c r="YN59" s="474"/>
      <c r="YO59" s="474"/>
      <c r="YP59" s="474"/>
      <c r="YQ59" s="474"/>
      <c r="YR59" s="474"/>
      <c r="YS59" s="474"/>
      <c r="YT59" s="474"/>
      <c r="YU59" s="474"/>
      <c r="YV59" s="474"/>
      <c r="YW59" s="474"/>
      <c r="YX59" s="474"/>
      <c r="YY59" s="474"/>
      <c r="YZ59" s="474"/>
      <c r="ZA59" s="474"/>
      <c r="ZB59" s="474"/>
      <c r="ZC59" s="474"/>
      <c r="ZD59" s="474"/>
      <c r="ZE59" s="474"/>
      <c r="ZF59" s="474"/>
      <c r="ZG59" s="474"/>
      <c r="ZH59" s="474"/>
      <c r="ZI59" s="474"/>
      <c r="ZJ59" s="474"/>
      <c r="ZK59" s="474"/>
      <c r="ZL59" s="474"/>
      <c r="ZM59" s="474"/>
      <c r="ZN59" s="474"/>
      <c r="ZO59" s="474"/>
      <c r="ZP59" s="474"/>
      <c r="ZQ59" s="474"/>
      <c r="ZR59" s="474"/>
      <c r="ZS59" s="474"/>
      <c r="ZT59" s="474"/>
      <c r="ZU59" s="474"/>
      <c r="ZV59" s="474"/>
      <c r="ZW59" s="474"/>
      <c r="ZX59" s="474"/>
      <c r="ZY59" s="474"/>
      <c r="ZZ59" s="474"/>
      <c r="AAA59" s="474"/>
      <c r="AAB59" s="474"/>
      <c r="AAC59" s="474"/>
      <c r="AAD59" s="474"/>
      <c r="AAE59" s="474"/>
      <c r="AAF59" s="474"/>
      <c r="AAG59" s="474"/>
      <c r="AAH59" s="474"/>
      <c r="AAI59" s="474"/>
      <c r="AAJ59" s="474"/>
      <c r="AAK59" s="474"/>
      <c r="AAL59" s="474"/>
      <c r="AAM59" s="474"/>
      <c r="AAN59" s="474"/>
      <c r="AAO59" s="474"/>
      <c r="AAP59" s="474"/>
      <c r="AAQ59" s="474"/>
      <c r="AAR59" s="474"/>
      <c r="AAS59" s="474"/>
      <c r="AAT59" s="474"/>
      <c r="AAU59" s="474"/>
      <c r="AAV59" s="474"/>
      <c r="AAW59" s="474"/>
      <c r="AAX59" s="474"/>
      <c r="AAY59" s="474"/>
      <c r="AAZ59" s="474"/>
      <c r="ABA59" s="474"/>
      <c r="ABB59" s="474"/>
      <c r="ABC59" s="474"/>
      <c r="ABD59" s="474"/>
      <c r="ABE59" s="474"/>
      <c r="ABF59" s="474"/>
      <c r="ABG59" s="474"/>
      <c r="ABH59" s="474"/>
      <c r="ABI59" s="474"/>
      <c r="ABJ59" s="474"/>
      <c r="ABK59" s="474"/>
      <c r="ABL59" s="474"/>
      <c r="ABM59" s="474"/>
      <c r="ABN59" s="474"/>
      <c r="ABO59" s="474"/>
      <c r="ABP59" s="474"/>
      <c r="ABQ59" s="474"/>
      <c r="ABR59" s="474"/>
      <c r="ABS59" s="474"/>
      <c r="ABT59" s="474"/>
      <c r="ABU59" s="474"/>
      <c r="ABV59" s="474"/>
      <c r="ABW59" s="474"/>
      <c r="ABX59" s="474"/>
      <c r="ABY59" s="474"/>
      <c r="ABZ59" s="474"/>
      <c r="ACA59" s="474"/>
      <c r="ACB59" s="474"/>
      <c r="ACC59" s="474"/>
      <c r="ACD59" s="474"/>
      <c r="ACE59" s="474"/>
      <c r="ACF59" s="474"/>
      <c r="ACG59" s="474"/>
      <c r="ACH59" s="474"/>
      <c r="ACI59" s="474"/>
      <c r="ACJ59" s="474"/>
      <c r="ACK59" s="474"/>
      <c r="ACL59" s="474"/>
      <c r="ACM59" s="474"/>
      <c r="ACN59" s="474"/>
      <c r="ACO59" s="474"/>
      <c r="ACP59" s="474"/>
      <c r="ACQ59" s="474"/>
      <c r="ACR59" s="474"/>
      <c r="ACS59" s="474"/>
      <c r="ACT59" s="474"/>
      <c r="ACU59" s="474"/>
      <c r="ACV59" s="474"/>
      <c r="ACW59" s="474"/>
      <c r="ACX59" s="474"/>
      <c r="ACY59" s="474"/>
      <c r="ACZ59" s="474"/>
      <c r="ADA59" s="474"/>
      <c r="ADB59" s="474"/>
      <c r="ADC59" s="474"/>
      <c r="ADD59" s="474"/>
      <c r="ADE59" s="474"/>
      <c r="ADF59" s="474"/>
      <c r="ADG59" s="474"/>
      <c r="ADH59" s="474"/>
      <c r="ADI59" s="474"/>
      <c r="ADJ59" s="474"/>
      <c r="ADK59" s="474"/>
      <c r="ADL59" s="474"/>
      <c r="ADM59" s="474"/>
      <c r="ADN59" s="474"/>
      <c r="ADO59" s="474"/>
      <c r="ADP59" s="474"/>
      <c r="ADQ59" s="474"/>
      <c r="ADR59" s="474"/>
      <c r="ADS59" s="474"/>
      <c r="ADT59" s="474"/>
      <c r="ADU59" s="474"/>
      <c r="ADV59" s="474"/>
      <c r="ADW59" s="474"/>
      <c r="ADX59" s="474"/>
      <c r="ADY59" s="474"/>
      <c r="ADZ59" s="474"/>
      <c r="AEA59" s="474"/>
      <c r="AEB59" s="474"/>
      <c r="AEC59" s="474"/>
      <c r="AED59" s="474"/>
      <c r="AEE59" s="474"/>
      <c r="AEF59" s="474"/>
      <c r="AEG59" s="474"/>
      <c r="AEH59" s="474"/>
      <c r="AEI59" s="474"/>
      <c r="AEJ59" s="474"/>
      <c r="AEK59" s="474"/>
      <c r="AEL59" s="474"/>
      <c r="AEM59" s="474"/>
      <c r="AEN59" s="474"/>
      <c r="AEO59" s="474"/>
      <c r="AEP59" s="474"/>
      <c r="AEQ59" s="474"/>
      <c r="AER59" s="474"/>
      <c r="AES59" s="474"/>
      <c r="AET59" s="474"/>
      <c r="AEU59" s="474"/>
      <c r="AEV59" s="474"/>
      <c r="AEW59" s="474"/>
      <c r="AEX59" s="474"/>
      <c r="AEY59" s="474"/>
      <c r="AEZ59" s="474"/>
      <c r="AFA59" s="474"/>
      <c r="AFB59" s="474"/>
      <c r="AFC59" s="474"/>
      <c r="AFD59" s="474"/>
      <c r="AFE59" s="474"/>
      <c r="AFF59" s="474"/>
      <c r="AFG59" s="474"/>
      <c r="AFH59" s="474"/>
      <c r="AFI59" s="474"/>
      <c r="AFJ59" s="474"/>
      <c r="AFK59" s="474"/>
      <c r="AFL59" s="474"/>
      <c r="AFM59" s="474"/>
      <c r="AFN59" s="474"/>
      <c r="AFO59" s="474"/>
      <c r="AFP59" s="474"/>
      <c r="AFQ59" s="474"/>
      <c r="AFR59" s="474"/>
      <c r="AFS59" s="474"/>
      <c r="AFT59" s="474"/>
      <c r="AFU59" s="474"/>
      <c r="AFV59" s="474"/>
      <c r="AFW59" s="474"/>
      <c r="AFX59" s="474"/>
      <c r="AFY59" s="474"/>
      <c r="AFZ59" s="474"/>
      <c r="AGA59" s="474"/>
      <c r="AGB59" s="474"/>
      <c r="AGC59" s="474"/>
      <c r="AGD59" s="474"/>
      <c r="AGE59" s="474"/>
      <c r="AGF59" s="474"/>
      <c r="AGG59" s="474"/>
      <c r="AGH59" s="474"/>
      <c r="AGI59" s="474"/>
      <c r="AGJ59" s="474"/>
      <c r="AGK59" s="474"/>
      <c r="AGL59" s="474"/>
      <c r="AGM59" s="474"/>
      <c r="AGN59" s="474"/>
      <c r="AGO59" s="474"/>
      <c r="AGP59" s="474"/>
      <c r="AGQ59" s="474"/>
      <c r="AGR59" s="474"/>
      <c r="AGS59" s="474"/>
      <c r="AGT59" s="474"/>
      <c r="AGU59" s="474"/>
      <c r="AGV59" s="474"/>
      <c r="AGW59" s="474"/>
      <c r="AGX59" s="474"/>
      <c r="AGY59" s="474"/>
      <c r="AGZ59" s="474"/>
      <c r="AHA59" s="474"/>
      <c r="AHB59" s="474"/>
      <c r="AHC59" s="474"/>
      <c r="AHD59" s="474"/>
      <c r="AHE59" s="474"/>
      <c r="AHF59" s="474"/>
      <c r="AHG59" s="474"/>
      <c r="AHH59" s="474"/>
      <c r="AHI59" s="474"/>
      <c r="AHJ59" s="474"/>
      <c r="AHK59" s="474"/>
      <c r="AHL59" s="474"/>
      <c r="AHM59" s="474"/>
      <c r="AHN59" s="474"/>
      <c r="AHO59" s="474"/>
      <c r="AHP59" s="474"/>
      <c r="AHQ59" s="474"/>
      <c r="AHR59" s="474"/>
      <c r="AHS59" s="474"/>
      <c r="AHT59" s="474"/>
      <c r="AHU59" s="474"/>
      <c r="AHV59" s="474"/>
      <c r="AHW59" s="474"/>
      <c r="AHX59" s="474"/>
      <c r="AHY59" s="474"/>
      <c r="AHZ59" s="474"/>
      <c r="AIA59" s="474"/>
      <c r="AIB59" s="474"/>
      <c r="AIC59" s="474"/>
      <c r="AID59" s="474"/>
      <c r="AIE59" s="474"/>
      <c r="AIF59" s="474"/>
      <c r="AIG59" s="474"/>
      <c r="AIH59" s="474"/>
      <c r="AII59" s="474"/>
      <c r="AIJ59" s="474"/>
      <c r="AIK59" s="474"/>
      <c r="AIL59" s="474"/>
      <c r="AIM59" s="474"/>
      <c r="AIN59" s="474"/>
      <c r="AIO59" s="474"/>
      <c r="AIP59" s="474"/>
      <c r="AIQ59" s="474"/>
      <c r="AIR59" s="474"/>
      <c r="AIS59" s="474"/>
      <c r="AIT59" s="474"/>
      <c r="AIU59" s="474"/>
      <c r="AIV59" s="474"/>
      <c r="AIW59" s="474"/>
      <c r="AIX59" s="474"/>
      <c r="AIY59" s="474"/>
      <c r="AIZ59" s="474"/>
      <c r="AJA59" s="474"/>
      <c r="AJB59" s="474"/>
      <c r="AJC59" s="474"/>
      <c r="AJD59" s="474"/>
      <c r="AJE59" s="474"/>
      <c r="AJF59" s="474"/>
      <c r="AJG59" s="474"/>
      <c r="AJH59" s="474"/>
      <c r="AJI59" s="474"/>
      <c r="AJJ59" s="474"/>
      <c r="AJK59" s="474"/>
      <c r="AJL59" s="474"/>
      <c r="AJM59" s="474"/>
      <c r="AJN59" s="474"/>
      <c r="AJO59" s="474"/>
    </row>
  </sheetData>
  <sheetProtection algorithmName="SHA-512" hashValue="l8iAb3VNK/NfwT6IqNqsMCGx/AcjyJp+DWho3ZSrsxdBBKWJeBjuAJEpEY0Lw1jfcBcgaNMk2TnFYK4P8Kuw7Q==" saltValue="ujUJozZ9WRUqy8myxR0k8g==" spinCount="100000" sheet="1" objects="1" scenarios="1" formatCells="0"/>
  <phoneticPr fontId="59" type="noConversion"/>
  <dataValidations count="1">
    <dataValidation allowBlank="1" showErrorMessage="1" errorTitle="Błędna wartość" error="Prosze wprowadzić poprawną wartość" sqref="D27:O28 D56:O57" xr:uid="{00000000-0002-0000-0900-000001000000}"/>
  </dataValidations>
  <pageMargins left="0.31496062992125984" right="0.35433070866141736" top="1.1417322834645669" bottom="1.1417322834645669" header="0.74803149606299213" footer="0.74803149606299213"/>
  <pageSetup paperSize="9" fitToWidth="3" fitToHeight="3"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F2B86-314E-47EF-B4DC-3725D429B9F9}">
  <dimension ref="A1:Q45"/>
  <sheetViews>
    <sheetView showGridLines="0" workbookViewId="0">
      <pane xSplit="3" ySplit="2" topLeftCell="D3" activePane="bottomRight" state="frozen"/>
      <selection activeCell="E2" sqref="E2"/>
      <selection pane="topRight" activeCell="E2" sqref="E2"/>
      <selection pane="bottomLeft" activeCell="E2" sqref="E2"/>
      <selection pane="bottomRight" activeCell="D2" sqref="D2"/>
    </sheetView>
  </sheetViews>
  <sheetFormatPr defaultColWidth="8.19921875" defaultRowHeight="13.2"/>
  <cols>
    <col min="1" max="1" width="37.3984375" style="199" bestFit="1" customWidth="1"/>
    <col min="2" max="2" width="20" style="199" customWidth="1"/>
    <col min="3" max="3" width="2.69921875" style="199" hidden="1" customWidth="1"/>
    <col min="4" max="15" width="11.69921875" style="200" customWidth="1"/>
    <col min="16" max="227" width="8.19921875" style="199"/>
    <col min="228" max="228" width="37.3984375" style="199" bestFit="1" customWidth="1"/>
    <col min="229" max="229" width="0" style="199" hidden="1" customWidth="1"/>
    <col min="230" max="245" width="9.19921875" style="199" customWidth="1"/>
    <col min="246" max="483" width="8.19921875" style="199"/>
    <col min="484" max="484" width="37.3984375" style="199" bestFit="1" customWidth="1"/>
    <col min="485" max="485" width="0" style="199" hidden="1" customWidth="1"/>
    <col min="486" max="501" width="9.19921875" style="199" customWidth="1"/>
    <col min="502" max="739" width="8.19921875" style="199"/>
    <col min="740" max="740" width="37.3984375" style="199" bestFit="1" customWidth="1"/>
    <col min="741" max="741" width="0" style="199" hidden="1" customWidth="1"/>
    <col min="742" max="757" width="9.19921875" style="199" customWidth="1"/>
    <col min="758" max="995" width="8.19921875" style="199"/>
    <col min="996" max="996" width="37.3984375" style="199" bestFit="1" customWidth="1"/>
    <col min="997" max="997" width="0" style="199" hidden="1" customWidth="1"/>
    <col min="998" max="1013" width="9.19921875" style="199" customWidth="1"/>
    <col min="1014" max="1251" width="8.19921875" style="199"/>
    <col min="1252" max="1252" width="37.3984375" style="199" bestFit="1" customWidth="1"/>
    <col min="1253" max="1253" width="0" style="199" hidden="1" customWidth="1"/>
    <col min="1254" max="1269" width="9.19921875" style="199" customWidth="1"/>
    <col min="1270" max="1507" width="8.19921875" style="199"/>
    <col min="1508" max="1508" width="37.3984375" style="199" bestFit="1" customWidth="1"/>
    <col min="1509" max="1509" width="0" style="199" hidden="1" customWidth="1"/>
    <col min="1510" max="1525" width="9.19921875" style="199" customWidth="1"/>
    <col min="1526" max="1763" width="8.19921875" style="199"/>
    <col min="1764" max="1764" width="37.3984375" style="199" bestFit="1" customWidth="1"/>
    <col min="1765" max="1765" width="0" style="199" hidden="1" customWidth="1"/>
    <col min="1766" max="1781" width="9.19921875" style="199" customWidth="1"/>
    <col min="1782" max="2019" width="8.19921875" style="199"/>
    <col min="2020" max="2020" width="37.3984375" style="199" bestFit="1" customWidth="1"/>
    <col min="2021" max="2021" width="0" style="199" hidden="1" customWidth="1"/>
    <col min="2022" max="2037" width="9.19921875" style="199" customWidth="1"/>
    <col min="2038" max="2275" width="8.19921875" style="199"/>
    <col min="2276" max="2276" width="37.3984375" style="199" bestFit="1" customWidth="1"/>
    <col min="2277" max="2277" width="0" style="199" hidden="1" customWidth="1"/>
    <col min="2278" max="2293" width="9.19921875" style="199" customWidth="1"/>
    <col min="2294" max="2531" width="8.19921875" style="199"/>
    <col min="2532" max="2532" width="37.3984375" style="199" bestFit="1" customWidth="1"/>
    <col min="2533" max="2533" width="0" style="199" hidden="1" customWidth="1"/>
    <col min="2534" max="2549" width="9.19921875" style="199" customWidth="1"/>
    <col min="2550" max="2787" width="8.19921875" style="199"/>
    <col min="2788" max="2788" width="37.3984375" style="199" bestFit="1" customWidth="1"/>
    <col min="2789" max="2789" width="0" style="199" hidden="1" customWidth="1"/>
    <col min="2790" max="2805" width="9.19921875" style="199" customWidth="1"/>
    <col min="2806" max="3043" width="8.19921875" style="199"/>
    <col min="3044" max="3044" width="37.3984375" style="199" bestFit="1" customWidth="1"/>
    <col min="3045" max="3045" width="0" style="199" hidden="1" customWidth="1"/>
    <col min="3046" max="3061" width="9.19921875" style="199" customWidth="1"/>
    <col min="3062" max="3299" width="8.19921875" style="199"/>
    <col min="3300" max="3300" width="37.3984375" style="199" bestFit="1" customWidth="1"/>
    <col min="3301" max="3301" width="0" style="199" hidden="1" customWidth="1"/>
    <col min="3302" max="3317" width="9.19921875" style="199" customWidth="1"/>
    <col min="3318" max="3555" width="8.19921875" style="199"/>
    <col min="3556" max="3556" width="37.3984375" style="199" bestFit="1" customWidth="1"/>
    <col min="3557" max="3557" width="0" style="199" hidden="1" customWidth="1"/>
    <col min="3558" max="3573" width="9.19921875" style="199" customWidth="1"/>
    <col min="3574" max="3811" width="8.19921875" style="199"/>
    <col min="3812" max="3812" width="37.3984375" style="199" bestFit="1" customWidth="1"/>
    <col min="3813" max="3813" width="0" style="199" hidden="1" customWidth="1"/>
    <col min="3814" max="3829" width="9.19921875" style="199" customWidth="1"/>
    <col min="3830" max="4067" width="8.19921875" style="199"/>
    <col min="4068" max="4068" width="37.3984375" style="199" bestFit="1" customWidth="1"/>
    <col min="4069" max="4069" width="0" style="199" hidden="1" customWidth="1"/>
    <col min="4070" max="4085" width="9.19921875" style="199" customWidth="1"/>
    <col min="4086" max="4323" width="8.19921875" style="199"/>
    <col min="4324" max="4324" width="37.3984375" style="199" bestFit="1" customWidth="1"/>
    <col min="4325" max="4325" width="0" style="199" hidden="1" customWidth="1"/>
    <col min="4326" max="4341" width="9.19921875" style="199" customWidth="1"/>
    <col min="4342" max="4579" width="8.19921875" style="199"/>
    <col min="4580" max="4580" width="37.3984375" style="199" bestFit="1" customWidth="1"/>
    <col min="4581" max="4581" width="0" style="199" hidden="1" customWidth="1"/>
    <col min="4582" max="4597" width="9.19921875" style="199" customWidth="1"/>
    <col min="4598" max="4835" width="8.19921875" style="199"/>
    <col min="4836" max="4836" width="37.3984375" style="199" bestFit="1" customWidth="1"/>
    <col min="4837" max="4837" width="0" style="199" hidden="1" customWidth="1"/>
    <col min="4838" max="4853" width="9.19921875" style="199" customWidth="1"/>
    <col min="4854" max="5091" width="8.19921875" style="199"/>
    <col min="5092" max="5092" width="37.3984375" style="199" bestFit="1" customWidth="1"/>
    <col min="5093" max="5093" width="0" style="199" hidden="1" customWidth="1"/>
    <col min="5094" max="5109" width="9.19921875" style="199" customWidth="1"/>
    <col min="5110" max="5347" width="8.19921875" style="199"/>
    <col min="5348" max="5348" width="37.3984375" style="199" bestFit="1" customWidth="1"/>
    <col min="5349" max="5349" width="0" style="199" hidden="1" customWidth="1"/>
    <col min="5350" max="5365" width="9.19921875" style="199" customWidth="1"/>
    <col min="5366" max="5603" width="8.19921875" style="199"/>
    <col min="5604" max="5604" width="37.3984375" style="199" bestFit="1" customWidth="1"/>
    <col min="5605" max="5605" width="0" style="199" hidden="1" customWidth="1"/>
    <col min="5606" max="5621" width="9.19921875" style="199" customWidth="1"/>
    <col min="5622" max="5859" width="8.19921875" style="199"/>
    <col min="5860" max="5860" width="37.3984375" style="199" bestFit="1" customWidth="1"/>
    <col min="5861" max="5861" width="0" style="199" hidden="1" customWidth="1"/>
    <col min="5862" max="5877" width="9.19921875" style="199" customWidth="1"/>
    <col min="5878" max="6115" width="8.19921875" style="199"/>
    <col min="6116" max="6116" width="37.3984375" style="199" bestFit="1" customWidth="1"/>
    <col min="6117" max="6117" width="0" style="199" hidden="1" customWidth="1"/>
    <col min="6118" max="6133" width="9.19921875" style="199" customWidth="1"/>
    <col min="6134" max="6371" width="8.19921875" style="199"/>
    <col min="6372" max="6372" width="37.3984375" style="199" bestFit="1" customWidth="1"/>
    <col min="6373" max="6373" width="0" style="199" hidden="1" customWidth="1"/>
    <col min="6374" max="6389" width="9.19921875" style="199" customWidth="1"/>
    <col min="6390" max="6627" width="8.19921875" style="199"/>
    <col min="6628" max="6628" width="37.3984375" style="199" bestFit="1" customWidth="1"/>
    <col min="6629" max="6629" width="0" style="199" hidden="1" customWidth="1"/>
    <col min="6630" max="6645" width="9.19921875" style="199" customWidth="1"/>
    <col min="6646" max="6883" width="8.19921875" style="199"/>
    <col min="6884" max="6884" width="37.3984375" style="199" bestFit="1" customWidth="1"/>
    <col min="6885" max="6885" width="0" style="199" hidden="1" customWidth="1"/>
    <col min="6886" max="6901" width="9.19921875" style="199" customWidth="1"/>
    <col min="6902" max="7139" width="8.19921875" style="199"/>
    <col min="7140" max="7140" width="37.3984375" style="199" bestFit="1" customWidth="1"/>
    <col min="7141" max="7141" width="0" style="199" hidden="1" customWidth="1"/>
    <col min="7142" max="7157" width="9.19921875" style="199" customWidth="1"/>
    <col min="7158" max="7395" width="8.19921875" style="199"/>
    <col min="7396" max="7396" width="37.3984375" style="199" bestFit="1" customWidth="1"/>
    <col min="7397" max="7397" width="0" style="199" hidden="1" customWidth="1"/>
    <col min="7398" max="7413" width="9.19921875" style="199" customWidth="1"/>
    <col min="7414" max="7651" width="8.19921875" style="199"/>
    <col min="7652" max="7652" width="37.3984375" style="199" bestFit="1" customWidth="1"/>
    <col min="7653" max="7653" width="0" style="199" hidden="1" customWidth="1"/>
    <col min="7654" max="7669" width="9.19921875" style="199" customWidth="1"/>
    <col min="7670" max="7907" width="8.19921875" style="199"/>
    <col min="7908" max="7908" width="37.3984375" style="199" bestFit="1" customWidth="1"/>
    <col min="7909" max="7909" width="0" style="199" hidden="1" customWidth="1"/>
    <col min="7910" max="7925" width="9.19921875" style="199" customWidth="1"/>
    <col min="7926" max="8163" width="8.19921875" style="199"/>
    <col min="8164" max="8164" width="37.3984375" style="199" bestFit="1" customWidth="1"/>
    <col min="8165" max="8165" width="0" style="199" hidden="1" customWidth="1"/>
    <col min="8166" max="8181" width="9.19921875" style="199" customWidth="1"/>
    <col min="8182" max="8419" width="8.19921875" style="199"/>
    <col min="8420" max="8420" width="37.3984375" style="199" bestFit="1" customWidth="1"/>
    <col min="8421" max="8421" width="0" style="199" hidden="1" customWidth="1"/>
    <col min="8422" max="8437" width="9.19921875" style="199" customWidth="1"/>
    <col min="8438" max="8675" width="8.19921875" style="199"/>
    <col min="8676" max="8676" width="37.3984375" style="199" bestFit="1" customWidth="1"/>
    <col min="8677" max="8677" width="0" style="199" hidden="1" customWidth="1"/>
    <col min="8678" max="8693" width="9.19921875" style="199" customWidth="1"/>
    <col min="8694" max="8931" width="8.19921875" style="199"/>
    <col min="8932" max="8932" width="37.3984375" style="199" bestFit="1" customWidth="1"/>
    <col min="8933" max="8933" width="0" style="199" hidden="1" customWidth="1"/>
    <col min="8934" max="8949" width="9.19921875" style="199" customWidth="1"/>
    <col min="8950" max="9187" width="8.19921875" style="199"/>
    <col min="9188" max="9188" width="37.3984375" style="199" bestFit="1" customWidth="1"/>
    <col min="9189" max="9189" width="0" style="199" hidden="1" customWidth="1"/>
    <col min="9190" max="9205" width="9.19921875" style="199" customWidth="1"/>
    <col min="9206" max="9443" width="8.19921875" style="199"/>
    <col min="9444" max="9444" width="37.3984375" style="199" bestFit="1" customWidth="1"/>
    <col min="9445" max="9445" width="0" style="199" hidden="1" customWidth="1"/>
    <col min="9446" max="9461" width="9.19921875" style="199" customWidth="1"/>
    <col min="9462" max="9699" width="8.19921875" style="199"/>
    <col min="9700" max="9700" width="37.3984375" style="199" bestFit="1" customWidth="1"/>
    <col min="9701" max="9701" width="0" style="199" hidden="1" customWidth="1"/>
    <col min="9702" max="9717" width="9.19921875" style="199" customWidth="1"/>
    <col min="9718" max="9955" width="8.19921875" style="199"/>
    <col min="9956" max="9956" width="37.3984375" style="199" bestFit="1" customWidth="1"/>
    <col min="9957" max="9957" width="0" style="199" hidden="1" customWidth="1"/>
    <col min="9958" max="9973" width="9.19921875" style="199" customWidth="1"/>
    <col min="9974" max="10211" width="8.19921875" style="199"/>
    <col min="10212" max="10212" width="37.3984375" style="199" bestFit="1" customWidth="1"/>
    <col min="10213" max="10213" width="0" style="199" hidden="1" customWidth="1"/>
    <col min="10214" max="10229" width="9.19921875" style="199" customWidth="1"/>
    <col min="10230" max="10467" width="8.19921875" style="199"/>
    <col min="10468" max="10468" width="37.3984375" style="199" bestFit="1" customWidth="1"/>
    <col min="10469" max="10469" width="0" style="199" hidden="1" customWidth="1"/>
    <col min="10470" max="10485" width="9.19921875" style="199" customWidth="1"/>
    <col min="10486" max="10723" width="8.19921875" style="199"/>
    <col min="10724" max="10724" width="37.3984375" style="199" bestFit="1" customWidth="1"/>
    <col min="10725" max="10725" width="0" style="199" hidden="1" customWidth="1"/>
    <col min="10726" max="10741" width="9.19921875" style="199" customWidth="1"/>
    <col min="10742" max="10979" width="8.19921875" style="199"/>
    <col min="10980" max="10980" width="37.3984375" style="199" bestFit="1" customWidth="1"/>
    <col min="10981" max="10981" width="0" style="199" hidden="1" customWidth="1"/>
    <col min="10982" max="10997" width="9.19921875" style="199" customWidth="1"/>
    <col min="10998" max="11235" width="8.19921875" style="199"/>
    <col min="11236" max="11236" width="37.3984375" style="199" bestFit="1" customWidth="1"/>
    <col min="11237" max="11237" width="0" style="199" hidden="1" customWidth="1"/>
    <col min="11238" max="11253" width="9.19921875" style="199" customWidth="1"/>
    <col min="11254" max="11491" width="8.19921875" style="199"/>
    <col min="11492" max="11492" width="37.3984375" style="199" bestFit="1" customWidth="1"/>
    <col min="11493" max="11493" width="0" style="199" hidden="1" customWidth="1"/>
    <col min="11494" max="11509" width="9.19921875" style="199" customWidth="1"/>
    <col min="11510" max="11747" width="8.19921875" style="199"/>
    <col min="11748" max="11748" width="37.3984375" style="199" bestFit="1" customWidth="1"/>
    <col min="11749" max="11749" width="0" style="199" hidden="1" customWidth="1"/>
    <col min="11750" max="11765" width="9.19921875" style="199" customWidth="1"/>
    <col min="11766" max="12003" width="8.19921875" style="199"/>
    <col min="12004" max="12004" width="37.3984375" style="199" bestFit="1" customWidth="1"/>
    <col min="12005" max="12005" width="0" style="199" hidden="1" customWidth="1"/>
    <col min="12006" max="12021" width="9.19921875" style="199" customWidth="1"/>
    <col min="12022" max="12259" width="8.19921875" style="199"/>
    <col min="12260" max="12260" width="37.3984375" style="199" bestFit="1" customWidth="1"/>
    <col min="12261" max="12261" width="0" style="199" hidden="1" customWidth="1"/>
    <col min="12262" max="12277" width="9.19921875" style="199" customWidth="1"/>
    <col min="12278" max="12515" width="8.19921875" style="199"/>
    <col min="12516" max="12516" width="37.3984375" style="199" bestFit="1" customWidth="1"/>
    <col min="12517" max="12517" width="0" style="199" hidden="1" customWidth="1"/>
    <col min="12518" max="12533" width="9.19921875" style="199" customWidth="1"/>
    <col min="12534" max="12771" width="8.19921875" style="199"/>
    <col min="12772" max="12772" width="37.3984375" style="199" bestFit="1" customWidth="1"/>
    <col min="12773" max="12773" width="0" style="199" hidden="1" customWidth="1"/>
    <col min="12774" max="12789" width="9.19921875" style="199" customWidth="1"/>
    <col min="12790" max="13027" width="8.19921875" style="199"/>
    <col min="13028" max="13028" width="37.3984375" style="199" bestFit="1" customWidth="1"/>
    <col min="13029" max="13029" width="0" style="199" hidden="1" customWidth="1"/>
    <col min="13030" max="13045" width="9.19921875" style="199" customWidth="1"/>
    <col min="13046" max="13283" width="8.19921875" style="199"/>
    <col min="13284" max="13284" width="37.3984375" style="199" bestFit="1" customWidth="1"/>
    <col min="13285" max="13285" width="0" style="199" hidden="1" customWidth="1"/>
    <col min="13286" max="13301" width="9.19921875" style="199" customWidth="1"/>
    <col min="13302" max="13539" width="8.19921875" style="199"/>
    <col min="13540" max="13540" width="37.3984375" style="199" bestFit="1" customWidth="1"/>
    <col min="13541" max="13541" width="0" style="199" hidden="1" customWidth="1"/>
    <col min="13542" max="13557" width="9.19921875" style="199" customWidth="1"/>
    <col min="13558" max="13795" width="8.19921875" style="199"/>
    <col min="13796" max="13796" width="37.3984375" style="199" bestFit="1" customWidth="1"/>
    <col min="13797" max="13797" width="0" style="199" hidden="1" customWidth="1"/>
    <col min="13798" max="13813" width="9.19921875" style="199" customWidth="1"/>
    <col min="13814" max="14051" width="8.19921875" style="199"/>
    <col min="14052" max="14052" width="37.3984375" style="199" bestFit="1" customWidth="1"/>
    <col min="14053" max="14053" width="0" style="199" hidden="1" customWidth="1"/>
    <col min="14054" max="14069" width="9.19921875" style="199" customWidth="1"/>
    <col min="14070" max="14307" width="8.19921875" style="199"/>
    <col min="14308" max="14308" width="37.3984375" style="199" bestFit="1" customWidth="1"/>
    <col min="14309" max="14309" width="0" style="199" hidden="1" customWidth="1"/>
    <col min="14310" max="14325" width="9.19921875" style="199" customWidth="1"/>
    <col min="14326" max="14563" width="8.19921875" style="199"/>
    <col min="14564" max="14564" width="37.3984375" style="199" bestFit="1" customWidth="1"/>
    <col min="14565" max="14565" width="0" style="199" hidden="1" customWidth="1"/>
    <col min="14566" max="14581" width="9.19921875" style="199" customWidth="1"/>
    <col min="14582" max="14819" width="8.19921875" style="199"/>
    <col min="14820" max="14820" width="37.3984375" style="199" bestFit="1" customWidth="1"/>
    <col min="14821" max="14821" width="0" style="199" hidden="1" customWidth="1"/>
    <col min="14822" max="14837" width="9.19921875" style="199" customWidth="1"/>
    <col min="14838" max="15075" width="8.19921875" style="199"/>
    <col min="15076" max="15076" width="37.3984375" style="199" bestFit="1" customWidth="1"/>
    <col min="15077" max="15077" width="0" style="199" hidden="1" customWidth="1"/>
    <col min="15078" max="15093" width="9.19921875" style="199" customWidth="1"/>
    <col min="15094" max="15331" width="8.19921875" style="199"/>
    <col min="15332" max="15332" width="37.3984375" style="199" bestFit="1" customWidth="1"/>
    <col min="15333" max="15333" width="0" style="199" hidden="1" customWidth="1"/>
    <col min="15334" max="15349" width="9.19921875" style="199" customWidth="1"/>
    <col min="15350" max="15587" width="8.19921875" style="199"/>
    <col min="15588" max="15588" width="37.3984375" style="199" bestFit="1" customWidth="1"/>
    <col min="15589" max="15589" width="0" style="199" hidden="1" customWidth="1"/>
    <col min="15590" max="15605" width="9.19921875" style="199" customWidth="1"/>
    <col min="15606" max="15843" width="8.19921875" style="199"/>
    <col min="15844" max="15844" width="37.3984375" style="199" bestFit="1" customWidth="1"/>
    <col min="15845" max="15845" width="0" style="199" hidden="1" customWidth="1"/>
    <col min="15846" max="15861" width="9.19921875" style="199" customWidth="1"/>
    <col min="15862" max="16099" width="8.19921875" style="199"/>
    <col min="16100" max="16100" width="37.3984375" style="199" bestFit="1" customWidth="1"/>
    <col min="16101" max="16101" width="0" style="199" hidden="1" customWidth="1"/>
    <col min="16102" max="16117" width="9.19921875" style="199" customWidth="1"/>
    <col min="16118" max="16384" width="8.19921875" style="199"/>
  </cols>
  <sheetData>
    <row r="1" spans="1:17" s="199" customFormat="1" hidden="1">
      <c r="D1" s="200">
        <v>0</v>
      </c>
      <c r="E1" s="200">
        <v>1</v>
      </c>
      <c r="F1" s="200">
        <v>2</v>
      </c>
      <c r="G1" s="200">
        <v>3</v>
      </c>
      <c r="H1" s="200">
        <v>4</v>
      </c>
      <c r="I1" s="200">
        <v>5</v>
      </c>
      <c r="J1" s="200">
        <v>6</v>
      </c>
      <c r="K1" s="200">
        <v>7</v>
      </c>
      <c r="L1" s="200">
        <v>8</v>
      </c>
      <c r="M1" s="200">
        <v>9</v>
      </c>
      <c r="N1" s="200">
        <v>10</v>
      </c>
      <c r="O1" s="200">
        <v>11</v>
      </c>
      <c r="P1" s="200"/>
      <c r="Q1" s="200"/>
    </row>
    <row r="2" spans="1:17" s="202" customFormat="1" ht="12.75" customHeight="1">
      <c r="A2" s="457"/>
      <c r="B2" s="458"/>
      <c r="C2" s="201"/>
      <c r="D2" s="215" t="str">
        <f>Naklady!D3</f>
        <v>IV. kwartał 1</v>
      </c>
      <c r="E2" s="215" t="str">
        <f>Naklady!E3</f>
        <v>I. kwartał 2</v>
      </c>
      <c r="F2" s="215" t="str">
        <f>Naklady!F3</f>
        <v>II. kwartał 2</v>
      </c>
      <c r="G2" s="215" t="str">
        <f>Naklady!G3</f>
        <v>III. kwartał 2</v>
      </c>
      <c r="H2" s="215" t="str">
        <f>Naklady!H3</f>
        <v>IV. kwartał 2</v>
      </c>
      <c r="I2" s="215" t="str">
        <f>Naklady!I3</f>
        <v>I. kwartał 3</v>
      </c>
      <c r="J2" s="215" t="str">
        <f>Naklady!J3</f>
        <v>II. kwartał 3</v>
      </c>
      <c r="K2" s="215" t="str">
        <f>Naklady!K3</f>
        <v>III. kwartał 3</v>
      </c>
      <c r="L2" s="215" t="str">
        <f>Naklady!L3</f>
        <v>IV. kwartał 3</v>
      </c>
      <c r="M2" s="215" t="str">
        <f>Naklady!M3</f>
        <v>I. kwartał 4</v>
      </c>
      <c r="N2" s="215" t="str">
        <f>Naklady!N3</f>
        <v>II. kwartał 4</v>
      </c>
      <c r="O2" s="215" t="str">
        <f>Naklady!O3</f>
        <v>III. kwartał 4</v>
      </c>
    </row>
    <row r="3" spans="1:17" s="199" customFormat="1" ht="13.95" customHeight="1">
      <c r="A3" s="457" t="s">
        <v>279</v>
      </c>
      <c r="B3" s="458"/>
      <c r="C3" s="598"/>
      <c r="D3" s="599">
        <f ca="1">'Sprzedaz | Wplywy'!D109</f>
        <v>0</v>
      </c>
      <c r="E3" s="599">
        <f ca="1">'Sprzedaz | Wplywy'!E109</f>
        <v>0</v>
      </c>
      <c r="F3" s="599">
        <f ca="1">'Sprzedaz | Wplywy'!F109</f>
        <v>0</v>
      </c>
      <c r="G3" s="599">
        <f ca="1">'Sprzedaz | Wplywy'!G109</f>
        <v>1220000.0000000002</v>
      </c>
      <c r="H3" s="599">
        <f ca="1">'Sprzedaz | Wplywy'!H109</f>
        <v>1220000.0000000002</v>
      </c>
      <c r="I3" s="599">
        <f ca="1">'Sprzedaz | Wplywy'!I109</f>
        <v>4880000.0000000009</v>
      </c>
      <c r="J3" s="599">
        <f ca="1">'Sprzedaz | Wplywy'!J109</f>
        <v>2440000.0000000005</v>
      </c>
      <c r="K3" s="599">
        <f ca="1">'Sprzedaz | Wplywy'!K109</f>
        <v>8540000.0000000037</v>
      </c>
      <c r="L3" s="599">
        <f ca="1">'Sprzedaz | Wplywy'!L109</f>
        <v>3660000.0000000009</v>
      </c>
      <c r="M3" s="599">
        <f ca="1">'Sprzedaz | Wplywy'!M109</f>
        <v>12200000</v>
      </c>
      <c r="N3" s="599">
        <f ca="1">'Sprzedaz | Wplywy'!N109</f>
        <v>14639999.999999996</v>
      </c>
      <c r="O3" s="599">
        <f ca="1">'Sprzedaz | Wplywy'!O109</f>
        <v>12200000</v>
      </c>
    </row>
    <row r="4" spans="1:17" s="199" customFormat="1" ht="13.95" customHeight="1">
      <c r="A4" s="457" t="s">
        <v>267</v>
      </c>
      <c r="B4" s="458"/>
      <c r="C4" s="598"/>
      <c r="D4" s="599">
        <f>SUM(Koszty!E17:E22)</f>
        <v>0</v>
      </c>
      <c r="E4" s="599">
        <f>SUM(Koszty!F17:F22)</f>
        <v>0</v>
      </c>
      <c r="F4" s="599">
        <f>SUM(Koszty!G17:G22)</f>
        <v>0</v>
      </c>
      <c r="G4" s="599">
        <f>SUM(Koszty!H17:H22)</f>
        <v>0</v>
      </c>
      <c r="H4" s="599">
        <f>SUM(Koszty!I17:I22)</f>
        <v>0</v>
      </c>
      <c r="I4" s="599">
        <f>SUM(Koszty!J17:J22)</f>
        <v>0</v>
      </c>
      <c r="J4" s="599">
        <f>SUM(Koszty!K17:K22)</f>
        <v>0</v>
      </c>
      <c r="K4" s="599">
        <f>SUM(Koszty!L17:L22)</f>
        <v>0</v>
      </c>
      <c r="L4" s="599">
        <f>SUM(Koszty!M17:M22)</f>
        <v>0</v>
      </c>
      <c r="M4" s="599">
        <f>SUM(Koszty!N17:N22)</f>
        <v>0</v>
      </c>
      <c r="N4" s="599">
        <f>SUM(Koszty!O17:O22)</f>
        <v>405999.99999999994</v>
      </c>
      <c r="O4" s="599">
        <f>SUM(Koszty!P17:P22)</f>
        <v>340000</v>
      </c>
    </row>
    <row r="5" spans="1:17" s="199" customFormat="1" ht="13.95" customHeight="1">
      <c r="A5" s="457" t="s">
        <v>280</v>
      </c>
      <c r="B5" s="458"/>
      <c r="C5" s="598"/>
      <c r="D5" s="599">
        <f>RZS!D17+RZS!D26</f>
        <v>0</v>
      </c>
      <c r="E5" s="599">
        <f>RZS!E17+RZS!E26</f>
        <v>0</v>
      </c>
      <c r="F5" s="599">
        <f>RZS!F17+RZS!F26</f>
        <v>0</v>
      </c>
      <c r="G5" s="599">
        <f>RZS!G17+RZS!G26</f>
        <v>0</v>
      </c>
      <c r="H5" s="599">
        <f>RZS!H17+RZS!H26</f>
        <v>0</v>
      </c>
      <c r="I5" s="599">
        <f>RZS!I17+RZS!I26</f>
        <v>0</v>
      </c>
      <c r="J5" s="599">
        <f>RZS!J17+RZS!J26</f>
        <v>0</v>
      </c>
      <c r="K5" s="599">
        <f>RZS!K17+RZS!K26</f>
        <v>0</v>
      </c>
      <c r="L5" s="599">
        <f>RZS!L17+RZS!L26</f>
        <v>0</v>
      </c>
      <c r="M5" s="599">
        <f>RZS!M17+RZS!M26</f>
        <v>0</v>
      </c>
      <c r="N5" s="599">
        <f>RZS!N17+RZS!N26</f>
        <v>0</v>
      </c>
      <c r="O5" s="599">
        <f>RZS!O17+RZS!O26</f>
        <v>0</v>
      </c>
    </row>
    <row r="6" spans="1:17" s="199" customFormat="1" ht="13.95" customHeight="1">
      <c r="A6" s="457" t="s">
        <v>281</v>
      </c>
      <c r="B6" s="458"/>
      <c r="C6" s="598"/>
      <c r="D6" s="599">
        <f>RZS!D21+RZS!D32-RZS!D33</f>
        <v>0</v>
      </c>
      <c r="E6" s="599">
        <f>RZS!E21+RZS!E32-RZS!E33</f>
        <v>0</v>
      </c>
      <c r="F6" s="599">
        <f>RZS!F21+RZS!F32-RZS!F33</f>
        <v>0</v>
      </c>
      <c r="G6" s="599">
        <f>RZS!G21+RZS!G32-RZS!G33</f>
        <v>0</v>
      </c>
      <c r="H6" s="599">
        <f>RZS!H21+RZS!H32-RZS!H33</f>
        <v>0</v>
      </c>
      <c r="I6" s="599">
        <f>RZS!I21+RZS!I32-RZS!I33</f>
        <v>0</v>
      </c>
      <c r="J6" s="599">
        <f>RZS!J21+RZS!J32-RZS!J33</f>
        <v>0</v>
      </c>
      <c r="K6" s="599">
        <f>RZS!K21+RZS!K32-RZS!K33</f>
        <v>0</v>
      </c>
      <c r="L6" s="599">
        <f>RZS!L21+RZS!L32-RZS!L33</f>
        <v>0</v>
      </c>
      <c r="M6" s="599">
        <f>RZS!M21+RZS!M32-RZS!M33</f>
        <v>0</v>
      </c>
      <c r="N6" s="599">
        <f>RZS!N21+RZS!N32-RZS!N33</f>
        <v>0</v>
      </c>
      <c r="O6" s="599">
        <f>RZS!O21+RZS!O32-RZS!O33</f>
        <v>0</v>
      </c>
    </row>
    <row r="7" spans="1:17" s="199" customFormat="1" ht="13.95" customHeight="1">
      <c r="A7" s="457" t="s">
        <v>143</v>
      </c>
      <c r="B7" s="458"/>
      <c r="C7" s="598"/>
      <c r="D7" s="599">
        <f>RZS!D43</f>
        <v>0</v>
      </c>
      <c r="E7" s="599">
        <f>RZS!E43</f>
        <v>0</v>
      </c>
      <c r="F7" s="599">
        <f>RZS!F43</f>
        <v>0</v>
      </c>
      <c r="G7" s="599">
        <f>RZS!G43</f>
        <v>0</v>
      </c>
      <c r="H7" s="599">
        <f>RZS!H43</f>
        <v>0</v>
      </c>
      <c r="I7" s="599">
        <f>RZS!I43</f>
        <v>0</v>
      </c>
      <c r="J7" s="599">
        <f>RZS!J43</f>
        <v>0</v>
      </c>
      <c r="K7" s="599">
        <f>RZS!K43</f>
        <v>0</v>
      </c>
      <c r="L7" s="599">
        <f>RZS!L43</f>
        <v>0</v>
      </c>
      <c r="M7" s="599">
        <f>RZS!M43</f>
        <v>0</v>
      </c>
      <c r="N7" s="599">
        <f>RZS!N43</f>
        <v>0</v>
      </c>
      <c r="O7" s="599">
        <f>RZS!O43</f>
        <v>0</v>
      </c>
    </row>
    <row r="8" spans="1:17" s="199" customFormat="1" ht="13.95" customHeight="1">
      <c r="A8" s="457" t="s">
        <v>244</v>
      </c>
      <c r="B8" s="458"/>
      <c r="C8" s="598"/>
      <c r="D8" s="599">
        <f>Bilans!C13+Bilans!C17-(Bilans!D13+Bilans!D17)</f>
        <v>0</v>
      </c>
      <c r="E8" s="599">
        <f>Bilans!D13+Bilans!D17-(Bilans!E13+Bilans!E17)</f>
        <v>0</v>
      </c>
      <c r="F8" s="599">
        <f>Bilans!E13+Bilans!E17-(Bilans!F13+Bilans!F17)</f>
        <v>0</v>
      </c>
      <c r="G8" s="599">
        <f>Bilans!F13+Bilans!F17-(Bilans!G13+Bilans!G17)</f>
        <v>0</v>
      </c>
      <c r="H8" s="599">
        <f>Bilans!G13+Bilans!G17-(Bilans!H13+Bilans!H17)</f>
        <v>0</v>
      </c>
      <c r="I8" s="599">
        <f>Bilans!H13+Bilans!H17-(Bilans!I13+Bilans!I17)</f>
        <v>0</v>
      </c>
      <c r="J8" s="599">
        <f>Bilans!I13+Bilans!I17-(Bilans!J13+Bilans!J17)</f>
        <v>0</v>
      </c>
      <c r="K8" s="599">
        <f>Bilans!J13+Bilans!J17-(Bilans!K13+Bilans!K17)</f>
        <v>0</v>
      </c>
      <c r="L8" s="599">
        <f>Bilans!K13+Bilans!K17-(Bilans!L13+Bilans!L17)</f>
        <v>0</v>
      </c>
      <c r="M8" s="599">
        <f>Bilans!L13+Bilans!L17-(Bilans!M13+Bilans!M17)</f>
        <v>0</v>
      </c>
      <c r="N8" s="599">
        <f>Bilans!M13+Bilans!M17-(Bilans!N13+Bilans!N17)</f>
        <v>0</v>
      </c>
      <c r="O8" s="599">
        <f>Bilans!N13+Bilans!N17-(Bilans!O13+Bilans!O17)</f>
        <v>0</v>
      </c>
    </row>
    <row r="9" spans="1:17" s="199" customFormat="1" ht="13.95" customHeight="1">
      <c r="A9" s="457" t="s">
        <v>245</v>
      </c>
      <c r="B9" s="458"/>
      <c r="C9" s="598"/>
      <c r="D9" s="599">
        <f ca="1">Bilans!C18-Bilans!D18</f>
        <v>-2300</v>
      </c>
      <c r="E9" s="599">
        <f ca="1">Bilans!D18-Bilans!E18</f>
        <v>-93150</v>
      </c>
      <c r="F9" s="599">
        <f ca="1">Bilans!E18-Bilans!F18</f>
        <v>-139800</v>
      </c>
      <c r="G9" s="599">
        <f ca="1">Bilans!F18-Bilans!G18</f>
        <v>-422356.66666666674</v>
      </c>
      <c r="H9" s="599">
        <f ca="1">Bilans!G18-Bilans!H18</f>
        <v>0</v>
      </c>
      <c r="I9" s="599">
        <f ca="1">Bilans!H18-Bilans!I18</f>
        <v>-1301570.0000000002</v>
      </c>
      <c r="J9" s="599">
        <f ca="1">Bilans!I18-Bilans!J18</f>
        <v>887313.33333333349</v>
      </c>
      <c r="K9" s="599">
        <f ca="1">Bilans!J18-Bilans!K18</f>
        <v>-2062883.3333333344</v>
      </c>
      <c r="L9" s="599">
        <f ca="1">Bilans!K18-Bilans!L18</f>
        <v>1640226.6666666677</v>
      </c>
      <c r="M9" s="599">
        <f ca="1">Bilans!L18-Bilans!M18</f>
        <v>-3042596.666666666</v>
      </c>
      <c r="N9" s="599">
        <f ca="1">Bilans!M18-Bilans!N18</f>
        <v>-453513.33333333302</v>
      </c>
      <c r="O9" s="599">
        <f ca="1">Bilans!N18-Bilans!O18</f>
        <v>845763.33333333256</v>
      </c>
    </row>
    <row r="10" spans="1:17" s="199" customFormat="1" ht="13.95" customHeight="1">
      <c r="A10" s="457" t="s">
        <v>246</v>
      </c>
      <c r="B10" s="458"/>
      <c r="C10" s="598"/>
      <c r="D10" s="599">
        <f>Bilans!D53-Bilans!D54-(Bilans!C53-Bilans!C54)</f>
        <v>3333.3333333333335</v>
      </c>
      <c r="E10" s="599">
        <f>Bilans!E53-Bilans!E54-(Bilans!D53-Bilans!D54)</f>
        <v>135000</v>
      </c>
      <c r="F10" s="599">
        <f>Bilans!F53-Bilans!F54-(Bilans!E53-Bilans!E54)</f>
        <v>545000</v>
      </c>
      <c r="G10" s="599">
        <f>Bilans!G53-Bilans!G54-(Bilans!F53-Bilans!F54)</f>
        <v>301533.33333333337</v>
      </c>
      <c r="H10" s="599">
        <f>Bilans!H53-Bilans!H54-(Bilans!G53-Bilans!G54)</f>
        <v>0</v>
      </c>
      <c r="I10" s="599">
        <f>Bilans!I53-Bilans!I54-(Bilans!H53-Bilans!H54)</f>
        <v>429599.99999999977</v>
      </c>
      <c r="J10" s="599">
        <f>Bilans!J53-Bilans!J54-(Bilans!I53-Bilans!I54)</f>
        <v>-368066.66666666651</v>
      </c>
      <c r="K10" s="599">
        <f>Bilans!K53-Bilans!K54-(Bilans!J53-Bilans!J54)</f>
        <v>272666.66666666418</v>
      </c>
      <c r="L10" s="599">
        <f>Bilans!L53-Bilans!L54-(Bilans!K53-Bilans!K54)</f>
        <v>-176133.33333333209</v>
      </c>
      <c r="M10" s="599">
        <f>Bilans!M53-Bilans!M54-(Bilans!L53-Bilans!L54)</f>
        <v>1025733.3333333321</v>
      </c>
      <c r="N10" s="599">
        <f>Bilans!N53-Bilans!N54-(Bilans!M53-Bilans!M54)</f>
        <v>-1401933.3333333309</v>
      </c>
      <c r="O10" s="599">
        <f>Bilans!O53-Bilans!O54-(Bilans!N53-Bilans!N54)</f>
        <v>-148066.66666666663</v>
      </c>
    </row>
    <row r="11" spans="1:17" s="203" customFormat="1" ht="13.95" customHeight="1">
      <c r="A11" s="457" t="s">
        <v>266</v>
      </c>
      <c r="B11" s="458"/>
      <c r="C11" s="598"/>
      <c r="D11" s="600">
        <f>-Naklady!D44-Majatek!D7</f>
        <v>-10000</v>
      </c>
      <c r="E11" s="600">
        <f>-Naklady!E44-Majatek!E7</f>
        <v>-7590000</v>
      </c>
      <c r="F11" s="600">
        <f>-Naklady!F44-Majatek!F7</f>
        <v>-2050000</v>
      </c>
      <c r="G11" s="600">
        <f>-Naklady!G44-Majatek!G7</f>
        <v>-2803000</v>
      </c>
      <c r="H11" s="600">
        <f>-Naklady!H44-Majatek!H7</f>
        <v>-2803000</v>
      </c>
      <c r="I11" s="600">
        <f>-Naklady!I44-Majatek!I7</f>
        <v>-3637000</v>
      </c>
      <c r="J11" s="600">
        <f>-Naklady!J44-Majatek!J7</f>
        <v>-2836000</v>
      </c>
      <c r="K11" s="600">
        <f>-Naklady!K44-Majatek!K7</f>
        <v>-2896000</v>
      </c>
      <c r="L11" s="600">
        <f>-Naklady!L44-Majatek!L7</f>
        <v>-2974000</v>
      </c>
      <c r="M11" s="600">
        <f>-Naklady!M44-Majatek!M7</f>
        <v>-4990000</v>
      </c>
      <c r="N11" s="600">
        <f>-Naklady!N44-Majatek!N7</f>
        <v>-75000</v>
      </c>
      <c r="O11" s="600">
        <f>-Naklady!O44-Majatek!O7</f>
        <v>0</v>
      </c>
    </row>
    <row r="12" spans="1:17" s="203" customFormat="1" ht="13.95" customHeight="1">
      <c r="A12" s="457" t="s">
        <v>256</v>
      </c>
      <c r="B12" s="458"/>
      <c r="C12" s="598"/>
      <c r="D12" s="600">
        <f>Finansowanie!D77</f>
        <v>0</v>
      </c>
      <c r="E12" s="600">
        <f>Finansowanie!E77</f>
        <v>15000000</v>
      </c>
      <c r="F12" s="600">
        <f>Finansowanie!F77</f>
        <v>0</v>
      </c>
      <c r="G12" s="600">
        <f>Finansowanie!G77</f>
        <v>0</v>
      </c>
      <c r="H12" s="600">
        <f>Finansowanie!H77</f>
        <v>0</v>
      </c>
      <c r="I12" s="600">
        <f>Finansowanie!I77</f>
        <v>0</v>
      </c>
      <c r="J12" s="600">
        <f>Finansowanie!J77</f>
        <v>0</v>
      </c>
      <c r="K12" s="600">
        <f>Finansowanie!K77</f>
        <v>0</v>
      </c>
      <c r="L12" s="600">
        <f>Finansowanie!L77</f>
        <v>0</v>
      </c>
      <c r="M12" s="600">
        <f>Finansowanie!M77</f>
        <v>0</v>
      </c>
      <c r="N12" s="600">
        <f>Finansowanie!N77</f>
        <v>0</v>
      </c>
      <c r="O12" s="600">
        <f>Finansowanie!O77</f>
        <v>0</v>
      </c>
    </row>
    <row r="13" spans="1:17" s="203" customFormat="1" ht="13.95" customHeight="1">
      <c r="A13" s="457" t="s">
        <v>260</v>
      </c>
      <c r="B13" s="458"/>
      <c r="C13" s="598"/>
      <c r="D13" s="600">
        <f>-Finansowanie!D78</f>
        <v>0</v>
      </c>
      <c r="E13" s="600">
        <f>-Finansowanie!E78</f>
        <v>0</v>
      </c>
      <c r="F13" s="600">
        <f>-Finansowanie!F78</f>
        <v>0</v>
      </c>
      <c r="G13" s="600">
        <f>-Finansowanie!G78</f>
        <v>0</v>
      </c>
      <c r="H13" s="600">
        <f>-Finansowanie!H78</f>
        <v>0</v>
      </c>
      <c r="I13" s="600">
        <f>-Finansowanie!I78</f>
        <v>0</v>
      </c>
      <c r="J13" s="600">
        <f>-Finansowanie!J78</f>
        <v>0</v>
      </c>
      <c r="K13" s="600">
        <f>-Finansowanie!K78</f>
        <v>0</v>
      </c>
      <c r="L13" s="600">
        <f>-Finansowanie!L78</f>
        <v>0</v>
      </c>
      <c r="M13" s="600">
        <f>-Finansowanie!M78</f>
        <v>0</v>
      </c>
      <c r="N13" s="600">
        <f>-Finansowanie!N78</f>
        <v>-15000000</v>
      </c>
      <c r="O13" s="600">
        <f>-Finansowanie!O78</f>
        <v>0</v>
      </c>
    </row>
    <row r="14" spans="1:17" s="203" customFormat="1" ht="13.95" customHeight="1">
      <c r="A14" s="457" t="s">
        <v>261</v>
      </c>
      <c r="B14" s="458"/>
      <c r="C14" s="598"/>
      <c r="D14" s="600">
        <f>-Finansowanie!D99</f>
        <v>-5000000</v>
      </c>
      <c r="E14" s="600">
        <f>-Finansowanie!E99</f>
        <v>-5000000</v>
      </c>
      <c r="F14" s="600">
        <f>-Finansowanie!F99</f>
        <v>0</v>
      </c>
      <c r="G14" s="600">
        <f>-Finansowanie!G99</f>
        <v>0</v>
      </c>
      <c r="H14" s="600">
        <f>-Finansowanie!H99</f>
        <v>0</v>
      </c>
      <c r="I14" s="600">
        <f>-Finansowanie!I99</f>
        <v>0</v>
      </c>
      <c r="J14" s="600">
        <f>-Finansowanie!J99</f>
        <v>0</v>
      </c>
      <c r="K14" s="600">
        <f>-Finansowanie!K99</f>
        <v>0</v>
      </c>
      <c r="L14" s="600">
        <f>-Finansowanie!L99</f>
        <v>0</v>
      </c>
      <c r="M14" s="600">
        <f>-Finansowanie!M99</f>
        <v>0</v>
      </c>
      <c r="N14" s="600">
        <f>-Finansowanie!N99</f>
        <v>0</v>
      </c>
      <c r="O14" s="600">
        <f>-Finansowanie!O99</f>
        <v>0</v>
      </c>
    </row>
    <row r="15" spans="1:17" s="203" customFormat="1" ht="13.95" customHeight="1">
      <c r="A15" s="457" t="s">
        <v>262</v>
      </c>
      <c r="B15" s="458"/>
      <c r="C15" s="598"/>
      <c r="D15" s="600">
        <f>-Finansowanie!D83</f>
        <v>0</v>
      </c>
      <c r="E15" s="600">
        <f>-Finansowanie!E83</f>
        <v>-337500</v>
      </c>
      <c r="F15" s="600">
        <f>-Finansowanie!F83</f>
        <v>-375000</v>
      </c>
      <c r="G15" s="600">
        <f>-Finansowanie!G83</f>
        <v>-375000</v>
      </c>
      <c r="H15" s="600">
        <f>-Finansowanie!H83</f>
        <v>-375000</v>
      </c>
      <c r="I15" s="600">
        <f>-Finansowanie!I83</f>
        <v>-375000</v>
      </c>
      <c r="J15" s="600">
        <f>-Finansowanie!J83</f>
        <v>-375000</v>
      </c>
      <c r="K15" s="600">
        <f>-Finansowanie!K83</f>
        <v>-375000</v>
      </c>
      <c r="L15" s="600">
        <f>-Finansowanie!L83</f>
        <v>-375000</v>
      </c>
      <c r="M15" s="600">
        <f>-Finansowanie!M83</f>
        <v>-375000</v>
      </c>
      <c r="N15" s="600">
        <f>-Finansowanie!N83</f>
        <v>-187500</v>
      </c>
      <c r="O15" s="600">
        <f>-Finansowanie!O83</f>
        <v>0</v>
      </c>
    </row>
    <row r="16" spans="1:17" s="203" customFormat="1" ht="13.95" customHeight="1">
      <c r="A16" s="457" t="s">
        <v>263</v>
      </c>
      <c r="B16" s="458"/>
      <c r="C16" s="598"/>
      <c r="D16" s="600">
        <f>Finansowanie!D94</f>
        <v>0</v>
      </c>
      <c r="E16" s="600">
        <f>Finansowanie!E94</f>
        <v>37500</v>
      </c>
      <c r="F16" s="600">
        <f>Finansowanie!F94</f>
        <v>75000</v>
      </c>
      <c r="G16" s="600">
        <f>Finansowanie!G94</f>
        <v>75000</v>
      </c>
      <c r="H16" s="600">
        <f>Finansowanie!H94</f>
        <v>75000</v>
      </c>
      <c r="I16" s="600">
        <f>Finansowanie!I94</f>
        <v>75000</v>
      </c>
      <c r="J16" s="600">
        <f>Finansowanie!J94</f>
        <v>75000</v>
      </c>
      <c r="K16" s="600">
        <f>Finansowanie!K94</f>
        <v>75000</v>
      </c>
      <c r="L16" s="600">
        <f>Finansowanie!L94</f>
        <v>75000</v>
      </c>
      <c r="M16" s="600">
        <f>Finansowanie!M94</f>
        <v>75000</v>
      </c>
      <c r="N16" s="600">
        <f>Finansowanie!N94</f>
        <v>37500</v>
      </c>
      <c r="O16" s="600">
        <f>Finansowanie!O94</f>
        <v>0</v>
      </c>
    </row>
    <row r="17" spans="1:15" s="199" customFormat="1" ht="13.95" customHeight="1">
      <c r="A17" s="457" t="s">
        <v>247</v>
      </c>
      <c r="B17" s="458"/>
      <c r="C17" s="598"/>
      <c r="D17" s="599"/>
      <c r="E17" s="599"/>
      <c r="F17" s="599"/>
      <c r="G17" s="599"/>
      <c r="H17" s="599"/>
      <c r="I17" s="599"/>
      <c r="J17" s="599"/>
      <c r="K17" s="599"/>
      <c r="L17" s="599"/>
      <c r="M17" s="599"/>
      <c r="N17" s="599"/>
      <c r="O17" s="599"/>
    </row>
    <row r="18" spans="1:15" s="199" customFormat="1" ht="13.95" customHeight="1">
      <c r="D18" s="200"/>
      <c r="E18" s="200"/>
      <c r="F18" s="200"/>
      <c r="G18" s="200"/>
      <c r="H18" s="200"/>
      <c r="I18" s="200"/>
      <c r="J18" s="200"/>
      <c r="K18" s="200"/>
      <c r="L18" s="200"/>
      <c r="M18" s="200"/>
      <c r="N18" s="200"/>
      <c r="O18" s="200"/>
    </row>
    <row r="19" spans="1:15" s="204" customFormat="1" ht="13.95" customHeight="1">
      <c r="A19" s="459" t="s">
        <v>248</v>
      </c>
      <c r="B19" s="459"/>
      <c r="D19" s="205">
        <f ca="1">D3-D4+D5-D6-D7+D8+D9+D10+D14+D13+D15+D17</f>
        <v>-4998966.666666667</v>
      </c>
      <c r="E19" s="205">
        <f t="shared" ref="E19:O19" ca="1" si="0">E3-E4+E5-E6-E7+E8+E9+E10+E14+E13+E15+E17</f>
        <v>-5295650</v>
      </c>
      <c r="F19" s="205">
        <f t="shared" ca="1" si="0"/>
        <v>30200</v>
      </c>
      <c r="G19" s="205">
        <f t="shared" ca="1" si="0"/>
        <v>724176.66666666698</v>
      </c>
      <c r="H19" s="205">
        <f t="shared" ca="1" si="0"/>
        <v>845000.00000000023</v>
      </c>
      <c r="I19" s="205">
        <f t="shared" ca="1" si="0"/>
        <v>3633030.0000000009</v>
      </c>
      <c r="J19" s="205">
        <f t="shared" ca="1" si="0"/>
        <v>2584246.6666666674</v>
      </c>
      <c r="K19" s="205">
        <f t="shared" ca="1" si="0"/>
        <v>6374783.333333334</v>
      </c>
      <c r="L19" s="205">
        <f t="shared" ca="1" si="0"/>
        <v>4749093.3333333367</v>
      </c>
      <c r="M19" s="205">
        <f t="shared" ca="1" si="0"/>
        <v>9808136.666666666</v>
      </c>
      <c r="N19" s="205">
        <f t="shared" ca="1" si="0"/>
        <v>-2808946.666666666</v>
      </c>
      <c r="O19" s="205">
        <f t="shared" ca="1" si="0"/>
        <v>12557696.666666666</v>
      </c>
    </row>
    <row r="20" spans="1:15" s="199" customFormat="1" ht="13.95" customHeight="1">
      <c r="A20" s="460" t="s">
        <v>249</v>
      </c>
      <c r="B20" s="460"/>
      <c r="D20" s="206">
        <f t="shared" ref="D20:O20" si="1">1/(1+$D$24)^D1</f>
        <v>1</v>
      </c>
      <c r="E20" s="206">
        <f t="shared" si="1"/>
        <v>0.95544279220436679</v>
      </c>
      <c r="F20" s="206">
        <f t="shared" si="1"/>
        <v>0.91287092917527679</v>
      </c>
      <c r="G20" s="206">
        <f t="shared" si="1"/>
        <v>0.87219594949342116</v>
      </c>
      <c r="H20" s="206">
        <f t="shared" si="1"/>
        <v>0.83333333333333304</v>
      </c>
      <c r="I20" s="206">
        <f t="shared" si="1"/>
        <v>0.79620232683697201</v>
      </c>
      <c r="J20" s="206">
        <f t="shared" si="1"/>
        <v>0.76072577431273025</v>
      </c>
      <c r="K20" s="206">
        <f t="shared" si="1"/>
        <v>0.7268299579111841</v>
      </c>
      <c r="L20" s="206">
        <f t="shared" si="1"/>
        <v>0.69444444444444398</v>
      </c>
      <c r="M20" s="206">
        <f t="shared" si="1"/>
        <v>0.66350193903080978</v>
      </c>
      <c r="N20" s="206">
        <f t="shared" si="1"/>
        <v>0.63393814526060832</v>
      </c>
      <c r="O20" s="206">
        <f t="shared" si="1"/>
        <v>0.60569163159265316</v>
      </c>
    </row>
    <row r="21" spans="1:15" s="199" customFormat="1" ht="13.95" customHeight="1">
      <c r="A21" s="460" t="s">
        <v>250</v>
      </c>
      <c r="B21" s="460"/>
      <c r="D21" s="207">
        <f ca="1">D19*D20</f>
        <v>-4998966.666666667</v>
      </c>
      <c r="E21" s="207">
        <f t="shared" ref="E21:O21" ca="1" si="2">E19*E20</f>
        <v>-5059690.6225370551</v>
      </c>
      <c r="F21" s="207">
        <f t="shared" ca="1" si="2"/>
        <v>27568.702061093358</v>
      </c>
      <c r="G21" s="207">
        <f t="shared" ca="1" si="2"/>
        <v>631623.95538431441</v>
      </c>
      <c r="H21" s="207">
        <f t="shared" ca="1" si="2"/>
        <v>704166.66666666663</v>
      </c>
      <c r="I21" s="207">
        <f t="shared" ca="1" si="2"/>
        <v>2892626.9394685254</v>
      </c>
      <c r="J21" s="207">
        <f t="shared" ca="1" si="2"/>
        <v>1965903.0465150927</v>
      </c>
      <c r="K21" s="207">
        <f t="shared" ca="1" si="2"/>
        <v>4633383.5018595848</v>
      </c>
      <c r="L21" s="207">
        <f t="shared" ca="1" si="2"/>
        <v>3297981.4814814818</v>
      </c>
      <c r="M21" s="207">
        <f t="shared" ca="1" si="2"/>
        <v>6507717.6966125164</v>
      </c>
      <c r="N21" s="207">
        <f t="shared" ca="1" si="2"/>
        <v>-1780698.4400026344</v>
      </c>
      <c r="O21" s="207">
        <f t="shared" ca="1" si="2"/>
        <v>7606091.7830789546</v>
      </c>
    </row>
    <row r="22" spans="1:15" s="199" customFormat="1" ht="13.95" customHeight="1">
      <c r="A22" s="460" t="s">
        <v>251</v>
      </c>
      <c r="B22" s="460"/>
      <c r="D22" s="207">
        <f ca="1">C22+D21</f>
        <v>-4998966.666666667</v>
      </c>
      <c r="E22" s="207">
        <f ca="1">D22+E21</f>
        <v>-10058657.289203722</v>
      </c>
      <c r="F22" s="207">
        <f t="shared" ref="F22:N22" ca="1" si="3">E22+F21</f>
        <v>-10031088.58714263</v>
      </c>
      <c r="G22" s="207">
        <f t="shared" ca="1" si="3"/>
        <v>-9399464.6317583155</v>
      </c>
      <c r="H22" s="207">
        <f t="shared" ca="1" si="3"/>
        <v>-8695297.9650916494</v>
      </c>
      <c r="I22" s="207">
        <f t="shared" ca="1" si="3"/>
        <v>-5802671.0256231241</v>
      </c>
      <c r="J22" s="207">
        <f t="shared" ca="1" si="3"/>
        <v>-3836767.9791080314</v>
      </c>
      <c r="K22" s="207">
        <f t="shared" ca="1" si="3"/>
        <v>796615.52275155345</v>
      </c>
      <c r="L22" s="207">
        <f t="shared" ca="1" si="3"/>
        <v>4094597.0042330353</v>
      </c>
      <c r="M22" s="207">
        <f t="shared" ca="1" si="3"/>
        <v>10602314.700845551</v>
      </c>
      <c r="N22" s="207">
        <f t="shared" ca="1" si="3"/>
        <v>8821616.2608429156</v>
      </c>
      <c r="O22" s="207">
        <f ca="1">N22+O21</f>
        <v>16427708.043921869</v>
      </c>
    </row>
    <row r="23" spans="1:15" s="199" customFormat="1" ht="13.95" customHeight="1">
      <c r="A23" s="460" t="s">
        <v>282</v>
      </c>
      <c r="B23" s="460"/>
      <c r="D23" s="219">
        <v>0.2</v>
      </c>
      <c r="E23" s="200"/>
      <c r="F23" s="200"/>
      <c r="G23" s="200"/>
      <c r="H23" s="200"/>
      <c r="I23" s="200"/>
      <c r="J23" s="200"/>
      <c r="K23" s="200"/>
      <c r="L23" s="200"/>
      <c r="M23" s="200"/>
      <c r="N23" s="200"/>
      <c r="O23" s="200"/>
    </row>
    <row r="24" spans="1:15" s="199" customFormat="1" ht="13.95" customHeight="1">
      <c r="A24" s="460" t="s">
        <v>265</v>
      </c>
      <c r="B24" s="460"/>
      <c r="D24" s="214">
        <f>(1+D23)^(1/4)-1</f>
        <v>4.6635139392105618E-2</v>
      </c>
      <c r="E24" s="200"/>
      <c r="F24" s="200"/>
      <c r="G24" s="200"/>
      <c r="H24" s="200"/>
      <c r="I24" s="200"/>
      <c r="J24" s="200"/>
      <c r="K24" s="200"/>
      <c r="L24" s="200"/>
      <c r="M24" s="200"/>
      <c r="N24" s="200"/>
      <c r="O24" s="200"/>
    </row>
    <row r="25" spans="1:15" s="204" customFormat="1" ht="13.95" customHeight="1">
      <c r="A25" s="459" t="s">
        <v>252</v>
      </c>
      <c r="B25" s="459"/>
      <c r="D25" s="208">
        <f ca="1">(1+IRR(D19:O19,0.1))^4-1</f>
        <v>1.0457027047555982</v>
      </c>
      <c r="E25" s="209"/>
      <c r="F25" s="209"/>
      <c r="G25" s="209"/>
      <c r="H25" s="209"/>
      <c r="I25" s="209"/>
      <c r="J25" s="209"/>
      <c r="K25" s="209"/>
      <c r="L25" s="209"/>
      <c r="M25" s="209"/>
      <c r="N25" s="209"/>
      <c r="O25" s="209"/>
    </row>
    <row r="26" spans="1:15" s="204" customFormat="1" ht="13.95" customHeight="1">
      <c r="A26" s="459" t="s">
        <v>253</v>
      </c>
      <c r="B26" s="459"/>
      <c r="D26" s="205">
        <f ca="1">O22</f>
        <v>16427708.043921869</v>
      </c>
      <c r="E26" s="205"/>
      <c r="F26" s="205"/>
      <c r="G26" s="205"/>
      <c r="H26" s="205"/>
      <c r="I26" s="205"/>
      <c r="J26" s="205"/>
      <c r="K26" s="205"/>
      <c r="L26" s="205"/>
      <c r="M26" s="205"/>
      <c r="N26" s="205"/>
      <c r="O26" s="205"/>
    </row>
    <row r="27" spans="1:15" s="199" customFormat="1" ht="13.95" customHeight="1">
      <c r="D27" s="207"/>
      <c r="E27" s="207"/>
      <c r="F27" s="207"/>
      <c r="G27" s="207"/>
      <c r="H27" s="207"/>
      <c r="I27" s="207"/>
      <c r="J27" s="207"/>
      <c r="K27" s="207"/>
      <c r="L27" s="207"/>
      <c r="M27" s="207"/>
      <c r="N27" s="207"/>
      <c r="O27" s="207"/>
    </row>
    <row r="28" spans="1:15" s="204" customFormat="1" ht="13.95" customHeight="1">
      <c r="A28" s="459" t="s">
        <v>268</v>
      </c>
      <c r="B28" s="459"/>
      <c r="D28" s="205">
        <f ca="1">D3-D4+D5-D6-D7+D8+D9+D10+D11+D17</f>
        <v>-8966.6666666666661</v>
      </c>
      <c r="E28" s="205">
        <f t="shared" ref="E28:O28" ca="1" si="4">E3-E4+E5-E6-E7+E8+E9+E10+E11+E17</f>
        <v>-7548150</v>
      </c>
      <c r="F28" s="205">
        <f t="shared" ca="1" si="4"/>
        <v>-1644800</v>
      </c>
      <c r="G28" s="205">
        <f t="shared" ca="1" si="4"/>
        <v>-1703823.333333333</v>
      </c>
      <c r="H28" s="205">
        <f t="shared" ca="1" si="4"/>
        <v>-1582999.9999999998</v>
      </c>
      <c r="I28" s="205">
        <f t="shared" ca="1" si="4"/>
        <v>371030.00000000093</v>
      </c>
      <c r="J28" s="205">
        <f t="shared" ca="1" si="4"/>
        <v>123246.66666666744</v>
      </c>
      <c r="K28" s="205">
        <f t="shared" ca="1" si="4"/>
        <v>3853783.333333334</v>
      </c>
      <c r="L28" s="205">
        <f t="shared" ca="1" si="4"/>
        <v>2150093.3333333367</v>
      </c>
      <c r="M28" s="205">
        <f t="shared" ca="1" si="4"/>
        <v>5193136.666666666</v>
      </c>
      <c r="N28" s="205">
        <f t="shared" ca="1" si="4"/>
        <v>12303553.333333334</v>
      </c>
      <c r="O28" s="205">
        <f t="shared" ca="1" si="4"/>
        <v>12557696.666666666</v>
      </c>
    </row>
    <row r="29" spans="1:15" s="199" customFormat="1" ht="13.95" customHeight="1">
      <c r="A29" s="460" t="s">
        <v>249</v>
      </c>
      <c r="B29" s="460"/>
      <c r="D29" s="206">
        <f t="shared" ref="D29:O29" si="5">1/(1+$D$37)^D1</f>
        <v>1</v>
      </c>
      <c r="E29" s="206">
        <f t="shared" si="5"/>
        <v>0.9677736365399161</v>
      </c>
      <c r="F29" s="206">
        <f t="shared" si="5"/>
        <v>0.93658581158169374</v>
      </c>
      <c r="G29" s="206">
        <f t="shared" si="5"/>
        <v>0.90640305680610456</v>
      </c>
      <c r="H29" s="206">
        <f t="shared" si="5"/>
        <v>0.87719298245613986</v>
      </c>
      <c r="I29" s="206">
        <f t="shared" si="5"/>
        <v>0.84892424257887344</v>
      </c>
      <c r="J29" s="206">
        <f t="shared" si="5"/>
        <v>0.82156650138745024</v>
      </c>
      <c r="K29" s="206">
        <f t="shared" si="5"/>
        <v>0.7950904007071089</v>
      </c>
      <c r="L29" s="206">
        <f t="shared" si="5"/>
        <v>0.76946752847029787</v>
      </c>
      <c r="M29" s="206">
        <f t="shared" si="5"/>
        <v>0.74467038822708165</v>
      </c>
      <c r="N29" s="206">
        <f t="shared" si="5"/>
        <v>0.72067236963811399</v>
      </c>
      <c r="O29" s="206">
        <f t="shared" si="5"/>
        <v>0.69744771991851628</v>
      </c>
    </row>
    <row r="30" spans="1:15" s="199" customFormat="1" ht="13.95" customHeight="1">
      <c r="A30" s="460" t="s">
        <v>254</v>
      </c>
      <c r="B30" s="460"/>
      <c r="D30" s="207">
        <f ca="1">D28*D29</f>
        <v>-8966.6666666666661</v>
      </c>
      <c r="E30" s="207">
        <f t="shared" ref="E30:O30" ca="1" si="6">E28*E29</f>
        <v>-7304900.5746487677</v>
      </c>
      <c r="F30" s="207">
        <f t="shared" ca="1" si="6"/>
        <v>-1540496.3428895699</v>
      </c>
      <c r="G30" s="207">
        <f t="shared" ca="1" si="6"/>
        <v>-1544350.6775908994</v>
      </c>
      <c r="H30" s="207">
        <f t="shared" ca="1" si="6"/>
        <v>-1388596.4912280692</v>
      </c>
      <c r="I30" s="207">
        <f t="shared" ca="1" si="6"/>
        <v>314976.36172404018</v>
      </c>
      <c r="J30" s="207">
        <f t="shared" ca="1" si="6"/>
        <v>101255.33274099925</v>
      </c>
      <c r="K30" s="207">
        <f t="shared" ca="1" si="6"/>
        <v>3064106.1347383782</v>
      </c>
      <c r="L30" s="207">
        <f t="shared" ca="1" si="6"/>
        <v>1654427.0031804668</v>
      </c>
      <c r="M30" s="207">
        <f t="shared" ca="1" si="6"/>
        <v>3867175.0976829589</v>
      </c>
      <c r="N30" s="207">
        <f t="shared" ca="1" si="6"/>
        <v>8866830.9357022494</v>
      </c>
      <c r="O30" s="207">
        <f t="shared" ca="1" si="6"/>
        <v>8758336.9075950179</v>
      </c>
    </row>
    <row r="31" spans="1:15" s="199" customFormat="1" ht="13.95" customHeight="1">
      <c r="A31" s="460" t="s">
        <v>255</v>
      </c>
      <c r="B31" s="460"/>
      <c r="D31" s="207">
        <f t="shared" ref="D31:N31" ca="1" si="7">C31+D30</f>
        <v>-8966.6666666666661</v>
      </c>
      <c r="E31" s="207">
        <f t="shared" ca="1" si="7"/>
        <v>-7313867.2413154347</v>
      </c>
      <c r="F31" s="207">
        <f t="shared" ca="1" si="7"/>
        <v>-8854363.5842050053</v>
      </c>
      <c r="G31" s="207">
        <f t="shared" ca="1" si="7"/>
        <v>-10398714.261795904</v>
      </c>
      <c r="H31" s="207">
        <f t="shared" ca="1" si="7"/>
        <v>-11787310.753023975</v>
      </c>
      <c r="I31" s="207">
        <f t="shared" ca="1" si="7"/>
        <v>-11472334.391299935</v>
      </c>
      <c r="J31" s="207">
        <f t="shared" ca="1" si="7"/>
        <v>-11371079.058558935</v>
      </c>
      <c r="K31" s="207">
        <f t="shared" ca="1" si="7"/>
        <v>-8306972.9238205571</v>
      </c>
      <c r="L31" s="207">
        <f t="shared" ca="1" si="7"/>
        <v>-6652545.9206400905</v>
      </c>
      <c r="M31" s="207">
        <f t="shared" ca="1" si="7"/>
        <v>-2785370.8229571315</v>
      </c>
      <c r="N31" s="207">
        <f t="shared" ca="1" si="7"/>
        <v>6081460.1127451174</v>
      </c>
      <c r="O31" s="207">
        <f ca="1">N31+O30</f>
        <v>14839797.020340135</v>
      </c>
    </row>
    <row r="32" spans="1:15" s="199" customFormat="1" ht="27.6" customHeight="1">
      <c r="A32" s="461" t="s">
        <v>283</v>
      </c>
      <c r="B32" s="461"/>
      <c r="D32" s="213">
        <f>SUM(Finansowanie!D99:O99)/(SUM(Finansowanie!D99:O99)+SUM(Finansowanie!D77:O77))</f>
        <v>0.4</v>
      </c>
      <c r="E32" s="207"/>
      <c r="F32" s="207"/>
      <c r="G32" s="207"/>
      <c r="H32" s="207"/>
      <c r="I32" s="207"/>
      <c r="J32" s="207"/>
      <c r="K32" s="207"/>
      <c r="L32" s="207"/>
      <c r="M32" s="207"/>
      <c r="N32" s="207"/>
      <c r="O32" s="207"/>
    </row>
    <row r="33" spans="1:15" s="199" customFormat="1" ht="13.95" customHeight="1">
      <c r="A33" s="460" t="s">
        <v>284</v>
      </c>
      <c r="B33" s="460"/>
      <c r="D33" s="213">
        <f>SUM(Finansowanie!D77:O77)/(SUM(Finansowanie!D99:O99)+SUM(Finansowanie!D77:O77))</f>
        <v>0.6</v>
      </c>
      <c r="E33" s="207"/>
      <c r="F33" s="207"/>
      <c r="G33" s="207"/>
      <c r="H33" s="207"/>
      <c r="I33" s="207"/>
      <c r="J33" s="207"/>
      <c r="K33" s="207"/>
      <c r="L33" s="207"/>
      <c r="M33" s="207"/>
      <c r="N33" s="207"/>
      <c r="O33" s="207"/>
    </row>
    <row r="34" spans="1:15" s="199" customFormat="1" ht="13.95" customHeight="1">
      <c r="A34" s="460" t="s">
        <v>285</v>
      </c>
      <c r="B34" s="460"/>
      <c r="D34" s="213">
        <f>D23</f>
        <v>0.2</v>
      </c>
      <c r="E34" s="207"/>
      <c r="F34" s="207"/>
      <c r="G34" s="207"/>
      <c r="H34" s="207"/>
      <c r="I34" s="207"/>
      <c r="J34" s="207"/>
      <c r="K34" s="207"/>
      <c r="L34" s="207"/>
      <c r="M34" s="207"/>
      <c r="N34" s="207"/>
      <c r="O34" s="207"/>
    </row>
    <row r="35" spans="1:15" s="199" customFormat="1" ht="13.95" customHeight="1">
      <c r="A35" s="460" t="s">
        <v>286</v>
      </c>
      <c r="B35" s="460"/>
      <c r="D35" s="219">
        <v>0.1</v>
      </c>
      <c r="E35" s="207"/>
      <c r="F35" s="207"/>
      <c r="G35" s="207"/>
      <c r="H35" s="207"/>
      <c r="I35" s="207"/>
      <c r="J35" s="207"/>
      <c r="K35" s="207"/>
      <c r="L35" s="207"/>
      <c r="M35" s="207"/>
      <c r="N35" s="207"/>
      <c r="O35" s="207"/>
    </row>
    <row r="36" spans="1:15" s="199" customFormat="1" ht="13.95" customHeight="1">
      <c r="A36" s="460" t="s">
        <v>264</v>
      </c>
      <c r="B36" s="460"/>
      <c r="D36" s="218">
        <f>(D32*D34)+D33*D35</f>
        <v>0.14000000000000001</v>
      </c>
      <c r="E36" s="200"/>
      <c r="F36" s="200"/>
      <c r="G36" s="200"/>
      <c r="H36" s="200"/>
      <c r="I36" s="200"/>
      <c r="J36" s="200"/>
      <c r="K36" s="200"/>
      <c r="L36" s="200"/>
      <c r="M36" s="200"/>
      <c r="N36" s="200"/>
      <c r="O36" s="200"/>
    </row>
    <row r="37" spans="1:15" s="199" customFormat="1" ht="13.95" customHeight="1">
      <c r="A37" s="460" t="s">
        <v>265</v>
      </c>
      <c r="B37" s="460"/>
      <c r="D37" s="214">
        <f>(1+D36)^(1/4)-1</f>
        <v>3.3299484758959608E-2</v>
      </c>
      <c r="E37" s="200"/>
      <c r="F37" s="200"/>
      <c r="G37" s="200"/>
      <c r="H37" s="200"/>
      <c r="I37" s="200"/>
      <c r="J37" s="200"/>
      <c r="K37" s="200"/>
      <c r="L37" s="200"/>
      <c r="M37" s="200"/>
      <c r="N37" s="200"/>
      <c r="O37" s="200"/>
    </row>
    <row r="38" spans="1:15" s="204" customFormat="1" ht="13.95" customHeight="1">
      <c r="A38" s="459" t="s">
        <v>252</v>
      </c>
      <c r="B38" s="459"/>
      <c r="D38" s="208">
        <f ca="1">(1+IRR(D28:O28,0.1))^4-1</f>
        <v>0.72736170566489422</v>
      </c>
      <c r="E38" s="209"/>
      <c r="F38" s="209"/>
      <c r="G38" s="209"/>
      <c r="H38" s="209"/>
      <c r="I38" s="209"/>
      <c r="J38" s="209"/>
      <c r="K38" s="209"/>
      <c r="L38" s="209"/>
      <c r="M38" s="209"/>
      <c r="N38" s="209"/>
      <c r="O38" s="209"/>
    </row>
    <row r="39" spans="1:15" s="204" customFormat="1" ht="13.95" customHeight="1">
      <c r="A39" s="459" t="s">
        <v>253</v>
      </c>
      <c r="B39" s="459"/>
      <c r="D39" s="205">
        <f ca="1">O31</f>
        <v>14839797.020340135</v>
      </c>
      <c r="E39" s="209"/>
      <c r="F39" s="209"/>
      <c r="G39" s="209"/>
      <c r="H39" s="209"/>
      <c r="I39" s="209"/>
      <c r="J39" s="209"/>
      <c r="K39" s="209"/>
      <c r="L39" s="209"/>
      <c r="M39" s="209"/>
      <c r="N39" s="209"/>
      <c r="O39" s="209"/>
    </row>
    <row r="45" spans="1:15" s="199" customFormat="1">
      <c r="D45" s="200"/>
      <c r="E45" s="212"/>
      <c r="F45" s="213"/>
      <c r="G45" s="200"/>
      <c r="H45" s="200"/>
      <c r="I45" s="200"/>
      <c r="J45" s="200"/>
      <c r="K45" s="200"/>
      <c r="L45" s="200"/>
      <c r="M45" s="200"/>
      <c r="N45" s="200"/>
      <c r="O45" s="200"/>
    </row>
  </sheetData>
  <sheetProtection algorithmName="SHA-512" hashValue="aAs1ztXLo/KMa04z1cXdHiil+XDBDbryVi6ZT3Nd4z3hfAOm+6INeu4gUeWp7Sq1KYeoNYreswiGwMXZ9hQZow==" saltValue="0+YcfltSnW1gnfqW9Ntc2w==" spinCount="100000" sheet="1" formatCells="0"/>
  <mergeCells count="36">
    <mergeCell ref="A11:C11"/>
    <mergeCell ref="A4:C4"/>
    <mergeCell ref="A5:C5"/>
    <mergeCell ref="A6:C6"/>
    <mergeCell ref="A7:C7"/>
    <mergeCell ref="A2:B2"/>
    <mergeCell ref="A3:C3"/>
    <mergeCell ref="A8:C8"/>
    <mergeCell ref="A9:C9"/>
    <mergeCell ref="A10:C10"/>
    <mergeCell ref="A29:B29"/>
    <mergeCell ref="A30:B30"/>
    <mergeCell ref="A31:B31"/>
    <mergeCell ref="A32:B32"/>
    <mergeCell ref="A12:C12"/>
    <mergeCell ref="A13:C13"/>
    <mergeCell ref="A14:C14"/>
    <mergeCell ref="A17:C17"/>
    <mergeCell ref="A15:C15"/>
    <mergeCell ref="A16:C16"/>
    <mergeCell ref="A38:B38"/>
    <mergeCell ref="A39:B39"/>
    <mergeCell ref="A19:B19"/>
    <mergeCell ref="A20:B20"/>
    <mergeCell ref="A21:B21"/>
    <mergeCell ref="A22:B22"/>
    <mergeCell ref="A23:B23"/>
    <mergeCell ref="A24:B24"/>
    <mergeCell ref="A25:B25"/>
    <mergeCell ref="A26:B26"/>
    <mergeCell ref="A33:B33"/>
    <mergeCell ref="A34:B34"/>
    <mergeCell ref="A35:B35"/>
    <mergeCell ref="A36:B36"/>
    <mergeCell ref="A37:B37"/>
    <mergeCell ref="A28:B28"/>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F9320-5E73-4081-9DB9-ECA1AABADC2A}">
  <dimension ref="A1"/>
  <sheetViews>
    <sheetView showGridLines="0" workbookViewId="0">
      <selection activeCell="C50" sqref="C50"/>
    </sheetView>
  </sheetViews>
  <sheetFormatPr defaultRowHeight="13.8"/>
  <sheetData/>
  <sheetProtection algorithmName="SHA-512" hashValue="pCM6bXLtKWDgd73HN51hMeEakGY5Gt+d5cjmww1sOeKjr5N4ZPTYCOPmhAn423KYlJ8Ffi4sTfso2i4iuacvgQ==" saltValue="VziLMVY9SPbOuRrI+pfnyA==" spinCount="100000" sheet="1" objects="1" scenarios="1"/>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9153" r:id="rId3" name="Label 1">
              <controlPr defaultSize="0" autoFill="0" autoLine="0" autoPict="0">
                <anchor moveWithCells="1" sizeWithCells="1">
                  <from>
                    <xdr:col>0</xdr:col>
                    <xdr:colOff>38100</xdr:colOff>
                    <xdr:row>0</xdr:row>
                    <xdr:rowOff>38100</xdr:rowOff>
                  </from>
                  <to>
                    <xdr:col>8</xdr:col>
                    <xdr:colOff>571500</xdr:colOff>
                    <xdr:row>44</xdr:row>
                    <xdr:rowOff>160020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5">
    <outlinePr summaryBelow="0"/>
    <pageSetUpPr fitToPage="1"/>
  </sheetPr>
  <dimension ref="A1:ALB51"/>
  <sheetViews>
    <sheetView showGridLines="0" zoomScale="90" zoomScaleNormal="90" workbookViewId="0">
      <pane xSplit="3" ySplit="4" topLeftCell="D5" activePane="bottomRight" state="frozen"/>
      <selection activeCell="E2" sqref="E2"/>
      <selection pane="topRight" activeCell="E2" sqref="E2"/>
      <selection pane="bottomLeft" activeCell="E2" sqref="E2"/>
      <selection pane="bottomRight" activeCell="D1" sqref="D1"/>
    </sheetView>
  </sheetViews>
  <sheetFormatPr defaultRowHeight="13.8" outlineLevelRow="2"/>
  <cols>
    <col min="1" max="1" width="42.09765625" style="5" customWidth="1"/>
    <col min="2" max="2" width="14.3984375" style="82" customWidth="1"/>
    <col min="3" max="3" width="14.09765625" style="4" customWidth="1"/>
    <col min="4" max="15" width="13.59765625" style="4" customWidth="1"/>
    <col min="16" max="990" width="9.09765625" style="4" customWidth="1"/>
    <col min="991" max="991" width="9" customWidth="1"/>
  </cols>
  <sheetData>
    <row r="1" spans="1:15" s="2" customFormat="1" ht="11.4" customHeight="1">
      <c r="A1" s="220"/>
      <c r="B1" s="220"/>
      <c r="C1" s="220"/>
      <c r="D1" s="224">
        <v>1</v>
      </c>
      <c r="E1" s="51">
        <v>2</v>
      </c>
      <c r="F1" s="51">
        <v>2</v>
      </c>
      <c r="G1" s="51">
        <v>2</v>
      </c>
      <c r="H1" s="51">
        <v>2</v>
      </c>
      <c r="I1" s="51">
        <v>3</v>
      </c>
      <c r="J1" s="51">
        <v>3</v>
      </c>
      <c r="K1" s="51">
        <v>3</v>
      </c>
      <c r="L1" s="51">
        <v>3</v>
      </c>
      <c r="M1" s="51">
        <v>4</v>
      </c>
      <c r="N1" s="51">
        <v>4</v>
      </c>
      <c r="O1" s="51">
        <v>4</v>
      </c>
    </row>
    <row r="2" spans="1:15" s="2" customFormat="1" ht="19.8" customHeight="1">
      <c r="A2" s="72" t="s">
        <v>222</v>
      </c>
      <c r="B2" s="223" t="s">
        <v>321</v>
      </c>
      <c r="D2" s="79" t="s">
        <v>147</v>
      </c>
      <c r="E2" s="1" t="s">
        <v>144</v>
      </c>
      <c r="F2" s="1" t="s">
        <v>145</v>
      </c>
      <c r="G2" s="1" t="s">
        <v>146</v>
      </c>
      <c r="H2" s="1" t="s">
        <v>147</v>
      </c>
      <c r="I2" s="1" t="s">
        <v>144</v>
      </c>
      <c r="J2" s="1" t="s">
        <v>145</v>
      </c>
      <c r="K2" s="1" t="s">
        <v>146</v>
      </c>
      <c r="L2" s="1" t="s">
        <v>147</v>
      </c>
      <c r="M2" s="1" t="s">
        <v>144</v>
      </c>
      <c r="N2" s="1" t="s">
        <v>145</v>
      </c>
      <c r="O2" s="1" t="s">
        <v>146</v>
      </c>
    </row>
    <row r="3" spans="1:15" s="2" customFormat="1" ht="27" hidden="1" customHeight="1">
      <c r="A3" s="50"/>
      <c r="B3" s="83"/>
      <c r="C3" s="83"/>
      <c r="D3" s="50" t="s">
        <v>322</v>
      </c>
      <c r="E3" s="50" t="s">
        <v>323</v>
      </c>
      <c r="F3" s="50" t="s">
        <v>324</v>
      </c>
      <c r="G3" s="50" t="s">
        <v>325</v>
      </c>
      <c r="H3" s="50" t="s">
        <v>326</v>
      </c>
      <c r="I3" s="50" t="s">
        <v>327</v>
      </c>
      <c r="J3" s="50" t="s">
        <v>328</v>
      </c>
      <c r="K3" s="50" t="s">
        <v>329</v>
      </c>
      <c r="L3" s="50" t="s">
        <v>330</v>
      </c>
      <c r="M3" s="50" t="s">
        <v>321</v>
      </c>
      <c r="N3" s="50" t="s">
        <v>331</v>
      </c>
      <c r="O3" s="50" t="s">
        <v>332</v>
      </c>
    </row>
    <row r="4" spans="1:15" s="2" customFormat="1" ht="26.4">
      <c r="B4" s="85" t="s">
        <v>156</v>
      </c>
      <c r="C4" s="85" t="s">
        <v>1</v>
      </c>
      <c r="D4" s="361" t="s">
        <v>333</v>
      </c>
      <c r="E4" s="361" t="s">
        <v>333</v>
      </c>
      <c r="F4" s="361" t="s">
        <v>333</v>
      </c>
      <c r="G4" s="361" t="s">
        <v>333</v>
      </c>
      <c r="H4" s="361" t="s">
        <v>333</v>
      </c>
      <c r="I4" s="361" t="s">
        <v>333</v>
      </c>
      <c r="J4" s="361" t="s">
        <v>333</v>
      </c>
      <c r="K4" s="361" t="s">
        <v>333</v>
      </c>
      <c r="L4" s="361" t="s">
        <v>333</v>
      </c>
      <c r="M4" s="361" t="s">
        <v>334</v>
      </c>
      <c r="N4" s="361" t="s">
        <v>333</v>
      </c>
      <c r="O4" s="361" t="s">
        <v>333</v>
      </c>
    </row>
    <row r="5" spans="1:15" s="71" customFormat="1" ht="13.2">
      <c r="A5" s="69" t="s">
        <v>168</v>
      </c>
      <c r="C5" s="84">
        <v>31640000</v>
      </c>
      <c r="D5" s="70">
        <v>0</v>
      </c>
      <c r="E5" s="70">
        <v>7580000</v>
      </c>
      <c r="F5" s="70">
        <v>2040000</v>
      </c>
      <c r="G5" s="70">
        <v>2760000</v>
      </c>
      <c r="H5" s="70">
        <v>2760000</v>
      </c>
      <c r="I5" s="70">
        <v>3495000</v>
      </c>
      <c r="J5" s="70">
        <v>2760000</v>
      </c>
      <c r="K5" s="70">
        <v>2655000</v>
      </c>
      <c r="L5" s="70">
        <v>2865000</v>
      </c>
      <c r="M5" s="70">
        <v>4650000</v>
      </c>
      <c r="N5" s="70">
        <v>75000</v>
      </c>
      <c r="O5" s="70">
        <v>0</v>
      </c>
    </row>
    <row r="6" spans="1:15" s="3" customFormat="1" ht="21" customHeight="1" outlineLevel="1">
      <c r="A6" s="221" t="s">
        <v>160</v>
      </c>
      <c r="B6" s="81"/>
      <c r="C6" s="64">
        <v>7175000</v>
      </c>
      <c r="D6" s="64">
        <v>0</v>
      </c>
      <c r="E6" s="64">
        <v>7175000</v>
      </c>
      <c r="F6" s="64">
        <v>0</v>
      </c>
      <c r="G6" s="64">
        <v>0</v>
      </c>
      <c r="H6" s="64">
        <v>0</v>
      </c>
      <c r="I6" s="64">
        <v>0</v>
      </c>
      <c r="J6" s="64">
        <v>0</v>
      </c>
      <c r="K6" s="64">
        <v>0</v>
      </c>
      <c r="L6" s="64">
        <v>0</v>
      </c>
      <c r="M6" s="64">
        <v>0</v>
      </c>
      <c r="N6" s="64">
        <v>0</v>
      </c>
      <c r="O6" s="64">
        <v>0</v>
      </c>
    </row>
    <row r="7" spans="1:15" ht="21" customHeight="1" outlineLevel="2">
      <c r="A7" s="225" t="s">
        <v>295</v>
      </c>
      <c r="B7" s="226"/>
      <c r="C7" s="65">
        <v>7000000</v>
      </c>
      <c r="D7" s="66"/>
      <c r="E7" s="66">
        <v>7000000</v>
      </c>
      <c r="F7" s="66"/>
      <c r="G7" s="66"/>
      <c r="H7" s="66"/>
      <c r="I7" s="66"/>
      <c r="J7" s="66"/>
      <c r="K7" s="66"/>
      <c r="L7" s="66"/>
      <c r="M7" s="66"/>
      <c r="N7" s="66"/>
      <c r="O7" s="66"/>
    </row>
    <row r="8" spans="1:15" s="4" customFormat="1" ht="21" customHeight="1" outlineLevel="2">
      <c r="A8" s="225" t="s">
        <v>296</v>
      </c>
      <c r="B8" s="226"/>
      <c r="C8" s="65">
        <v>175000</v>
      </c>
      <c r="D8" s="66"/>
      <c r="E8" s="66">
        <v>175000</v>
      </c>
      <c r="F8" s="66"/>
      <c r="G8" s="66"/>
      <c r="H8" s="66"/>
      <c r="I8" s="66"/>
      <c r="J8" s="66"/>
      <c r="K8" s="66"/>
      <c r="L8" s="66"/>
      <c r="M8" s="66"/>
      <c r="N8" s="66"/>
      <c r="O8" s="66"/>
    </row>
    <row r="9" spans="1:15" ht="21" customHeight="1" outlineLevel="2">
      <c r="A9" s="225"/>
      <c r="B9" s="226"/>
      <c r="C9" s="65">
        <v>0</v>
      </c>
      <c r="D9" s="66"/>
      <c r="E9" s="66"/>
      <c r="F9" s="66"/>
      <c r="G9" s="66"/>
      <c r="H9" s="66"/>
      <c r="I9" s="66"/>
      <c r="J9" s="66"/>
      <c r="K9" s="66"/>
      <c r="L9" s="66"/>
      <c r="M9" s="66"/>
      <c r="N9" s="66"/>
      <c r="O9" s="66"/>
    </row>
    <row r="10" spans="1:15" ht="21" customHeight="1" outlineLevel="2">
      <c r="A10" s="225"/>
      <c r="B10" s="226"/>
      <c r="C10" s="65">
        <v>0</v>
      </c>
      <c r="D10" s="66"/>
      <c r="E10" s="66"/>
      <c r="F10" s="66"/>
      <c r="G10" s="66"/>
      <c r="H10" s="66"/>
      <c r="I10" s="66"/>
      <c r="J10" s="66"/>
      <c r="K10" s="66"/>
      <c r="L10" s="66"/>
      <c r="M10" s="66"/>
      <c r="N10" s="66"/>
      <c r="O10" s="66"/>
    </row>
    <row r="11" spans="1:15" ht="21" customHeight="1" outlineLevel="2">
      <c r="A11" s="225"/>
      <c r="B11" s="226"/>
      <c r="C11" s="65">
        <v>0</v>
      </c>
      <c r="D11" s="66"/>
      <c r="E11" s="66"/>
      <c r="F11" s="66"/>
      <c r="G11" s="66"/>
      <c r="H11" s="66"/>
      <c r="I11" s="66"/>
      <c r="J11" s="66"/>
      <c r="K11" s="66"/>
      <c r="L11" s="66"/>
      <c r="M11" s="66"/>
      <c r="N11" s="66"/>
      <c r="O11" s="66"/>
    </row>
    <row r="12" spans="1:15" s="3" customFormat="1" ht="21" customHeight="1" outlineLevel="1">
      <c r="A12" s="63" t="s">
        <v>2</v>
      </c>
      <c r="B12" s="81"/>
      <c r="C12" s="64">
        <v>21500000</v>
      </c>
      <c r="D12" s="64">
        <v>0</v>
      </c>
      <c r="E12" s="64">
        <v>0</v>
      </c>
      <c r="F12" s="64">
        <v>1500000</v>
      </c>
      <c r="G12" s="64">
        <v>2500000</v>
      </c>
      <c r="H12" s="64">
        <v>2500000</v>
      </c>
      <c r="I12" s="64">
        <v>3200000</v>
      </c>
      <c r="J12" s="64">
        <v>2500000</v>
      </c>
      <c r="K12" s="64">
        <v>2400000</v>
      </c>
      <c r="L12" s="64">
        <v>2600000</v>
      </c>
      <c r="M12" s="64">
        <v>4300000</v>
      </c>
      <c r="N12" s="64">
        <v>0</v>
      </c>
      <c r="O12" s="64">
        <v>0</v>
      </c>
    </row>
    <row r="13" spans="1:15" ht="21" customHeight="1" outlineLevel="2">
      <c r="A13" s="225" t="s">
        <v>297</v>
      </c>
      <c r="B13" s="226">
        <v>0.08</v>
      </c>
      <c r="C13" s="65">
        <v>2500000</v>
      </c>
      <c r="D13" s="66"/>
      <c r="E13" s="66"/>
      <c r="F13" s="66">
        <v>1500000</v>
      </c>
      <c r="G13" s="66">
        <v>1000000</v>
      </c>
      <c r="H13" s="66"/>
      <c r="I13" s="66"/>
      <c r="J13" s="66"/>
      <c r="K13" s="66"/>
      <c r="L13" s="66"/>
      <c r="M13" s="66"/>
      <c r="N13" s="66"/>
      <c r="O13" s="66"/>
    </row>
    <row r="14" spans="1:15" ht="21" customHeight="1" outlineLevel="2">
      <c r="A14" s="225" t="s">
        <v>298</v>
      </c>
      <c r="B14" s="226">
        <v>0.08</v>
      </c>
      <c r="C14" s="65">
        <v>4500000</v>
      </c>
      <c r="D14" s="66"/>
      <c r="E14" s="66"/>
      <c r="F14" s="66"/>
      <c r="G14" s="66">
        <v>1500000</v>
      </c>
      <c r="H14" s="66">
        <v>1400000</v>
      </c>
      <c r="I14" s="66">
        <v>1600000</v>
      </c>
      <c r="J14" s="66"/>
      <c r="K14" s="66"/>
      <c r="L14" s="66"/>
      <c r="M14" s="66"/>
      <c r="N14" s="66"/>
      <c r="O14" s="66"/>
    </row>
    <row r="15" spans="1:15" ht="21" customHeight="1" outlineLevel="2">
      <c r="A15" s="225" t="s">
        <v>299</v>
      </c>
      <c r="B15" s="226">
        <v>0.08</v>
      </c>
      <c r="C15" s="65">
        <v>6600000</v>
      </c>
      <c r="D15" s="66"/>
      <c r="E15" s="66"/>
      <c r="F15" s="66"/>
      <c r="G15" s="66"/>
      <c r="H15" s="66">
        <v>1100000</v>
      </c>
      <c r="I15" s="66">
        <v>1100000</v>
      </c>
      <c r="J15" s="66">
        <v>1700000</v>
      </c>
      <c r="K15" s="66">
        <v>1500000</v>
      </c>
      <c r="L15" s="66">
        <v>1200000</v>
      </c>
      <c r="M15" s="66"/>
      <c r="N15" s="66"/>
      <c r="O15" s="66"/>
    </row>
    <row r="16" spans="1:15" ht="21" customHeight="1" outlineLevel="2">
      <c r="A16" s="225" t="s">
        <v>300</v>
      </c>
      <c r="B16" s="226">
        <v>0.08</v>
      </c>
      <c r="C16" s="65">
        <v>4600000</v>
      </c>
      <c r="D16" s="66"/>
      <c r="E16" s="66"/>
      <c r="F16" s="66"/>
      <c r="G16" s="66"/>
      <c r="H16" s="66"/>
      <c r="I16" s="66">
        <v>500000</v>
      </c>
      <c r="J16" s="66">
        <v>600000</v>
      </c>
      <c r="K16" s="66">
        <v>500000</v>
      </c>
      <c r="L16" s="66">
        <v>1000000</v>
      </c>
      <c r="M16" s="66">
        <v>2000000</v>
      </c>
      <c r="N16" s="66"/>
      <c r="O16" s="66"/>
    </row>
    <row r="17" spans="1:15" ht="21" customHeight="1" outlineLevel="2">
      <c r="A17" s="225" t="s">
        <v>301</v>
      </c>
      <c r="B17" s="226">
        <v>0.08</v>
      </c>
      <c r="C17" s="65">
        <v>1800000</v>
      </c>
      <c r="D17" s="66"/>
      <c r="E17" s="66"/>
      <c r="F17" s="66"/>
      <c r="G17" s="66"/>
      <c r="H17" s="66"/>
      <c r="I17" s="66"/>
      <c r="J17" s="66">
        <v>200000</v>
      </c>
      <c r="K17" s="66">
        <v>400000</v>
      </c>
      <c r="L17" s="66">
        <v>400000</v>
      </c>
      <c r="M17" s="66">
        <v>800000</v>
      </c>
      <c r="N17" s="66"/>
      <c r="O17" s="66"/>
    </row>
    <row r="18" spans="1:15" ht="21" customHeight="1" outlineLevel="2">
      <c r="A18" s="225" t="s">
        <v>311</v>
      </c>
      <c r="B18" s="226">
        <v>0.08</v>
      </c>
      <c r="C18" s="65">
        <v>1500000</v>
      </c>
      <c r="D18" s="66"/>
      <c r="E18" s="66"/>
      <c r="F18" s="66"/>
      <c r="G18" s="66"/>
      <c r="H18" s="66"/>
      <c r="I18" s="66"/>
      <c r="J18" s="66"/>
      <c r="K18" s="66"/>
      <c r="L18" s="66"/>
      <c r="M18" s="66">
        <v>1500000</v>
      </c>
      <c r="N18" s="66"/>
      <c r="O18" s="66"/>
    </row>
    <row r="19" spans="1:15" ht="21" customHeight="1" outlineLevel="2">
      <c r="A19" s="225"/>
      <c r="B19" s="226"/>
      <c r="C19" s="65">
        <v>0</v>
      </c>
      <c r="D19" s="66"/>
      <c r="E19" s="66"/>
      <c r="F19" s="66"/>
      <c r="G19" s="66"/>
      <c r="H19" s="66"/>
      <c r="I19" s="66"/>
      <c r="J19" s="66"/>
      <c r="K19" s="66"/>
      <c r="L19" s="66"/>
      <c r="M19" s="66"/>
      <c r="N19" s="66"/>
      <c r="O19" s="66"/>
    </row>
    <row r="20" spans="1:15" ht="21" customHeight="1" outlineLevel="2">
      <c r="A20" s="225"/>
      <c r="B20" s="226"/>
      <c r="C20" s="65">
        <v>0</v>
      </c>
      <c r="D20" s="66"/>
      <c r="E20" s="66"/>
      <c r="F20" s="66"/>
      <c r="G20" s="66"/>
      <c r="H20" s="66"/>
      <c r="I20" s="66"/>
      <c r="J20" s="66"/>
      <c r="K20" s="66"/>
      <c r="L20" s="66"/>
      <c r="M20" s="66"/>
      <c r="N20" s="66"/>
      <c r="O20" s="66"/>
    </row>
    <row r="21" spans="1:15" ht="21" customHeight="1" outlineLevel="2">
      <c r="A21" s="225"/>
      <c r="B21" s="226"/>
      <c r="C21" s="65">
        <v>0</v>
      </c>
      <c r="D21" s="66"/>
      <c r="E21" s="66"/>
      <c r="F21" s="66"/>
      <c r="G21" s="66"/>
      <c r="H21" s="66"/>
      <c r="I21" s="66"/>
      <c r="J21" s="66"/>
      <c r="K21" s="66"/>
      <c r="L21" s="66"/>
      <c r="M21" s="66"/>
      <c r="N21" s="66"/>
      <c r="O21" s="66"/>
    </row>
    <row r="22" spans="1:15" ht="21" customHeight="1" outlineLevel="2">
      <c r="A22" s="225"/>
      <c r="B22" s="226"/>
      <c r="C22" s="65">
        <v>0</v>
      </c>
      <c r="D22" s="66"/>
      <c r="E22" s="66"/>
      <c r="F22" s="66"/>
      <c r="G22" s="66"/>
      <c r="H22" s="66"/>
      <c r="I22" s="66"/>
      <c r="J22" s="66"/>
      <c r="K22" s="66"/>
      <c r="L22" s="66"/>
      <c r="M22" s="66"/>
      <c r="N22" s="66"/>
      <c r="O22" s="66"/>
    </row>
    <row r="23" spans="1:15" s="3" customFormat="1" ht="30" customHeight="1" outlineLevel="1">
      <c r="A23" s="227" t="s">
        <v>3</v>
      </c>
      <c r="B23" s="81"/>
      <c r="C23" s="64">
        <v>1140000</v>
      </c>
      <c r="D23" s="64">
        <v>0</v>
      </c>
      <c r="E23" s="64">
        <v>330000</v>
      </c>
      <c r="F23" s="64">
        <v>390000</v>
      </c>
      <c r="G23" s="64">
        <v>60000</v>
      </c>
      <c r="H23" s="64">
        <v>60000</v>
      </c>
      <c r="I23" s="64">
        <v>60000</v>
      </c>
      <c r="J23" s="64">
        <v>60000</v>
      </c>
      <c r="K23" s="64">
        <v>60000</v>
      </c>
      <c r="L23" s="64">
        <v>60000</v>
      </c>
      <c r="M23" s="64">
        <v>60000</v>
      </c>
      <c r="N23" s="64">
        <v>0</v>
      </c>
      <c r="O23" s="64">
        <v>0</v>
      </c>
    </row>
    <row r="24" spans="1:15" ht="21" customHeight="1" outlineLevel="2">
      <c r="A24" s="225" t="s">
        <v>302</v>
      </c>
      <c r="B24" s="226">
        <v>0.23</v>
      </c>
      <c r="C24" s="65">
        <v>550000</v>
      </c>
      <c r="D24" s="66"/>
      <c r="E24" s="66">
        <v>275000</v>
      </c>
      <c r="F24" s="66">
        <v>275000</v>
      </c>
      <c r="G24" s="66"/>
      <c r="H24" s="66"/>
      <c r="I24" s="66"/>
      <c r="J24" s="66"/>
      <c r="K24" s="66"/>
      <c r="L24" s="66"/>
      <c r="M24" s="66"/>
      <c r="N24" s="66"/>
      <c r="O24" s="66"/>
    </row>
    <row r="25" spans="1:15" ht="21" customHeight="1" outlineLevel="2">
      <c r="A25" s="225" t="s">
        <v>303</v>
      </c>
      <c r="B25" s="226">
        <v>0.23</v>
      </c>
      <c r="C25" s="65">
        <v>110000</v>
      </c>
      <c r="D25" s="66"/>
      <c r="E25" s="66">
        <v>55000</v>
      </c>
      <c r="F25" s="66">
        <v>55000</v>
      </c>
      <c r="G25" s="66"/>
      <c r="H25" s="66"/>
      <c r="I25" s="66"/>
      <c r="J25" s="66"/>
      <c r="K25" s="66"/>
      <c r="L25" s="66"/>
      <c r="M25" s="66"/>
      <c r="N25" s="66"/>
      <c r="O25" s="66"/>
    </row>
    <row r="26" spans="1:15" ht="21" customHeight="1" outlineLevel="2">
      <c r="A26" s="225" t="s">
        <v>306</v>
      </c>
      <c r="B26" s="226">
        <v>0.23</v>
      </c>
      <c r="C26" s="65">
        <v>480000</v>
      </c>
      <c r="D26" s="66"/>
      <c r="E26" s="66"/>
      <c r="F26" s="66">
        <v>60000</v>
      </c>
      <c r="G26" s="66">
        <v>60000</v>
      </c>
      <c r="H26" s="66">
        <v>60000</v>
      </c>
      <c r="I26" s="66">
        <v>60000</v>
      </c>
      <c r="J26" s="66">
        <v>60000</v>
      </c>
      <c r="K26" s="66">
        <v>60000</v>
      </c>
      <c r="L26" s="66">
        <v>60000</v>
      </c>
      <c r="M26" s="66">
        <v>60000</v>
      </c>
      <c r="N26" s="66"/>
      <c r="O26" s="66"/>
    </row>
    <row r="27" spans="1:15" ht="21" customHeight="1" outlineLevel="2">
      <c r="A27" s="225"/>
      <c r="B27" s="226"/>
      <c r="C27" s="65">
        <v>0</v>
      </c>
      <c r="D27" s="66"/>
      <c r="E27" s="66"/>
      <c r="F27" s="66"/>
      <c r="G27" s="66"/>
      <c r="H27" s="66"/>
      <c r="I27" s="66"/>
      <c r="J27" s="66"/>
      <c r="K27" s="66"/>
      <c r="L27" s="66"/>
      <c r="M27" s="66"/>
      <c r="N27" s="66"/>
      <c r="O27" s="66"/>
    </row>
    <row r="28" spans="1:15" ht="21" customHeight="1" outlineLevel="2">
      <c r="A28" s="225"/>
      <c r="B28" s="226"/>
      <c r="C28" s="65">
        <v>0</v>
      </c>
      <c r="D28" s="66"/>
      <c r="E28" s="66"/>
      <c r="F28" s="66"/>
      <c r="G28" s="66"/>
      <c r="H28" s="66"/>
      <c r="I28" s="66"/>
      <c r="J28" s="66"/>
      <c r="K28" s="66"/>
      <c r="L28" s="66"/>
      <c r="M28" s="66"/>
      <c r="N28" s="66"/>
      <c r="O28" s="66"/>
    </row>
    <row r="29" spans="1:15" s="3" customFormat="1" ht="22.8" outlineLevel="1">
      <c r="A29" s="227" t="s">
        <v>4</v>
      </c>
      <c r="B29" s="81"/>
      <c r="C29" s="64">
        <v>750000</v>
      </c>
      <c r="D29" s="64">
        <v>0</v>
      </c>
      <c r="E29" s="64">
        <v>75000</v>
      </c>
      <c r="F29" s="64">
        <v>75000</v>
      </c>
      <c r="G29" s="64">
        <v>75000</v>
      </c>
      <c r="H29" s="64">
        <v>75000</v>
      </c>
      <c r="I29" s="64">
        <v>75000</v>
      </c>
      <c r="J29" s="64">
        <v>75000</v>
      </c>
      <c r="K29" s="64">
        <v>75000</v>
      </c>
      <c r="L29" s="64">
        <v>75000</v>
      </c>
      <c r="M29" s="64">
        <v>75000</v>
      </c>
      <c r="N29" s="64">
        <v>75000</v>
      </c>
      <c r="O29" s="64">
        <v>0</v>
      </c>
    </row>
    <row r="30" spans="1:15" ht="21" customHeight="1" outlineLevel="2">
      <c r="A30" s="225" t="s">
        <v>304</v>
      </c>
      <c r="B30" s="226">
        <v>0.23</v>
      </c>
      <c r="C30" s="65">
        <v>300000</v>
      </c>
      <c r="D30" s="66"/>
      <c r="E30" s="66">
        <v>30000</v>
      </c>
      <c r="F30" s="66">
        <v>30000</v>
      </c>
      <c r="G30" s="66">
        <v>30000</v>
      </c>
      <c r="H30" s="66">
        <v>30000</v>
      </c>
      <c r="I30" s="66">
        <v>30000</v>
      </c>
      <c r="J30" s="66">
        <v>30000</v>
      </c>
      <c r="K30" s="66">
        <v>30000</v>
      </c>
      <c r="L30" s="66">
        <v>30000</v>
      </c>
      <c r="M30" s="66">
        <v>30000</v>
      </c>
      <c r="N30" s="66">
        <v>30000</v>
      </c>
      <c r="O30" s="66"/>
    </row>
    <row r="31" spans="1:15" ht="21" customHeight="1" outlineLevel="2">
      <c r="A31" s="225" t="s">
        <v>305</v>
      </c>
      <c r="B31" s="226">
        <v>0.23</v>
      </c>
      <c r="C31" s="65">
        <v>450000</v>
      </c>
      <c r="D31" s="66"/>
      <c r="E31" s="66">
        <v>45000</v>
      </c>
      <c r="F31" s="66">
        <v>45000</v>
      </c>
      <c r="G31" s="66">
        <v>45000</v>
      </c>
      <c r="H31" s="66">
        <v>45000</v>
      </c>
      <c r="I31" s="66">
        <v>45000</v>
      </c>
      <c r="J31" s="66">
        <v>45000</v>
      </c>
      <c r="K31" s="66">
        <v>45000</v>
      </c>
      <c r="L31" s="66">
        <v>45000</v>
      </c>
      <c r="M31" s="66">
        <v>45000</v>
      </c>
      <c r="N31" s="66">
        <v>45000</v>
      </c>
      <c r="O31" s="66"/>
    </row>
    <row r="32" spans="1:15" ht="21" customHeight="1" outlineLevel="2">
      <c r="A32" s="225"/>
      <c r="B32" s="226"/>
      <c r="C32" s="65">
        <v>0</v>
      </c>
      <c r="D32" s="66"/>
      <c r="E32" s="66"/>
      <c r="F32" s="66"/>
      <c r="G32" s="66"/>
      <c r="H32" s="66"/>
      <c r="I32" s="66"/>
      <c r="J32" s="66"/>
      <c r="K32" s="66"/>
      <c r="L32" s="66"/>
      <c r="M32" s="66"/>
      <c r="N32" s="66"/>
      <c r="O32" s="66"/>
    </row>
    <row r="33" spans="1:990" ht="21" customHeight="1" outlineLevel="2">
      <c r="A33" s="225"/>
      <c r="B33" s="226"/>
      <c r="C33" s="65">
        <v>0</v>
      </c>
      <c r="D33" s="66"/>
      <c r="E33" s="66"/>
      <c r="F33" s="66"/>
      <c r="G33" s="66"/>
      <c r="H33" s="66"/>
      <c r="I33" s="66"/>
      <c r="J33" s="66"/>
      <c r="K33" s="66"/>
      <c r="L33" s="66"/>
      <c r="M33" s="66"/>
      <c r="N33" s="66"/>
      <c r="O33" s="66"/>
    </row>
    <row r="34" spans="1:990" ht="21" customHeight="1" outlineLevel="2">
      <c r="A34" s="225"/>
      <c r="B34" s="226"/>
      <c r="C34" s="65">
        <v>0</v>
      </c>
      <c r="D34" s="66"/>
      <c r="E34" s="66"/>
      <c r="F34" s="66"/>
      <c r="G34" s="66"/>
      <c r="H34" s="66"/>
      <c r="I34" s="66"/>
      <c r="J34" s="66"/>
      <c r="K34" s="66"/>
      <c r="L34" s="66"/>
      <c r="M34" s="66"/>
      <c r="N34" s="66"/>
      <c r="O34" s="66"/>
    </row>
    <row r="35" spans="1:990" s="3" customFormat="1" ht="21" customHeight="1" outlineLevel="1">
      <c r="A35" s="227" t="s">
        <v>148</v>
      </c>
      <c r="B35" s="81"/>
      <c r="C35" s="64">
        <v>0</v>
      </c>
      <c r="D35" s="64">
        <v>0</v>
      </c>
      <c r="E35" s="64">
        <v>0</v>
      </c>
      <c r="F35" s="64">
        <v>0</v>
      </c>
      <c r="G35" s="64">
        <v>0</v>
      </c>
      <c r="H35" s="64">
        <v>0</v>
      </c>
      <c r="I35" s="64">
        <v>0</v>
      </c>
      <c r="J35" s="64">
        <v>0</v>
      </c>
      <c r="K35" s="64">
        <v>0</v>
      </c>
      <c r="L35" s="64">
        <v>0</v>
      </c>
      <c r="M35" s="64">
        <v>0</v>
      </c>
      <c r="N35" s="64">
        <v>0</v>
      </c>
      <c r="O35" s="64">
        <v>0</v>
      </c>
    </row>
    <row r="36" spans="1:990" ht="21" customHeight="1" outlineLevel="2">
      <c r="A36" s="225"/>
      <c r="B36" s="226"/>
      <c r="C36" s="65">
        <v>0</v>
      </c>
      <c r="D36" s="66"/>
      <c r="E36" s="66"/>
      <c r="F36" s="66"/>
      <c r="G36" s="66"/>
      <c r="H36" s="66"/>
      <c r="I36" s="66"/>
      <c r="J36" s="66"/>
      <c r="K36" s="66"/>
      <c r="L36" s="66"/>
      <c r="M36" s="66"/>
      <c r="N36" s="66"/>
      <c r="O36" s="66"/>
    </row>
    <row r="37" spans="1:990" ht="21" customHeight="1" outlineLevel="2">
      <c r="A37" s="225"/>
      <c r="B37" s="226"/>
      <c r="C37" s="65">
        <v>0</v>
      </c>
      <c r="D37" s="66"/>
      <c r="E37" s="66"/>
      <c r="F37" s="66"/>
      <c r="G37" s="66"/>
      <c r="H37" s="66"/>
      <c r="I37" s="66"/>
      <c r="J37" s="66"/>
      <c r="K37" s="66"/>
      <c r="L37" s="66"/>
      <c r="M37" s="66"/>
      <c r="N37" s="66"/>
      <c r="O37" s="66"/>
    </row>
    <row r="38" spans="1:990" ht="21" customHeight="1" outlineLevel="2">
      <c r="A38" s="225"/>
      <c r="B38" s="226"/>
      <c r="C38" s="65">
        <v>0</v>
      </c>
      <c r="D38" s="66"/>
      <c r="E38" s="66"/>
      <c r="F38" s="66"/>
      <c r="G38" s="66"/>
      <c r="H38" s="66"/>
      <c r="I38" s="66"/>
      <c r="J38" s="66"/>
      <c r="K38" s="66"/>
      <c r="L38" s="66"/>
      <c r="M38" s="66"/>
      <c r="N38" s="66"/>
      <c r="O38" s="66"/>
    </row>
    <row r="39" spans="1:990" ht="21" customHeight="1" outlineLevel="2">
      <c r="A39" s="225"/>
      <c r="B39" s="226"/>
      <c r="C39" s="65">
        <v>0</v>
      </c>
      <c r="D39" s="66"/>
      <c r="E39" s="66"/>
      <c r="F39" s="66"/>
      <c r="G39" s="66"/>
      <c r="H39" s="66"/>
      <c r="I39" s="66"/>
      <c r="J39" s="66"/>
      <c r="K39" s="66"/>
      <c r="L39" s="66"/>
      <c r="M39" s="66"/>
      <c r="N39" s="66"/>
      <c r="O39" s="66"/>
    </row>
    <row r="40" spans="1:990" ht="21" customHeight="1" outlineLevel="2">
      <c r="A40" s="225"/>
      <c r="B40" s="226"/>
      <c r="C40" s="65">
        <v>0</v>
      </c>
      <c r="D40" s="66"/>
      <c r="E40" s="66"/>
      <c r="F40" s="66"/>
      <c r="G40" s="66"/>
      <c r="H40" s="66"/>
      <c r="I40" s="66"/>
      <c r="J40" s="66"/>
      <c r="K40" s="66"/>
      <c r="L40" s="66"/>
      <c r="M40" s="66"/>
      <c r="N40" s="66"/>
      <c r="O40" s="66"/>
    </row>
    <row r="41" spans="1:990" s="3" customFormat="1" ht="21" customHeight="1" outlineLevel="1">
      <c r="A41" s="227" t="s">
        <v>5</v>
      </c>
      <c r="B41" s="81"/>
      <c r="C41" s="64">
        <v>1075000</v>
      </c>
      <c r="D41" s="64">
        <v>0</v>
      </c>
      <c r="E41" s="64">
        <v>0</v>
      </c>
      <c r="F41" s="64">
        <v>75000</v>
      </c>
      <c r="G41" s="64">
        <v>125000</v>
      </c>
      <c r="H41" s="64">
        <v>125000</v>
      </c>
      <c r="I41" s="64">
        <v>160000</v>
      </c>
      <c r="J41" s="64">
        <v>125000</v>
      </c>
      <c r="K41" s="64">
        <v>120000</v>
      </c>
      <c r="L41" s="64">
        <v>130000</v>
      </c>
      <c r="M41" s="64">
        <v>215000</v>
      </c>
      <c r="N41" s="64">
        <v>0</v>
      </c>
      <c r="O41" s="64">
        <v>0</v>
      </c>
    </row>
    <row r="42" spans="1:990" ht="21" customHeight="1" outlineLevel="2">
      <c r="A42" s="225" t="s">
        <v>307</v>
      </c>
      <c r="B42" s="226">
        <v>0.08</v>
      </c>
      <c r="C42" s="65">
        <v>1075000</v>
      </c>
      <c r="D42" s="66">
        <v>0</v>
      </c>
      <c r="E42" s="66">
        <v>0</v>
      </c>
      <c r="F42" s="66">
        <v>75000</v>
      </c>
      <c r="G42" s="66">
        <v>125000</v>
      </c>
      <c r="H42" s="66">
        <v>125000</v>
      </c>
      <c r="I42" s="66">
        <v>160000</v>
      </c>
      <c r="J42" s="66">
        <v>125000</v>
      </c>
      <c r="K42" s="66">
        <v>120000</v>
      </c>
      <c r="L42" s="66">
        <v>130000</v>
      </c>
      <c r="M42" s="66">
        <v>215000</v>
      </c>
      <c r="N42" s="66">
        <v>0</v>
      </c>
      <c r="O42" s="66">
        <v>0</v>
      </c>
    </row>
    <row r="43" spans="1:990" ht="21" customHeight="1" outlineLevel="2">
      <c r="A43" s="225"/>
      <c r="B43" s="226"/>
      <c r="C43" s="65">
        <v>0</v>
      </c>
      <c r="D43" s="66"/>
      <c r="E43" s="66"/>
      <c r="F43" s="66"/>
      <c r="G43" s="66"/>
      <c r="H43" s="66"/>
      <c r="I43" s="66"/>
      <c r="J43" s="66"/>
      <c r="K43" s="66"/>
      <c r="L43" s="66"/>
      <c r="M43" s="66"/>
      <c r="N43" s="66"/>
      <c r="O43" s="66"/>
    </row>
    <row r="44" spans="1:990" s="68" customFormat="1" ht="21" customHeight="1">
      <c r="A44" s="228" t="s">
        <v>207</v>
      </c>
      <c r="B44" s="81"/>
      <c r="C44" s="67">
        <v>31640000</v>
      </c>
      <c r="D44" s="67">
        <v>0</v>
      </c>
      <c r="E44" s="67">
        <v>7580000</v>
      </c>
      <c r="F44" s="67">
        <v>2040000</v>
      </c>
      <c r="G44" s="67">
        <v>2760000</v>
      </c>
      <c r="H44" s="67">
        <v>2760000</v>
      </c>
      <c r="I44" s="67">
        <v>3495000</v>
      </c>
      <c r="J44" s="67">
        <v>2760000</v>
      </c>
      <c r="K44" s="67">
        <v>2655000</v>
      </c>
      <c r="L44" s="67">
        <v>2865000</v>
      </c>
      <c r="M44" s="67">
        <v>4650000</v>
      </c>
      <c r="N44" s="67">
        <v>75000</v>
      </c>
      <c r="O44" s="67">
        <v>0</v>
      </c>
    </row>
    <row r="45" spans="1:990" s="68" customFormat="1" ht="21" customHeight="1">
      <c r="A45" s="229" t="s">
        <v>208</v>
      </c>
      <c r="B45" s="81"/>
      <c r="C45" s="81"/>
      <c r="D45" s="67">
        <v>0</v>
      </c>
      <c r="E45" s="67">
        <v>7580000</v>
      </c>
      <c r="F45" s="67">
        <v>9620000</v>
      </c>
      <c r="G45" s="67">
        <v>12380000</v>
      </c>
      <c r="H45" s="67">
        <v>15140000</v>
      </c>
      <c r="I45" s="67">
        <v>18635000</v>
      </c>
      <c r="J45" s="67">
        <v>21395000</v>
      </c>
      <c r="K45" s="67">
        <v>24050000</v>
      </c>
      <c r="L45" s="67">
        <v>26915000</v>
      </c>
      <c r="M45" s="67">
        <v>31565000</v>
      </c>
      <c r="N45" s="67">
        <v>31640000</v>
      </c>
      <c r="O45" s="67">
        <v>31640000</v>
      </c>
    </row>
    <row r="46" spans="1:990" s="222" customFormat="1" ht="13.2">
      <c r="A46" s="151" t="s">
        <v>221</v>
      </c>
      <c r="B46" s="152"/>
      <c r="C46" s="153"/>
      <c r="D46" s="154">
        <v>0</v>
      </c>
      <c r="E46" s="154">
        <v>0.23957016434892542</v>
      </c>
      <c r="F46" s="154">
        <v>0.30404551201011376</v>
      </c>
      <c r="G46" s="154">
        <v>0.39127686472819218</v>
      </c>
      <c r="H46" s="154">
        <v>0.47850821744627053</v>
      </c>
      <c r="I46" s="154">
        <v>0.58896965865992412</v>
      </c>
      <c r="J46" s="154">
        <v>0.67620101137800248</v>
      </c>
      <c r="K46" s="154">
        <v>0.7601137800252844</v>
      </c>
      <c r="L46" s="154">
        <v>0.85066371681415931</v>
      </c>
      <c r="M46" s="154">
        <v>0.99762958280657399</v>
      </c>
      <c r="N46" s="154">
        <v>1</v>
      </c>
      <c r="O46" s="154">
        <v>1</v>
      </c>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c r="BO46" s="153"/>
      <c r="BP46" s="153"/>
      <c r="BQ46" s="153"/>
      <c r="BR46" s="153"/>
      <c r="BS46" s="153"/>
      <c r="BT46" s="153"/>
      <c r="BU46" s="153"/>
      <c r="BV46" s="153"/>
      <c r="BW46" s="153"/>
      <c r="BX46" s="153"/>
      <c r="BY46" s="153"/>
      <c r="BZ46" s="153"/>
      <c r="CA46" s="153"/>
      <c r="CB46" s="153"/>
      <c r="CC46" s="153"/>
      <c r="CD46" s="153"/>
      <c r="CE46" s="153"/>
      <c r="CF46" s="153"/>
      <c r="CG46" s="153"/>
      <c r="CH46" s="153"/>
      <c r="CI46" s="153"/>
      <c r="CJ46" s="153"/>
      <c r="CK46" s="153"/>
      <c r="CL46" s="153"/>
      <c r="CM46" s="153"/>
      <c r="CN46" s="153"/>
      <c r="CO46" s="153"/>
      <c r="CP46" s="153"/>
      <c r="CQ46" s="153"/>
      <c r="CR46" s="153"/>
      <c r="CS46" s="153"/>
      <c r="CT46" s="153"/>
      <c r="CU46" s="153"/>
      <c r="CV46" s="153"/>
      <c r="CW46" s="153"/>
      <c r="CX46" s="153"/>
      <c r="CY46" s="153"/>
      <c r="CZ46" s="153"/>
      <c r="DA46" s="153"/>
      <c r="DB46" s="153"/>
      <c r="DC46" s="153"/>
      <c r="DD46" s="153"/>
      <c r="DE46" s="153"/>
      <c r="DF46" s="153"/>
      <c r="DG46" s="153"/>
      <c r="DH46" s="153"/>
      <c r="DI46" s="153"/>
      <c r="DJ46" s="153"/>
      <c r="DK46" s="153"/>
      <c r="DL46" s="153"/>
      <c r="DM46" s="153"/>
      <c r="DN46" s="153"/>
      <c r="DO46" s="153"/>
      <c r="DP46" s="153"/>
      <c r="DQ46" s="153"/>
      <c r="DR46" s="153"/>
      <c r="DS46" s="153"/>
      <c r="DT46" s="153"/>
      <c r="DU46" s="153"/>
      <c r="DV46" s="153"/>
      <c r="DW46" s="153"/>
      <c r="DX46" s="153"/>
      <c r="DY46" s="153"/>
      <c r="DZ46" s="153"/>
      <c r="EA46" s="153"/>
      <c r="EB46" s="153"/>
      <c r="EC46" s="153"/>
      <c r="ED46" s="153"/>
      <c r="EE46" s="153"/>
      <c r="EF46" s="153"/>
      <c r="EG46" s="153"/>
      <c r="EH46" s="153"/>
      <c r="EI46" s="153"/>
      <c r="EJ46" s="153"/>
      <c r="EK46" s="153"/>
      <c r="EL46" s="153"/>
      <c r="EM46" s="153"/>
      <c r="EN46" s="153"/>
      <c r="EO46" s="153"/>
      <c r="EP46" s="153"/>
      <c r="EQ46" s="153"/>
      <c r="ER46" s="153"/>
      <c r="ES46" s="153"/>
      <c r="ET46" s="153"/>
      <c r="EU46" s="153"/>
      <c r="EV46" s="153"/>
      <c r="EW46" s="153"/>
      <c r="EX46" s="153"/>
      <c r="EY46" s="153"/>
      <c r="EZ46" s="153"/>
      <c r="FA46" s="153"/>
      <c r="FB46" s="153"/>
      <c r="FC46" s="153"/>
      <c r="FD46" s="153"/>
      <c r="FE46" s="153"/>
      <c r="FF46" s="153"/>
      <c r="FG46" s="153"/>
      <c r="FH46" s="153"/>
      <c r="FI46" s="153"/>
      <c r="FJ46" s="153"/>
      <c r="FK46" s="153"/>
      <c r="FL46" s="153"/>
      <c r="FM46" s="153"/>
      <c r="FN46" s="153"/>
      <c r="FO46" s="153"/>
      <c r="FP46" s="153"/>
      <c r="FQ46" s="153"/>
      <c r="FR46" s="153"/>
      <c r="FS46" s="153"/>
      <c r="FT46" s="153"/>
      <c r="FU46" s="153"/>
      <c r="FV46" s="153"/>
      <c r="FW46" s="153"/>
      <c r="FX46" s="153"/>
      <c r="FY46" s="153"/>
      <c r="FZ46" s="153"/>
      <c r="GA46" s="153"/>
      <c r="GB46" s="153"/>
      <c r="GC46" s="153"/>
      <c r="GD46" s="153"/>
      <c r="GE46" s="153"/>
      <c r="GF46" s="153"/>
      <c r="GG46" s="153"/>
      <c r="GH46" s="153"/>
      <c r="GI46" s="153"/>
      <c r="GJ46" s="153"/>
      <c r="GK46" s="153"/>
      <c r="GL46" s="153"/>
      <c r="GM46" s="153"/>
      <c r="GN46" s="153"/>
      <c r="GO46" s="153"/>
      <c r="GP46" s="153"/>
      <c r="GQ46" s="153"/>
      <c r="GR46" s="153"/>
      <c r="GS46" s="153"/>
      <c r="GT46" s="153"/>
      <c r="GU46" s="153"/>
      <c r="GV46" s="153"/>
      <c r="GW46" s="153"/>
      <c r="GX46" s="153"/>
      <c r="GY46" s="153"/>
      <c r="GZ46" s="153"/>
      <c r="HA46" s="153"/>
      <c r="HB46" s="153"/>
      <c r="HC46" s="153"/>
      <c r="HD46" s="153"/>
      <c r="HE46" s="153"/>
      <c r="HF46" s="153"/>
      <c r="HG46" s="153"/>
      <c r="HH46" s="153"/>
      <c r="HI46" s="153"/>
      <c r="HJ46" s="153"/>
      <c r="HK46" s="153"/>
      <c r="HL46" s="153"/>
      <c r="HM46" s="153"/>
      <c r="HN46" s="153"/>
      <c r="HO46" s="153"/>
      <c r="HP46" s="153"/>
      <c r="HQ46" s="153"/>
      <c r="HR46" s="153"/>
      <c r="HS46" s="153"/>
      <c r="HT46" s="153"/>
      <c r="HU46" s="153"/>
      <c r="HV46" s="153"/>
      <c r="HW46" s="153"/>
      <c r="HX46" s="153"/>
      <c r="HY46" s="153"/>
      <c r="HZ46" s="153"/>
      <c r="IA46" s="153"/>
      <c r="IB46" s="153"/>
      <c r="IC46" s="153"/>
      <c r="ID46" s="153"/>
      <c r="IE46" s="153"/>
      <c r="IF46" s="153"/>
      <c r="IG46" s="153"/>
      <c r="IH46" s="153"/>
      <c r="II46" s="153"/>
      <c r="IJ46" s="153"/>
      <c r="IK46" s="153"/>
      <c r="IL46" s="153"/>
      <c r="IM46" s="153"/>
      <c r="IN46" s="153"/>
      <c r="IO46" s="153"/>
      <c r="IP46" s="153"/>
      <c r="IQ46" s="153"/>
      <c r="IR46" s="153"/>
      <c r="IS46" s="153"/>
      <c r="IT46" s="153"/>
      <c r="IU46" s="153"/>
      <c r="IV46" s="153"/>
      <c r="IW46" s="153"/>
      <c r="IX46" s="153"/>
      <c r="IY46" s="153"/>
      <c r="IZ46" s="153"/>
      <c r="JA46" s="153"/>
      <c r="JB46" s="153"/>
      <c r="JC46" s="153"/>
      <c r="JD46" s="153"/>
      <c r="JE46" s="153"/>
      <c r="JF46" s="153"/>
      <c r="JG46" s="153"/>
      <c r="JH46" s="153"/>
      <c r="JI46" s="153"/>
      <c r="JJ46" s="153"/>
      <c r="JK46" s="153"/>
      <c r="JL46" s="153"/>
      <c r="JM46" s="153"/>
      <c r="JN46" s="153"/>
      <c r="JO46" s="153"/>
      <c r="JP46" s="153"/>
      <c r="JQ46" s="153"/>
      <c r="JR46" s="153"/>
      <c r="JS46" s="153"/>
      <c r="JT46" s="153"/>
      <c r="JU46" s="153"/>
      <c r="JV46" s="153"/>
      <c r="JW46" s="153"/>
      <c r="JX46" s="153"/>
      <c r="JY46" s="153"/>
      <c r="JZ46" s="153"/>
      <c r="KA46" s="153"/>
      <c r="KB46" s="153"/>
      <c r="KC46" s="153"/>
      <c r="KD46" s="153"/>
      <c r="KE46" s="153"/>
      <c r="KF46" s="153"/>
      <c r="KG46" s="153"/>
      <c r="KH46" s="153"/>
      <c r="KI46" s="153"/>
      <c r="KJ46" s="153"/>
      <c r="KK46" s="153"/>
      <c r="KL46" s="153"/>
      <c r="KM46" s="153"/>
      <c r="KN46" s="153"/>
      <c r="KO46" s="153"/>
      <c r="KP46" s="153"/>
      <c r="KQ46" s="153"/>
      <c r="KR46" s="153"/>
      <c r="KS46" s="153"/>
      <c r="KT46" s="153"/>
      <c r="KU46" s="153"/>
      <c r="KV46" s="153"/>
      <c r="KW46" s="153"/>
      <c r="KX46" s="153"/>
      <c r="KY46" s="153"/>
      <c r="KZ46" s="153"/>
      <c r="LA46" s="153"/>
      <c r="LB46" s="153"/>
      <c r="LC46" s="153"/>
      <c r="LD46" s="153"/>
      <c r="LE46" s="153"/>
      <c r="LF46" s="153"/>
      <c r="LG46" s="153"/>
      <c r="LH46" s="153"/>
      <c r="LI46" s="153"/>
      <c r="LJ46" s="153"/>
      <c r="LK46" s="153"/>
      <c r="LL46" s="153"/>
      <c r="LM46" s="153"/>
      <c r="LN46" s="153"/>
      <c r="LO46" s="153"/>
      <c r="LP46" s="153"/>
      <c r="LQ46" s="153"/>
      <c r="LR46" s="153"/>
      <c r="LS46" s="153"/>
      <c r="LT46" s="153"/>
      <c r="LU46" s="153"/>
      <c r="LV46" s="153"/>
      <c r="LW46" s="153"/>
      <c r="LX46" s="153"/>
      <c r="LY46" s="153"/>
      <c r="LZ46" s="153"/>
      <c r="MA46" s="153"/>
      <c r="MB46" s="153"/>
      <c r="MC46" s="153"/>
      <c r="MD46" s="153"/>
      <c r="ME46" s="153"/>
      <c r="MF46" s="153"/>
      <c r="MG46" s="153"/>
      <c r="MH46" s="153"/>
      <c r="MI46" s="153"/>
      <c r="MJ46" s="153"/>
      <c r="MK46" s="153"/>
      <c r="ML46" s="153"/>
      <c r="MM46" s="153"/>
      <c r="MN46" s="153"/>
      <c r="MO46" s="153"/>
      <c r="MP46" s="153"/>
      <c r="MQ46" s="153"/>
      <c r="MR46" s="153"/>
      <c r="MS46" s="153"/>
      <c r="MT46" s="153"/>
      <c r="MU46" s="153"/>
      <c r="MV46" s="153"/>
      <c r="MW46" s="153"/>
      <c r="MX46" s="153"/>
      <c r="MY46" s="153"/>
      <c r="MZ46" s="153"/>
      <c r="NA46" s="153"/>
      <c r="NB46" s="153"/>
      <c r="NC46" s="153"/>
      <c r="ND46" s="153"/>
      <c r="NE46" s="153"/>
      <c r="NF46" s="153"/>
      <c r="NG46" s="153"/>
      <c r="NH46" s="153"/>
      <c r="NI46" s="153"/>
      <c r="NJ46" s="153"/>
      <c r="NK46" s="153"/>
      <c r="NL46" s="153"/>
      <c r="NM46" s="153"/>
      <c r="NN46" s="153"/>
      <c r="NO46" s="153"/>
      <c r="NP46" s="153"/>
      <c r="NQ46" s="153"/>
      <c r="NR46" s="153"/>
      <c r="NS46" s="153"/>
      <c r="NT46" s="153"/>
      <c r="NU46" s="153"/>
      <c r="NV46" s="153"/>
      <c r="NW46" s="153"/>
      <c r="NX46" s="153"/>
      <c r="NY46" s="153"/>
      <c r="NZ46" s="153"/>
      <c r="OA46" s="153"/>
      <c r="OB46" s="153"/>
      <c r="OC46" s="153"/>
      <c r="OD46" s="153"/>
      <c r="OE46" s="153"/>
      <c r="OF46" s="153"/>
      <c r="OG46" s="153"/>
      <c r="OH46" s="153"/>
      <c r="OI46" s="153"/>
      <c r="OJ46" s="153"/>
      <c r="OK46" s="153"/>
      <c r="OL46" s="153"/>
      <c r="OM46" s="153"/>
      <c r="ON46" s="153"/>
      <c r="OO46" s="153"/>
      <c r="OP46" s="153"/>
      <c r="OQ46" s="153"/>
      <c r="OR46" s="153"/>
      <c r="OS46" s="153"/>
      <c r="OT46" s="153"/>
      <c r="OU46" s="153"/>
      <c r="OV46" s="153"/>
      <c r="OW46" s="153"/>
      <c r="OX46" s="153"/>
      <c r="OY46" s="153"/>
      <c r="OZ46" s="153"/>
      <c r="PA46" s="153"/>
      <c r="PB46" s="153"/>
      <c r="PC46" s="153"/>
      <c r="PD46" s="153"/>
      <c r="PE46" s="153"/>
      <c r="PF46" s="153"/>
      <c r="PG46" s="153"/>
      <c r="PH46" s="153"/>
      <c r="PI46" s="153"/>
      <c r="PJ46" s="153"/>
      <c r="PK46" s="153"/>
      <c r="PL46" s="153"/>
      <c r="PM46" s="153"/>
      <c r="PN46" s="153"/>
      <c r="PO46" s="153"/>
      <c r="PP46" s="153"/>
      <c r="PQ46" s="153"/>
      <c r="PR46" s="153"/>
      <c r="PS46" s="153"/>
      <c r="PT46" s="153"/>
      <c r="PU46" s="153"/>
      <c r="PV46" s="153"/>
      <c r="PW46" s="153"/>
      <c r="PX46" s="153"/>
      <c r="PY46" s="153"/>
      <c r="PZ46" s="153"/>
      <c r="QA46" s="153"/>
      <c r="QB46" s="153"/>
      <c r="QC46" s="153"/>
      <c r="QD46" s="153"/>
      <c r="QE46" s="153"/>
      <c r="QF46" s="153"/>
      <c r="QG46" s="153"/>
      <c r="QH46" s="153"/>
      <c r="QI46" s="153"/>
      <c r="QJ46" s="153"/>
      <c r="QK46" s="153"/>
      <c r="QL46" s="153"/>
      <c r="QM46" s="153"/>
      <c r="QN46" s="153"/>
      <c r="QO46" s="153"/>
      <c r="QP46" s="153"/>
      <c r="QQ46" s="153"/>
      <c r="QR46" s="153"/>
      <c r="QS46" s="153"/>
      <c r="QT46" s="153"/>
      <c r="QU46" s="153"/>
      <c r="QV46" s="153"/>
      <c r="QW46" s="153"/>
      <c r="QX46" s="153"/>
      <c r="QY46" s="153"/>
      <c r="QZ46" s="153"/>
      <c r="RA46" s="153"/>
      <c r="RB46" s="153"/>
      <c r="RC46" s="153"/>
      <c r="RD46" s="153"/>
      <c r="RE46" s="153"/>
      <c r="RF46" s="153"/>
      <c r="RG46" s="153"/>
      <c r="RH46" s="153"/>
      <c r="RI46" s="153"/>
      <c r="RJ46" s="153"/>
      <c r="RK46" s="153"/>
      <c r="RL46" s="153"/>
      <c r="RM46" s="153"/>
      <c r="RN46" s="153"/>
      <c r="RO46" s="153"/>
      <c r="RP46" s="153"/>
      <c r="RQ46" s="153"/>
      <c r="RR46" s="153"/>
      <c r="RS46" s="153"/>
      <c r="RT46" s="153"/>
      <c r="RU46" s="153"/>
      <c r="RV46" s="153"/>
      <c r="RW46" s="153"/>
      <c r="RX46" s="153"/>
      <c r="RY46" s="153"/>
      <c r="RZ46" s="153"/>
      <c r="SA46" s="153"/>
      <c r="SB46" s="153"/>
      <c r="SC46" s="153"/>
      <c r="SD46" s="153"/>
      <c r="SE46" s="153"/>
      <c r="SF46" s="153"/>
      <c r="SG46" s="153"/>
      <c r="SH46" s="153"/>
      <c r="SI46" s="153"/>
      <c r="SJ46" s="153"/>
      <c r="SK46" s="153"/>
      <c r="SL46" s="153"/>
      <c r="SM46" s="153"/>
      <c r="SN46" s="153"/>
      <c r="SO46" s="153"/>
      <c r="SP46" s="153"/>
      <c r="SQ46" s="153"/>
      <c r="SR46" s="153"/>
      <c r="SS46" s="153"/>
      <c r="ST46" s="153"/>
      <c r="SU46" s="153"/>
      <c r="SV46" s="153"/>
      <c r="SW46" s="153"/>
      <c r="SX46" s="153"/>
      <c r="SY46" s="153"/>
      <c r="SZ46" s="153"/>
      <c r="TA46" s="153"/>
      <c r="TB46" s="153"/>
      <c r="TC46" s="153"/>
      <c r="TD46" s="153"/>
      <c r="TE46" s="153"/>
      <c r="TF46" s="153"/>
      <c r="TG46" s="153"/>
      <c r="TH46" s="153"/>
      <c r="TI46" s="153"/>
      <c r="TJ46" s="153"/>
      <c r="TK46" s="153"/>
      <c r="TL46" s="153"/>
      <c r="TM46" s="153"/>
      <c r="TN46" s="153"/>
      <c r="TO46" s="153"/>
      <c r="TP46" s="153"/>
      <c r="TQ46" s="153"/>
      <c r="TR46" s="153"/>
      <c r="TS46" s="153"/>
      <c r="TT46" s="153"/>
      <c r="TU46" s="153"/>
      <c r="TV46" s="153"/>
      <c r="TW46" s="153"/>
      <c r="TX46" s="153"/>
      <c r="TY46" s="153"/>
      <c r="TZ46" s="153"/>
      <c r="UA46" s="153"/>
      <c r="UB46" s="153"/>
      <c r="UC46" s="153"/>
      <c r="UD46" s="153"/>
      <c r="UE46" s="153"/>
      <c r="UF46" s="153"/>
      <c r="UG46" s="153"/>
      <c r="UH46" s="153"/>
      <c r="UI46" s="153"/>
      <c r="UJ46" s="153"/>
      <c r="UK46" s="153"/>
      <c r="UL46" s="153"/>
      <c r="UM46" s="153"/>
      <c r="UN46" s="153"/>
      <c r="UO46" s="153"/>
      <c r="UP46" s="153"/>
      <c r="UQ46" s="153"/>
      <c r="UR46" s="153"/>
      <c r="US46" s="153"/>
      <c r="UT46" s="153"/>
      <c r="UU46" s="153"/>
      <c r="UV46" s="153"/>
      <c r="UW46" s="153"/>
      <c r="UX46" s="153"/>
      <c r="UY46" s="153"/>
      <c r="UZ46" s="153"/>
      <c r="VA46" s="153"/>
      <c r="VB46" s="153"/>
      <c r="VC46" s="153"/>
      <c r="VD46" s="153"/>
      <c r="VE46" s="153"/>
      <c r="VF46" s="153"/>
      <c r="VG46" s="153"/>
      <c r="VH46" s="153"/>
      <c r="VI46" s="153"/>
      <c r="VJ46" s="153"/>
      <c r="VK46" s="153"/>
      <c r="VL46" s="153"/>
      <c r="VM46" s="153"/>
      <c r="VN46" s="153"/>
      <c r="VO46" s="153"/>
      <c r="VP46" s="153"/>
      <c r="VQ46" s="153"/>
      <c r="VR46" s="153"/>
      <c r="VS46" s="153"/>
      <c r="VT46" s="153"/>
      <c r="VU46" s="153"/>
      <c r="VV46" s="153"/>
      <c r="VW46" s="153"/>
      <c r="VX46" s="153"/>
      <c r="VY46" s="153"/>
      <c r="VZ46" s="153"/>
      <c r="WA46" s="153"/>
      <c r="WB46" s="153"/>
      <c r="WC46" s="153"/>
      <c r="WD46" s="153"/>
      <c r="WE46" s="153"/>
      <c r="WF46" s="153"/>
      <c r="WG46" s="153"/>
      <c r="WH46" s="153"/>
      <c r="WI46" s="153"/>
      <c r="WJ46" s="153"/>
      <c r="WK46" s="153"/>
      <c r="WL46" s="153"/>
      <c r="WM46" s="153"/>
      <c r="WN46" s="153"/>
      <c r="WO46" s="153"/>
      <c r="WP46" s="153"/>
      <c r="WQ46" s="153"/>
      <c r="WR46" s="153"/>
      <c r="WS46" s="153"/>
      <c r="WT46" s="153"/>
      <c r="WU46" s="153"/>
      <c r="WV46" s="153"/>
      <c r="WW46" s="153"/>
      <c r="WX46" s="153"/>
      <c r="WY46" s="153"/>
      <c r="WZ46" s="153"/>
      <c r="XA46" s="153"/>
      <c r="XB46" s="153"/>
      <c r="XC46" s="153"/>
      <c r="XD46" s="153"/>
      <c r="XE46" s="153"/>
      <c r="XF46" s="153"/>
      <c r="XG46" s="153"/>
      <c r="XH46" s="153"/>
      <c r="XI46" s="153"/>
      <c r="XJ46" s="153"/>
      <c r="XK46" s="153"/>
      <c r="XL46" s="153"/>
      <c r="XM46" s="153"/>
      <c r="XN46" s="153"/>
      <c r="XO46" s="153"/>
      <c r="XP46" s="153"/>
      <c r="XQ46" s="153"/>
      <c r="XR46" s="153"/>
      <c r="XS46" s="153"/>
      <c r="XT46" s="153"/>
      <c r="XU46" s="153"/>
      <c r="XV46" s="153"/>
      <c r="XW46" s="153"/>
      <c r="XX46" s="153"/>
      <c r="XY46" s="153"/>
      <c r="XZ46" s="153"/>
      <c r="YA46" s="153"/>
      <c r="YB46" s="153"/>
      <c r="YC46" s="153"/>
      <c r="YD46" s="153"/>
      <c r="YE46" s="153"/>
      <c r="YF46" s="153"/>
      <c r="YG46" s="153"/>
      <c r="YH46" s="153"/>
      <c r="YI46" s="153"/>
      <c r="YJ46" s="153"/>
      <c r="YK46" s="153"/>
      <c r="YL46" s="153"/>
      <c r="YM46" s="153"/>
      <c r="YN46" s="153"/>
      <c r="YO46" s="153"/>
      <c r="YP46" s="153"/>
      <c r="YQ46" s="153"/>
      <c r="YR46" s="153"/>
      <c r="YS46" s="153"/>
      <c r="YT46" s="153"/>
      <c r="YU46" s="153"/>
      <c r="YV46" s="153"/>
      <c r="YW46" s="153"/>
      <c r="YX46" s="153"/>
      <c r="YY46" s="153"/>
      <c r="YZ46" s="153"/>
      <c r="ZA46" s="153"/>
      <c r="ZB46" s="153"/>
      <c r="ZC46" s="153"/>
      <c r="ZD46" s="153"/>
      <c r="ZE46" s="153"/>
      <c r="ZF46" s="153"/>
      <c r="ZG46" s="153"/>
      <c r="ZH46" s="153"/>
      <c r="ZI46" s="153"/>
      <c r="ZJ46" s="153"/>
      <c r="ZK46" s="153"/>
      <c r="ZL46" s="153"/>
      <c r="ZM46" s="153"/>
      <c r="ZN46" s="153"/>
      <c r="ZO46" s="153"/>
      <c r="ZP46" s="153"/>
      <c r="ZQ46" s="153"/>
      <c r="ZR46" s="153"/>
      <c r="ZS46" s="153"/>
      <c r="ZT46" s="153"/>
      <c r="ZU46" s="153"/>
      <c r="ZV46" s="153"/>
      <c r="ZW46" s="153"/>
      <c r="ZX46" s="153"/>
      <c r="ZY46" s="153"/>
      <c r="ZZ46" s="153"/>
      <c r="AAA46" s="153"/>
      <c r="AAB46" s="153"/>
      <c r="AAC46" s="153"/>
      <c r="AAD46" s="153"/>
      <c r="AAE46" s="153"/>
      <c r="AAF46" s="153"/>
      <c r="AAG46" s="153"/>
      <c r="AAH46" s="153"/>
      <c r="AAI46" s="153"/>
      <c r="AAJ46" s="153"/>
      <c r="AAK46" s="153"/>
      <c r="AAL46" s="153"/>
      <c r="AAM46" s="153"/>
      <c r="AAN46" s="153"/>
      <c r="AAO46" s="153"/>
      <c r="AAP46" s="153"/>
      <c r="AAQ46" s="153"/>
      <c r="AAR46" s="153"/>
      <c r="AAS46" s="153"/>
      <c r="AAT46" s="153"/>
      <c r="AAU46" s="153"/>
      <c r="AAV46" s="153"/>
      <c r="AAW46" s="153"/>
      <c r="AAX46" s="153"/>
      <c r="AAY46" s="153"/>
      <c r="AAZ46" s="153"/>
      <c r="ABA46" s="153"/>
      <c r="ABB46" s="153"/>
      <c r="ABC46" s="153"/>
      <c r="ABD46" s="153"/>
      <c r="ABE46" s="153"/>
      <c r="ABF46" s="153"/>
      <c r="ABG46" s="153"/>
      <c r="ABH46" s="153"/>
      <c r="ABI46" s="153"/>
      <c r="ABJ46" s="153"/>
      <c r="ABK46" s="153"/>
      <c r="ABL46" s="153"/>
      <c r="ABM46" s="153"/>
      <c r="ABN46" s="153"/>
      <c r="ABO46" s="153"/>
      <c r="ABP46" s="153"/>
      <c r="ABQ46" s="153"/>
      <c r="ABR46" s="153"/>
      <c r="ABS46" s="153"/>
      <c r="ABT46" s="153"/>
      <c r="ABU46" s="153"/>
      <c r="ABV46" s="153"/>
      <c r="ABW46" s="153"/>
      <c r="ABX46" s="153"/>
      <c r="ABY46" s="153"/>
      <c r="ABZ46" s="153"/>
      <c r="ACA46" s="153"/>
      <c r="ACB46" s="153"/>
      <c r="ACC46" s="153"/>
      <c r="ACD46" s="153"/>
      <c r="ACE46" s="153"/>
      <c r="ACF46" s="153"/>
      <c r="ACG46" s="153"/>
      <c r="ACH46" s="153"/>
      <c r="ACI46" s="153"/>
      <c r="ACJ46" s="153"/>
      <c r="ACK46" s="153"/>
      <c r="ACL46" s="153"/>
      <c r="ACM46" s="153"/>
      <c r="ACN46" s="153"/>
      <c r="ACO46" s="153"/>
      <c r="ACP46" s="153"/>
      <c r="ACQ46" s="153"/>
      <c r="ACR46" s="153"/>
      <c r="ACS46" s="153"/>
      <c r="ACT46" s="153"/>
      <c r="ACU46" s="153"/>
      <c r="ACV46" s="153"/>
      <c r="ACW46" s="153"/>
      <c r="ACX46" s="153"/>
      <c r="ACY46" s="153"/>
      <c r="ACZ46" s="153"/>
      <c r="ADA46" s="153"/>
      <c r="ADB46" s="153"/>
      <c r="ADC46" s="153"/>
      <c r="ADD46" s="153"/>
      <c r="ADE46" s="153"/>
      <c r="ADF46" s="153"/>
      <c r="ADG46" s="153"/>
      <c r="ADH46" s="153"/>
      <c r="ADI46" s="153"/>
      <c r="ADJ46" s="153"/>
      <c r="ADK46" s="153"/>
      <c r="ADL46" s="153"/>
      <c r="ADM46" s="153"/>
      <c r="ADN46" s="153"/>
      <c r="ADO46" s="153"/>
      <c r="ADP46" s="153"/>
      <c r="ADQ46" s="153"/>
      <c r="ADR46" s="153"/>
      <c r="ADS46" s="153"/>
      <c r="ADT46" s="153"/>
      <c r="ADU46" s="153"/>
      <c r="ADV46" s="153"/>
      <c r="ADW46" s="153"/>
      <c r="ADX46" s="153"/>
      <c r="ADY46" s="153"/>
      <c r="ADZ46" s="153"/>
      <c r="AEA46" s="153"/>
      <c r="AEB46" s="153"/>
      <c r="AEC46" s="153"/>
      <c r="AED46" s="153"/>
      <c r="AEE46" s="153"/>
      <c r="AEF46" s="153"/>
      <c r="AEG46" s="153"/>
      <c r="AEH46" s="153"/>
      <c r="AEI46" s="153"/>
      <c r="AEJ46" s="153"/>
      <c r="AEK46" s="153"/>
      <c r="AEL46" s="153"/>
      <c r="AEM46" s="153"/>
      <c r="AEN46" s="153"/>
      <c r="AEO46" s="153"/>
      <c r="AEP46" s="153"/>
      <c r="AEQ46" s="153"/>
      <c r="AER46" s="153"/>
      <c r="AES46" s="153"/>
      <c r="AET46" s="153"/>
      <c r="AEU46" s="153"/>
      <c r="AEV46" s="153"/>
      <c r="AEW46" s="153"/>
      <c r="AEX46" s="153"/>
      <c r="AEY46" s="153"/>
      <c r="AEZ46" s="153"/>
      <c r="AFA46" s="153"/>
      <c r="AFB46" s="153"/>
      <c r="AFC46" s="153"/>
      <c r="AFD46" s="153"/>
      <c r="AFE46" s="153"/>
      <c r="AFF46" s="153"/>
      <c r="AFG46" s="153"/>
      <c r="AFH46" s="153"/>
      <c r="AFI46" s="153"/>
      <c r="AFJ46" s="153"/>
      <c r="AFK46" s="153"/>
      <c r="AFL46" s="153"/>
      <c r="AFM46" s="153"/>
      <c r="AFN46" s="153"/>
      <c r="AFO46" s="153"/>
      <c r="AFP46" s="153"/>
      <c r="AFQ46" s="153"/>
      <c r="AFR46" s="153"/>
      <c r="AFS46" s="153"/>
      <c r="AFT46" s="153"/>
      <c r="AFU46" s="153"/>
      <c r="AFV46" s="153"/>
      <c r="AFW46" s="153"/>
      <c r="AFX46" s="153"/>
      <c r="AFY46" s="153"/>
      <c r="AFZ46" s="153"/>
      <c r="AGA46" s="153"/>
      <c r="AGB46" s="153"/>
      <c r="AGC46" s="153"/>
      <c r="AGD46" s="153"/>
      <c r="AGE46" s="153"/>
      <c r="AGF46" s="153"/>
      <c r="AGG46" s="153"/>
      <c r="AGH46" s="153"/>
      <c r="AGI46" s="153"/>
      <c r="AGJ46" s="153"/>
      <c r="AGK46" s="153"/>
      <c r="AGL46" s="153"/>
      <c r="AGM46" s="153"/>
      <c r="AGN46" s="153"/>
      <c r="AGO46" s="153"/>
      <c r="AGP46" s="153"/>
      <c r="AGQ46" s="153"/>
      <c r="AGR46" s="153"/>
      <c r="AGS46" s="153"/>
      <c r="AGT46" s="153"/>
      <c r="AGU46" s="153"/>
      <c r="AGV46" s="153"/>
      <c r="AGW46" s="153"/>
      <c r="AGX46" s="153"/>
      <c r="AGY46" s="153"/>
      <c r="AGZ46" s="153"/>
      <c r="AHA46" s="153"/>
      <c r="AHB46" s="153"/>
      <c r="AHC46" s="153"/>
      <c r="AHD46" s="153"/>
      <c r="AHE46" s="153"/>
      <c r="AHF46" s="153"/>
      <c r="AHG46" s="153"/>
      <c r="AHH46" s="153"/>
      <c r="AHI46" s="153"/>
      <c r="AHJ46" s="153"/>
      <c r="AHK46" s="153"/>
      <c r="AHL46" s="153"/>
      <c r="AHM46" s="153"/>
      <c r="AHN46" s="153"/>
      <c r="AHO46" s="153"/>
      <c r="AHP46" s="153"/>
      <c r="AHQ46" s="153"/>
      <c r="AHR46" s="153"/>
      <c r="AHS46" s="153"/>
      <c r="AHT46" s="153"/>
      <c r="AHU46" s="153"/>
      <c r="AHV46" s="153"/>
      <c r="AHW46" s="153"/>
      <c r="AHX46" s="153"/>
      <c r="AHY46" s="153"/>
      <c r="AHZ46" s="153"/>
      <c r="AIA46" s="153"/>
      <c r="AIB46" s="153"/>
      <c r="AIC46" s="153"/>
      <c r="AID46" s="153"/>
      <c r="AIE46" s="153"/>
      <c r="AIF46" s="153"/>
      <c r="AIG46" s="153"/>
      <c r="AIH46" s="153"/>
      <c r="AII46" s="153"/>
      <c r="AIJ46" s="153"/>
      <c r="AIK46" s="153"/>
      <c r="AIL46" s="153"/>
      <c r="AIM46" s="153"/>
      <c r="AIN46" s="153"/>
      <c r="AIO46" s="153"/>
      <c r="AIP46" s="153"/>
      <c r="AIQ46" s="153"/>
      <c r="AIR46" s="153"/>
      <c r="AIS46" s="153"/>
      <c r="AIT46" s="153"/>
      <c r="AIU46" s="153"/>
      <c r="AIV46" s="153"/>
      <c r="AIW46" s="153"/>
      <c r="AIX46" s="153"/>
      <c r="AIY46" s="153"/>
      <c r="AIZ46" s="153"/>
      <c r="AJA46" s="153"/>
      <c r="AJB46" s="153"/>
      <c r="AJC46" s="153"/>
      <c r="AJD46" s="153"/>
      <c r="AJE46" s="153"/>
      <c r="AJF46" s="153"/>
      <c r="AJG46" s="153"/>
      <c r="AJH46" s="153"/>
      <c r="AJI46" s="153"/>
      <c r="AJJ46" s="153"/>
      <c r="AJK46" s="153"/>
      <c r="AJL46" s="153"/>
      <c r="AJM46" s="153"/>
      <c r="AJN46" s="153"/>
      <c r="AJO46" s="153"/>
      <c r="AJP46" s="153"/>
      <c r="AJQ46" s="153"/>
      <c r="AJR46" s="153"/>
      <c r="AJS46" s="153"/>
      <c r="AJT46" s="153"/>
      <c r="AJU46" s="153"/>
      <c r="AJV46" s="153"/>
      <c r="AJW46" s="153"/>
      <c r="AJX46" s="153"/>
      <c r="AJY46" s="153"/>
      <c r="AJZ46" s="153"/>
      <c r="AKA46" s="153"/>
      <c r="AKB46" s="153"/>
      <c r="AKC46" s="153"/>
      <c r="AKD46" s="153"/>
      <c r="AKE46" s="153"/>
      <c r="AKF46" s="153"/>
      <c r="AKG46" s="153"/>
      <c r="AKH46" s="153"/>
      <c r="AKI46" s="153"/>
      <c r="AKJ46" s="153"/>
      <c r="AKK46" s="153"/>
      <c r="AKL46" s="153"/>
      <c r="AKM46" s="153"/>
      <c r="AKN46" s="153"/>
      <c r="AKO46" s="153"/>
      <c r="AKP46" s="153"/>
      <c r="AKQ46" s="153"/>
      <c r="AKR46" s="153"/>
      <c r="AKS46" s="153"/>
      <c r="AKT46" s="153"/>
      <c r="AKU46" s="153"/>
      <c r="AKV46" s="153"/>
      <c r="AKW46" s="153"/>
      <c r="AKX46" s="153"/>
      <c r="AKY46" s="153"/>
      <c r="AKZ46" s="153"/>
      <c r="ALA46" s="153"/>
      <c r="ALB46" s="153"/>
    </row>
    <row r="47" spans="1:990">
      <c r="D47" s="74"/>
      <c r="E47" s="74"/>
      <c r="F47" s="74"/>
      <c r="G47" s="74"/>
      <c r="H47" s="74"/>
      <c r="I47" s="74"/>
      <c r="J47" s="74"/>
      <c r="K47" s="74"/>
      <c r="L47" s="74"/>
      <c r="M47" s="74"/>
      <c r="N47" s="74"/>
      <c r="O47" s="74"/>
    </row>
    <row r="48" spans="1:990" hidden="1">
      <c r="A48" s="5" t="s">
        <v>144</v>
      </c>
      <c r="B48" s="82" t="s">
        <v>145</v>
      </c>
    </row>
    <row r="49" spans="1:2" hidden="1">
      <c r="A49" s="5" t="s">
        <v>145</v>
      </c>
      <c r="B49" s="82" t="s">
        <v>146</v>
      </c>
    </row>
    <row r="50" spans="1:2" hidden="1">
      <c r="A50" s="5" t="s">
        <v>146</v>
      </c>
      <c r="B50" s="82" t="s">
        <v>147</v>
      </c>
    </row>
    <row r="51" spans="1:2" hidden="1">
      <c r="A51" s="5" t="s">
        <v>147</v>
      </c>
      <c r="B51" s="82" t="s">
        <v>144</v>
      </c>
    </row>
  </sheetData>
  <sheetProtection algorithmName="SHA-512" hashValue="ri2aNPRwnX6RVR2SZ/HVfiLlYgFfLONbP9ek34sDSjbqDkW5Wzc8expO9DqFssptbSngTCGkKc74K/KyobXNCA==" saltValue="GyLNXRKsusOznl8FZh0+sg==" spinCount="100000" sheet="1" objects="1" scenarios="1" formatCells="0"/>
  <phoneticPr fontId="59" type="noConversion"/>
  <dataValidations count="2">
    <dataValidation type="list" allowBlank="1" showInputMessage="1" showErrorMessage="1" sqref="D2" xr:uid="{33862054-B043-426A-8486-E6E033B9399D}">
      <formula1>$A$48:$A$51</formula1>
    </dataValidation>
    <dataValidation type="list" allowBlank="1" showInputMessage="1" showErrorMessage="1" sqref="B2" xr:uid="{083F83CD-EFDE-4E17-99EB-2C74457D91D2}">
      <formula1>$D$3:$O$3</formula1>
    </dataValidation>
  </dataValidations>
  <pageMargins left="0.78740157480314965" right="0.35433070866141736" top="1.1417322834645669" bottom="1.1417322834645669" header="0.74803149606299213" footer="0.74803149606299213"/>
  <pageSetup paperSize="9" scale="23"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1:ALH154"/>
  <sheetViews>
    <sheetView showGridLines="0" zoomScaleNormal="100" workbookViewId="0">
      <pane xSplit="2" ySplit="2" topLeftCell="D3" activePane="bottomRight" state="frozen"/>
      <selection activeCell="E2" sqref="E2"/>
      <selection pane="topRight" activeCell="E2" sqref="E2"/>
      <selection pane="bottomLeft" activeCell="E2" sqref="E2"/>
      <selection pane="bottomRight" activeCell="G1" sqref="G1"/>
    </sheetView>
  </sheetViews>
  <sheetFormatPr defaultRowHeight="13.8"/>
  <cols>
    <col min="1" max="1" width="21.19921875" style="6" customWidth="1"/>
    <col min="2" max="2" width="33.8984375" style="7" customWidth="1"/>
    <col min="3" max="3" width="1.5" style="7" hidden="1" customWidth="1"/>
    <col min="4" max="15" width="11.69921875" style="7" customWidth="1"/>
    <col min="16" max="59" width="10.09765625" style="38" customWidth="1"/>
    <col min="60" max="996" width="9.09765625" style="38" customWidth="1"/>
    <col min="997" max="997" width="9" customWidth="1"/>
  </cols>
  <sheetData>
    <row r="1" spans="1:996" s="55" customFormat="1" ht="21.75" customHeight="1">
      <c r="B1" s="434"/>
      <c r="C1" s="115"/>
      <c r="D1" s="50" t="s">
        <v>322</v>
      </c>
      <c r="E1" s="50" t="s">
        <v>323</v>
      </c>
      <c r="F1" s="50" t="s">
        <v>324</v>
      </c>
      <c r="G1" s="50" t="s">
        <v>325</v>
      </c>
      <c r="H1" s="50" t="s">
        <v>326</v>
      </c>
      <c r="I1" s="50" t="s">
        <v>327</v>
      </c>
      <c r="J1" s="50" t="s">
        <v>328</v>
      </c>
      <c r="K1" s="50" t="s">
        <v>329</v>
      </c>
      <c r="L1" s="50" t="s">
        <v>330</v>
      </c>
      <c r="M1" s="50" t="s">
        <v>321</v>
      </c>
      <c r="N1" s="50" t="s">
        <v>331</v>
      </c>
      <c r="O1" s="50" t="s">
        <v>332</v>
      </c>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row>
    <row r="2" spans="1:996" s="80" customFormat="1" ht="19.2">
      <c r="A2" s="378" t="s">
        <v>209</v>
      </c>
      <c r="B2" s="434"/>
      <c r="C2" s="115"/>
      <c r="D2" s="379" t="s">
        <v>333</v>
      </c>
      <c r="E2" s="379" t="s">
        <v>333</v>
      </c>
      <c r="F2" s="379" t="s">
        <v>333</v>
      </c>
      <c r="G2" s="379" t="s">
        <v>333</v>
      </c>
      <c r="H2" s="379" t="s">
        <v>333</v>
      </c>
      <c r="I2" s="379" t="s">
        <v>333</v>
      </c>
      <c r="J2" s="379" t="s">
        <v>333</v>
      </c>
      <c r="K2" s="379" t="s">
        <v>333</v>
      </c>
      <c r="L2" s="379" t="s">
        <v>333</v>
      </c>
      <c r="M2" s="379" t="s">
        <v>334</v>
      </c>
      <c r="N2" s="379" t="s">
        <v>333</v>
      </c>
      <c r="O2" s="379" t="s">
        <v>333</v>
      </c>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row>
    <row r="3" spans="1:996" s="38" customFormat="1" ht="13.5" customHeight="1">
      <c r="A3" s="435" t="s">
        <v>213</v>
      </c>
      <c r="B3" s="191" t="s">
        <v>210</v>
      </c>
      <c r="C3" s="191"/>
      <c r="D3" s="381">
        <v>5000000</v>
      </c>
      <c r="E3" s="381"/>
      <c r="F3" s="381"/>
      <c r="G3" s="381"/>
      <c r="H3" s="381"/>
      <c r="I3" s="381"/>
      <c r="J3" s="381"/>
      <c r="K3" s="381"/>
      <c r="L3" s="381"/>
      <c r="M3" s="381"/>
      <c r="N3" s="381"/>
      <c r="O3" s="381"/>
      <c r="P3" s="382"/>
      <c r="Q3" s="382"/>
      <c r="R3" s="382"/>
      <c r="S3" s="382"/>
      <c r="T3" s="382"/>
      <c r="U3" s="382"/>
      <c r="V3" s="382"/>
      <c r="W3" s="382"/>
      <c r="X3" s="382"/>
      <c r="Y3" s="382"/>
      <c r="Z3" s="382"/>
      <c r="AA3" s="382"/>
      <c r="AB3" s="382"/>
      <c r="AC3" s="382"/>
      <c r="AD3" s="382"/>
      <c r="AE3" s="382"/>
      <c r="AF3" s="382"/>
      <c r="AG3" s="382"/>
      <c r="AH3" s="382"/>
      <c r="AI3" s="382"/>
      <c r="AJ3" s="382"/>
      <c r="AK3" s="382"/>
      <c r="AL3" s="382"/>
      <c r="AM3" s="382"/>
      <c r="AN3" s="382"/>
      <c r="AO3" s="382"/>
      <c r="AP3" s="382"/>
      <c r="AQ3" s="382"/>
      <c r="AR3" s="382"/>
      <c r="AS3" s="382"/>
      <c r="AT3" s="382"/>
      <c r="AU3" s="382"/>
      <c r="AV3" s="382"/>
      <c r="AW3" s="382"/>
      <c r="AX3" s="382"/>
      <c r="AY3" s="382"/>
      <c r="AZ3" s="382"/>
      <c r="BA3" s="382"/>
      <c r="BB3" s="382"/>
      <c r="BC3" s="382"/>
      <c r="BD3" s="382"/>
      <c r="BE3" s="382"/>
      <c r="BF3" s="382"/>
      <c r="BG3" s="382"/>
    </row>
    <row r="4" spans="1:996" s="38" customFormat="1" ht="13.5" customHeight="1">
      <c r="A4" s="436"/>
      <c r="B4" s="52" t="s">
        <v>211</v>
      </c>
      <c r="C4" s="52"/>
      <c r="D4" s="381"/>
      <c r="E4" s="381"/>
      <c r="F4" s="381"/>
      <c r="G4" s="381"/>
      <c r="H4" s="381"/>
      <c r="I4" s="381"/>
      <c r="J4" s="381"/>
      <c r="K4" s="381"/>
      <c r="L4" s="381"/>
      <c r="M4" s="381"/>
      <c r="N4" s="381"/>
      <c r="O4" s="381"/>
      <c r="P4" s="382"/>
      <c r="Q4" s="382"/>
      <c r="R4" s="382"/>
      <c r="S4" s="382"/>
      <c r="T4" s="382"/>
      <c r="U4" s="382"/>
      <c r="V4" s="382"/>
      <c r="W4" s="382"/>
      <c r="X4" s="382"/>
      <c r="Y4" s="382"/>
      <c r="Z4" s="382"/>
      <c r="AA4" s="382"/>
      <c r="AB4" s="382"/>
      <c r="AC4" s="382"/>
      <c r="AD4" s="382"/>
      <c r="AE4" s="382"/>
      <c r="AF4" s="382"/>
      <c r="AG4" s="382"/>
      <c r="AH4" s="382"/>
      <c r="AI4" s="382"/>
      <c r="AJ4" s="382"/>
      <c r="AK4" s="382"/>
      <c r="AL4" s="382"/>
      <c r="AM4" s="382"/>
      <c r="AN4" s="382"/>
      <c r="AO4" s="382"/>
      <c r="AP4" s="382"/>
      <c r="AQ4" s="382"/>
      <c r="AR4" s="382"/>
      <c r="AS4" s="382"/>
      <c r="AT4" s="382"/>
      <c r="AU4" s="382"/>
      <c r="AV4" s="382"/>
      <c r="AW4" s="382"/>
      <c r="AX4" s="382"/>
      <c r="AY4" s="382"/>
      <c r="AZ4" s="382"/>
      <c r="BA4" s="382"/>
      <c r="BB4" s="382"/>
      <c r="BC4" s="382"/>
      <c r="BD4" s="382"/>
      <c r="BE4" s="382"/>
      <c r="BF4" s="382"/>
      <c r="BG4" s="382"/>
    </row>
    <row r="5" spans="1:996" s="22" customFormat="1">
      <c r="A5" s="436"/>
      <c r="B5" s="383" t="s">
        <v>14</v>
      </c>
      <c r="C5" s="383"/>
      <c r="D5" s="384">
        <v>5000000</v>
      </c>
      <c r="E5" s="384">
        <v>5000000</v>
      </c>
      <c r="F5" s="384">
        <v>5000000</v>
      </c>
      <c r="G5" s="384">
        <v>5000000</v>
      </c>
      <c r="H5" s="384">
        <v>5000000</v>
      </c>
      <c r="I5" s="384">
        <v>5000000</v>
      </c>
      <c r="J5" s="384">
        <v>5000000</v>
      </c>
      <c r="K5" s="384">
        <v>5000000</v>
      </c>
      <c r="L5" s="384">
        <v>5000000</v>
      </c>
      <c r="M5" s="384">
        <v>5000000</v>
      </c>
      <c r="N5" s="384">
        <v>5000000</v>
      </c>
      <c r="O5" s="384">
        <v>5000000</v>
      </c>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U5" s="385"/>
      <c r="AV5" s="385"/>
      <c r="AW5" s="385"/>
      <c r="AX5" s="385"/>
      <c r="AY5" s="385"/>
      <c r="AZ5" s="385"/>
      <c r="BA5" s="385"/>
      <c r="BB5" s="385"/>
      <c r="BC5" s="385"/>
      <c r="BD5" s="385"/>
      <c r="BE5" s="385"/>
      <c r="BF5" s="385"/>
      <c r="BG5" s="385"/>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c r="IK5" s="56"/>
      <c r="IL5" s="56"/>
      <c r="IM5" s="56"/>
      <c r="IN5" s="56"/>
      <c r="IO5" s="56"/>
      <c r="IP5" s="56"/>
      <c r="IQ5" s="56"/>
      <c r="IR5" s="56"/>
      <c r="IS5" s="56"/>
      <c r="IT5" s="56"/>
      <c r="IU5" s="56"/>
      <c r="IV5" s="56"/>
      <c r="IW5" s="56"/>
      <c r="IX5" s="56"/>
      <c r="IY5" s="56"/>
      <c r="IZ5" s="56"/>
      <c r="JA5" s="56"/>
      <c r="JB5" s="56"/>
      <c r="JC5" s="56"/>
      <c r="JD5" s="56"/>
      <c r="JE5" s="56"/>
      <c r="JF5" s="56"/>
      <c r="JG5" s="56"/>
      <c r="JH5" s="56"/>
      <c r="JI5" s="56"/>
      <c r="JJ5" s="56"/>
      <c r="JK5" s="56"/>
      <c r="JL5" s="56"/>
      <c r="JM5" s="56"/>
      <c r="JN5" s="56"/>
      <c r="JO5" s="56"/>
      <c r="JP5" s="56"/>
      <c r="JQ5" s="56"/>
      <c r="JR5" s="56"/>
      <c r="JS5" s="56"/>
      <c r="JT5" s="56"/>
      <c r="JU5" s="56"/>
      <c r="JV5" s="56"/>
      <c r="JW5" s="56"/>
      <c r="JX5" s="56"/>
      <c r="JY5" s="56"/>
      <c r="JZ5" s="56"/>
      <c r="KA5" s="56"/>
      <c r="KB5" s="56"/>
      <c r="KC5" s="56"/>
      <c r="KD5" s="56"/>
      <c r="KE5" s="56"/>
      <c r="KF5" s="56"/>
      <c r="KG5" s="56"/>
      <c r="KH5" s="56"/>
      <c r="KI5" s="56"/>
      <c r="KJ5" s="56"/>
      <c r="KK5" s="56"/>
      <c r="KL5" s="56"/>
      <c r="KM5" s="56"/>
      <c r="KN5" s="56"/>
      <c r="KO5" s="56"/>
      <c r="KP5" s="56"/>
      <c r="KQ5" s="56"/>
      <c r="KR5" s="56"/>
      <c r="KS5" s="56"/>
      <c r="KT5" s="56"/>
      <c r="KU5" s="56"/>
      <c r="KV5" s="56"/>
      <c r="KW5" s="56"/>
      <c r="KX5" s="56"/>
      <c r="KY5" s="56"/>
      <c r="KZ5" s="56"/>
      <c r="LA5" s="56"/>
      <c r="LB5" s="56"/>
      <c r="LC5" s="56"/>
      <c r="LD5" s="56"/>
      <c r="LE5" s="56"/>
      <c r="LF5" s="56"/>
      <c r="LG5" s="56"/>
      <c r="LH5" s="56"/>
      <c r="LI5" s="56"/>
      <c r="LJ5" s="56"/>
      <c r="LK5" s="56"/>
      <c r="LL5" s="56"/>
      <c r="LM5" s="56"/>
      <c r="LN5" s="56"/>
      <c r="LO5" s="56"/>
      <c r="LP5" s="56"/>
      <c r="LQ5" s="56"/>
      <c r="LR5" s="56"/>
      <c r="LS5" s="56"/>
      <c r="LT5" s="56"/>
      <c r="LU5" s="56"/>
      <c r="LV5" s="56"/>
      <c r="LW5" s="56"/>
      <c r="LX5" s="56"/>
      <c r="LY5" s="56"/>
      <c r="LZ5" s="56"/>
      <c r="MA5" s="56"/>
      <c r="MB5" s="56"/>
      <c r="MC5" s="56"/>
      <c r="MD5" s="56"/>
      <c r="ME5" s="56"/>
      <c r="MF5" s="56"/>
      <c r="MG5" s="56"/>
      <c r="MH5" s="56"/>
      <c r="MI5" s="56"/>
      <c r="MJ5" s="56"/>
      <c r="MK5" s="56"/>
      <c r="ML5" s="56"/>
      <c r="MM5" s="56"/>
      <c r="MN5" s="56"/>
      <c r="MO5" s="56"/>
      <c r="MP5" s="56"/>
      <c r="MQ5" s="56"/>
      <c r="MR5" s="56"/>
      <c r="MS5" s="56"/>
      <c r="MT5" s="56"/>
      <c r="MU5" s="56"/>
      <c r="MV5" s="56"/>
      <c r="MW5" s="56"/>
      <c r="MX5" s="56"/>
      <c r="MY5" s="56"/>
      <c r="MZ5" s="56"/>
      <c r="NA5" s="56"/>
      <c r="NB5" s="56"/>
      <c r="NC5" s="56"/>
      <c r="ND5" s="56"/>
      <c r="NE5" s="56"/>
      <c r="NF5" s="56"/>
      <c r="NG5" s="56"/>
      <c r="NH5" s="56"/>
      <c r="NI5" s="56"/>
      <c r="NJ5" s="56"/>
      <c r="NK5" s="56"/>
      <c r="NL5" s="56"/>
      <c r="NM5" s="56"/>
      <c r="NN5" s="56"/>
      <c r="NO5" s="56"/>
      <c r="NP5" s="56"/>
      <c r="NQ5" s="56"/>
      <c r="NR5" s="56"/>
      <c r="NS5" s="56"/>
      <c r="NT5" s="56"/>
      <c r="NU5" s="56"/>
      <c r="NV5" s="56"/>
      <c r="NW5" s="56"/>
      <c r="NX5" s="56"/>
      <c r="NY5" s="56"/>
      <c r="NZ5" s="56"/>
      <c r="OA5" s="56"/>
      <c r="OB5" s="56"/>
      <c r="OC5" s="56"/>
      <c r="OD5" s="56"/>
      <c r="OE5" s="56"/>
      <c r="OF5" s="56"/>
      <c r="OG5" s="56"/>
      <c r="OH5" s="56"/>
      <c r="OI5" s="56"/>
      <c r="OJ5" s="56"/>
      <c r="OK5" s="56"/>
      <c r="OL5" s="56"/>
      <c r="OM5" s="56"/>
      <c r="ON5" s="56"/>
      <c r="OO5" s="56"/>
      <c r="OP5" s="56"/>
      <c r="OQ5" s="56"/>
      <c r="OR5" s="56"/>
      <c r="OS5" s="56"/>
      <c r="OT5" s="56"/>
      <c r="OU5" s="56"/>
      <c r="OV5" s="56"/>
      <c r="OW5" s="56"/>
      <c r="OX5" s="56"/>
      <c r="OY5" s="56"/>
      <c r="OZ5" s="56"/>
      <c r="PA5" s="56"/>
      <c r="PB5" s="56"/>
      <c r="PC5" s="56"/>
      <c r="PD5" s="56"/>
      <c r="PE5" s="56"/>
      <c r="PF5" s="56"/>
      <c r="PG5" s="56"/>
      <c r="PH5" s="56"/>
      <c r="PI5" s="56"/>
      <c r="PJ5" s="56"/>
      <c r="PK5" s="56"/>
      <c r="PL5" s="56"/>
      <c r="PM5" s="56"/>
      <c r="PN5" s="56"/>
      <c r="PO5" s="56"/>
      <c r="PP5" s="56"/>
      <c r="PQ5" s="56"/>
      <c r="PR5" s="56"/>
      <c r="PS5" s="56"/>
      <c r="PT5" s="56"/>
      <c r="PU5" s="56"/>
      <c r="PV5" s="56"/>
      <c r="PW5" s="56"/>
      <c r="PX5" s="56"/>
      <c r="PY5" s="56"/>
      <c r="PZ5" s="56"/>
      <c r="QA5" s="56"/>
      <c r="QB5" s="56"/>
      <c r="QC5" s="56"/>
      <c r="QD5" s="56"/>
      <c r="QE5" s="56"/>
      <c r="QF5" s="56"/>
      <c r="QG5" s="56"/>
      <c r="QH5" s="56"/>
      <c r="QI5" s="56"/>
      <c r="QJ5" s="56"/>
      <c r="QK5" s="56"/>
      <c r="QL5" s="56"/>
      <c r="QM5" s="56"/>
      <c r="QN5" s="56"/>
      <c r="QO5" s="56"/>
      <c r="QP5" s="56"/>
      <c r="QQ5" s="56"/>
      <c r="QR5" s="56"/>
      <c r="QS5" s="56"/>
      <c r="QT5" s="56"/>
      <c r="QU5" s="56"/>
      <c r="QV5" s="56"/>
      <c r="QW5" s="56"/>
      <c r="QX5" s="56"/>
      <c r="QY5" s="56"/>
      <c r="QZ5" s="56"/>
      <c r="RA5" s="56"/>
      <c r="RB5" s="56"/>
      <c r="RC5" s="56"/>
      <c r="RD5" s="56"/>
      <c r="RE5" s="56"/>
      <c r="RF5" s="56"/>
      <c r="RG5" s="56"/>
      <c r="RH5" s="56"/>
      <c r="RI5" s="56"/>
      <c r="RJ5" s="56"/>
      <c r="RK5" s="56"/>
      <c r="RL5" s="56"/>
      <c r="RM5" s="56"/>
      <c r="RN5" s="56"/>
      <c r="RO5" s="56"/>
      <c r="RP5" s="56"/>
      <c r="RQ5" s="56"/>
      <c r="RR5" s="56"/>
      <c r="RS5" s="56"/>
      <c r="RT5" s="56"/>
      <c r="RU5" s="56"/>
      <c r="RV5" s="56"/>
      <c r="RW5" s="56"/>
      <c r="RX5" s="56"/>
      <c r="RY5" s="56"/>
      <c r="RZ5" s="56"/>
      <c r="SA5" s="56"/>
      <c r="SB5" s="56"/>
      <c r="SC5" s="56"/>
      <c r="SD5" s="56"/>
      <c r="SE5" s="56"/>
      <c r="SF5" s="56"/>
      <c r="SG5" s="56"/>
      <c r="SH5" s="56"/>
      <c r="SI5" s="56"/>
      <c r="SJ5" s="56"/>
      <c r="SK5" s="56"/>
      <c r="SL5" s="56"/>
      <c r="SM5" s="56"/>
      <c r="SN5" s="56"/>
      <c r="SO5" s="56"/>
      <c r="SP5" s="56"/>
      <c r="SQ5" s="56"/>
      <c r="SR5" s="56"/>
      <c r="SS5" s="56"/>
      <c r="ST5" s="56"/>
      <c r="SU5" s="56"/>
      <c r="SV5" s="56"/>
      <c r="SW5" s="56"/>
      <c r="SX5" s="56"/>
      <c r="SY5" s="56"/>
      <c r="SZ5" s="56"/>
      <c r="TA5" s="56"/>
      <c r="TB5" s="56"/>
      <c r="TC5" s="56"/>
      <c r="TD5" s="56"/>
      <c r="TE5" s="56"/>
      <c r="TF5" s="56"/>
      <c r="TG5" s="56"/>
      <c r="TH5" s="56"/>
      <c r="TI5" s="56"/>
      <c r="TJ5" s="56"/>
      <c r="TK5" s="56"/>
      <c r="TL5" s="56"/>
      <c r="TM5" s="56"/>
      <c r="TN5" s="56"/>
      <c r="TO5" s="56"/>
      <c r="TP5" s="56"/>
      <c r="TQ5" s="56"/>
      <c r="TR5" s="56"/>
      <c r="TS5" s="56"/>
      <c r="TT5" s="56"/>
      <c r="TU5" s="56"/>
      <c r="TV5" s="56"/>
      <c r="TW5" s="56"/>
      <c r="TX5" s="56"/>
      <c r="TY5" s="56"/>
      <c r="TZ5" s="56"/>
      <c r="UA5" s="56"/>
      <c r="UB5" s="56"/>
      <c r="UC5" s="56"/>
      <c r="UD5" s="56"/>
      <c r="UE5" s="56"/>
      <c r="UF5" s="56"/>
      <c r="UG5" s="56"/>
      <c r="UH5" s="56"/>
      <c r="UI5" s="56"/>
      <c r="UJ5" s="56"/>
      <c r="UK5" s="56"/>
      <c r="UL5" s="56"/>
      <c r="UM5" s="56"/>
      <c r="UN5" s="56"/>
      <c r="UO5" s="56"/>
      <c r="UP5" s="56"/>
      <c r="UQ5" s="56"/>
      <c r="UR5" s="56"/>
      <c r="US5" s="56"/>
      <c r="UT5" s="56"/>
      <c r="UU5" s="56"/>
      <c r="UV5" s="56"/>
      <c r="UW5" s="56"/>
      <c r="UX5" s="56"/>
      <c r="UY5" s="56"/>
      <c r="UZ5" s="56"/>
      <c r="VA5" s="56"/>
      <c r="VB5" s="56"/>
      <c r="VC5" s="56"/>
      <c r="VD5" s="56"/>
      <c r="VE5" s="56"/>
      <c r="VF5" s="56"/>
      <c r="VG5" s="56"/>
      <c r="VH5" s="56"/>
      <c r="VI5" s="56"/>
      <c r="VJ5" s="56"/>
      <c r="VK5" s="56"/>
      <c r="VL5" s="56"/>
      <c r="VM5" s="56"/>
      <c r="VN5" s="56"/>
      <c r="VO5" s="56"/>
      <c r="VP5" s="56"/>
      <c r="VQ5" s="56"/>
      <c r="VR5" s="56"/>
      <c r="VS5" s="56"/>
      <c r="VT5" s="56"/>
      <c r="VU5" s="56"/>
      <c r="VV5" s="56"/>
      <c r="VW5" s="56"/>
      <c r="VX5" s="56"/>
      <c r="VY5" s="56"/>
      <c r="VZ5" s="56"/>
      <c r="WA5" s="56"/>
      <c r="WB5" s="56"/>
      <c r="WC5" s="56"/>
      <c r="WD5" s="56"/>
      <c r="WE5" s="56"/>
      <c r="WF5" s="56"/>
      <c r="WG5" s="56"/>
      <c r="WH5" s="56"/>
      <c r="WI5" s="56"/>
      <c r="WJ5" s="56"/>
      <c r="WK5" s="56"/>
      <c r="WL5" s="56"/>
      <c r="WM5" s="56"/>
      <c r="WN5" s="56"/>
      <c r="WO5" s="56"/>
      <c r="WP5" s="56"/>
      <c r="WQ5" s="56"/>
      <c r="WR5" s="56"/>
      <c r="WS5" s="56"/>
      <c r="WT5" s="56"/>
      <c r="WU5" s="56"/>
      <c r="WV5" s="56"/>
      <c r="WW5" s="56"/>
      <c r="WX5" s="56"/>
      <c r="WY5" s="56"/>
      <c r="WZ5" s="56"/>
      <c r="XA5" s="56"/>
      <c r="XB5" s="56"/>
      <c r="XC5" s="56"/>
      <c r="XD5" s="56"/>
      <c r="XE5" s="56"/>
      <c r="XF5" s="56"/>
      <c r="XG5" s="56"/>
      <c r="XH5" s="56"/>
      <c r="XI5" s="56"/>
      <c r="XJ5" s="56"/>
      <c r="XK5" s="56"/>
      <c r="XL5" s="56"/>
      <c r="XM5" s="56"/>
      <c r="XN5" s="56"/>
      <c r="XO5" s="56"/>
      <c r="XP5" s="56"/>
      <c r="XQ5" s="56"/>
      <c r="XR5" s="56"/>
      <c r="XS5" s="56"/>
      <c r="XT5" s="56"/>
      <c r="XU5" s="56"/>
      <c r="XV5" s="56"/>
      <c r="XW5" s="56"/>
      <c r="XX5" s="56"/>
      <c r="XY5" s="56"/>
      <c r="XZ5" s="56"/>
      <c r="YA5" s="56"/>
      <c r="YB5" s="56"/>
      <c r="YC5" s="56"/>
      <c r="YD5" s="56"/>
      <c r="YE5" s="56"/>
      <c r="YF5" s="56"/>
      <c r="YG5" s="56"/>
      <c r="YH5" s="56"/>
      <c r="YI5" s="56"/>
      <c r="YJ5" s="56"/>
      <c r="YK5" s="56"/>
      <c r="YL5" s="56"/>
      <c r="YM5" s="56"/>
      <c r="YN5" s="56"/>
      <c r="YO5" s="56"/>
      <c r="YP5" s="56"/>
      <c r="YQ5" s="56"/>
      <c r="YR5" s="56"/>
      <c r="YS5" s="56"/>
      <c r="YT5" s="56"/>
      <c r="YU5" s="56"/>
      <c r="YV5" s="56"/>
      <c r="YW5" s="56"/>
      <c r="YX5" s="56"/>
      <c r="YY5" s="56"/>
      <c r="YZ5" s="56"/>
      <c r="ZA5" s="56"/>
      <c r="ZB5" s="56"/>
      <c r="ZC5" s="56"/>
      <c r="ZD5" s="56"/>
      <c r="ZE5" s="56"/>
      <c r="ZF5" s="56"/>
      <c r="ZG5" s="56"/>
      <c r="ZH5" s="56"/>
      <c r="ZI5" s="56"/>
      <c r="ZJ5" s="56"/>
      <c r="ZK5" s="56"/>
      <c r="ZL5" s="56"/>
      <c r="ZM5" s="56"/>
      <c r="ZN5" s="56"/>
      <c r="ZO5" s="56"/>
      <c r="ZP5" s="56"/>
      <c r="ZQ5" s="56"/>
      <c r="ZR5" s="56"/>
      <c r="ZS5" s="56"/>
      <c r="ZT5" s="56"/>
      <c r="ZU5" s="56"/>
      <c r="ZV5" s="56"/>
      <c r="ZW5" s="56"/>
      <c r="ZX5" s="56"/>
      <c r="ZY5" s="56"/>
      <c r="ZZ5" s="56"/>
      <c r="AAA5" s="56"/>
      <c r="AAB5" s="56"/>
      <c r="AAC5" s="56"/>
      <c r="AAD5" s="56"/>
      <c r="AAE5" s="56"/>
      <c r="AAF5" s="56"/>
      <c r="AAG5" s="56"/>
      <c r="AAH5" s="56"/>
      <c r="AAI5" s="56"/>
      <c r="AAJ5" s="56"/>
      <c r="AAK5" s="56"/>
      <c r="AAL5" s="56"/>
      <c r="AAM5" s="56"/>
      <c r="AAN5" s="56"/>
      <c r="AAO5" s="56"/>
      <c r="AAP5" s="56"/>
      <c r="AAQ5" s="56"/>
      <c r="AAR5" s="56"/>
      <c r="AAS5" s="56"/>
      <c r="AAT5" s="56"/>
      <c r="AAU5" s="56"/>
      <c r="AAV5" s="56"/>
      <c r="AAW5" s="56"/>
      <c r="AAX5" s="56"/>
      <c r="AAY5" s="56"/>
      <c r="AAZ5" s="56"/>
      <c r="ABA5" s="56"/>
      <c r="ABB5" s="56"/>
      <c r="ABC5" s="56"/>
      <c r="ABD5" s="56"/>
      <c r="ABE5" s="56"/>
      <c r="ABF5" s="56"/>
      <c r="ABG5" s="56"/>
      <c r="ABH5" s="56"/>
      <c r="ABI5" s="56"/>
      <c r="ABJ5" s="56"/>
      <c r="ABK5" s="56"/>
      <c r="ABL5" s="56"/>
      <c r="ABM5" s="56"/>
      <c r="ABN5" s="56"/>
      <c r="ABO5" s="56"/>
      <c r="ABP5" s="56"/>
      <c r="ABQ5" s="56"/>
      <c r="ABR5" s="56"/>
      <c r="ABS5" s="56"/>
      <c r="ABT5" s="56"/>
      <c r="ABU5" s="56"/>
      <c r="ABV5" s="56"/>
      <c r="ABW5" s="56"/>
      <c r="ABX5" s="56"/>
      <c r="ABY5" s="56"/>
      <c r="ABZ5" s="56"/>
      <c r="ACA5" s="56"/>
      <c r="ACB5" s="56"/>
      <c r="ACC5" s="56"/>
      <c r="ACD5" s="56"/>
      <c r="ACE5" s="56"/>
      <c r="ACF5" s="56"/>
      <c r="ACG5" s="56"/>
      <c r="ACH5" s="56"/>
      <c r="ACI5" s="56"/>
      <c r="ACJ5" s="56"/>
      <c r="ACK5" s="56"/>
      <c r="ACL5" s="56"/>
      <c r="ACM5" s="56"/>
      <c r="ACN5" s="56"/>
      <c r="ACO5" s="56"/>
      <c r="ACP5" s="56"/>
      <c r="ACQ5" s="56"/>
      <c r="ACR5" s="56"/>
      <c r="ACS5" s="56"/>
      <c r="ACT5" s="56"/>
      <c r="ACU5" s="56"/>
      <c r="ACV5" s="56"/>
      <c r="ACW5" s="56"/>
      <c r="ACX5" s="56"/>
      <c r="ACY5" s="56"/>
      <c r="ACZ5" s="56"/>
      <c r="ADA5" s="56"/>
      <c r="ADB5" s="56"/>
      <c r="ADC5" s="56"/>
      <c r="ADD5" s="56"/>
      <c r="ADE5" s="56"/>
      <c r="ADF5" s="56"/>
      <c r="ADG5" s="56"/>
      <c r="ADH5" s="56"/>
      <c r="ADI5" s="56"/>
      <c r="ADJ5" s="56"/>
      <c r="ADK5" s="56"/>
      <c r="ADL5" s="56"/>
      <c r="ADM5" s="56"/>
      <c r="ADN5" s="56"/>
      <c r="ADO5" s="56"/>
      <c r="ADP5" s="56"/>
      <c r="ADQ5" s="56"/>
      <c r="ADR5" s="56"/>
      <c r="ADS5" s="56"/>
      <c r="ADT5" s="56"/>
      <c r="ADU5" s="56"/>
      <c r="ADV5" s="56"/>
      <c r="ADW5" s="56"/>
      <c r="ADX5" s="56"/>
      <c r="ADY5" s="56"/>
      <c r="ADZ5" s="56"/>
      <c r="AEA5" s="56"/>
      <c r="AEB5" s="56"/>
      <c r="AEC5" s="56"/>
      <c r="AED5" s="56"/>
      <c r="AEE5" s="56"/>
      <c r="AEF5" s="56"/>
      <c r="AEG5" s="56"/>
      <c r="AEH5" s="56"/>
      <c r="AEI5" s="56"/>
      <c r="AEJ5" s="56"/>
      <c r="AEK5" s="56"/>
      <c r="AEL5" s="56"/>
      <c r="AEM5" s="56"/>
      <c r="AEN5" s="56"/>
      <c r="AEO5" s="56"/>
      <c r="AEP5" s="56"/>
      <c r="AEQ5" s="56"/>
      <c r="AER5" s="56"/>
      <c r="AES5" s="56"/>
      <c r="AET5" s="56"/>
      <c r="AEU5" s="56"/>
      <c r="AEV5" s="56"/>
      <c r="AEW5" s="56"/>
      <c r="AEX5" s="56"/>
      <c r="AEY5" s="56"/>
      <c r="AEZ5" s="56"/>
      <c r="AFA5" s="56"/>
      <c r="AFB5" s="56"/>
      <c r="AFC5" s="56"/>
      <c r="AFD5" s="56"/>
      <c r="AFE5" s="56"/>
      <c r="AFF5" s="56"/>
      <c r="AFG5" s="56"/>
      <c r="AFH5" s="56"/>
      <c r="AFI5" s="56"/>
      <c r="AFJ5" s="56"/>
      <c r="AFK5" s="56"/>
      <c r="AFL5" s="56"/>
      <c r="AFM5" s="56"/>
      <c r="AFN5" s="56"/>
      <c r="AFO5" s="56"/>
      <c r="AFP5" s="56"/>
      <c r="AFQ5" s="56"/>
      <c r="AFR5" s="56"/>
      <c r="AFS5" s="56"/>
      <c r="AFT5" s="56"/>
      <c r="AFU5" s="56"/>
      <c r="AFV5" s="56"/>
      <c r="AFW5" s="56"/>
      <c r="AFX5" s="56"/>
      <c r="AFY5" s="56"/>
      <c r="AFZ5" s="56"/>
      <c r="AGA5" s="56"/>
      <c r="AGB5" s="56"/>
      <c r="AGC5" s="56"/>
      <c r="AGD5" s="56"/>
      <c r="AGE5" s="56"/>
      <c r="AGF5" s="56"/>
      <c r="AGG5" s="56"/>
      <c r="AGH5" s="56"/>
      <c r="AGI5" s="56"/>
      <c r="AGJ5" s="56"/>
      <c r="AGK5" s="56"/>
      <c r="AGL5" s="56"/>
      <c r="AGM5" s="56"/>
      <c r="AGN5" s="56"/>
      <c r="AGO5" s="56"/>
      <c r="AGP5" s="56"/>
      <c r="AGQ5" s="56"/>
      <c r="AGR5" s="56"/>
      <c r="AGS5" s="56"/>
      <c r="AGT5" s="56"/>
      <c r="AGU5" s="56"/>
      <c r="AGV5" s="56"/>
      <c r="AGW5" s="56"/>
      <c r="AGX5" s="56"/>
      <c r="AGY5" s="56"/>
      <c r="AGZ5" s="56"/>
      <c r="AHA5" s="56"/>
      <c r="AHB5" s="56"/>
      <c r="AHC5" s="56"/>
      <c r="AHD5" s="56"/>
      <c r="AHE5" s="56"/>
      <c r="AHF5" s="56"/>
      <c r="AHG5" s="56"/>
      <c r="AHH5" s="56"/>
      <c r="AHI5" s="56"/>
      <c r="AHJ5" s="56"/>
      <c r="AHK5" s="56"/>
      <c r="AHL5" s="56"/>
      <c r="AHM5" s="56"/>
      <c r="AHN5" s="56"/>
      <c r="AHO5" s="56"/>
      <c r="AHP5" s="56"/>
      <c r="AHQ5" s="56"/>
      <c r="AHR5" s="56"/>
      <c r="AHS5" s="56"/>
      <c r="AHT5" s="56"/>
      <c r="AHU5" s="56"/>
      <c r="AHV5" s="56"/>
      <c r="AHW5" s="56"/>
      <c r="AHX5" s="56"/>
      <c r="AHY5" s="56"/>
      <c r="AHZ5" s="56"/>
      <c r="AIA5" s="56"/>
      <c r="AIB5" s="56"/>
      <c r="AIC5" s="56"/>
      <c r="AID5" s="56"/>
      <c r="AIE5" s="56"/>
      <c r="AIF5" s="56"/>
      <c r="AIG5" s="56"/>
      <c r="AIH5" s="56"/>
      <c r="AII5" s="56"/>
      <c r="AIJ5" s="56"/>
      <c r="AIK5" s="56"/>
      <c r="AIL5" s="56"/>
      <c r="AIM5" s="56"/>
      <c r="AIN5" s="56"/>
      <c r="AIO5" s="56"/>
      <c r="AIP5" s="56"/>
      <c r="AIQ5" s="56"/>
      <c r="AIR5" s="56"/>
      <c r="AIS5" s="56"/>
      <c r="AIT5" s="56"/>
      <c r="AIU5" s="56"/>
      <c r="AIV5" s="56"/>
      <c r="AIW5" s="56"/>
      <c r="AIX5" s="56"/>
      <c r="AIY5" s="56"/>
      <c r="AIZ5" s="56"/>
      <c r="AJA5" s="56"/>
      <c r="AJB5" s="56"/>
      <c r="AJC5" s="56"/>
      <c r="AJD5" s="56"/>
      <c r="AJE5" s="56"/>
      <c r="AJF5" s="56"/>
      <c r="AJG5" s="56"/>
      <c r="AJH5" s="56"/>
      <c r="AJI5" s="56"/>
      <c r="AJJ5" s="56"/>
      <c r="AJK5" s="56"/>
      <c r="AJL5" s="56"/>
      <c r="AJM5" s="56"/>
      <c r="AJN5" s="56"/>
      <c r="AJO5" s="56"/>
      <c r="AJP5" s="56"/>
      <c r="AJQ5" s="56"/>
      <c r="AJR5" s="56"/>
      <c r="AJS5" s="56"/>
      <c r="AJT5" s="56"/>
      <c r="AJU5" s="56"/>
      <c r="AJV5" s="56"/>
      <c r="AJW5" s="56"/>
      <c r="AJX5" s="56"/>
      <c r="AJY5" s="56"/>
      <c r="AJZ5" s="56"/>
      <c r="AKA5" s="56"/>
      <c r="AKB5" s="56"/>
      <c r="AKC5" s="56"/>
      <c r="AKD5" s="56"/>
      <c r="AKE5" s="56"/>
      <c r="AKF5" s="56"/>
      <c r="AKG5" s="56"/>
      <c r="AKH5" s="56"/>
      <c r="AKI5" s="56"/>
      <c r="AKJ5" s="56"/>
      <c r="AKK5" s="56"/>
      <c r="AKL5" s="56"/>
      <c r="AKM5" s="56"/>
      <c r="AKN5" s="56"/>
      <c r="AKO5" s="56"/>
      <c r="AKP5" s="56"/>
      <c r="AKQ5" s="56"/>
      <c r="AKR5" s="56"/>
      <c r="AKS5" s="56"/>
      <c r="AKT5" s="56"/>
      <c r="AKU5" s="56"/>
      <c r="AKV5" s="56"/>
      <c r="AKW5" s="56"/>
      <c r="AKX5" s="56"/>
      <c r="AKY5" s="56"/>
      <c r="AKZ5" s="56"/>
      <c r="ALA5" s="56"/>
      <c r="ALB5" s="56"/>
      <c r="ALC5" s="56"/>
      <c r="ALD5" s="56"/>
      <c r="ALE5" s="56"/>
      <c r="ALF5" s="56"/>
      <c r="ALG5" s="56"/>
      <c r="ALH5" s="56"/>
    </row>
    <row r="6" spans="1:996" s="57" customFormat="1" ht="11.4">
      <c r="A6" s="386"/>
      <c r="B6" s="387"/>
      <c r="C6" s="387"/>
      <c r="D6" s="388"/>
      <c r="E6" s="388"/>
      <c r="F6" s="388"/>
      <c r="G6" s="388"/>
      <c r="H6" s="388"/>
      <c r="I6" s="388"/>
      <c r="J6" s="388"/>
      <c r="K6" s="388"/>
      <c r="L6" s="388"/>
      <c r="M6" s="388"/>
      <c r="N6" s="388"/>
      <c r="O6" s="388"/>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row>
    <row r="7" spans="1:996" s="38" customFormat="1" ht="13.5" customHeight="1">
      <c r="A7" s="437" t="s">
        <v>212</v>
      </c>
      <c r="B7" s="189" t="s">
        <v>210</v>
      </c>
      <c r="C7" s="21"/>
      <c r="D7" s="389"/>
      <c r="E7" s="381"/>
      <c r="F7" s="381"/>
      <c r="G7" s="381"/>
      <c r="H7" s="381"/>
      <c r="I7" s="381"/>
      <c r="J7" s="381"/>
      <c r="K7" s="381"/>
      <c r="L7" s="381"/>
      <c r="M7" s="381"/>
      <c r="N7" s="381"/>
      <c r="O7" s="381"/>
      <c r="P7" s="382"/>
      <c r="Q7" s="382"/>
      <c r="R7" s="382"/>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row>
    <row r="8" spans="1:996" s="38" customFormat="1" ht="13.5" customHeight="1">
      <c r="A8" s="437"/>
      <c r="B8" s="190" t="s">
        <v>211</v>
      </c>
      <c r="C8" s="190"/>
      <c r="D8" s="381"/>
      <c r="E8" s="381"/>
      <c r="F8" s="381"/>
      <c r="G8" s="381"/>
      <c r="H8" s="381"/>
      <c r="I8" s="381"/>
      <c r="J8" s="381"/>
      <c r="K8" s="381"/>
      <c r="L8" s="381"/>
      <c r="M8" s="381"/>
      <c r="N8" s="381"/>
      <c r="O8" s="381"/>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row>
    <row r="9" spans="1:996" s="22" customFormat="1">
      <c r="A9" s="437"/>
      <c r="B9" s="383" t="s">
        <v>14</v>
      </c>
      <c r="C9" s="383"/>
      <c r="D9" s="384">
        <v>0</v>
      </c>
      <c r="E9" s="384">
        <v>0</v>
      </c>
      <c r="F9" s="384">
        <v>0</v>
      </c>
      <c r="G9" s="384">
        <v>0</v>
      </c>
      <c r="H9" s="384">
        <v>0</v>
      </c>
      <c r="I9" s="384">
        <v>0</v>
      </c>
      <c r="J9" s="384">
        <v>0</v>
      </c>
      <c r="K9" s="384">
        <v>0</v>
      </c>
      <c r="L9" s="384">
        <v>0</v>
      </c>
      <c r="M9" s="384">
        <v>0</v>
      </c>
      <c r="N9" s="384">
        <v>0</v>
      </c>
      <c r="O9" s="384">
        <v>0</v>
      </c>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c r="MT9" s="56"/>
      <c r="MU9" s="56"/>
      <c r="MV9" s="56"/>
      <c r="MW9" s="56"/>
      <c r="MX9" s="56"/>
      <c r="MY9" s="56"/>
      <c r="MZ9" s="56"/>
      <c r="NA9" s="56"/>
      <c r="NB9" s="56"/>
      <c r="NC9" s="56"/>
      <c r="ND9" s="56"/>
      <c r="NE9" s="56"/>
      <c r="NF9" s="56"/>
      <c r="NG9" s="56"/>
      <c r="NH9" s="56"/>
      <c r="NI9" s="56"/>
      <c r="NJ9" s="56"/>
      <c r="NK9" s="56"/>
      <c r="NL9" s="56"/>
      <c r="NM9" s="56"/>
      <c r="NN9" s="56"/>
      <c r="NO9" s="56"/>
      <c r="NP9" s="56"/>
      <c r="NQ9" s="56"/>
      <c r="NR9" s="56"/>
      <c r="NS9" s="56"/>
      <c r="NT9" s="56"/>
      <c r="NU9" s="56"/>
      <c r="NV9" s="56"/>
      <c r="NW9" s="56"/>
      <c r="NX9" s="56"/>
      <c r="NY9" s="56"/>
      <c r="NZ9" s="56"/>
      <c r="OA9" s="56"/>
      <c r="OB9" s="56"/>
      <c r="OC9" s="56"/>
      <c r="OD9" s="56"/>
      <c r="OE9" s="56"/>
      <c r="OF9" s="56"/>
      <c r="OG9" s="56"/>
      <c r="OH9" s="56"/>
      <c r="OI9" s="56"/>
      <c r="OJ9" s="56"/>
      <c r="OK9" s="56"/>
      <c r="OL9" s="56"/>
      <c r="OM9" s="56"/>
      <c r="ON9" s="56"/>
      <c r="OO9" s="56"/>
      <c r="OP9" s="56"/>
      <c r="OQ9" s="56"/>
      <c r="OR9" s="56"/>
      <c r="OS9" s="56"/>
      <c r="OT9" s="56"/>
      <c r="OU9" s="56"/>
      <c r="OV9" s="56"/>
      <c r="OW9" s="56"/>
      <c r="OX9" s="56"/>
      <c r="OY9" s="56"/>
      <c r="OZ9" s="56"/>
      <c r="PA9" s="56"/>
      <c r="PB9" s="56"/>
      <c r="PC9" s="56"/>
      <c r="PD9" s="56"/>
      <c r="PE9" s="56"/>
      <c r="PF9" s="56"/>
      <c r="PG9" s="56"/>
      <c r="PH9" s="56"/>
      <c r="PI9" s="56"/>
      <c r="PJ9" s="56"/>
      <c r="PK9" s="56"/>
      <c r="PL9" s="56"/>
      <c r="PM9" s="56"/>
      <c r="PN9" s="56"/>
      <c r="PO9" s="56"/>
      <c r="PP9" s="56"/>
      <c r="PQ9" s="56"/>
      <c r="PR9" s="56"/>
      <c r="PS9" s="56"/>
      <c r="PT9" s="56"/>
      <c r="PU9" s="56"/>
      <c r="PV9" s="56"/>
      <c r="PW9" s="56"/>
      <c r="PX9" s="56"/>
      <c r="PY9" s="56"/>
      <c r="PZ9" s="56"/>
      <c r="QA9" s="56"/>
      <c r="QB9" s="56"/>
      <c r="QC9" s="56"/>
      <c r="QD9" s="56"/>
      <c r="QE9" s="56"/>
      <c r="QF9" s="56"/>
      <c r="QG9" s="56"/>
      <c r="QH9" s="56"/>
      <c r="QI9" s="56"/>
      <c r="QJ9" s="56"/>
      <c r="QK9" s="56"/>
      <c r="QL9" s="56"/>
      <c r="QM9" s="56"/>
      <c r="QN9" s="56"/>
      <c r="QO9" s="56"/>
      <c r="QP9" s="56"/>
      <c r="QQ9" s="56"/>
      <c r="QR9" s="56"/>
      <c r="QS9" s="56"/>
      <c r="QT9" s="56"/>
      <c r="QU9" s="56"/>
      <c r="QV9" s="56"/>
      <c r="QW9" s="56"/>
      <c r="QX9" s="56"/>
      <c r="QY9" s="56"/>
      <c r="QZ9" s="56"/>
      <c r="RA9" s="56"/>
      <c r="RB9" s="56"/>
      <c r="RC9" s="56"/>
      <c r="RD9" s="56"/>
      <c r="RE9" s="56"/>
      <c r="RF9" s="56"/>
      <c r="RG9" s="56"/>
      <c r="RH9" s="56"/>
      <c r="RI9" s="56"/>
      <c r="RJ9" s="56"/>
      <c r="RK9" s="56"/>
      <c r="RL9" s="56"/>
      <c r="RM9" s="56"/>
      <c r="RN9" s="56"/>
      <c r="RO9" s="56"/>
      <c r="RP9" s="56"/>
      <c r="RQ9" s="56"/>
      <c r="RR9" s="56"/>
      <c r="RS9" s="56"/>
      <c r="RT9" s="56"/>
      <c r="RU9" s="56"/>
      <c r="RV9" s="56"/>
      <c r="RW9" s="56"/>
      <c r="RX9" s="56"/>
      <c r="RY9" s="56"/>
      <c r="RZ9" s="56"/>
      <c r="SA9" s="56"/>
      <c r="SB9" s="56"/>
      <c r="SC9" s="56"/>
      <c r="SD9" s="56"/>
      <c r="SE9" s="56"/>
      <c r="SF9" s="56"/>
      <c r="SG9" s="56"/>
      <c r="SH9" s="56"/>
      <c r="SI9" s="56"/>
      <c r="SJ9" s="56"/>
      <c r="SK9" s="56"/>
      <c r="SL9" s="56"/>
      <c r="SM9" s="56"/>
      <c r="SN9" s="56"/>
      <c r="SO9" s="56"/>
      <c r="SP9" s="56"/>
      <c r="SQ9" s="56"/>
      <c r="SR9" s="56"/>
      <c r="SS9" s="56"/>
      <c r="ST9" s="56"/>
      <c r="SU9" s="56"/>
      <c r="SV9" s="56"/>
      <c r="SW9" s="56"/>
      <c r="SX9" s="56"/>
      <c r="SY9" s="56"/>
      <c r="SZ9" s="56"/>
      <c r="TA9" s="56"/>
      <c r="TB9" s="56"/>
      <c r="TC9" s="56"/>
      <c r="TD9" s="56"/>
      <c r="TE9" s="56"/>
      <c r="TF9" s="56"/>
      <c r="TG9" s="56"/>
      <c r="TH9" s="56"/>
      <c r="TI9" s="56"/>
      <c r="TJ9" s="56"/>
      <c r="TK9" s="56"/>
      <c r="TL9" s="56"/>
      <c r="TM9" s="56"/>
      <c r="TN9" s="56"/>
      <c r="TO9" s="56"/>
      <c r="TP9" s="56"/>
      <c r="TQ9" s="56"/>
      <c r="TR9" s="56"/>
      <c r="TS9" s="56"/>
      <c r="TT9" s="56"/>
      <c r="TU9" s="56"/>
      <c r="TV9" s="56"/>
      <c r="TW9" s="56"/>
      <c r="TX9" s="56"/>
      <c r="TY9" s="56"/>
      <c r="TZ9" s="56"/>
      <c r="UA9" s="56"/>
      <c r="UB9" s="56"/>
      <c r="UC9" s="56"/>
      <c r="UD9" s="56"/>
      <c r="UE9" s="56"/>
      <c r="UF9" s="56"/>
      <c r="UG9" s="56"/>
      <c r="UH9" s="56"/>
      <c r="UI9" s="56"/>
      <c r="UJ9" s="56"/>
      <c r="UK9" s="56"/>
      <c r="UL9" s="56"/>
      <c r="UM9" s="56"/>
      <c r="UN9" s="56"/>
      <c r="UO9" s="56"/>
      <c r="UP9" s="56"/>
      <c r="UQ9" s="56"/>
      <c r="UR9" s="56"/>
      <c r="US9" s="56"/>
      <c r="UT9" s="56"/>
      <c r="UU9" s="56"/>
      <c r="UV9" s="56"/>
      <c r="UW9" s="56"/>
      <c r="UX9" s="56"/>
      <c r="UY9" s="56"/>
      <c r="UZ9" s="56"/>
      <c r="VA9" s="56"/>
      <c r="VB9" s="56"/>
      <c r="VC9" s="56"/>
      <c r="VD9" s="56"/>
      <c r="VE9" s="56"/>
      <c r="VF9" s="56"/>
      <c r="VG9" s="56"/>
      <c r="VH9" s="56"/>
      <c r="VI9" s="56"/>
      <c r="VJ9" s="56"/>
      <c r="VK9" s="56"/>
      <c r="VL9" s="56"/>
      <c r="VM9" s="56"/>
      <c r="VN9" s="56"/>
      <c r="VO9" s="56"/>
      <c r="VP9" s="56"/>
      <c r="VQ9" s="56"/>
      <c r="VR9" s="56"/>
      <c r="VS9" s="56"/>
      <c r="VT9" s="56"/>
      <c r="VU9" s="56"/>
      <c r="VV9" s="56"/>
      <c r="VW9" s="56"/>
      <c r="VX9" s="56"/>
      <c r="VY9" s="56"/>
      <c r="VZ9" s="56"/>
      <c r="WA9" s="56"/>
      <c r="WB9" s="56"/>
      <c r="WC9" s="56"/>
      <c r="WD9" s="56"/>
      <c r="WE9" s="56"/>
      <c r="WF9" s="56"/>
      <c r="WG9" s="56"/>
      <c r="WH9" s="56"/>
      <c r="WI9" s="56"/>
      <c r="WJ9" s="56"/>
      <c r="WK9" s="56"/>
      <c r="WL9" s="56"/>
      <c r="WM9" s="56"/>
      <c r="WN9" s="56"/>
      <c r="WO9" s="56"/>
      <c r="WP9" s="56"/>
      <c r="WQ9" s="56"/>
      <c r="WR9" s="56"/>
      <c r="WS9" s="56"/>
      <c r="WT9" s="56"/>
      <c r="WU9" s="56"/>
      <c r="WV9" s="56"/>
      <c r="WW9" s="56"/>
      <c r="WX9" s="56"/>
      <c r="WY9" s="56"/>
      <c r="WZ9" s="56"/>
      <c r="XA9" s="56"/>
      <c r="XB9" s="56"/>
      <c r="XC9" s="56"/>
      <c r="XD9" s="56"/>
      <c r="XE9" s="56"/>
      <c r="XF9" s="56"/>
      <c r="XG9" s="56"/>
      <c r="XH9" s="56"/>
      <c r="XI9" s="56"/>
      <c r="XJ9" s="56"/>
      <c r="XK9" s="56"/>
      <c r="XL9" s="56"/>
      <c r="XM9" s="56"/>
      <c r="XN9" s="56"/>
      <c r="XO9" s="56"/>
      <c r="XP9" s="56"/>
      <c r="XQ9" s="56"/>
      <c r="XR9" s="56"/>
      <c r="XS9" s="56"/>
      <c r="XT9" s="56"/>
      <c r="XU9" s="56"/>
      <c r="XV9" s="56"/>
      <c r="XW9" s="56"/>
      <c r="XX9" s="56"/>
      <c r="XY9" s="56"/>
      <c r="XZ9" s="56"/>
      <c r="YA9" s="56"/>
      <c r="YB9" s="56"/>
      <c r="YC9" s="56"/>
      <c r="YD9" s="56"/>
      <c r="YE9" s="56"/>
      <c r="YF9" s="56"/>
      <c r="YG9" s="56"/>
      <c r="YH9" s="56"/>
      <c r="YI9" s="56"/>
      <c r="YJ9" s="56"/>
      <c r="YK9" s="56"/>
      <c r="YL9" s="56"/>
      <c r="YM9" s="56"/>
      <c r="YN9" s="56"/>
      <c r="YO9" s="56"/>
      <c r="YP9" s="56"/>
      <c r="YQ9" s="56"/>
      <c r="YR9" s="56"/>
      <c r="YS9" s="56"/>
      <c r="YT9" s="56"/>
      <c r="YU9" s="56"/>
      <c r="YV9" s="56"/>
      <c r="YW9" s="56"/>
      <c r="YX9" s="56"/>
      <c r="YY9" s="56"/>
      <c r="YZ9" s="56"/>
      <c r="ZA9" s="56"/>
      <c r="ZB9" s="56"/>
      <c r="ZC9" s="56"/>
      <c r="ZD9" s="56"/>
      <c r="ZE9" s="56"/>
      <c r="ZF9" s="56"/>
      <c r="ZG9" s="56"/>
      <c r="ZH9" s="56"/>
      <c r="ZI9" s="56"/>
      <c r="ZJ9" s="56"/>
      <c r="ZK9" s="56"/>
      <c r="ZL9" s="56"/>
      <c r="ZM9" s="56"/>
      <c r="ZN9" s="56"/>
      <c r="ZO9" s="56"/>
      <c r="ZP9" s="56"/>
      <c r="ZQ9" s="56"/>
      <c r="ZR9" s="56"/>
      <c r="ZS9" s="56"/>
      <c r="ZT9" s="56"/>
      <c r="ZU9" s="56"/>
      <c r="ZV9" s="56"/>
      <c r="ZW9" s="56"/>
      <c r="ZX9" s="56"/>
      <c r="ZY9" s="56"/>
      <c r="ZZ9" s="56"/>
      <c r="AAA9" s="56"/>
      <c r="AAB9" s="56"/>
      <c r="AAC9" s="56"/>
      <c r="AAD9" s="56"/>
      <c r="AAE9" s="56"/>
      <c r="AAF9" s="56"/>
      <c r="AAG9" s="56"/>
      <c r="AAH9" s="56"/>
      <c r="AAI9" s="56"/>
      <c r="AAJ9" s="56"/>
      <c r="AAK9" s="56"/>
      <c r="AAL9" s="56"/>
      <c r="AAM9" s="56"/>
      <c r="AAN9" s="56"/>
      <c r="AAO9" s="56"/>
      <c r="AAP9" s="56"/>
      <c r="AAQ9" s="56"/>
      <c r="AAR9" s="56"/>
      <c r="AAS9" s="56"/>
      <c r="AAT9" s="56"/>
      <c r="AAU9" s="56"/>
      <c r="AAV9" s="56"/>
      <c r="AAW9" s="56"/>
      <c r="AAX9" s="56"/>
      <c r="AAY9" s="56"/>
      <c r="AAZ9" s="56"/>
      <c r="ABA9" s="56"/>
      <c r="ABB9" s="56"/>
      <c r="ABC9" s="56"/>
      <c r="ABD9" s="56"/>
      <c r="ABE9" s="56"/>
      <c r="ABF9" s="56"/>
      <c r="ABG9" s="56"/>
      <c r="ABH9" s="56"/>
      <c r="ABI9" s="56"/>
      <c r="ABJ9" s="56"/>
      <c r="ABK9" s="56"/>
      <c r="ABL9" s="56"/>
      <c r="ABM9" s="56"/>
      <c r="ABN9" s="56"/>
      <c r="ABO9" s="56"/>
      <c r="ABP9" s="56"/>
      <c r="ABQ9" s="56"/>
      <c r="ABR9" s="56"/>
      <c r="ABS9" s="56"/>
      <c r="ABT9" s="56"/>
      <c r="ABU9" s="56"/>
      <c r="ABV9" s="56"/>
      <c r="ABW9" s="56"/>
      <c r="ABX9" s="56"/>
      <c r="ABY9" s="56"/>
      <c r="ABZ9" s="56"/>
      <c r="ACA9" s="56"/>
      <c r="ACB9" s="56"/>
      <c r="ACC9" s="56"/>
      <c r="ACD9" s="56"/>
      <c r="ACE9" s="56"/>
      <c r="ACF9" s="56"/>
      <c r="ACG9" s="56"/>
      <c r="ACH9" s="56"/>
      <c r="ACI9" s="56"/>
      <c r="ACJ9" s="56"/>
      <c r="ACK9" s="56"/>
      <c r="ACL9" s="56"/>
      <c r="ACM9" s="56"/>
      <c r="ACN9" s="56"/>
      <c r="ACO9" s="56"/>
      <c r="ACP9" s="56"/>
      <c r="ACQ9" s="56"/>
      <c r="ACR9" s="56"/>
      <c r="ACS9" s="56"/>
      <c r="ACT9" s="56"/>
      <c r="ACU9" s="56"/>
      <c r="ACV9" s="56"/>
      <c r="ACW9" s="56"/>
      <c r="ACX9" s="56"/>
      <c r="ACY9" s="56"/>
      <c r="ACZ9" s="56"/>
      <c r="ADA9" s="56"/>
      <c r="ADB9" s="56"/>
      <c r="ADC9" s="56"/>
      <c r="ADD9" s="56"/>
      <c r="ADE9" s="56"/>
      <c r="ADF9" s="56"/>
      <c r="ADG9" s="56"/>
      <c r="ADH9" s="56"/>
      <c r="ADI9" s="56"/>
      <c r="ADJ9" s="56"/>
      <c r="ADK9" s="56"/>
      <c r="ADL9" s="56"/>
      <c r="ADM9" s="56"/>
      <c r="ADN9" s="56"/>
      <c r="ADO9" s="56"/>
      <c r="ADP9" s="56"/>
      <c r="ADQ9" s="56"/>
      <c r="ADR9" s="56"/>
      <c r="ADS9" s="56"/>
      <c r="ADT9" s="56"/>
      <c r="ADU9" s="56"/>
      <c r="ADV9" s="56"/>
      <c r="ADW9" s="56"/>
      <c r="ADX9" s="56"/>
      <c r="ADY9" s="56"/>
      <c r="ADZ9" s="56"/>
      <c r="AEA9" s="56"/>
      <c r="AEB9" s="56"/>
      <c r="AEC9" s="56"/>
      <c r="AED9" s="56"/>
      <c r="AEE9" s="56"/>
      <c r="AEF9" s="56"/>
      <c r="AEG9" s="56"/>
      <c r="AEH9" s="56"/>
      <c r="AEI9" s="56"/>
      <c r="AEJ9" s="56"/>
      <c r="AEK9" s="56"/>
      <c r="AEL9" s="56"/>
      <c r="AEM9" s="56"/>
      <c r="AEN9" s="56"/>
      <c r="AEO9" s="56"/>
      <c r="AEP9" s="56"/>
      <c r="AEQ9" s="56"/>
      <c r="AER9" s="56"/>
      <c r="AES9" s="56"/>
      <c r="AET9" s="56"/>
      <c r="AEU9" s="56"/>
      <c r="AEV9" s="56"/>
      <c r="AEW9" s="56"/>
      <c r="AEX9" s="56"/>
      <c r="AEY9" s="56"/>
      <c r="AEZ9" s="56"/>
      <c r="AFA9" s="56"/>
      <c r="AFB9" s="56"/>
      <c r="AFC9" s="56"/>
      <c r="AFD9" s="56"/>
      <c r="AFE9" s="56"/>
      <c r="AFF9" s="56"/>
      <c r="AFG9" s="56"/>
      <c r="AFH9" s="56"/>
      <c r="AFI9" s="56"/>
      <c r="AFJ9" s="56"/>
      <c r="AFK9" s="56"/>
      <c r="AFL9" s="56"/>
      <c r="AFM9" s="56"/>
      <c r="AFN9" s="56"/>
      <c r="AFO9" s="56"/>
      <c r="AFP9" s="56"/>
      <c r="AFQ9" s="56"/>
      <c r="AFR9" s="56"/>
      <c r="AFS9" s="56"/>
      <c r="AFT9" s="56"/>
      <c r="AFU9" s="56"/>
      <c r="AFV9" s="56"/>
      <c r="AFW9" s="56"/>
      <c r="AFX9" s="56"/>
      <c r="AFY9" s="56"/>
      <c r="AFZ9" s="56"/>
      <c r="AGA9" s="56"/>
      <c r="AGB9" s="56"/>
      <c r="AGC9" s="56"/>
      <c r="AGD9" s="56"/>
      <c r="AGE9" s="56"/>
      <c r="AGF9" s="56"/>
      <c r="AGG9" s="56"/>
      <c r="AGH9" s="56"/>
      <c r="AGI9" s="56"/>
      <c r="AGJ9" s="56"/>
      <c r="AGK9" s="56"/>
      <c r="AGL9" s="56"/>
      <c r="AGM9" s="56"/>
      <c r="AGN9" s="56"/>
      <c r="AGO9" s="56"/>
      <c r="AGP9" s="56"/>
      <c r="AGQ9" s="56"/>
      <c r="AGR9" s="56"/>
      <c r="AGS9" s="56"/>
      <c r="AGT9" s="56"/>
      <c r="AGU9" s="56"/>
      <c r="AGV9" s="56"/>
      <c r="AGW9" s="56"/>
      <c r="AGX9" s="56"/>
      <c r="AGY9" s="56"/>
      <c r="AGZ9" s="56"/>
      <c r="AHA9" s="56"/>
      <c r="AHB9" s="56"/>
      <c r="AHC9" s="56"/>
      <c r="AHD9" s="56"/>
      <c r="AHE9" s="56"/>
      <c r="AHF9" s="56"/>
      <c r="AHG9" s="56"/>
      <c r="AHH9" s="56"/>
      <c r="AHI9" s="56"/>
      <c r="AHJ9" s="56"/>
      <c r="AHK9" s="56"/>
      <c r="AHL9" s="56"/>
      <c r="AHM9" s="56"/>
      <c r="AHN9" s="56"/>
      <c r="AHO9" s="56"/>
      <c r="AHP9" s="56"/>
      <c r="AHQ9" s="56"/>
      <c r="AHR9" s="56"/>
      <c r="AHS9" s="56"/>
      <c r="AHT9" s="56"/>
      <c r="AHU9" s="56"/>
      <c r="AHV9" s="56"/>
      <c r="AHW9" s="56"/>
      <c r="AHX9" s="56"/>
      <c r="AHY9" s="56"/>
      <c r="AHZ9" s="56"/>
      <c r="AIA9" s="56"/>
      <c r="AIB9" s="56"/>
      <c r="AIC9" s="56"/>
      <c r="AID9" s="56"/>
      <c r="AIE9" s="56"/>
      <c r="AIF9" s="56"/>
      <c r="AIG9" s="56"/>
      <c r="AIH9" s="56"/>
      <c r="AII9" s="56"/>
      <c r="AIJ9" s="56"/>
      <c r="AIK9" s="56"/>
      <c r="AIL9" s="56"/>
      <c r="AIM9" s="56"/>
      <c r="AIN9" s="56"/>
      <c r="AIO9" s="56"/>
      <c r="AIP9" s="56"/>
      <c r="AIQ9" s="56"/>
      <c r="AIR9" s="56"/>
      <c r="AIS9" s="56"/>
      <c r="AIT9" s="56"/>
      <c r="AIU9" s="56"/>
      <c r="AIV9" s="56"/>
      <c r="AIW9" s="56"/>
      <c r="AIX9" s="56"/>
      <c r="AIY9" s="56"/>
      <c r="AIZ9" s="56"/>
      <c r="AJA9" s="56"/>
      <c r="AJB9" s="56"/>
      <c r="AJC9" s="56"/>
      <c r="AJD9" s="56"/>
      <c r="AJE9" s="56"/>
      <c r="AJF9" s="56"/>
      <c r="AJG9" s="56"/>
      <c r="AJH9" s="56"/>
      <c r="AJI9" s="56"/>
      <c r="AJJ9" s="56"/>
      <c r="AJK9" s="56"/>
      <c r="AJL9" s="56"/>
      <c r="AJM9" s="56"/>
      <c r="AJN9" s="56"/>
      <c r="AJO9" s="56"/>
      <c r="AJP9" s="56"/>
      <c r="AJQ9" s="56"/>
      <c r="AJR9" s="56"/>
      <c r="AJS9" s="56"/>
      <c r="AJT9" s="56"/>
      <c r="AJU9" s="56"/>
      <c r="AJV9" s="56"/>
      <c r="AJW9" s="56"/>
      <c r="AJX9" s="56"/>
      <c r="AJY9" s="56"/>
      <c r="AJZ9" s="56"/>
      <c r="AKA9" s="56"/>
      <c r="AKB9" s="56"/>
      <c r="AKC9" s="56"/>
      <c r="AKD9" s="56"/>
      <c r="AKE9" s="56"/>
      <c r="AKF9" s="56"/>
      <c r="AKG9" s="56"/>
      <c r="AKH9" s="56"/>
      <c r="AKI9" s="56"/>
      <c r="AKJ9" s="56"/>
      <c r="AKK9" s="56"/>
      <c r="AKL9" s="56"/>
      <c r="AKM9" s="56"/>
      <c r="AKN9" s="56"/>
      <c r="AKO9" s="56"/>
      <c r="AKP9" s="56"/>
      <c r="AKQ9" s="56"/>
      <c r="AKR9" s="56"/>
      <c r="AKS9" s="56"/>
      <c r="AKT9" s="56"/>
      <c r="AKU9" s="56"/>
      <c r="AKV9" s="56"/>
      <c r="AKW9" s="56"/>
      <c r="AKX9" s="56"/>
      <c r="AKY9" s="56"/>
      <c r="AKZ9" s="56"/>
      <c r="ALA9" s="56"/>
      <c r="ALB9" s="56"/>
      <c r="ALC9" s="56"/>
      <c r="ALD9" s="56"/>
      <c r="ALE9" s="56"/>
      <c r="ALF9" s="56"/>
      <c r="ALG9" s="56"/>
      <c r="ALH9" s="56"/>
    </row>
    <row r="10" spans="1:996" s="80" customFormat="1" ht="13.2" customHeight="1">
      <c r="A10" s="390"/>
      <c r="B10" s="115"/>
      <c r="C10" s="115"/>
      <c r="D10" s="379"/>
      <c r="E10" s="379"/>
      <c r="F10" s="379"/>
      <c r="G10" s="379"/>
      <c r="H10" s="379"/>
      <c r="I10" s="379"/>
      <c r="J10" s="379"/>
      <c r="K10" s="379"/>
      <c r="L10" s="379"/>
      <c r="M10" s="379"/>
      <c r="N10" s="379"/>
      <c r="O10" s="379"/>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0"/>
      <c r="AO10" s="380"/>
      <c r="AP10" s="380"/>
      <c r="AQ10" s="380"/>
      <c r="AR10" s="380"/>
      <c r="AS10" s="380"/>
      <c r="AT10" s="380"/>
      <c r="AU10" s="380"/>
      <c r="AV10" s="380"/>
      <c r="AW10" s="380"/>
      <c r="AX10" s="380"/>
      <c r="AY10" s="380"/>
      <c r="AZ10" s="380"/>
      <c r="BA10" s="380"/>
      <c r="BB10" s="380"/>
      <c r="BC10" s="380"/>
      <c r="BD10" s="380"/>
      <c r="BE10" s="380"/>
      <c r="BF10" s="380"/>
      <c r="BG10" s="380"/>
    </row>
    <row r="11" spans="1:996" s="38" customFormat="1" ht="13.5" customHeight="1">
      <c r="A11" s="438" t="s">
        <v>312</v>
      </c>
      <c r="B11" s="189" t="s">
        <v>6</v>
      </c>
      <c r="C11" s="21">
        <v>0</v>
      </c>
      <c r="D11" s="381"/>
      <c r="E11" s="381">
        <v>15000000</v>
      </c>
      <c r="F11" s="381"/>
      <c r="G11" s="381"/>
      <c r="H11" s="381"/>
      <c r="I11" s="381"/>
      <c r="J11" s="381"/>
      <c r="K11" s="381"/>
      <c r="L11" s="381"/>
      <c r="M11" s="381"/>
      <c r="N11" s="381"/>
      <c r="O11" s="381"/>
      <c r="P11" s="382"/>
      <c r="Q11" s="382"/>
      <c r="R11" s="382"/>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row>
    <row r="12" spans="1:996" s="38" customFormat="1" ht="13.5" customHeight="1">
      <c r="A12" s="439"/>
      <c r="B12" s="190" t="s">
        <v>7</v>
      </c>
      <c r="C12" s="21">
        <v>0</v>
      </c>
      <c r="D12" s="381"/>
      <c r="E12" s="381"/>
      <c r="F12" s="381"/>
      <c r="G12" s="381"/>
      <c r="H12" s="381"/>
      <c r="I12" s="381"/>
      <c r="J12" s="381"/>
      <c r="K12" s="381"/>
      <c r="L12" s="381"/>
      <c r="M12" s="381"/>
      <c r="N12" s="381">
        <v>15000000</v>
      </c>
      <c r="O12" s="381"/>
      <c r="P12" s="382"/>
      <c r="Q12" s="382"/>
      <c r="R12" s="382"/>
      <c r="S12" s="382"/>
      <c r="T12" s="382"/>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row>
    <row r="13" spans="1:996" s="22" customFormat="1">
      <c r="A13" s="439"/>
      <c r="B13" s="383" t="s">
        <v>14</v>
      </c>
      <c r="C13" s="21">
        <v>0</v>
      </c>
      <c r="D13" s="384">
        <v>0</v>
      </c>
      <c r="E13" s="384">
        <v>15000000</v>
      </c>
      <c r="F13" s="384">
        <v>15000000</v>
      </c>
      <c r="G13" s="384">
        <v>15000000</v>
      </c>
      <c r="H13" s="384">
        <v>15000000</v>
      </c>
      <c r="I13" s="384">
        <v>15000000</v>
      </c>
      <c r="J13" s="384">
        <v>15000000</v>
      </c>
      <c r="K13" s="384">
        <v>15000000</v>
      </c>
      <c r="L13" s="384">
        <v>15000000</v>
      </c>
      <c r="M13" s="384">
        <v>15000000</v>
      </c>
      <c r="N13" s="384">
        <v>0</v>
      </c>
      <c r="O13" s="384">
        <v>0</v>
      </c>
      <c r="P13" s="385"/>
      <c r="Q13" s="385"/>
      <c r="R13" s="385"/>
      <c r="S13" s="38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c r="QN13" s="56"/>
      <c r="QO13" s="56"/>
      <c r="QP13" s="56"/>
      <c r="QQ13" s="56"/>
      <c r="QR13" s="56"/>
      <c r="QS13" s="56"/>
      <c r="QT13" s="56"/>
      <c r="QU13" s="56"/>
      <c r="QV13" s="56"/>
      <c r="QW13" s="56"/>
      <c r="QX13" s="56"/>
      <c r="QY13" s="56"/>
      <c r="QZ13" s="56"/>
      <c r="RA13" s="56"/>
      <c r="RB13" s="56"/>
      <c r="RC13" s="56"/>
      <c r="RD13" s="56"/>
      <c r="RE13" s="56"/>
      <c r="RF13" s="56"/>
      <c r="RG13" s="56"/>
      <c r="RH13" s="56"/>
      <c r="RI13" s="56"/>
      <c r="RJ13" s="56"/>
      <c r="RK13" s="56"/>
      <c r="RL13" s="56"/>
      <c r="RM13" s="56"/>
      <c r="RN13" s="56"/>
      <c r="RO13" s="56"/>
      <c r="RP13" s="56"/>
      <c r="RQ13" s="56"/>
      <c r="RR13" s="56"/>
      <c r="RS13" s="56"/>
      <c r="RT13" s="56"/>
      <c r="RU13" s="56"/>
      <c r="RV13" s="56"/>
      <c r="RW13" s="56"/>
      <c r="RX13" s="56"/>
      <c r="RY13" s="56"/>
      <c r="RZ13" s="56"/>
      <c r="SA13" s="56"/>
      <c r="SB13" s="56"/>
      <c r="SC13" s="56"/>
      <c r="SD13" s="56"/>
      <c r="SE13" s="56"/>
      <c r="SF13" s="56"/>
      <c r="SG13" s="56"/>
      <c r="SH13" s="56"/>
      <c r="SI13" s="56"/>
      <c r="SJ13" s="56"/>
      <c r="SK13" s="56"/>
      <c r="SL13" s="56"/>
      <c r="SM13" s="56"/>
      <c r="SN13" s="56"/>
      <c r="SO13" s="56"/>
      <c r="SP13" s="56"/>
      <c r="SQ13" s="56"/>
      <c r="SR13" s="56"/>
      <c r="SS13" s="56"/>
      <c r="ST13" s="56"/>
      <c r="SU13" s="56"/>
      <c r="SV13" s="56"/>
      <c r="SW13" s="56"/>
      <c r="SX13" s="56"/>
      <c r="SY13" s="56"/>
      <c r="SZ13" s="56"/>
      <c r="TA13" s="56"/>
      <c r="TB13" s="56"/>
      <c r="TC13" s="56"/>
      <c r="TD13" s="56"/>
      <c r="TE13" s="56"/>
      <c r="TF13" s="56"/>
      <c r="TG13" s="56"/>
      <c r="TH13" s="56"/>
      <c r="TI13" s="56"/>
      <c r="TJ13" s="56"/>
      <c r="TK13" s="56"/>
      <c r="TL13" s="56"/>
      <c r="TM13" s="56"/>
      <c r="TN13" s="56"/>
      <c r="TO13" s="56"/>
      <c r="TP13" s="56"/>
      <c r="TQ13" s="56"/>
      <c r="TR13" s="56"/>
      <c r="TS13" s="56"/>
      <c r="TT13" s="56"/>
      <c r="TU13" s="56"/>
      <c r="TV13" s="56"/>
      <c r="TW13" s="56"/>
      <c r="TX13" s="56"/>
      <c r="TY13" s="56"/>
      <c r="TZ13" s="56"/>
      <c r="UA13" s="56"/>
      <c r="UB13" s="56"/>
      <c r="UC13" s="56"/>
      <c r="UD13" s="56"/>
      <c r="UE13" s="56"/>
      <c r="UF13" s="56"/>
      <c r="UG13" s="56"/>
      <c r="UH13" s="56"/>
      <c r="UI13" s="56"/>
      <c r="UJ13" s="56"/>
      <c r="UK13" s="56"/>
      <c r="UL13" s="56"/>
      <c r="UM13" s="56"/>
      <c r="UN13" s="56"/>
      <c r="UO13" s="56"/>
      <c r="UP13" s="56"/>
      <c r="UQ13" s="56"/>
      <c r="UR13" s="56"/>
      <c r="US13" s="56"/>
      <c r="UT13" s="56"/>
      <c r="UU13" s="56"/>
      <c r="UV13" s="56"/>
      <c r="UW13" s="56"/>
      <c r="UX13" s="56"/>
      <c r="UY13" s="56"/>
      <c r="UZ13" s="56"/>
      <c r="VA13" s="56"/>
      <c r="VB13" s="56"/>
      <c r="VC13" s="56"/>
      <c r="VD13" s="56"/>
      <c r="VE13" s="56"/>
      <c r="VF13" s="56"/>
      <c r="VG13" s="56"/>
      <c r="VH13" s="56"/>
      <c r="VI13" s="56"/>
      <c r="VJ13" s="56"/>
      <c r="VK13" s="56"/>
      <c r="VL13" s="56"/>
      <c r="VM13" s="56"/>
      <c r="VN13" s="56"/>
      <c r="VO13" s="56"/>
      <c r="VP13" s="56"/>
      <c r="VQ13" s="56"/>
      <c r="VR13" s="56"/>
      <c r="VS13" s="56"/>
      <c r="VT13" s="56"/>
      <c r="VU13" s="56"/>
      <c r="VV13" s="56"/>
      <c r="VW13" s="56"/>
      <c r="VX13" s="56"/>
      <c r="VY13" s="56"/>
      <c r="VZ13" s="56"/>
      <c r="WA13" s="56"/>
      <c r="WB13" s="56"/>
      <c r="WC13" s="56"/>
      <c r="WD13" s="56"/>
      <c r="WE13" s="56"/>
      <c r="WF13" s="56"/>
      <c r="WG13" s="56"/>
      <c r="WH13" s="56"/>
      <c r="WI13" s="56"/>
      <c r="WJ13" s="56"/>
      <c r="WK13" s="56"/>
      <c r="WL13" s="56"/>
      <c r="WM13" s="56"/>
      <c r="WN13" s="56"/>
      <c r="WO13" s="56"/>
      <c r="WP13" s="56"/>
      <c r="WQ13" s="56"/>
      <c r="WR13" s="56"/>
      <c r="WS13" s="56"/>
      <c r="WT13" s="56"/>
      <c r="WU13" s="56"/>
      <c r="WV13" s="56"/>
      <c r="WW13" s="56"/>
      <c r="WX13" s="56"/>
      <c r="WY13" s="56"/>
      <c r="WZ13" s="56"/>
      <c r="XA13" s="56"/>
      <c r="XB13" s="56"/>
      <c r="XC13" s="56"/>
      <c r="XD13" s="56"/>
      <c r="XE13" s="56"/>
      <c r="XF13" s="56"/>
      <c r="XG13" s="56"/>
      <c r="XH13" s="56"/>
      <c r="XI13" s="56"/>
      <c r="XJ13" s="56"/>
      <c r="XK13" s="56"/>
      <c r="XL13" s="56"/>
      <c r="XM13" s="56"/>
      <c r="XN13" s="56"/>
      <c r="XO13" s="56"/>
      <c r="XP13" s="56"/>
      <c r="XQ13" s="56"/>
      <c r="XR13" s="56"/>
      <c r="XS13" s="56"/>
      <c r="XT13" s="56"/>
      <c r="XU13" s="56"/>
      <c r="XV13" s="56"/>
      <c r="XW13" s="56"/>
      <c r="XX13" s="56"/>
      <c r="XY13" s="56"/>
      <c r="XZ13" s="56"/>
      <c r="YA13" s="56"/>
      <c r="YB13" s="56"/>
      <c r="YC13" s="56"/>
      <c r="YD13" s="56"/>
      <c r="YE13" s="56"/>
      <c r="YF13" s="56"/>
      <c r="YG13" s="56"/>
      <c r="YH13" s="56"/>
      <c r="YI13" s="56"/>
      <c r="YJ13" s="56"/>
      <c r="YK13" s="56"/>
      <c r="YL13" s="56"/>
      <c r="YM13" s="56"/>
      <c r="YN13" s="56"/>
      <c r="YO13" s="56"/>
      <c r="YP13" s="56"/>
      <c r="YQ13" s="56"/>
      <c r="YR13" s="56"/>
      <c r="YS13" s="56"/>
      <c r="YT13" s="56"/>
      <c r="YU13" s="56"/>
      <c r="YV13" s="56"/>
      <c r="YW13" s="56"/>
      <c r="YX13" s="56"/>
      <c r="YY13" s="56"/>
      <c r="YZ13" s="56"/>
      <c r="ZA13" s="56"/>
      <c r="ZB13" s="56"/>
      <c r="ZC13" s="56"/>
      <c r="ZD13" s="56"/>
      <c r="ZE13" s="56"/>
      <c r="ZF13" s="56"/>
      <c r="ZG13" s="56"/>
      <c r="ZH13" s="56"/>
      <c r="ZI13" s="56"/>
      <c r="ZJ13" s="56"/>
      <c r="ZK13" s="56"/>
      <c r="ZL13" s="56"/>
      <c r="ZM13" s="56"/>
      <c r="ZN13" s="56"/>
      <c r="ZO13" s="56"/>
      <c r="ZP13" s="56"/>
      <c r="ZQ13" s="56"/>
      <c r="ZR13" s="56"/>
      <c r="ZS13" s="56"/>
      <c r="ZT13" s="56"/>
      <c r="ZU13" s="56"/>
      <c r="ZV13" s="56"/>
      <c r="ZW13" s="56"/>
      <c r="ZX13" s="56"/>
      <c r="ZY13" s="56"/>
      <c r="ZZ13" s="56"/>
      <c r="AAA13" s="56"/>
      <c r="AAB13" s="56"/>
      <c r="AAC13" s="56"/>
      <c r="AAD13" s="56"/>
      <c r="AAE13" s="56"/>
      <c r="AAF13" s="56"/>
      <c r="AAG13" s="56"/>
      <c r="AAH13" s="56"/>
      <c r="AAI13" s="56"/>
      <c r="AAJ13" s="56"/>
      <c r="AAK13" s="56"/>
      <c r="AAL13" s="56"/>
      <c r="AAM13" s="56"/>
      <c r="AAN13" s="56"/>
      <c r="AAO13" s="56"/>
      <c r="AAP13" s="56"/>
      <c r="AAQ13" s="56"/>
      <c r="AAR13" s="56"/>
      <c r="AAS13" s="56"/>
      <c r="AAT13" s="56"/>
      <c r="AAU13" s="56"/>
      <c r="AAV13" s="56"/>
      <c r="AAW13" s="56"/>
      <c r="AAX13" s="56"/>
      <c r="AAY13" s="56"/>
      <c r="AAZ13" s="56"/>
      <c r="ABA13" s="56"/>
      <c r="ABB13" s="56"/>
      <c r="ABC13" s="56"/>
      <c r="ABD13" s="56"/>
      <c r="ABE13" s="56"/>
      <c r="ABF13" s="56"/>
      <c r="ABG13" s="56"/>
      <c r="ABH13" s="56"/>
      <c r="ABI13" s="56"/>
      <c r="ABJ13" s="56"/>
      <c r="ABK13" s="56"/>
      <c r="ABL13" s="56"/>
      <c r="ABM13" s="56"/>
      <c r="ABN13" s="56"/>
      <c r="ABO13" s="56"/>
      <c r="ABP13" s="56"/>
      <c r="ABQ13" s="56"/>
      <c r="ABR13" s="56"/>
      <c r="ABS13" s="56"/>
      <c r="ABT13" s="56"/>
      <c r="ABU13" s="56"/>
      <c r="ABV13" s="56"/>
      <c r="ABW13" s="56"/>
      <c r="ABX13" s="56"/>
      <c r="ABY13" s="56"/>
      <c r="ABZ13" s="56"/>
      <c r="ACA13" s="56"/>
      <c r="ACB13" s="56"/>
      <c r="ACC13" s="56"/>
      <c r="ACD13" s="56"/>
      <c r="ACE13" s="56"/>
      <c r="ACF13" s="56"/>
      <c r="ACG13" s="56"/>
      <c r="ACH13" s="56"/>
      <c r="ACI13" s="56"/>
      <c r="ACJ13" s="56"/>
      <c r="ACK13" s="56"/>
      <c r="ACL13" s="56"/>
      <c r="ACM13" s="56"/>
      <c r="ACN13" s="56"/>
      <c r="ACO13" s="56"/>
      <c r="ACP13" s="56"/>
      <c r="ACQ13" s="56"/>
      <c r="ACR13" s="56"/>
      <c r="ACS13" s="56"/>
      <c r="ACT13" s="56"/>
      <c r="ACU13" s="56"/>
      <c r="ACV13" s="56"/>
      <c r="ACW13" s="56"/>
      <c r="ACX13" s="56"/>
      <c r="ACY13" s="56"/>
      <c r="ACZ13" s="56"/>
      <c r="ADA13" s="56"/>
      <c r="ADB13" s="56"/>
      <c r="ADC13" s="56"/>
      <c r="ADD13" s="56"/>
      <c r="ADE13" s="56"/>
      <c r="ADF13" s="56"/>
      <c r="ADG13" s="56"/>
      <c r="ADH13" s="56"/>
      <c r="ADI13" s="56"/>
      <c r="ADJ13" s="56"/>
      <c r="ADK13" s="56"/>
      <c r="ADL13" s="56"/>
      <c r="ADM13" s="56"/>
      <c r="ADN13" s="56"/>
      <c r="ADO13" s="56"/>
      <c r="ADP13" s="56"/>
      <c r="ADQ13" s="56"/>
      <c r="ADR13" s="56"/>
      <c r="ADS13" s="56"/>
      <c r="ADT13" s="56"/>
      <c r="ADU13" s="56"/>
      <c r="ADV13" s="56"/>
      <c r="ADW13" s="56"/>
      <c r="ADX13" s="56"/>
      <c r="ADY13" s="56"/>
      <c r="ADZ13" s="56"/>
      <c r="AEA13" s="56"/>
      <c r="AEB13" s="56"/>
      <c r="AEC13" s="56"/>
      <c r="AED13" s="56"/>
      <c r="AEE13" s="56"/>
      <c r="AEF13" s="56"/>
      <c r="AEG13" s="56"/>
      <c r="AEH13" s="56"/>
      <c r="AEI13" s="56"/>
      <c r="AEJ13" s="56"/>
      <c r="AEK13" s="56"/>
      <c r="AEL13" s="56"/>
      <c r="AEM13" s="56"/>
      <c r="AEN13" s="56"/>
      <c r="AEO13" s="56"/>
      <c r="AEP13" s="56"/>
      <c r="AEQ13" s="56"/>
      <c r="AER13" s="56"/>
      <c r="AES13" s="56"/>
      <c r="AET13" s="56"/>
      <c r="AEU13" s="56"/>
      <c r="AEV13" s="56"/>
      <c r="AEW13" s="56"/>
      <c r="AEX13" s="56"/>
      <c r="AEY13" s="56"/>
      <c r="AEZ13" s="56"/>
      <c r="AFA13" s="56"/>
      <c r="AFB13" s="56"/>
      <c r="AFC13" s="56"/>
      <c r="AFD13" s="56"/>
      <c r="AFE13" s="56"/>
      <c r="AFF13" s="56"/>
      <c r="AFG13" s="56"/>
      <c r="AFH13" s="56"/>
      <c r="AFI13" s="56"/>
      <c r="AFJ13" s="56"/>
      <c r="AFK13" s="56"/>
      <c r="AFL13" s="56"/>
      <c r="AFM13" s="56"/>
      <c r="AFN13" s="56"/>
      <c r="AFO13" s="56"/>
      <c r="AFP13" s="56"/>
      <c r="AFQ13" s="56"/>
      <c r="AFR13" s="56"/>
      <c r="AFS13" s="56"/>
      <c r="AFT13" s="56"/>
      <c r="AFU13" s="56"/>
      <c r="AFV13" s="56"/>
      <c r="AFW13" s="56"/>
      <c r="AFX13" s="56"/>
      <c r="AFY13" s="56"/>
      <c r="AFZ13" s="56"/>
      <c r="AGA13" s="56"/>
      <c r="AGB13" s="56"/>
      <c r="AGC13" s="56"/>
      <c r="AGD13" s="56"/>
      <c r="AGE13" s="56"/>
      <c r="AGF13" s="56"/>
      <c r="AGG13" s="56"/>
      <c r="AGH13" s="56"/>
      <c r="AGI13" s="56"/>
      <c r="AGJ13" s="56"/>
      <c r="AGK13" s="56"/>
      <c r="AGL13" s="56"/>
      <c r="AGM13" s="56"/>
      <c r="AGN13" s="56"/>
      <c r="AGO13" s="56"/>
      <c r="AGP13" s="56"/>
      <c r="AGQ13" s="56"/>
      <c r="AGR13" s="56"/>
      <c r="AGS13" s="56"/>
      <c r="AGT13" s="56"/>
      <c r="AGU13" s="56"/>
      <c r="AGV13" s="56"/>
      <c r="AGW13" s="56"/>
      <c r="AGX13" s="56"/>
      <c r="AGY13" s="56"/>
      <c r="AGZ13" s="56"/>
      <c r="AHA13" s="56"/>
      <c r="AHB13" s="56"/>
      <c r="AHC13" s="56"/>
      <c r="AHD13" s="56"/>
      <c r="AHE13" s="56"/>
      <c r="AHF13" s="56"/>
      <c r="AHG13" s="56"/>
      <c r="AHH13" s="56"/>
      <c r="AHI13" s="56"/>
      <c r="AHJ13" s="56"/>
      <c r="AHK13" s="56"/>
      <c r="AHL13" s="56"/>
      <c r="AHM13" s="56"/>
      <c r="AHN13" s="56"/>
      <c r="AHO13" s="56"/>
      <c r="AHP13" s="56"/>
      <c r="AHQ13" s="56"/>
      <c r="AHR13" s="56"/>
      <c r="AHS13" s="56"/>
      <c r="AHT13" s="56"/>
      <c r="AHU13" s="56"/>
      <c r="AHV13" s="56"/>
      <c r="AHW13" s="56"/>
      <c r="AHX13" s="56"/>
      <c r="AHY13" s="56"/>
      <c r="AHZ13" s="56"/>
      <c r="AIA13" s="56"/>
      <c r="AIB13" s="56"/>
      <c r="AIC13" s="56"/>
      <c r="AID13" s="56"/>
      <c r="AIE13" s="56"/>
      <c r="AIF13" s="56"/>
      <c r="AIG13" s="56"/>
      <c r="AIH13" s="56"/>
      <c r="AII13" s="56"/>
      <c r="AIJ13" s="56"/>
      <c r="AIK13" s="56"/>
      <c r="AIL13" s="56"/>
      <c r="AIM13" s="56"/>
      <c r="AIN13" s="56"/>
      <c r="AIO13" s="56"/>
      <c r="AIP13" s="56"/>
      <c r="AIQ13" s="56"/>
      <c r="AIR13" s="56"/>
      <c r="AIS13" s="56"/>
      <c r="AIT13" s="56"/>
      <c r="AIU13" s="56"/>
      <c r="AIV13" s="56"/>
      <c r="AIW13" s="56"/>
      <c r="AIX13" s="56"/>
      <c r="AIY13" s="56"/>
      <c r="AIZ13" s="56"/>
      <c r="AJA13" s="56"/>
      <c r="AJB13" s="56"/>
      <c r="AJC13" s="56"/>
      <c r="AJD13" s="56"/>
      <c r="AJE13" s="56"/>
      <c r="AJF13" s="56"/>
      <c r="AJG13" s="56"/>
      <c r="AJH13" s="56"/>
      <c r="AJI13" s="56"/>
      <c r="AJJ13" s="56"/>
      <c r="AJK13" s="56"/>
      <c r="AJL13" s="56"/>
      <c r="AJM13" s="56"/>
      <c r="AJN13" s="56"/>
      <c r="AJO13" s="56"/>
      <c r="AJP13" s="56"/>
      <c r="AJQ13" s="56"/>
      <c r="AJR13" s="56"/>
      <c r="AJS13" s="56"/>
      <c r="AJT13" s="56"/>
      <c r="AJU13" s="56"/>
      <c r="AJV13" s="56"/>
      <c r="AJW13" s="56"/>
      <c r="AJX13" s="56"/>
      <c r="AJY13" s="56"/>
      <c r="AJZ13" s="56"/>
      <c r="AKA13" s="56"/>
      <c r="AKB13" s="56"/>
      <c r="AKC13" s="56"/>
      <c r="AKD13" s="56"/>
      <c r="AKE13" s="56"/>
      <c r="AKF13" s="56"/>
      <c r="AKG13" s="56"/>
      <c r="AKH13" s="56"/>
      <c r="AKI13" s="56"/>
      <c r="AKJ13" s="56"/>
      <c r="AKK13" s="56"/>
      <c r="AKL13" s="56"/>
      <c r="AKM13" s="56"/>
      <c r="AKN13" s="56"/>
      <c r="AKO13" s="56"/>
      <c r="AKP13" s="56"/>
      <c r="AKQ13" s="56"/>
      <c r="AKR13" s="56"/>
      <c r="AKS13" s="56"/>
      <c r="AKT13" s="56"/>
      <c r="AKU13" s="56"/>
      <c r="AKV13" s="56"/>
      <c r="AKW13" s="56"/>
      <c r="AKX13" s="56"/>
      <c r="AKY13" s="56"/>
      <c r="AKZ13" s="56"/>
      <c r="ALA13" s="56"/>
      <c r="ALB13" s="56"/>
      <c r="ALC13" s="56"/>
      <c r="ALD13" s="56"/>
      <c r="ALE13" s="56"/>
      <c r="ALF13" s="56"/>
      <c r="ALG13" s="56"/>
      <c r="ALH13" s="56"/>
    </row>
    <row r="14" spans="1:996">
      <c r="A14" s="439"/>
      <c r="B14" s="52" t="s">
        <v>278</v>
      </c>
      <c r="C14" s="21">
        <v>0</v>
      </c>
      <c r="D14" s="391"/>
      <c r="E14" s="391">
        <v>0.1</v>
      </c>
      <c r="F14" s="391">
        <v>0.1</v>
      </c>
      <c r="G14" s="391">
        <v>0.1</v>
      </c>
      <c r="H14" s="391">
        <v>0.1</v>
      </c>
      <c r="I14" s="391">
        <v>0.1</v>
      </c>
      <c r="J14" s="391">
        <v>0.1</v>
      </c>
      <c r="K14" s="391">
        <v>0.1</v>
      </c>
      <c r="L14" s="391">
        <v>0.1</v>
      </c>
      <c r="M14" s="391">
        <v>0.1</v>
      </c>
      <c r="N14" s="391">
        <v>0.1</v>
      </c>
      <c r="O14" s="391"/>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row>
    <row r="15" spans="1:996">
      <c r="A15" s="439"/>
      <c r="B15" s="52" t="s">
        <v>150</v>
      </c>
      <c r="C15" s="21">
        <v>0</v>
      </c>
      <c r="D15" s="393">
        <v>0</v>
      </c>
      <c r="E15" s="393">
        <v>187500</v>
      </c>
      <c r="F15" s="393">
        <v>375000</v>
      </c>
      <c r="G15" s="393">
        <v>375000</v>
      </c>
      <c r="H15" s="393">
        <v>375000</v>
      </c>
      <c r="I15" s="393">
        <v>375000</v>
      </c>
      <c r="J15" s="393">
        <v>375000</v>
      </c>
      <c r="K15" s="393">
        <v>375000</v>
      </c>
      <c r="L15" s="393">
        <v>375000</v>
      </c>
      <c r="M15" s="393">
        <v>375000</v>
      </c>
      <c r="N15" s="393">
        <v>187500</v>
      </c>
      <c r="O15" s="393">
        <v>0</v>
      </c>
      <c r="P15" s="382"/>
      <c r="Q15" s="382"/>
      <c r="R15" s="382"/>
      <c r="S15" s="382"/>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row>
    <row r="16" spans="1:996">
      <c r="A16" s="439"/>
      <c r="B16" s="52" t="s">
        <v>149</v>
      </c>
      <c r="C16" s="21">
        <v>0</v>
      </c>
      <c r="D16" s="381"/>
      <c r="E16" s="381">
        <v>150000</v>
      </c>
      <c r="F16" s="381"/>
      <c r="G16" s="381"/>
      <c r="H16" s="381"/>
      <c r="I16" s="381"/>
      <c r="J16" s="381"/>
      <c r="K16" s="381"/>
      <c r="L16" s="381"/>
      <c r="M16" s="381"/>
      <c r="N16" s="381"/>
      <c r="O16" s="381"/>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row>
    <row r="17" spans="1:996">
      <c r="A17" s="439"/>
      <c r="B17" s="52" t="s">
        <v>11</v>
      </c>
      <c r="C17" s="21">
        <v>0</v>
      </c>
      <c r="D17" s="393">
        <v>0</v>
      </c>
      <c r="E17" s="393">
        <v>337500</v>
      </c>
      <c r="F17" s="393">
        <v>375000</v>
      </c>
      <c r="G17" s="393">
        <v>375000</v>
      </c>
      <c r="H17" s="393">
        <v>375000</v>
      </c>
      <c r="I17" s="393">
        <v>375000</v>
      </c>
      <c r="J17" s="393">
        <v>375000</v>
      </c>
      <c r="K17" s="393">
        <v>375000</v>
      </c>
      <c r="L17" s="393">
        <v>375000</v>
      </c>
      <c r="M17" s="393">
        <v>375000</v>
      </c>
      <c r="N17" s="393">
        <v>187500</v>
      </c>
      <c r="O17" s="393">
        <v>0</v>
      </c>
      <c r="P17" s="382"/>
      <c r="Q17" s="382"/>
      <c r="R17" s="382"/>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row>
    <row r="18" spans="1:996">
      <c r="A18" s="439"/>
      <c r="B18" s="53" t="s">
        <v>12</v>
      </c>
      <c r="C18" s="21">
        <v>0</v>
      </c>
      <c r="D18" s="394">
        <v>0</v>
      </c>
      <c r="E18" s="394">
        <v>337500</v>
      </c>
      <c r="F18" s="394">
        <v>375000</v>
      </c>
      <c r="G18" s="394">
        <v>375000</v>
      </c>
      <c r="H18" s="394">
        <v>375000</v>
      </c>
      <c r="I18" s="394">
        <v>375000</v>
      </c>
      <c r="J18" s="394">
        <v>375000</v>
      </c>
      <c r="K18" s="394">
        <v>375000</v>
      </c>
      <c r="L18" s="394">
        <v>375000</v>
      </c>
      <c r="M18" s="394">
        <v>375000</v>
      </c>
      <c r="N18" s="394">
        <v>0</v>
      </c>
      <c r="O18" s="394">
        <v>0</v>
      </c>
      <c r="P18" s="382"/>
      <c r="Q18" s="382"/>
      <c r="R18" s="382"/>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row>
    <row r="19" spans="1:996">
      <c r="A19" s="439"/>
      <c r="B19" s="54" t="s">
        <v>13</v>
      </c>
      <c r="C19" s="21">
        <v>0</v>
      </c>
      <c r="D19" s="395">
        <v>0</v>
      </c>
      <c r="E19" s="395">
        <v>0</v>
      </c>
      <c r="F19" s="395">
        <v>0</v>
      </c>
      <c r="G19" s="395">
        <v>0</v>
      </c>
      <c r="H19" s="395">
        <v>0</v>
      </c>
      <c r="I19" s="395">
        <v>0</v>
      </c>
      <c r="J19" s="395">
        <v>0</v>
      </c>
      <c r="K19" s="395">
        <v>0</v>
      </c>
      <c r="L19" s="395">
        <v>0</v>
      </c>
      <c r="M19" s="395">
        <v>0</v>
      </c>
      <c r="N19" s="395">
        <v>187500</v>
      </c>
      <c r="O19" s="395">
        <v>0</v>
      </c>
      <c r="P19" s="382"/>
      <c r="Q19" s="382"/>
      <c r="R19" s="382"/>
      <c r="S19" s="382"/>
      <c r="T19" s="382"/>
      <c r="U19" s="382"/>
      <c r="V19" s="382"/>
      <c r="W19" s="382"/>
      <c r="X19" s="382"/>
      <c r="Y19" s="382"/>
      <c r="Z19" s="382"/>
      <c r="AA19" s="382"/>
      <c r="AB19" s="382"/>
      <c r="AC19" s="382"/>
      <c r="AD19" s="382"/>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row>
    <row r="20" spans="1:996" s="24" customFormat="1" ht="22.8">
      <c r="A20" s="440"/>
      <c r="B20" s="210" t="s">
        <v>287</v>
      </c>
      <c r="C20" s="21">
        <v>0</v>
      </c>
      <c r="D20" s="396"/>
      <c r="E20" s="396"/>
      <c r="F20" s="396"/>
      <c r="G20" s="396"/>
      <c r="H20" s="396"/>
      <c r="I20" s="396"/>
      <c r="J20" s="396"/>
      <c r="K20" s="396"/>
      <c r="L20" s="396"/>
      <c r="M20" s="396"/>
      <c r="N20" s="396"/>
      <c r="O20" s="396"/>
      <c r="P20" s="397"/>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397"/>
      <c r="AN20" s="397"/>
      <c r="AO20" s="397"/>
      <c r="AP20" s="397"/>
      <c r="AQ20" s="397"/>
      <c r="AR20" s="397"/>
      <c r="AS20" s="397"/>
      <c r="AT20" s="397"/>
      <c r="AU20" s="397"/>
      <c r="AV20" s="397"/>
      <c r="AW20" s="397"/>
      <c r="AX20" s="397"/>
      <c r="AY20" s="397"/>
      <c r="AZ20" s="397"/>
      <c r="BA20" s="397"/>
      <c r="BB20" s="397"/>
      <c r="BC20" s="397"/>
      <c r="BD20" s="397"/>
      <c r="BE20" s="397"/>
      <c r="BF20" s="397"/>
      <c r="BG20" s="39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c r="QN20" s="57"/>
      <c r="QO20" s="57"/>
      <c r="QP20" s="57"/>
      <c r="QQ20" s="57"/>
      <c r="QR20" s="57"/>
      <c r="QS20" s="57"/>
      <c r="QT20" s="57"/>
      <c r="QU20" s="57"/>
      <c r="QV20" s="57"/>
      <c r="QW20" s="57"/>
      <c r="QX20" s="57"/>
      <c r="QY20" s="57"/>
      <c r="QZ20" s="57"/>
      <c r="RA20" s="57"/>
      <c r="RB20" s="57"/>
      <c r="RC20" s="57"/>
      <c r="RD20" s="57"/>
      <c r="RE20" s="57"/>
      <c r="RF20" s="57"/>
      <c r="RG20" s="57"/>
      <c r="RH20" s="57"/>
      <c r="RI20" s="57"/>
      <c r="RJ20" s="57"/>
      <c r="RK20" s="57"/>
      <c r="RL20" s="57"/>
      <c r="RM20" s="57"/>
      <c r="RN20" s="57"/>
      <c r="RO20" s="57"/>
      <c r="RP20" s="57"/>
      <c r="RQ20" s="57"/>
      <c r="RR20" s="57"/>
      <c r="RS20" s="57"/>
      <c r="RT20" s="57"/>
      <c r="RU20" s="57"/>
      <c r="RV20" s="57"/>
      <c r="RW20" s="57"/>
      <c r="RX20" s="57"/>
      <c r="RY20" s="57"/>
      <c r="RZ20" s="57"/>
      <c r="SA20" s="57"/>
      <c r="SB20" s="57"/>
      <c r="SC20" s="57"/>
      <c r="SD20" s="57"/>
      <c r="SE20" s="57"/>
      <c r="SF20" s="57"/>
      <c r="SG20" s="57"/>
      <c r="SH20" s="57"/>
      <c r="SI20" s="57"/>
      <c r="SJ20" s="57"/>
      <c r="SK20" s="57"/>
      <c r="SL20" s="57"/>
      <c r="SM20" s="57"/>
      <c r="SN20" s="57"/>
      <c r="SO20" s="57"/>
      <c r="SP20" s="57"/>
      <c r="SQ20" s="57"/>
      <c r="SR20" s="57"/>
      <c r="SS20" s="57"/>
      <c r="ST20" s="57"/>
      <c r="SU20" s="57"/>
      <c r="SV20" s="57"/>
      <c r="SW20" s="57"/>
      <c r="SX20" s="57"/>
      <c r="SY20" s="57"/>
      <c r="SZ20" s="57"/>
      <c r="TA20" s="57"/>
      <c r="TB20" s="57"/>
      <c r="TC20" s="57"/>
      <c r="TD20" s="57"/>
      <c r="TE20" s="57"/>
      <c r="TF20" s="57"/>
      <c r="TG20" s="57"/>
      <c r="TH20" s="57"/>
      <c r="TI20" s="57"/>
      <c r="TJ20" s="57"/>
      <c r="TK20" s="57"/>
      <c r="TL20" s="57"/>
      <c r="TM20" s="57"/>
      <c r="TN20" s="57"/>
      <c r="TO20" s="57"/>
      <c r="TP20" s="57"/>
      <c r="TQ20" s="57"/>
      <c r="TR20" s="57"/>
      <c r="TS20" s="57"/>
      <c r="TT20" s="57"/>
      <c r="TU20" s="57"/>
      <c r="TV20" s="57"/>
      <c r="TW20" s="57"/>
      <c r="TX20" s="57"/>
      <c r="TY20" s="57"/>
      <c r="TZ20" s="57"/>
      <c r="UA20" s="57"/>
      <c r="UB20" s="57"/>
      <c r="UC20" s="57"/>
      <c r="UD20" s="57"/>
      <c r="UE20" s="57"/>
      <c r="UF20" s="57"/>
      <c r="UG20" s="57"/>
      <c r="UH20" s="57"/>
      <c r="UI20" s="57"/>
      <c r="UJ20" s="57"/>
      <c r="UK20" s="57"/>
      <c r="UL20" s="57"/>
      <c r="UM20" s="57"/>
      <c r="UN20" s="57"/>
      <c r="UO20" s="57"/>
      <c r="UP20" s="57"/>
      <c r="UQ20" s="57"/>
      <c r="UR20" s="57"/>
      <c r="US20" s="57"/>
      <c r="UT20" s="57"/>
      <c r="UU20" s="57"/>
      <c r="UV20" s="57"/>
      <c r="UW20" s="57"/>
      <c r="UX20" s="57"/>
      <c r="UY20" s="57"/>
      <c r="UZ20" s="57"/>
      <c r="VA20" s="57"/>
      <c r="VB20" s="57"/>
      <c r="VC20" s="57"/>
      <c r="VD20" s="57"/>
      <c r="VE20" s="57"/>
      <c r="VF20" s="57"/>
      <c r="VG20" s="57"/>
      <c r="VH20" s="57"/>
      <c r="VI20" s="57"/>
      <c r="VJ20" s="57"/>
      <c r="VK20" s="57"/>
      <c r="VL20" s="57"/>
      <c r="VM20" s="57"/>
      <c r="VN20" s="57"/>
      <c r="VO20" s="57"/>
      <c r="VP20" s="57"/>
      <c r="VQ20" s="57"/>
      <c r="VR20" s="57"/>
      <c r="VS20" s="57"/>
      <c r="VT20" s="57"/>
      <c r="VU20" s="57"/>
      <c r="VV20" s="57"/>
      <c r="VW20" s="57"/>
      <c r="VX20" s="57"/>
      <c r="VY20" s="57"/>
      <c r="VZ20" s="57"/>
      <c r="WA20" s="57"/>
      <c r="WB20" s="57"/>
      <c r="WC20" s="57"/>
      <c r="WD20" s="57"/>
      <c r="WE20" s="57"/>
      <c r="WF20" s="57"/>
      <c r="WG20" s="57"/>
      <c r="WH20" s="57"/>
      <c r="WI20" s="57"/>
      <c r="WJ20" s="57"/>
      <c r="WK20" s="57"/>
      <c r="WL20" s="57"/>
      <c r="WM20" s="57"/>
      <c r="WN20" s="57"/>
      <c r="WO20" s="57"/>
      <c r="WP20" s="57"/>
      <c r="WQ20" s="57"/>
      <c r="WR20" s="57"/>
      <c r="WS20" s="57"/>
      <c r="WT20" s="57"/>
      <c r="WU20" s="57"/>
      <c r="WV20" s="57"/>
      <c r="WW20" s="57"/>
      <c r="WX20" s="57"/>
      <c r="WY20" s="57"/>
      <c r="WZ20" s="57"/>
      <c r="XA20" s="57"/>
      <c r="XB20" s="57"/>
      <c r="XC20" s="57"/>
      <c r="XD20" s="57"/>
      <c r="XE20" s="57"/>
      <c r="XF20" s="57"/>
      <c r="XG20" s="57"/>
      <c r="XH20" s="57"/>
      <c r="XI20" s="57"/>
      <c r="XJ20" s="57"/>
      <c r="XK20" s="57"/>
      <c r="XL20" s="57"/>
      <c r="XM20" s="57"/>
      <c r="XN20" s="57"/>
      <c r="XO20" s="57"/>
      <c r="XP20" s="57"/>
      <c r="XQ20" s="57"/>
      <c r="XR20" s="57"/>
      <c r="XS20" s="57"/>
      <c r="XT20" s="57"/>
      <c r="XU20" s="57"/>
      <c r="XV20" s="57"/>
      <c r="XW20" s="57"/>
      <c r="XX20" s="57"/>
      <c r="XY20" s="57"/>
      <c r="XZ20" s="57"/>
      <c r="YA20" s="57"/>
      <c r="YB20" s="57"/>
      <c r="YC20" s="57"/>
      <c r="YD20" s="57"/>
      <c r="YE20" s="57"/>
      <c r="YF20" s="57"/>
      <c r="YG20" s="57"/>
      <c r="YH20" s="57"/>
      <c r="YI20" s="57"/>
      <c r="YJ20" s="57"/>
      <c r="YK20" s="57"/>
      <c r="YL20" s="57"/>
      <c r="YM20" s="57"/>
      <c r="YN20" s="57"/>
      <c r="YO20" s="57"/>
      <c r="YP20" s="57"/>
      <c r="YQ20" s="57"/>
      <c r="YR20" s="57"/>
      <c r="YS20" s="57"/>
      <c r="YT20" s="57"/>
      <c r="YU20" s="57"/>
      <c r="YV20" s="57"/>
      <c r="YW20" s="57"/>
      <c r="YX20" s="57"/>
      <c r="YY20" s="57"/>
      <c r="YZ20" s="57"/>
      <c r="ZA20" s="57"/>
      <c r="ZB20" s="57"/>
      <c r="ZC20" s="57"/>
      <c r="ZD20" s="57"/>
      <c r="ZE20" s="57"/>
      <c r="ZF20" s="57"/>
      <c r="ZG20" s="57"/>
      <c r="ZH20" s="57"/>
      <c r="ZI20" s="57"/>
      <c r="ZJ20" s="57"/>
      <c r="ZK20" s="57"/>
      <c r="ZL20" s="57"/>
      <c r="ZM20" s="57"/>
      <c r="ZN20" s="57"/>
      <c r="ZO20" s="57"/>
      <c r="ZP20" s="57"/>
      <c r="ZQ20" s="57"/>
      <c r="ZR20" s="57"/>
      <c r="ZS20" s="57"/>
      <c r="ZT20" s="57"/>
      <c r="ZU20" s="57"/>
      <c r="ZV20" s="57"/>
      <c r="ZW20" s="57"/>
      <c r="ZX20" s="57"/>
      <c r="ZY20" s="57"/>
      <c r="ZZ20" s="57"/>
      <c r="AAA20" s="57"/>
      <c r="AAB20" s="57"/>
      <c r="AAC20" s="57"/>
      <c r="AAD20" s="57"/>
      <c r="AAE20" s="57"/>
      <c r="AAF20" s="57"/>
      <c r="AAG20" s="57"/>
      <c r="AAH20" s="57"/>
      <c r="AAI20" s="57"/>
      <c r="AAJ20" s="57"/>
      <c r="AAK20" s="57"/>
      <c r="AAL20" s="57"/>
      <c r="AAM20" s="57"/>
      <c r="AAN20" s="57"/>
      <c r="AAO20" s="57"/>
      <c r="AAP20" s="57"/>
      <c r="AAQ20" s="57"/>
      <c r="AAR20" s="57"/>
      <c r="AAS20" s="57"/>
      <c r="AAT20" s="57"/>
      <c r="AAU20" s="57"/>
      <c r="AAV20" s="57"/>
      <c r="AAW20" s="57"/>
      <c r="AAX20" s="57"/>
      <c r="AAY20" s="57"/>
      <c r="AAZ20" s="57"/>
      <c r="ABA20" s="57"/>
      <c r="ABB20" s="57"/>
      <c r="ABC20" s="57"/>
      <c r="ABD20" s="57"/>
      <c r="ABE20" s="57"/>
      <c r="ABF20" s="57"/>
      <c r="ABG20" s="57"/>
      <c r="ABH20" s="57"/>
      <c r="ABI20" s="57"/>
      <c r="ABJ20" s="57"/>
      <c r="ABK20" s="57"/>
      <c r="ABL20" s="57"/>
      <c r="ABM20" s="57"/>
      <c r="ABN20" s="57"/>
      <c r="ABO20" s="57"/>
      <c r="ABP20" s="57"/>
      <c r="ABQ20" s="57"/>
      <c r="ABR20" s="57"/>
      <c r="ABS20" s="57"/>
      <c r="ABT20" s="57"/>
      <c r="ABU20" s="57"/>
      <c r="ABV20" s="57"/>
      <c r="ABW20" s="57"/>
      <c r="ABX20" s="57"/>
      <c r="ABY20" s="57"/>
      <c r="ABZ20" s="57"/>
      <c r="ACA20" s="57"/>
      <c r="ACB20" s="57"/>
      <c r="ACC20" s="57"/>
      <c r="ACD20" s="57"/>
      <c r="ACE20" s="57"/>
      <c r="ACF20" s="57"/>
      <c r="ACG20" s="57"/>
      <c r="ACH20" s="57"/>
      <c r="ACI20" s="57"/>
      <c r="ACJ20" s="57"/>
      <c r="ACK20" s="57"/>
      <c r="ACL20" s="57"/>
      <c r="ACM20" s="57"/>
      <c r="ACN20" s="57"/>
      <c r="ACO20" s="57"/>
      <c r="ACP20" s="57"/>
      <c r="ACQ20" s="57"/>
      <c r="ACR20" s="57"/>
      <c r="ACS20" s="57"/>
      <c r="ACT20" s="57"/>
      <c r="ACU20" s="57"/>
      <c r="ACV20" s="57"/>
      <c r="ACW20" s="57"/>
      <c r="ACX20" s="57"/>
      <c r="ACY20" s="57"/>
      <c r="ACZ20" s="57"/>
      <c r="ADA20" s="57"/>
      <c r="ADB20" s="57"/>
      <c r="ADC20" s="57"/>
      <c r="ADD20" s="57"/>
      <c r="ADE20" s="57"/>
      <c r="ADF20" s="57"/>
      <c r="ADG20" s="57"/>
      <c r="ADH20" s="57"/>
      <c r="ADI20" s="57"/>
      <c r="ADJ20" s="57"/>
      <c r="ADK20" s="57"/>
      <c r="ADL20" s="57"/>
      <c r="ADM20" s="57"/>
      <c r="ADN20" s="57"/>
      <c r="ADO20" s="57"/>
      <c r="ADP20" s="57"/>
      <c r="ADQ20" s="57"/>
      <c r="ADR20" s="57"/>
      <c r="ADS20" s="57"/>
      <c r="ADT20" s="57"/>
      <c r="ADU20" s="57"/>
      <c r="ADV20" s="57"/>
      <c r="ADW20" s="57"/>
      <c r="ADX20" s="57"/>
      <c r="ADY20" s="57"/>
      <c r="ADZ20" s="57"/>
      <c r="AEA20" s="57"/>
      <c r="AEB20" s="57"/>
      <c r="AEC20" s="57"/>
      <c r="AED20" s="57"/>
      <c r="AEE20" s="57"/>
      <c r="AEF20" s="57"/>
      <c r="AEG20" s="57"/>
      <c r="AEH20" s="57"/>
      <c r="AEI20" s="57"/>
      <c r="AEJ20" s="57"/>
      <c r="AEK20" s="57"/>
      <c r="AEL20" s="57"/>
      <c r="AEM20" s="57"/>
      <c r="AEN20" s="57"/>
      <c r="AEO20" s="57"/>
      <c r="AEP20" s="57"/>
      <c r="AEQ20" s="57"/>
      <c r="AER20" s="57"/>
      <c r="AES20" s="57"/>
      <c r="AET20" s="57"/>
      <c r="AEU20" s="57"/>
      <c r="AEV20" s="57"/>
      <c r="AEW20" s="57"/>
      <c r="AEX20" s="57"/>
      <c r="AEY20" s="57"/>
      <c r="AEZ20" s="57"/>
      <c r="AFA20" s="57"/>
      <c r="AFB20" s="57"/>
      <c r="AFC20" s="57"/>
      <c r="AFD20" s="57"/>
      <c r="AFE20" s="57"/>
      <c r="AFF20" s="57"/>
      <c r="AFG20" s="57"/>
      <c r="AFH20" s="57"/>
      <c r="AFI20" s="57"/>
      <c r="AFJ20" s="57"/>
      <c r="AFK20" s="57"/>
      <c r="AFL20" s="57"/>
      <c r="AFM20" s="57"/>
      <c r="AFN20" s="57"/>
      <c r="AFO20" s="57"/>
      <c r="AFP20" s="57"/>
      <c r="AFQ20" s="57"/>
      <c r="AFR20" s="57"/>
      <c r="AFS20" s="57"/>
      <c r="AFT20" s="57"/>
      <c r="AFU20" s="57"/>
      <c r="AFV20" s="57"/>
      <c r="AFW20" s="57"/>
      <c r="AFX20" s="57"/>
      <c r="AFY20" s="57"/>
      <c r="AFZ20" s="57"/>
      <c r="AGA20" s="57"/>
      <c r="AGB20" s="57"/>
      <c r="AGC20" s="57"/>
      <c r="AGD20" s="57"/>
      <c r="AGE20" s="57"/>
      <c r="AGF20" s="57"/>
      <c r="AGG20" s="57"/>
      <c r="AGH20" s="57"/>
      <c r="AGI20" s="57"/>
      <c r="AGJ20" s="57"/>
      <c r="AGK20" s="57"/>
      <c r="AGL20" s="57"/>
      <c r="AGM20" s="57"/>
      <c r="AGN20" s="57"/>
      <c r="AGO20" s="57"/>
      <c r="AGP20" s="57"/>
      <c r="AGQ20" s="57"/>
      <c r="AGR20" s="57"/>
      <c r="AGS20" s="57"/>
      <c r="AGT20" s="57"/>
      <c r="AGU20" s="57"/>
      <c r="AGV20" s="57"/>
      <c r="AGW20" s="57"/>
      <c r="AGX20" s="57"/>
      <c r="AGY20" s="57"/>
      <c r="AGZ20" s="57"/>
      <c r="AHA20" s="57"/>
      <c r="AHB20" s="57"/>
      <c r="AHC20" s="57"/>
      <c r="AHD20" s="57"/>
      <c r="AHE20" s="57"/>
      <c r="AHF20" s="57"/>
      <c r="AHG20" s="57"/>
      <c r="AHH20" s="57"/>
      <c r="AHI20" s="57"/>
      <c r="AHJ20" s="57"/>
      <c r="AHK20" s="57"/>
      <c r="AHL20" s="57"/>
      <c r="AHM20" s="57"/>
      <c r="AHN20" s="57"/>
      <c r="AHO20" s="57"/>
      <c r="AHP20" s="57"/>
      <c r="AHQ20" s="57"/>
      <c r="AHR20" s="57"/>
      <c r="AHS20" s="57"/>
      <c r="AHT20" s="57"/>
      <c r="AHU20" s="57"/>
      <c r="AHV20" s="57"/>
      <c r="AHW20" s="57"/>
      <c r="AHX20" s="57"/>
      <c r="AHY20" s="57"/>
      <c r="AHZ20" s="57"/>
      <c r="AIA20" s="57"/>
      <c r="AIB20" s="57"/>
      <c r="AIC20" s="57"/>
      <c r="AID20" s="57"/>
      <c r="AIE20" s="57"/>
      <c r="AIF20" s="57"/>
      <c r="AIG20" s="57"/>
      <c r="AIH20" s="57"/>
      <c r="AII20" s="57"/>
      <c r="AIJ20" s="57"/>
      <c r="AIK20" s="57"/>
      <c r="AIL20" s="57"/>
      <c r="AIM20" s="57"/>
      <c r="AIN20" s="57"/>
      <c r="AIO20" s="57"/>
      <c r="AIP20" s="57"/>
      <c r="AIQ20" s="57"/>
      <c r="AIR20" s="57"/>
      <c r="AIS20" s="57"/>
      <c r="AIT20" s="57"/>
      <c r="AIU20" s="57"/>
      <c r="AIV20" s="57"/>
      <c r="AIW20" s="57"/>
      <c r="AIX20" s="57"/>
      <c r="AIY20" s="57"/>
      <c r="AIZ20" s="57"/>
      <c r="AJA20" s="57"/>
      <c r="AJB20" s="57"/>
      <c r="AJC20" s="57"/>
      <c r="AJD20" s="57"/>
      <c r="AJE20" s="57"/>
      <c r="AJF20" s="57"/>
      <c r="AJG20" s="57"/>
      <c r="AJH20" s="57"/>
      <c r="AJI20" s="57"/>
      <c r="AJJ20" s="57"/>
      <c r="AJK20" s="57"/>
      <c r="AJL20" s="57"/>
      <c r="AJM20" s="57"/>
      <c r="AJN20" s="57"/>
      <c r="AJO20" s="57"/>
      <c r="AJP20" s="57"/>
      <c r="AJQ20" s="57"/>
      <c r="AJR20" s="57"/>
      <c r="AJS20" s="57"/>
      <c r="AJT20" s="57"/>
      <c r="AJU20" s="57"/>
      <c r="AJV20" s="57"/>
      <c r="AJW20" s="57"/>
      <c r="AJX20" s="57"/>
      <c r="AJY20" s="57"/>
      <c r="AJZ20" s="57"/>
      <c r="AKA20" s="57"/>
      <c r="AKB20" s="57"/>
      <c r="AKC20" s="57"/>
      <c r="AKD20" s="57"/>
      <c r="AKE20" s="57"/>
      <c r="AKF20" s="57"/>
      <c r="AKG20" s="57"/>
      <c r="AKH20" s="57"/>
      <c r="AKI20" s="57"/>
      <c r="AKJ20" s="57"/>
      <c r="AKK20" s="57"/>
      <c r="AKL20" s="57"/>
      <c r="AKM20" s="57"/>
      <c r="AKN20" s="57"/>
      <c r="AKO20" s="57"/>
      <c r="AKP20" s="57"/>
      <c r="AKQ20" s="57"/>
      <c r="AKR20" s="57"/>
      <c r="AKS20" s="57"/>
      <c r="AKT20" s="57"/>
      <c r="AKU20" s="57"/>
      <c r="AKV20" s="57"/>
      <c r="AKW20" s="57"/>
      <c r="AKX20" s="57"/>
      <c r="AKY20" s="57"/>
      <c r="AKZ20" s="57"/>
      <c r="ALA20" s="57"/>
      <c r="ALB20" s="57"/>
      <c r="ALC20" s="57"/>
      <c r="ALD20" s="57"/>
      <c r="ALE20" s="57"/>
      <c r="ALF20" s="57"/>
      <c r="ALG20" s="57"/>
      <c r="ALH20" s="57"/>
    </row>
    <row r="21" spans="1:996" s="59" customFormat="1" ht="11.4">
      <c r="A21" s="8"/>
      <c r="B21" s="9"/>
      <c r="C21" s="9"/>
      <c r="D21" s="9"/>
      <c r="E21" s="9"/>
      <c r="F21" s="9"/>
      <c r="G21" s="9"/>
      <c r="H21" s="9"/>
      <c r="I21" s="9"/>
      <c r="J21" s="9"/>
      <c r="K21" s="9"/>
      <c r="L21" s="9"/>
      <c r="M21" s="9"/>
      <c r="N21" s="10"/>
      <c r="O21" s="10"/>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row>
    <row r="22" spans="1:996" s="38" customFormat="1" ht="13.5" customHeight="1">
      <c r="A22" s="438" t="s">
        <v>313</v>
      </c>
      <c r="B22" s="189" t="s">
        <v>6</v>
      </c>
      <c r="C22" s="21">
        <v>1</v>
      </c>
      <c r="D22" s="381"/>
      <c r="E22" s="381">
        <v>5000000</v>
      </c>
      <c r="F22" s="381"/>
      <c r="G22" s="381"/>
      <c r="H22" s="381"/>
      <c r="I22" s="381"/>
      <c r="J22" s="381"/>
      <c r="K22" s="381"/>
      <c r="L22" s="381"/>
      <c r="M22" s="381"/>
      <c r="N22" s="381"/>
      <c r="O22" s="381"/>
      <c r="P22" s="382"/>
      <c r="Q22" s="382"/>
      <c r="R22" s="382"/>
      <c r="S22" s="382"/>
      <c r="T22" s="382"/>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row>
    <row r="23" spans="1:996" s="38" customFormat="1" ht="13.5" customHeight="1">
      <c r="A23" s="439"/>
      <c r="B23" s="190" t="s">
        <v>7</v>
      </c>
      <c r="C23" s="21">
        <v>1</v>
      </c>
      <c r="D23" s="381"/>
      <c r="E23" s="381"/>
      <c r="F23" s="381"/>
      <c r="G23" s="381"/>
      <c r="H23" s="381"/>
      <c r="I23" s="381"/>
      <c r="J23" s="381"/>
      <c r="K23" s="381"/>
      <c r="L23" s="381"/>
      <c r="M23" s="381"/>
      <c r="N23" s="381">
        <v>5000000</v>
      </c>
      <c r="O23" s="381"/>
      <c r="P23" s="382"/>
      <c r="Q23" s="382"/>
      <c r="R23" s="382"/>
      <c r="S23" s="382"/>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row>
    <row r="24" spans="1:996" s="22" customFormat="1">
      <c r="A24" s="439"/>
      <c r="B24" s="383" t="s">
        <v>14</v>
      </c>
      <c r="C24" s="21">
        <v>1</v>
      </c>
      <c r="D24" s="384">
        <v>0</v>
      </c>
      <c r="E24" s="384">
        <v>5000000</v>
      </c>
      <c r="F24" s="384">
        <v>5000000</v>
      </c>
      <c r="G24" s="384">
        <v>5000000</v>
      </c>
      <c r="H24" s="384">
        <v>5000000</v>
      </c>
      <c r="I24" s="384">
        <v>5000000</v>
      </c>
      <c r="J24" s="384">
        <v>5000000</v>
      </c>
      <c r="K24" s="384">
        <v>5000000</v>
      </c>
      <c r="L24" s="384">
        <v>5000000</v>
      </c>
      <c r="M24" s="384">
        <v>5000000</v>
      </c>
      <c r="N24" s="384">
        <v>0</v>
      </c>
      <c r="O24" s="384">
        <v>0</v>
      </c>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c r="AU24" s="385"/>
      <c r="AV24" s="385"/>
      <c r="AW24" s="385"/>
      <c r="AX24" s="385"/>
      <c r="AY24" s="385"/>
      <c r="AZ24" s="385"/>
      <c r="BA24" s="385"/>
      <c r="BB24" s="385"/>
      <c r="BC24" s="385"/>
      <c r="BD24" s="385"/>
      <c r="BE24" s="385"/>
      <c r="BF24" s="385"/>
      <c r="BG24" s="385"/>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c r="QJ24" s="56"/>
      <c r="QK24" s="56"/>
      <c r="QL24" s="56"/>
      <c r="QM24" s="56"/>
      <c r="QN24" s="56"/>
      <c r="QO24" s="56"/>
      <c r="QP24" s="56"/>
      <c r="QQ24" s="56"/>
      <c r="QR24" s="56"/>
      <c r="QS24" s="56"/>
      <c r="QT24" s="56"/>
      <c r="QU24" s="56"/>
      <c r="QV24" s="56"/>
      <c r="QW24" s="56"/>
      <c r="QX24" s="56"/>
      <c r="QY24" s="56"/>
      <c r="QZ24" s="56"/>
      <c r="RA24" s="56"/>
      <c r="RB24" s="56"/>
      <c r="RC24" s="56"/>
      <c r="RD24" s="56"/>
      <c r="RE24" s="56"/>
      <c r="RF24" s="56"/>
      <c r="RG24" s="56"/>
      <c r="RH24" s="56"/>
      <c r="RI24" s="56"/>
      <c r="RJ24" s="56"/>
      <c r="RK24" s="56"/>
      <c r="RL24" s="56"/>
      <c r="RM24" s="56"/>
      <c r="RN24" s="56"/>
      <c r="RO24" s="56"/>
      <c r="RP24" s="56"/>
      <c r="RQ24" s="56"/>
      <c r="RR24" s="56"/>
      <c r="RS24" s="56"/>
      <c r="RT24" s="56"/>
      <c r="RU24" s="56"/>
      <c r="RV24" s="56"/>
      <c r="RW24" s="56"/>
      <c r="RX24" s="56"/>
      <c r="RY24" s="56"/>
      <c r="RZ24" s="56"/>
      <c r="SA24" s="56"/>
      <c r="SB24" s="56"/>
      <c r="SC24" s="56"/>
      <c r="SD24" s="56"/>
      <c r="SE24" s="56"/>
      <c r="SF24" s="56"/>
      <c r="SG24" s="56"/>
      <c r="SH24" s="56"/>
      <c r="SI24" s="56"/>
      <c r="SJ24" s="56"/>
      <c r="SK24" s="56"/>
      <c r="SL24" s="56"/>
      <c r="SM24" s="56"/>
      <c r="SN24" s="56"/>
      <c r="SO24" s="56"/>
      <c r="SP24" s="56"/>
      <c r="SQ24" s="56"/>
      <c r="SR24" s="56"/>
      <c r="SS24" s="56"/>
      <c r="ST24" s="56"/>
      <c r="SU24" s="56"/>
      <c r="SV24" s="56"/>
      <c r="SW24" s="56"/>
      <c r="SX24" s="56"/>
      <c r="SY24" s="56"/>
      <c r="SZ24" s="56"/>
      <c r="TA24" s="56"/>
      <c r="TB24" s="56"/>
      <c r="TC24" s="56"/>
      <c r="TD24" s="56"/>
      <c r="TE24" s="56"/>
      <c r="TF24" s="56"/>
      <c r="TG24" s="56"/>
      <c r="TH24" s="56"/>
      <c r="TI24" s="56"/>
      <c r="TJ24" s="56"/>
      <c r="TK24" s="56"/>
      <c r="TL24" s="56"/>
      <c r="TM24" s="56"/>
      <c r="TN24" s="56"/>
      <c r="TO24" s="56"/>
      <c r="TP24" s="56"/>
      <c r="TQ24" s="56"/>
      <c r="TR24" s="56"/>
      <c r="TS24" s="56"/>
      <c r="TT24" s="56"/>
      <c r="TU24" s="56"/>
      <c r="TV24" s="56"/>
      <c r="TW24" s="56"/>
      <c r="TX24" s="56"/>
      <c r="TY24" s="56"/>
      <c r="TZ24" s="56"/>
      <c r="UA24" s="56"/>
      <c r="UB24" s="56"/>
      <c r="UC24" s="56"/>
      <c r="UD24" s="56"/>
      <c r="UE24" s="56"/>
      <c r="UF24" s="56"/>
      <c r="UG24" s="56"/>
      <c r="UH24" s="56"/>
      <c r="UI24" s="56"/>
      <c r="UJ24" s="56"/>
      <c r="UK24" s="56"/>
      <c r="UL24" s="56"/>
      <c r="UM24" s="56"/>
      <c r="UN24" s="56"/>
      <c r="UO24" s="56"/>
      <c r="UP24" s="56"/>
      <c r="UQ24" s="56"/>
      <c r="UR24" s="56"/>
      <c r="US24" s="56"/>
      <c r="UT24" s="56"/>
      <c r="UU24" s="56"/>
      <c r="UV24" s="56"/>
      <c r="UW24" s="56"/>
      <c r="UX24" s="56"/>
      <c r="UY24" s="56"/>
      <c r="UZ24" s="56"/>
      <c r="VA24" s="56"/>
      <c r="VB24" s="56"/>
      <c r="VC24" s="56"/>
      <c r="VD24" s="56"/>
      <c r="VE24" s="56"/>
      <c r="VF24" s="56"/>
      <c r="VG24" s="56"/>
      <c r="VH24" s="56"/>
      <c r="VI24" s="56"/>
      <c r="VJ24" s="56"/>
      <c r="VK24" s="56"/>
      <c r="VL24" s="56"/>
      <c r="VM24" s="56"/>
      <c r="VN24" s="56"/>
      <c r="VO24" s="56"/>
      <c r="VP24" s="56"/>
      <c r="VQ24" s="56"/>
      <c r="VR24" s="56"/>
      <c r="VS24" s="56"/>
      <c r="VT24" s="56"/>
      <c r="VU24" s="56"/>
      <c r="VV24" s="56"/>
      <c r="VW24" s="56"/>
      <c r="VX24" s="56"/>
      <c r="VY24" s="56"/>
      <c r="VZ24" s="56"/>
      <c r="WA24" s="56"/>
      <c r="WB24" s="56"/>
      <c r="WC24" s="56"/>
      <c r="WD24" s="56"/>
      <c r="WE24" s="56"/>
      <c r="WF24" s="56"/>
      <c r="WG24" s="56"/>
      <c r="WH24" s="56"/>
      <c r="WI24" s="56"/>
      <c r="WJ24" s="56"/>
      <c r="WK24" s="56"/>
      <c r="WL24" s="56"/>
      <c r="WM24" s="56"/>
      <c r="WN24" s="56"/>
      <c r="WO24" s="56"/>
      <c r="WP24" s="56"/>
      <c r="WQ24" s="56"/>
      <c r="WR24" s="56"/>
      <c r="WS24" s="56"/>
      <c r="WT24" s="56"/>
      <c r="WU24" s="56"/>
      <c r="WV24" s="56"/>
      <c r="WW24" s="56"/>
      <c r="WX24" s="56"/>
      <c r="WY24" s="56"/>
      <c r="WZ24" s="56"/>
      <c r="XA24" s="56"/>
      <c r="XB24" s="56"/>
      <c r="XC24" s="56"/>
      <c r="XD24" s="56"/>
      <c r="XE24" s="56"/>
      <c r="XF24" s="56"/>
      <c r="XG24" s="56"/>
      <c r="XH24" s="56"/>
      <c r="XI24" s="56"/>
      <c r="XJ24" s="56"/>
      <c r="XK24" s="56"/>
      <c r="XL24" s="56"/>
      <c r="XM24" s="56"/>
      <c r="XN24" s="56"/>
      <c r="XO24" s="56"/>
      <c r="XP24" s="56"/>
      <c r="XQ24" s="56"/>
      <c r="XR24" s="56"/>
      <c r="XS24" s="56"/>
      <c r="XT24" s="56"/>
      <c r="XU24" s="56"/>
      <c r="XV24" s="56"/>
      <c r="XW24" s="56"/>
      <c r="XX24" s="56"/>
      <c r="XY24" s="56"/>
      <c r="XZ24" s="56"/>
      <c r="YA24" s="56"/>
      <c r="YB24" s="56"/>
      <c r="YC24" s="56"/>
      <c r="YD24" s="56"/>
      <c r="YE24" s="56"/>
      <c r="YF24" s="56"/>
      <c r="YG24" s="56"/>
      <c r="YH24" s="56"/>
      <c r="YI24" s="56"/>
      <c r="YJ24" s="56"/>
      <c r="YK24" s="56"/>
      <c r="YL24" s="56"/>
      <c r="YM24" s="56"/>
      <c r="YN24" s="56"/>
      <c r="YO24" s="56"/>
      <c r="YP24" s="56"/>
      <c r="YQ24" s="56"/>
      <c r="YR24" s="56"/>
      <c r="YS24" s="56"/>
      <c r="YT24" s="56"/>
      <c r="YU24" s="56"/>
      <c r="YV24" s="56"/>
      <c r="YW24" s="56"/>
      <c r="YX24" s="56"/>
      <c r="YY24" s="56"/>
      <c r="YZ24" s="56"/>
      <c r="ZA24" s="56"/>
      <c r="ZB24" s="56"/>
      <c r="ZC24" s="56"/>
      <c r="ZD24" s="56"/>
      <c r="ZE24" s="56"/>
      <c r="ZF24" s="56"/>
      <c r="ZG24" s="56"/>
      <c r="ZH24" s="56"/>
      <c r="ZI24" s="56"/>
      <c r="ZJ24" s="56"/>
      <c r="ZK24" s="56"/>
      <c r="ZL24" s="56"/>
      <c r="ZM24" s="56"/>
      <c r="ZN24" s="56"/>
      <c r="ZO24" s="56"/>
      <c r="ZP24" s="56"/>
      <c r="ZQ24" s="56"/>
      <c r="ZR24" s="56"/>
      <c r="ZS24" s="56"/>
      <c r="ZT24" s="56"/>
      <c r="ZU24" s="56"/>
      <c r="ZV24" s="56"/>
      <c r="ZW24" s="56"/>
      <c r="ZX24" s="56"/>
      <c r="ZY24" s="56"/>
      <c r="ZZ24" s="56"/>
      <c r="AAA24" s="56"/>
      <c r="AAB24" s="56"/>
      <c r="AAC24" s="56"/>
      <c r="AAD24" s="56"/>
      <c r="AAE24" s="56"/>
      <c r="AAF24" s="56"/>
      <c r="AAG24" s="56"/>
      <c r="AAH24" s="56"/>
      <c r="AAI24" s="56"/>
      <c r="AAJ24" s="56"/>
      <c r="AAK24" s="56"/>
      <c r="AAL24" s="56"/>
      <c r="AAM24" s="56"/>
      <c r="AAN24" s="56"/>
      <c r="AAO24" s="56"/>
      <c r="AAP24" s="56"/>
      <c r="AAQ24" s="56"/>
      <c r="AAR24" s="56"/>
      <c r="AAS24" s="56"/>
      <c r="AAT24" s="56"/>
      <c r="AAU24" s="56"/>
      <c r="AAV24" s="56"/>
      <c r="AAW24" s="56"/>
      <c r="AAX24" s="56"/>
      <c r="AAY24" s="56"/>
      <c r="AAZ24" s="56"/>
      <c r="ABA24" s="56"/>
      <c r="ABB24" s="56"/>
      <c r="ABC24" s="56"/>
      <c r="ABD24" s="56"/>
      <c r="ABE24" s="56"/>
      <c r="ABF24" s="56"/>
      <c r="ABG24" s="56"/>
      <c r="ABH24" s="56"/>
      <c r="ABI24" s="56"/>
      <c r="ABJ24" s="56"/>
      <c r="ABK24" s="56"/>
      <c r="ABL24" s="56"/>
      <c r="ABM24" s="56"/>
      <c r="ABN24" s="56"/>
      <c r="ABO24" s="56"/>
      <c r="ABP24" s="56"/>
      <c r="ABQ24" s="56"/>
      <c r="ABR24" s="56"/>
      <c r="ABS24" s="56"/>
      <c r="ABT24" s="56"/>
      <c r="ABU24" s="56"/>
      <c r="ABV24" s="56"/>
      <c r="ABW24" s="56"/>
      <c r="ABX24" s="56"/>
      <c r="ABY24" s="56"/>
      <c r="ABZ24" s="56"/>
      <c r="ACA24" s="56"/>
      <c r="ACB24" s="56"/>
      <c r="ACC24" s="56"/>
      <c r="ACD24" s="56"/>
      <c r="ACE24" s="56"/>
      <c r="ACF24" s="56"/>
      <c r="ACG24" s="56"/>
      <c r="ACH24" s="56"/>
      <c r="ACI24" s="56"/>
      <c r="ACJ24" s="56"/>
      <c r="ACK24" s="56"/>
      <c r="ACL24" s="56"/>
      <c r="ACM24" s="56"/>
      <c r="ACN24" s="56"/>
      <c r="ACO24" s="56"/>
      <c r="ACP24" s="56"/>
      <c r="ACQ24" s="56"/>
      <c r="ACR24" s="56"/>
      <c r="ACS24" s="56"/>
      <c r="ACT24" s="56"/>
      <c r="ACU24" s="56"/>
      <c r="ACV24" s="56"/>
      <c r="ACW24" s="56"/>
      <c r="ACX24" s="56"/>
      <c r="ACY24" s="56"/>
      <c r="ACZ24" s="56"/>
      <c r="ADA24" s="56"/>
      <c r="ADB24" s="56"/>
      <c r="ADC24" s="56"/>
      <c r="ADD24" s="56"/>
      <c r="ADE24" s="56"/>
      <c r="ADF24" s="56"/>
      <c r="ADG24" s="56"/>
      <c r="ADH24" s="56"/>
      <c r="ADI24" s="56"/>
      <c r="ADJ24" s="56"/>
      <c r="ADK24" s="56"/>
      <c r="ADL24" s="56"/>
      <c r="ADM24" s="56"/>
      <c r="ADN24" s="56"/>
      <c r="ADO24" s="56"/>
      <c r="ADP24" s="56"/>
      <c r="ADQ24" s="56"/>
      <c r="ADR24" s="56"/>
      <c r="ADS24" s="56"/>
      <c r="ADT24" s="56"/>
      <c r="ADU24" s="56"/>
      <c r="ADV24" s="56"/>
      <c r="ADW24" s="56"/>
      <c r="ADX24" s="56"/>
      <c r="ADY24" s="56"/>
      <c r="ADZ24" s="56"/>
      <c r="AEA24" s="56"/>
      <c r="AEB24" s="56"/>
      <c r="AEC24" s="56"/>
      <c r="AED24" s="56"/>
      <c r="AEE24" s="56"/>
      <c r="AEF24" s="56"/>
      <c r="AEG24" s="56"/>
      <c r="AEH24" s="56"/>
      <c r="AEI24" s="56"/>
      <c r="AEJ24" s="56"/>
      <c r="AEK24" s="56"/>
      <c r="AEL24" s="56"/>
      <c r="AEM24" s="56"/>
      <c r="AEN24" s="56"/>
      <c r="AEO24" s="56"/>
      <c r="AEP24" s="56"/>
      <c r="AEQ24" s="56"/>
      <c r="AER24" s="56"/>
      <c r="AES24" s="56"/>
      <c r="AET24" s="56"/>
      <c r="AEU24" s="56"/>
      <c r="AEV24" s="56"/>
      <c r="AEW24" s="56"/>
      <c r="AEX24" s="56"/>
      <c r="AEY24" s="56"/>
      <c r="AEZ24" s="56"/>
      <c r="AFA24" s="56"/>
      <c r="AFB24" s="56"/>
      <c r="AFC24" s="56"/>
      <c r="AFD24" s="56"/>
      <c r="AFE24" s="56"/>
      <c r="AFF24" s="56"/>
      <c r="AFG24" s="56"/>
      <c r="AFH24" s="56"/>
      <c r="AFI24" s="56"/>
      <c r="AFJ24" s="56"/>
      <c r="AFK24" s="56"/>
      <c r="AFL24" s="56"/>
      <c r="AFM24" s="56"/>
      <c r="AFN24" s="56"/>
      <c r="AFO24" s="56"/>
      <c r="AFP24" s="56"/>
      <c r="AFQ24" s="56"/>
      <c r="AFR24" s="56"/>
      <c r="AFS24" s="56"/>
      <c r="AFT24" s="56"/>
      <c r="AFU24" s="56"/>
      <c r="AFV24" s="56"/>
      <c r="AFW24" s="56"/>
      <c r="AFX24" s="56"/>
      <c r="AFY24" s="56"/>
      <c r="AFZ24" s="56"/>
      <c r="AGA24" s="56"/>
      <c r="AGB24" s="56"/>
      <c r="AGC24" s="56"/>
      <c r="AGD24" s="56"/>
      <c r="AGE24" s="56"/>
      <c r="AGF24" s="56"/>
      <c r="AGG24" s="56"/>
      <c r="AGH24" s="56"/>
      <c r="AGI24" s="56"/>
      <c r="AGJ24" s="56"/>
      <c r="AGK24" s="56"/>
      <c r="AGL24" s="56"/>
      <c r="AGM24" s="56"/>
      <c r="AGN24" s="56"/>
      <c r="AGO24" s="56"/>
      <c r="AGP24" s="56"/>
      <c r="AGQ24" s="56"/>
      <c r="AGR24" s="56"/>
      <c r="AGS24" s="56"/>
      <c r="AGT24" s="56"/>
      <c r="AGU24" s="56"/>
      <c r="AGV24" s="56"/>
      <c r="AGW24" s="56"/>
      <c r="AGX24" s="56"/>
      <c r="AGY24" s="56"/>
      <c r="AGZ24" s="56"/>
      <c r="AHA24" s="56"/>
      <c r="AHB24" s="56"/>
      <c r="AHC24" s="56"/>
      <c r="AHD24" s="56"/>
      <c r="AHE24" s="56"/>
      <c r="AHF24" s="56"/>
      <c r="AHG24" s="56"/>
      <c r="AHH24" s="56"/>
      <c r="AHI24" s="56"/>
      <c r="AHJ24" s="56"/>
      <c r="AHK24" s="56"/>
      <c r="AHL24" s="56"/>
      <c r="AHM24" s="56"/>
      <c r="AHN24" s="56"/>
      <c r="AHO24" s="56"/>
      <c r="AHP24" s="56"/>
      <c r="AHQ24" s="56"/>
      <c r="AHR24" s="56"/>
      <c r="AHS24" s="56"/>
      <c r="AHT24" s="56"/>
      <c r="AHU24" s="56"/>
      <c r="AHV24" s="56"/>
      <c r="AHW24" s="56"/>
      <c r="AHX24" s="56"/>
      <c r="AHY24" s="56"/>
      <c r="AHZ24" s="56"/>
      <c r="AIA24" s="56"/>
      <c r="AIB24" s="56"/>
      <c r="AIC24" s="56"/>
      <c r="AID24" s="56"/>
      <c r="AIE24" s="56"/>
      <c r="AIF24" s="56"/>
      <c r="AIG24" s="56"/>
      <c r="AIH24" s="56"/>
      <c r="AII24" s="56"/>
      <c r="AIJ24" s="56"/>
      <c r="AIK24" s="56"/>
      <c r="AIL24" s="56"/>
      <c r="AIM24" s="56"/>
      <c r="AIN24" s="56"/>
      <c r="AIO24" s="56"/>
      <c r="AIP24" s="56"/>
      <c r="AIQ24" s="56"/>
      <c r="AIR24" s="56"/>
      <c r="AIS24" s="56"/>
      <c r="AIT24" s="56"/>
      <c r="AIU24" s="56"/>
      <c r="AIV24" s="56"/>
      <c r="AIW24" s="56"/>
      <c r="AIX24" s="56"/>
      <c r="AIY24" s="56"/>
      <c r="AIZ24" s="56"/>
      <c r="AJA24" s="56"/>
      <c r="AJB24" s="56"/>
      <c r="AJC24" s="56"/>
      <c r="AJD24" s="56"/>
      <c r="AJE24" s="56"/>
      <c r="AJF24" s="56"/>
      <c r="AJG24" s="56"/>
      <c r="AJH24" s="56"/>
      <c r="AJI24" s="56"/>
      <c r="AJJ24" s="56"/>
      <c r="AJK24" s="56"/>
      <c r="AJL24" s="56"/>
      <c r="AJM24" s="56"/>
      <c r="AJN24" s="56"/>
      <c r="AJO24" s="56"/>
      <c r="AJP24" s="56"/>
      <c r="AJQ24" s="56"/>
      <c r="AJR24" s="56"/>
      <c r="AJS24" s="56"/>
      <c r="AJT24" s="56"/>
      <c r="AJU24" s="56"/>
      <c r="AJV24" s="56"/>
      <c r="AJW24" s="56"/>
      <c r="AJX24" s="56"/>
      <c r="AJY24" s="56"/>
      <c r="AJZ24" s="56"/>
      <c r="AKA24" s="56"/>
      <c r="AKB24" s="56"/>
      <c r="AKC24" s="56"/>
      <c r="AKD24" s="56"/>
      <c r="AKE24" s="56"/>
      <c r="AKF24" s="56"/>
      <c r="AKG24" s="56"/>
      <c r="AKH24" s="56"/>
      <c r="AKI24" s="56"/>
      <c r="AKJ24" s="56"/>
      <c r="AKK24" s="56"/>
      <c r="AKL24" s="56"/>
      <c r="AKM24" s="56"/>
      <c r="AKN24" s="56"/>
      <c r="AKO24" s="56"/>
      <c r="AKP24" s="56"/>
      <c r="AKQ24" s="56"/>
      <c r="AKR24" s="56"/>
      <c r="AKS24" s="56"/>
      <c r="AKT24" s="56"/>
      <c r="AKU24" s="56"/>
      <c r="AKV24" s="56"/>
      <c r="AKW24" s="56"/>
      <c r="AKX24" s="56"/>
      <c r="AKY24" s="56"/>
      <c r="AKZ24" s="56"/>
      <c r="ALA24" s="56"/>
      <c r="ALB24" s="56"/>
      <c r="ALC24" s="56"/>
      <c r="ALD24" s="56"/>
      <c r="ALE24" s="56"/>
      <c r="ALF24" s="56"/>
      <c r="ALG24" s="56"/>
      <c r="ALH24" s="56"/>
    </row>
    <row r="25" spans="1:996">
      <c r="A25" s="439"/>
      <c r="B25" s="52" t="s">
        <v>278</v>
      </c>
      <c r="C25" s="21">
        <v>1</v>
      </c>
      <c r="D25" s="391"/>
      <c r="E25" s="391">
        <v>0.06</v>
      </c>
      <c r="F25" s="391">
        <v>0.06</v>
      </c>
      <c r="G25" s="391">
        <v>0.06</v>
      </c>
      <c r="H25" s="391">
        <v>0.06</v>
      </c>
      <c r="I25" s="391">
        <v>0.06</v>
      </c>
      <c r="J25" s="391">
        <v>0.06</v>
      </c>
      <c r="K25" s="391">
        <v>0.06</v>
      </c>
      <c r="L25" s="391">
        <v>0.06</v>
      </c>
      <c r="M25" s="391">
        <v>0.06</v>
      </c>
      <c r="N25" s="391">
        <v>0.06</v>
      </c>
      <c r="O25" s="391"/>
      <c r="P25" s="392"/>
      <c r="Q25" s="392"/>
      <c r="R25" s="392"/>
      <c r="S25" s="392"/>
      <c r="T25" s="392"/>
      <c r="U25" s="392"/>
      <c r="V25" s="392"/>
      <c r="W25" s="392"/>
      <c r="X25" s="392"/>
      <c r="Y25" s="392"/>
      <c r="Z25" s="392"/>
      <c r="AA25" s="392"/>
      <c r="AB25" s="392"/>
      <c r="AC25" s="392"/>
      <c r="AD25" s="392"/>
      <c r="AE25" s="392"/>
      <c r="AF25" s="392"/>
      <c r="AG25" s="392"/>
      <c r="AH25" s="392"/>
      <c r="AI25" s="392"/>
      <c r="AJ25" s="392"/>
      <c r="AK25" s="392"/>
      <c r="AL25" s="392"/>
      <c r="AM25" s="392"/>
      <c r="AN25" s="392"/>
      <c r="AO25" s="392"/>
      <c r="AP25" s="392"/>
      <c r="AQ25" s="392"/>
      <c r="AR25" s="392"/>
      <c r="AS25" s="392"/>
      <c r="AT25" s="392"/>
      <c r="AU25" s="392"/>
      <c r="AV25" s="392"/>
      <c r="AW25" s="392"/>
      <c r="AX25" s="392"/>
      <c r="AY25" s="392"/>
      <c r="AZ25" s="392"/>
      <c r="BA25" s="392"/>
      <c r="BB25" s="392"/>
      <c r="BC25" s="392"/>
      <c r="BD25" s="392"/>
      <c r="BE25" s="392"/>
      <c r="BF25" s="392"/>
      <c r="BG25" s="392"/>
    </row>
    <row r="26" spans="1:996">
      <c r="A26" s="439"/>
      <c r="B26" s="52" t="s">
        <v>150</v>
      </c>
      <c r="C26" s="21">
        <v>1</v>
      </c>
      <c r="D26" s="393">
        <v>0</v>
      </c>
      <c r="E26" s="393">
        <v>37500</v>
      </c>
      <c r="F26" s="393">
        <v>75000</v>
      </c>
      <c r="G26" s="393">
        <v>75000</v>
      </c>
      <c r="H26" s="393">
        <v>75000</v>
      </c>
      <c r="I26" s="393">
        <v>75000</v>
      </c>
      <c r="J26" s="393">
        <v>75000</v>
      </c>
      <c r="K26" s="393">
        <v>75000</v>
      </c>
      <c r="L26" s="393">
        <v>75000</v>
      </c>
      <c r="M26" s="393">
        <v>75000</v>
      </c>
      <c r="N26" s="393">
        <v>37500</v>
      </c>
      <c r="O26" s="393">
        <v>0</v>
      </c>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row>
    <row r="27" spans="1:996">
      <c r="A27" s="439"/>
      <c r="B27" s="52" t="s">
        <v>149</v>
      </c>
      <c r="C27" s="21">
        <v>1</v>
      </c>
      <c r="D27" s="381"/>
      <c r="E27" s="381"/>
      <c r="F27" s="381"/>
      <c r="G27" s="381"/>
      <c r="H27" s="381"/>
      <c r="I27" s="381"/>
      <c r="J27" s="381"/>
      <c r="K27" s="381"/>
      <c r="L27" s="381"/>
      <c r="M27" s="381"/>
      <c r="N27" s="381"/>
      <c r="O27" s="381"/>
      <c r="P27" s="382"/>
      <c r="Q27" s="382"/>
      <c r="R27" s="382"/>
      <c r="S27" s="382"/>
      <c r="T27" s="382"/>
      <c r="U27" s="382"/>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row>
    <row r="28" spans="1:996">
      <c r="A28" s="439"/>
      <c r="B28" s="52" t="s">
        <v>11</v>
      </c>
      <c r="C28" s="21">
        <v>1</v>
      </c>
      <c r="D28" s="393">
        <v>0</v>
      </c>
      <c r="E28" s="393">
        <v>37500</v>
      </c>
      <c r="F28" s="393">
        <v>75000</v>
      </c>
      <c r="G28" s="393">
        <v>75000</v>
      </c>
      <c r="H28" s="393">
        <v>75000</v>
      </c>
      <c r="I28" s="393">
        <v>75000</v>
      </c>
      <c r="J28" s="393">
        <v>75000</v>
      </c>
      <c r="K28" s="393">
        <v>75000</v>
      </c>
      <c r="L28" s="393">
        <v>75000</v>
      </c>
      <c r="M28" s="393">
        <v>75000</v>
      </c>
      <c r="N28" s="393">
        <v>37500</v>
      </c>
      <c r="O28" s="393">
        <v>0</v>
      </c>
      <c r="P28" s="382"/>
      <c r="Q28" s="382"/>
      <c r="R28" s="382"/>
      <c r="S28" s="382"/>
      <c r="T28" s="382"/>
      <c r="U28" s="382"/>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row>
    <row r="29" spans="1:996">
      <c r="A29" s="439"/>
      <c r="B29" s="53" t="s">
        <v>12</v>
      </c>
      <c r="C29" s="21">
        <v>1</v>
      </c>
      <c r="D29" s="394">
        <v>0</v>
      </c>
      <c r="E29" s="394">
        <v>37500</v>
      </c>
      <c r="F29" s="394">
        <v>75000</v>
      </c>
      <c r="G29" s="394">
        <v>75000</v>
      </c>
      <c r="H29" s="394">
        <v>75000</v>
      </c>
      <c r="I29" s="394">
        <v>75000</v>
      </c>
      <c r="J29" s="394">
        <v>75000</v>
      </c>
      <c r="K29" s="394">
        <v>75000</v>
      </c>
      <c r="L29" s="394">
        <v>75000</v>
      </c>
      <c r="M29" s="394">
        <v>75000</v>
      </c>
      <c r="N29" s="394">
        <v>0</v>
      </c>
      <c r="O29" s="394">
        <v>0</v>
      </c>
      <c r="P29" s="382"/>
      <c r="Q29" s="382"/>
      <c r="R29" s="382"/>
      <c r="S29" s="382"/>
      <c r="T29" s="382"/>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row>
    <row r="30" spans="1:996">
      <c r="A30" s="439"/>
      <c r="B30" s="54" t="s">
        <v>13</v>
      </c>
      <c r="C30" s="21">
        <v>1</v>
      </c>
      <c r="D30" s="395">
        <v>0</v>
      </c>
      <c r="E30" s="395">
        <v>0</v>
      </c>
      <c r="F30" s="395">
        <v>0</v>
      </c>
      <c r="G30" s="395">
        <v>0</v>
      </c>
      <c r="H30" s="395">
        <v>0</v>
      </c>
      <c r="I30" s="395">
        <v>0</v>
      </c>
      <c r="J30" s="395">
        <v>0</v>
      </c>
      <c r="K30" s="395">
        <v>0</v>
      </c>
      <c r="L30" s="395">
        <v>0</v>
      </c>
      <c r="M30" s="395">
        <v>0</v>
      </c>
      <c r="N30" s="395">
        <v>37500</v>
      </c>
      <c r="O30" s="395">
        <v>0</v>
      </c>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row>
    <row r="31" spans="1:996" s="24" customFormat="1" ht="22.8" customHeight="1">
      <c r="A31" s="440"/>
      <c r="B31" s="210" t="s">
        <v>217</v>
      </c>
      <c r="C31" s="21">
        <v>1</v>
      </c>
      <c r="D31" s="396"/>
      <c r="E31" s="396"/>
      <c r="F31" s="396"/>
      <c r="G31" s="396"/>
      <c r="H31" s="396"/>
      <c r="I31" s="396"/>
      <c r="J31" s="396"/>
      <c r="K31" s="396"/>
      <c r="L31" s="396"/>
      <c r="M31" s="396"/>
      <c r="N31" s="396"/>
      <c r="O31" s="396"/>
      <c r="P31" s="397"/>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c r="QZ31" s="57"/>
      <c r="RA31" s="57"/>
      <c r="RB31" s="57"/>
      <c r="RC31" s="57"/>
      <c r="RD31" s="57"/>
      <c r="RE31" s="57"/>
      <c r="RF31" s="57"/>
      <c r="RG31" s="57"/>
      <c r="RH31" s="57"/>
      <c r="RI31" s="57"/>
      <c r="RJ31" s="57"/>
      <c r="RK31" s="57"/>
      <c r="RL31" s="57"/>
      <c r="RM31" s="57"/>
      <c r="RN31" s="57"/>
      <c r="RO31" s="57"/>
      <c r="RP31" s="57"/>
      <c r="RQ31" s="57"/>
      <c r="RR31" s="57"/>
      <c r="RS31" s="57"/>
      <c r="RT31" s="57"/>
      <c r="RU31" s="57"/>
      <c r="RV31" s="57"/>
      <c r="RW31" s="57"/>
      <c r="RX31" s="57"/>
      <c r="RY31" s="57"/>
      <c r="RZ31" s="57"/>
      <c r="SA31" s="57"/>
      <c r="SB31" s="57"/>
      <c r="SC31" s="57"/>
      <c r="SD31" s="57"/>
      <c r="SE31" s="57"/>
      <c r="SF31" s="57"/>
      <c r="SG31" s="57"/>
      <c r="SH31" s="57"/>
      <c r="SI31" s="57"/>
      <c r="SJ31" s="57"/>
      <c r="SK31" s="57"/>
      <c r="SL31" s="57"/>
      <c r="SM31" s="57"/>
      <c r="SN31" s="57"/>
      <c r="SO31" s="57"/>
      <c r="SP31" s="57"/>
      <c r="SQ31" s="57"/>
      <c r="SR31" s="57"/>
      <c r="SS31" s="57"/>
      <c r="ST31" s="57"/>
      <c r="SU31" s="57"/>
      <c r="SV31" s="57"/>
      <c r="SW31" s="57"/>
      <c r="SX31" s="57"/>
      <c r="SY31" s="57"/>
      <c r="SZ31" s="57"/>
      <c r="TA31" s="57"/>
      <c r="TB31" s="57"/>
      <c r="TC31" s="57"/>
      <c r="TD31" s="57"/>
      <c r="TE31" s="57"/>
      <c r="TF31" s="57"/>
      <c r="TG31" s="57"/>
      <c r="TH31" s="57"/>
      <c r="TI31" s="57"/>
      <c r="TJ31" s="57"/>
      <c r="TK31" s="57"/>
      <c r="TL31" s="57"/>
      <c r="TM31" s="57"/>
      <c r="TN31" s="57"/>
      <c r="TO31" s="57"/>
      <c r="TP31" s="57"/>
      <c r="TQ31" s="57"/>
      <c r="TR31" s="57"/>
      <c r="TS31" s="57"/>
      <c r="TT31" s="57"/>
      <c r="TU31" s="57"/>
      <c r="TV31" s="57"/>
      <c r="TW31" s="57"/>
      <c r="TX31" s="57"/>
      <c r="TY31" s="57"/>
      <c r="TZ31" s="57"/>
      <c r="UA31" s="57"/>
      <c r="UB31" s="57"/>
      <c r="UC31" s="57"/>
      <c r="UD31" s="57"/>
      <c r="UE31" s="57"/>
      <c r="UF31" s="57"/>
      <c r="UG31" s="57"/>
      <c r="UH31" s="57"/>
      <c r="UI31" s="57"/>
      <c r="UJ31" s="57"/>
      <c r="UK31" s="57"/>
      <c r="UL31" s="57"/>
      <c r="UM31" s="57"/>
      <c r="UN31" s="57"/>
      <c r="UO31" s="57"/>
      <c r="UP31" s="57"/>
      <c r="UQ31" s="57"/>
      <c r="UR31" s="57"/>
      <c r="US31" s="57"/>
      <c r="UT31" s="57"/>
      <c r="UU31" s="57"/>
      <c r="UV31" s="57"/>
      <c r="UW31" s="57"/>
      <c r="UX31" s="57"/>
      <c r="UY31" s="57"/>
      <c r="UZ31" s="57"/>
      <c r="VA31" s="57"/>
      <c r="VB31" s="57"/>
      <c r="VC31" s="57"/>
      <c r="VD31" s="57"/>
      <c r="VE31" s="57"/>
      <c r="VF31" s="57"/>
      <c r="VG31" s="57"/>
      <c r="VH31" s="57"/>
      <c r="VI31" s="57"/>
      <c r="VJ31" s="57"/>
      <c r="VK31" s="57"/>
      <c r="VL31" s="57"/>
      <c r="VM31" s="57"/>
      <c r="VN31" s="57"/>
      <c r="VO31" s="57"/>
      <c r="VP31" s="57"/>
      <c r="VQ31" s="57"/>
      <c r="VR31" s="57"/>
      <c r="VS31" s="57"/>
      <c r="VT31" s="57"/>
      <c r="VU31" s="57"/>
      <c r="VV31" s="57"/>
      <c r="VW31" s="57"/>
      <c r="VX31" s="57"/>
      <c r="VY31" s="57"/>
      <c r="VZ31" s="57"/>
      <c r="WA31" s="57"/>
      <c r="WB31" s="57"/>
      <c r="WC31" s="57"/>
      <c r="WD31" s="57"/>
      <c r="WE31" s="57"/>
      <c r="WF31" s="57"/>
      <c r="WG31" s="57"/>
      <c r="WH31" s="57"/>
      <c r="WI31" s="57"/>
      <c r="WJ31" s="57"/>
      <c r="WK31" s="57"/>
      <c r="WL31" s="57"/>
      <c r="WM31" s="57"/>
      <c r="WN31" s="57"/>
      <c r="WO31" s="57"/>
      <c r="WP31" s="57"/>
      <c r="WQ31" s="57"/>
      <c r="WR31" s="57"/>
      <c r="WS31" s="57"/>
      <c r="WT31" s="57"/>
      <c r="WU31" s="57"/>
      <c r="WV31" s="57"/>
      <c r="WW31" s="57"/>
      <c r="WX31" s="57"/>
      <c r="WY31" s="57"/>
      <c r="WZ31" s="57"/>
      <c r="XA31" s="57"/>
      <c r="XB31" s="57"/>
      <c r="XC31" s="57"/>
      <c r="XD31" s="57"/>
      <c r="XE31" s="57"/>
      <c r="XF31" s="57"/>
      <c r="XG31" s="57"/>
      <c r="XH31" s="57"/>
      <c r="XI31" s="57"/>
      <c r="XJ31" s="57"/>
      <c r="XK31" s="57"/>
      <c r="XL31" s="57"/>
      <c r="XM31" s="57"/>
      <c r="XN31" s="57"/>
      <c r="XO31" s="57"/>
      <c r="XP31" s="57"/>
      <c r="XQ31" s="57"/>
      <c r="XR31" s="57"/>
      <c r="XS31" s="57"/>
      <c r="XT31" s="57"/>
      <c r="XU31" s="57"/>
      <c r="XV31" s="57"/>
      <c r="XW31" s="57"/>
      <c r="XX31" s="57"/>
      <c r="XY31" s="57"/>
      <c r="XZ31" s="57"/>
      <c r="YA31" s="57"/>
      <c r="YB31" s="57"/>
      <c r="YC31" s="57"/>
      <c r="YD31" s="57"/>
      <c r="YE31" s="57"/>
      <c r="YF31" s="57"/>
      <c r="YG31" s="57"/>
      <c r="YH31" s="57"/>
      <c r="YI31" s="57"/>
      <c r="YJ31" s="57"/>
      <c r="YK31" s="57"/>
      <c r="YL31" s="57"/>
      <c r="YM31" s="57"/>
      <c r="YN31" s="57"/>
      <c r="YO31" s="57"/>
      <c r="YP31" s="57"/>
      <c r="YQ31" s="57"/>
      <c r="YR31" s="57"/>
      <c r="YS31" s="57"/>
      <c r="YT31" s="57"/>
      <c r="YU31" s="57"/>
      <c r="YV31" s="57"/>
      <c r="YW31" s="57"/>
      <c r="YX31" s="57"/>
      <c r="YY31" s="57"/>
      <c r="YZ31" s="57"/>
      <c r="ZA31" s="57"/>
      <c r="ZB31" s="57"/>
      <c r="ZC31" s="57"/>
      <c r="ZD31" s="57"/>
      <c r="ZE31" s="57"/>
      <c r="ZF31" s="57"/>
      <c r="ZG31" s="57"/>
      <c r="ZH31" s="57"/>
      <c r="ZI31" s="57"/>
      <c r="ZJ31" s="57"/>
      <c r="ZK31" s="57"/>
      <c r="ZL31" s="57"/>
      <c r="ZM31" s="57"/>
      <c r="ZN31" s="57"/>
      <c r="ZO31" s="57"/>
      <c r="ZP31" s="57"/>
      <c r="ZQ31" s="57"/>
      <c r="ZR31" s="57"/>
      <c r="ZS31" s="57"/>
      <c r="ZT31" s="57"/>
      <c r="ZU31" s="57"/>
      <c r="ZV31" s="57"/>
      <c r="ZW31" s="57"/>
      <c r="ZX31" s="57"/>
      <c r="ZY31" s="57"/>
      <c r="ZZ31" s="57"/>
      <c r="AAA31" s="57"/>
      <c r="AAB31" s="57"/>
      <c r="AAC31" s="57"/>
      <c r="AAD31" s="57"/>
      <c r="AAE31" s="57"/>
      <c r="AAF31" s="57"/>
      <c r="AAG31" s="57"/>
      <c r="AAH31" s="57"/>
      <c r="AAI31" s="57"/>
      <c r="AAJ31" s="57"/>
      <c r="AAK31" s="57"/>
      <c r="AAL31" s="57"/>
      <c r="AAM31" s="57"/>
      <c r="AAN31" s="57"/>
      <c r="AAO31" s="57"/>
      <c r="AAP31" s="57"/>
      <c r="AAQ31" s="57"/>
      <c r="AAR31" s="57"/>
      <c r="AAS31" s="57"/>
      <c r="AAT31" s="57"/>
      <c r="AAU31" s="57"/>
      <c r="AAV31" s="57"/>
      <c r="AAW31" s="57"/>
      <c r="AAX31" s="57"/>
      <c r="AAY31" s="57"/>
      <c r="AAZ31" s="57"/>
      <c r="ABA31" s="57"/>
      <c r="ABB31" s="57"/>
      <c r="ABC31" s="57"/>
      <c r="ABD31" s="57"/>
      <c r="ABE31" s="57"/>
      <c r="ABF31" s="57"/>
      <c r="ABG31" s="57"/>
      <c r="ABH31" s="57"/>
      <c r="ABI31" s="57"/>
      <c r="ABJ31" s="57"/>
      <c r="ABK31" s="57"/>
      <c r="ABL31" s="57"/>
      <c r="ABM31" s="57"/>
      <c r="ABN31" s="57"/>
      <c r="ABO31" s="57"/>
      <c r="ABP31" s="57"/>
      <c r="ABQ31" s="57"/>
      <c r="ABR31" s="57"/>
      <c r="ABS31" s="57"/>
      <c r="ABT31" s="57"/>
      <c r="ABU31" s="57"/>
      <c r="ABV31" s="57"/>
      <c r="ABW31" s="57"/>
      <c r="ABX31" s="57"/>
      <c r="ABY31" s="57"/>
      <c r="ABZ31" s="57"/>
      <c r="ACA31" s="57"/>
      <c r="ACB31" s="57"/>
      <c r="ACC31" s="57"/>
      <c r="ACD31" s="57"/>
      <c r="ACE31" s="57"/>
      <c r="ACF31" s="57"/>
      <c r="ACG31" s="57"/>
      <c r="ACH31" s="57"/>
      <c r="ACI31" s="57"/>
      <c r="ACJ31" s="57"/>
      <c r="ACK31" s="57"/>
      <c r="ACL31" s="57"/>
      <c r="ACM31" s="57"/>
      <c r="ACN31" s="57"/>
      <c r="ACO31" s="57"/>
      <c r="ACP31" s="57"/>
      <c r="ACQ31" s="57"/>
      <c r="ACR31" s="57"/>
      <c r="ACS31" s="57"/>
      <c r="ACT31" s="57"/>
      <c r="ACU31" s="57"/>
      <c r="ACV31" s="57"/>
      <c r="ACW31" s="57"/>
      <c r="ACX31" s="57"/>
      <c r="ACY31" s="57"/>
      <c r="ACZ31" s="57"/>
      <c r="ADA31" s="57"/>
      <c r="ADB31" s="57"/>
      <c r="ADC31" s="57"/>
      <c r="ADD31" s="57"/>
      <c r="ADE31" s="57"/>
      <c r="ADF31" s="57"/>
      <c r="ADG31" s="57"/>
      <c r="ADH31" s="57"/>
      <c r="ADI31" s="57"/>
      <c r="ADJ31" s="57"/>
      <c r="ADK31" s="57"/>
      <c r="ADL31" s="57"/>
      <c r="ADM31" s="57"/>
      <c r="ADN31" s="57"/>
      <c r="ADO31" s="57"/>
      <c r="ADP31" s="57"/>
      <c r="ADQ31" s="57"/>
      <c r="ADR31" s="57"/>
      <c r="ADS31" s="57"/>
      <c r="ADT31" s="57"/>
      <c r="ADU31" s="57"/>
      <c r="ADV31" s="57"/>
      <c r="ADW31" s="57"/>
      <c r="ADX31" s="57"/>
      <c r="ADY31" s="57"/>
      <c r="ADZ31" s="57"/>
      <c r="AEA31" s="57"/>
      <c r="AEB31" s="57"/>
      <c r="AEC31" s="57"/>
      <c r="AED31" s="57"/>
      <c r="AEE31" s="57"/>
      <c r="AEF31" s="57"/>
      <c r="AEG31" s="57"/>
      <c r="AEH31" s="57"/>
      <c r="AEI31" s="57"/>
      <c r="AEJ31" s="57"/>
      <c r="AEK31" s="57"/>
      <c r="AEL31" s="57"/>
      <c r="AEM31" s="57"/>
      <c r="AEN31" s="57"/>
      <c r="AEO31" s="57"/>
      <c r="AEP31" s="57"/>
      <c r="AEQ31" s="57"/>
      <c r="AER31" s="57"/>
      <c r="AES31" s="57"/>
      <c r="AET31" s="57"/>
      <c r="AEU31" s="57"/>
      <c r="AEV31" s="57"/>
      <c r="AEW31" s="57"/>
      <c r="AEX31" s="57"/>
      <c r="AEY31" s="57"/>
      <c r="AEZ31" s="57"/>
      <c r="AFA31" s="57"/>
      <c r="AFB31" s="57"/>
      <c r="AFC31" s="57"/>
      <c r="AFD31" s="57"/>
      <c r="AFE31" s="57"/>
      <c r="AFF31" s="57"/>
      <c r="AFG31" s="57"/>
      <c r="AFH31" s="57"/>
      <c r="AFI31" s="57"/>
      <c r="AFJ31" s="57"/>
      <c r="AFK31" s="57"/>
      <c r="AFL31" s="57"/>
      <c r="AFM31" s="57"/>
      <c r="AFN31" s="57"/>
      <c r="AFO31" s="57"/>
      <c r="AFP31" s="57"/>
      <c r="AFQ31" s="57"/>
      <c r="AFR31" s="57"/>
      <c r="AFS31" s="57"/>
      <c r="AFT31" s="57"/>
      <c r="AFU31" s="57"/>
      <c r="AFV31" s="57"/>
      <c r="AFW31" s="57"/>
      <c r="AFX31" s="57"/>
      <c r="AFY31" s="57"/>
      <c r="AFZ31" s="57"/>
      <c r="AGA31" s="57"/>
      <c r="AGB31" s="57"/>
      <c r="AGC31" s="57"/>
      <c r="AGD31" s="57"/>
      <c r="AGE31" s="57"/>
      <c r="AGF31" s="57"/>
      <c r="AGG31" s="57"/>
      <c r="AGH31" s="57"/>
      <c r="AGI31" s="57"/>
      <c r="AGJ31" s="57"/>
      <c r="AGK31" s="57"/>
      <c r="AGL31" s="57"/>
      <c r="AGM31" s="57"/>
      <c r="AGN31" s="57"/>
      <c r="AGO31" s="57"/>
      <c r="AGP31" s="57"/>
      <c r="AGQ31" s="57"/>
      <c r="AGR31" s="57"/>
      <c r="AGS31" s="57"/>
      <c r="AGT31" s="57"/>
      <c r="AGU31" s="57"/>
      <c r="AGV31" s="57"/>
      <c r="AGW31" s="57"/>
      <c r="AGX31" s="57"/>
      <c r="AGY31" s="57"/>
      <c r="AGZ31" s="57"/>
      <c r="AHA31" s="57"/>
      <c r="AHB31" s="57"/>
      <c r="AHC31" s="57"/>
      <c r="AHD31" s="57"/>
      <c r="AHE31" s="57"/>
      <c r="AHF31" s="57"/>
      <c r="AHG31" s="57"/>
      <c r="AHH31" s="57"/>
      <c r="AHI31" s="57"/>
      <c r="AHJ31" s="57"/>
      <c r="AHK31" s="57"/>
      <c r="AHL31" s="57"/>
      <c r="AHM31" s="57"/>
      <c r="AHN31" s="57"/>
      <c r="AHO31" s="57"/>
      <c r="AHP31" s="57"/>
      <c r="AHQ31" s="57"/>
      <c r="AHR31" s="57"/>
      <c r="AHS31" s="57"/>
      <c r="AHT31" s="57"/>
      <c r="AHU31" s="57"/>
      <c r="AHV31" s="57"/>
      <c r="AHW31" s="57"/>
      <c r="AHX31" s="57"/>
      <c r="AHY31" s="57"/>
      <c r="AHZ31" s="57"/>
      <c r="AIA31" s="57"/>
      <c r="AIB31" s="57"/>
      <c r="AIC31" s="57"/>
      <c r="AID31" s="57"/>
      <c r="AIE31" s="57"/>
      <c r="AIF31" s="57"/>
      <c r="AIG31" s="57"/>
      <c r="AIH31" s="57"/>
      <c r="AII31" s="57"/>
      <c r="AIJ31" s="57"/>
      <c r="AIK31" s="57"/>
      <c r="AIL31" s="57"/>
      <c r="AIM31" s="57"/>
      <c r="AIN31" s="57"/>
      <c r="AIO31" s="57"/>
      <c r="AIP31" s="57"/>
      <c r="AIQ31" s="57"/>
      <c r="AIR31" s="57"/>
      <c r="AIS31" s="57"/>
      <c r="AIT31" s="57"/>
      <c r="AIU31" s="57"/>
      <c r="AIV31" s="57"/>
      <c r="AIW31" s="57"/>
      <c r="AIX31" s="57"/>
      <c r="AIY31" s="57"/>
      <c r="AIZ31" s="57"/>
      <c r="AJA31" s="57"/>
      <c r="AJB31" s="57"/>
      <c r="AJC31" s="57"/>
      <c r="AJD31" s="57"/>
      <c r="AJE31" s="57"/>
      <c r="AJF31" s="57"/>
      <c r="AJG31" s="57"/>
      <c r="AJH31" s="57"/>
      <c r="AJI31" s="57"/>
      <c r="AJJ31" s="57"/>
      <c r="AJK31" s="57"/>
      <c r="AJL31" s="57"/>
      <c r="AJM31" s="57"/>
      <c r="AJN31" s="57"/>
      <c r="AJO31" s="57"/>
      <c r="AJP31" s="57"/>
      <c r="AJQ31" s="57"/>
      <c r="AJR31" s="57"/>
      <c r="AJS31" s="57"/>
      <c r="AJT31" s="57"/>
      <c r="AJU31" s="57"/>
      <c r="AJV31" s="57"/>
      <c r="AJW31" s="57"/>
      <c r="AJX31" s="57"/>
      <c r="AJY31" s="57"/>
      <c r="AJZ31" s="57"/>
      <c r="AKA31" s="57"/>
      <c r="AKB31" s="57"/>
      <c r="AKC31" s="57"/>
      <c r="AKD31" s="57"/>
      <c r="AKE31" s="57"/>
      <c r="AKF31" s="57"/>
      <c r="AKG31" s="57"/>
      <c r="AKH31" s="57"/>
      <c r="AKI31" s="57"/>
      <c r="AKJ31" s="57"/>
      <c r="AKK31" s="57"/>
      <c r="AKL31" s="57"/>
      <c r="AKM31" s="57"/>
      <c r="AKN31" s="57"/>
      <c r="AKO31" s="57"/>
      <c r="AKP31" s="57"/>
      <c r="AKQ31" s="57"/>
      <c r="AKR31" s="57"/>
      <c r="AKS31" s="57"/>
      <c r="AKT31" s="57"/>
      <c r="AKU31" s="57"/>
      <c r="AKV31" s="57"/>
      <c r="AKW31" s="57"/>
      <c r="AKX31" s="57"/>
      <c r="AKY31" s="57"/>
      <c r="AKZ31" s="57"/>
      <c r="ALA31" s="57"/>
      <c r="ALB31" s="57"/>
      <c r="ALC31" s="57"/>
      <c r="ALD31" s="57"/>
      <c r="ALE31" s="57"/>
      <c r="ALF31" s="57"/>
      <c r="ALG31" s="57"/>
      <c r="ALH31" s="57"/>
    </row>
    <row r="32" spans="1:996" s="59" customFormat="1" ht="11.4">
      <c r="A32" s="8"/>
      <c r="B32" s="9"/>
      <c r="C32" s="9"/>
      <c r="D32" s="9"/>
      <c r="E32" s="9"/>
      <c r="F32" s="9"/>
      <c r="G32" s="9"/>
      <c r="H32" s="9"/>
      <c r="I32" s="9"/>
      <c r="J32" s="9"/>
      <c r="K32" s="9"/>
      <c r="L32" s="9"/>
      <c r="M32" s="9"/>
      <c r="N32" s="10"/>
      <c r="O32" s="10"/>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row>
    <row r="33" spans="1:996" s="38" customFormat="1" ht="13.5" customHeight="1">
      <c r="A33" s="438"/>
      <c r="B33" s="189" t="s">
        <v>6</v>
      </c>
      <c r="C33" s="21">
        <v>0</v>
      </c>
      <c r="D33" s="381"/>
      <c r="E33" s="381"/>
      <c r="F33" s="381"/>
      <c r="G33" s="381"/>
      <c r="H33" s="381"/>
      <c r="I33" s="381"/>
      <c r="J33" s="381"/>
      <c r="K33" s="381"/>
      <c r="L33" s="381"/>
      <c r="M33" s="381"/>
      <c r="N33" s="381"/>
      <c r="O33" s="381"/>
      <c r="P33" s="382"/>
      <c r="Q33" s="382"/>
      <c r="R33" s="382"/>
      <c r="S33" s="382"/>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row>
    <row r="34" spans="1:996" s="38" customFormat="1" ht="13.5" customHeight="1">
      <c r="A34" s="439"/>
      <c r="B34" s="190" t="s">
        <v>7</v>
      </c>
      <c r="C34" s="21">
        <v>0</v>
      </c>
      <c r="D34" s="381"/>
      <c r="E34" s="381"/>
      <c r="F34" s="381"/>
      <c r="G34" s="381"/>
      <c r="H34" s="381"/>
      <c r="I34" s="381"/>
      <c r="J34" s="381"/>
      <c r="K34" s="381"/>
      <c r="L34" s="381"/>
      <c r="M34" s="381"/>
      <c r="N34" s="381"/>
      <c r="O34" s="381"/>
      <c r="P34" s="382"/>
      <c r="Q34" s="382"/>
      <c r="R34" s="382"/>
      <c r="S34" s="382"/>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row>
    <row r="35" spans="1:996" s="22" customFormat="1">
      <c r="A35" s="439"/>
      <c r="B35" s="383" t="s">
        <v>14</v>
      </c>
      <c r="C35" s="21">
        <v>0</v>
      </c>
      <c r="D35" s="384">
        <v>0</v>
      </c>
      <c r="E35" s="384">
        <v>0</v>
      </c>
      <c r="F35" s="384">
        <v>0</v>
      </c>
      <c r="G35" s="384">
        <v>0</v>
      </c>
      <c r="H35" s="384">
        <v>0</v>
      </c>
      <c r="I35" s="384">
        <v>0</v>
      </c>
      <c r="J35" s="384">
        <v>0</v>
      </c>
      <c r="K35" s="384">
        <v>0</v>
      </c>
      <c r="L35" s="384">
        <v>0</v>
      </c>
      <c r="M35" s="384">
        <v>0</v>
      </c>
      <c r="N35" s="384">
        <v>0</v>
      </c>
      <c r="O35" s="384">
        <v>0</v>
      </c>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c r="AU35" s="385"/>
      <c r="AV35" s="385"/>
      <c r="AW35" s="385"/>
      <c r="AX35" s="385"/>
      <c r="AY35" s="385"/>
      <c r="AZ35" s="385"/>
      <c r="BA35" s="385"/>
      <c r="BB35" s="385"/>
      <c r="BC35" s="385"/>
      <c r="BD35" s="385"/>
      <c r="BE35" s="385"/>
      <c r="BF35" s="385"/>
      <c r="BG35" s="385"/>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c r="NY35" s="56"/>
      <c r="NZ35" s="56"/>
      <c r="OA35" s="56"/>
      <c r="OB35" s="56"/>
      <c r="OC35" s="56"/>
      <c r="OD35" s="56"/>
      <c r="OE35" s="56"/>
      <c r="OF35" s="56"/>
      <c r="OG35" s="56"/>
      <c r="OH35" s="56"/>
      <c r="OI35" s="56"/>
      <c r="OJ35" s="56"/>
      <c r="OK35" s="56"/>
      <c r="OL35" s="56"/>
      <c r="OM35" s="56"/>
      <c r="ON35" s="56"/>
      <c r="OO35" s="56"/>
      <c r="OP35" s="56"/>
      <c r="OQ35" s="56"/>
      <c r="OR35" s="56"/>
      <c r="OS35" s="56"/>
      <c r="OT35" s="56"/>
      <c r="OU35" s="56"/>
      <c r="OV35" s="56"/>
      <c r="OW35" s="56"/>
      <c r="OX35" s="56"/>
      <c r="OY35" s="56"/>
      <c r="OZ35" s="56"/>
      <c r="PA35" s="56"/>
      <c r="PB35" s="56"/>
      <c r="PC35" s="56"/>
      <c r="PD35" s="56"/>
      <c r="PE35" s="56"/>
      <c r="PF35" s="56"/>
      <c r="PG35" s="56"/>
      <c r="PH35" s="56"/>
      <c r="PI35" s="56"/>
      <c r="PJ35" s="56"/>
      <c r="PK35" s="56"/>
      <c r="PL35" s="56"/>
      <c r="PM35" s="56"/>
      <c r="PN35" s="56"/>
      <c r="PO35" s="56"/>
      <c r="PP35" s="56"/>
      <c r="PQ35" s="56"/>
      <c r="PR35" s="56"/>
      <c r="PS35" s="56"/>
      <c r="PT35" s="56"/>
      <c r="PU35" s="56"/>
      <c r="PV35" s="56"/>
      <c r="PW35" s="56"/>
      <c r="PX35" s="56"/>
      <c r="PY35" s="56"/>
      <c r="PZ35" s="56"/>
      <c r="QA35" s="56"/>
      <c r="QB35" s="56"/>
      <c r="QC35" s="56"/>
      <c r="QD35" s="56"/>
      <c r="QE35" s="56"/>
      <c r="QF35" s="56"/>
      <c r="QG35" s="56"/>
      <c r="QH35" s="56"/>
      <c r="QI35" s="56"/>
      <c r="QJ35" s="56"/>
      <c r="QK35" s="56"/>
      <c r="QL35" s="56"/>
      <c r="QM35" s="56"/>
      <c r="QN35" s="56"/>
      <c r="QO35" s="56"/>
      <c r="QP35" s="56"/>
      <c r="QQ35" s="56"/>
      <c r="QR35" s="56"/>
      <c r="QS35" s="56"/>
      <c r="QT35" s="56"/>
      <c r="QU35" s="56"/>
      <c r="QV35" s="56"/>
      <c r="QW35" s="56"/>
      <c r="QX35" s="56"/>
      <c r="QY35" s="56"/>
      <c r="QZ35" s="56"/>
      <c r="RA35" s="56"/>
      <c r="RB35" s="56"/>
      <c r="RC35" s="56"/>
      <c r="RD35" s="56"/>
      <c r="RE35" s="56"/>
      <c r="RF35" s="56"/>
      <c r="RG35" s="56"/>
      <c r="RH35" s="56"/>
      <c r="RI35" s="56"/>
      <c r="RJ35" s="56"/>
      <c r="RK35" s="56"/>
      <c r="RL35" s="56"/>
      <c r="RM35" s="56"/>
      <c r="RN35" s="56"/>
      <c r="RO35" s="56"/>
      <c r="RP35" s="56"/>
      <c r="RQ35" s="56"/>
      <c r="RR35" s="56"/>
      <c r="RS35" s="56"/>
      <c r="RT35" s="56"/>
      <c r="RU35" s="56"/>
      <c r="RV35" s="56"/>
      <c r="RW35" s="56"/>
      <c r="RX35" s="56"/>
      <c r="RY35" s="56"/>
      <c r="RZ35" s="56"/>
      <c r="SA35" s="56"/>
      <c r="SB35" s="56"/>
      <c r="SC35" s="56"/>
      <c r="SD35" s="56"/>
      <c r="SE35" s="56"/>
      <c r="SF35" s="56"/>
      <c r="SG35" s="56"/>
      <c r="SH35" s="56"/>
      <c r="SI35" s="56"/>
      <c r="SJ35" s="56"/>
      <c r="SK35" s="56"/>
      <c r="SL35" s="56"/>
      <c r="SM35" s="56"/>
      <c r="SN35" s="56"/>
      <c r="SO35" s="56"/>
      <c r="SP35" s="56"/>
      <c r="SQ35" s="56"/>
      <c r="SR35" s="56"/>
      <c r="SS35" s="56"/>
      <c r="ST35" s="56"/>
      <c r="SU35" s="56"/>
      <c r="SV35" s="56"/>
      <c r="SW35" s="56"/>
      <c r="SX35" s="56"/>
      <c r="SY35" s="56"/>
      <c r="SZ35" s="56"/>
      <c r="TA35" s="56"/>
      <c r="TB35" s="56"/>
      <c r="TC35" s="56"/>
      <c r="TD35" s="56"/>
      <c r="TE35" s="56"/>
      <c r="TF35" s="56"/>
      <c r="TG35" s="56"/>
      <c r="TH35" s="56"/>
      <c r="TI35" s="56"/>
      <c r="TJ35" s="56"/>
      <c r="TK35" s="56"/>
      <c r="TL35" s="56"/>
      <c r="TM35" s="56"/>
      <c r="TN35" s="56"/>
      <c r="TO35" s="56"/>
      <c r="TP35" s="56"/>
      <c r="TQ35" s="56"/>
      <c r="TR35" s="56"/>
      <c r="TS35" s="56"/>
      <c r="TT35" s="56"/>
      <c r="TU35" s="56"/>
      <c r="TV35" s="56"/>
      <c r="TW35" s="56"/>
      <c r="TX35" s="56"/>
      <c r="TY35" s="56"/>
      <c r="TZ35" s="56"/>
      <c r="UA35" s="56"/>
      <c r="UB35" s="56"/>
      <c r="UC35" s="56"/>
      <c r="UD35" s="56"/>
      <c r="UE35" s="56"/>
      <c r="UF35" s="56"/>
      <c r="UG35" s="56"/>
      <c r="UH35" s="56"/>
      <c r="UI35" s="56"/>
      <c r="UJ35" s="56"/>
      <c r="UK35" s="56"/>
      <c r="UL35" s="56"/>
      <c r="UM35" s="56"/>
      <c r="UN35" s="56"/>
      <c r="UO35" s="56"/>
      <c r="UP35" s="56"/>
      <c r="UQ35" s="56"/>
      <c r="UR35" s="56"/>
      <c r="US35" s="56"/>
      <c r="UT35" s="56"/>
      <c r="UU35" s="56"/>
      <c r="UV35" s="56"/>
      <c r="UW35" s="56"/>
      <c r="UX35" s="56"/>
      <c r="UY35" s="56"/>
      <c r="UZ35" s="56"/>
      <c r="VA35" s="56"/>
      <c r="VB35" s="56"/>
      <c r="VC35" s="56"/>
      <c r="VD35" s="56"/>
      <c r="VE35" s="56"/>
      <c r="VF35" s="56"/>
      <c r="VG35" s="56"/>
      <c r="VH35" s="56"/>
      <c r="VI35" s="56"/>
      <c r="VJ35" s="56"/>
      <c r="VK35" s="56"/>
      <c r="VL35" s="56"/>
      <c r="VM35" s="56"/>
      <c r="VN35" s="56"/>
      <c r="VO35" s="56"/>
      <c r="VP35" s="56"/>
      <c r="VQ35" s="56"/>
      <c r="VR35" s="56"/>
      <c r="VS35" s="56"/>
      <c r="VT35" s="56"/>
      <c r="VU35" s="56"/>
      <c r="VV35" s="56"/>
      <c r="VW35" s="56"/>
      <c r="VX35" s="56"/>
      <c r="VY35" s="56"/>
      <c r="VZ35" s="56"/>
      <c r="WA35" s="56"/>
      <c r="WB35" s="56"/>
      <c r="WC35" s="56"/>
      <c r="WD35" s="56"/>
      <c r="WE35" s="56"/>
      <c r="WF35" s="56"/>
      <c r="WG35" s="56"/>
      <c r="WH35" s="56"/>
      <c r="WI35" s="56"/>
      <c r="WJ35" s="56"/>
      <c r="WK35" s="56"/>
      <c r="WL35" s="56"/>
      <c r="WM35" s="56"/>
      <c r="WN35" s="56"/>
      <c r="WO35" s="56"/>
      <c r="WP35" s="56"/>
      <c r="WQ35" s="56"/>
      <c r="WR35" s="56"/>
      <c r="WS35" s="56"/>
      <c r="WT35" s="56"/>
      <c r="WU35" s="56"/>
      <c r="WV35" s="56"/>
      <c r="WW35" s="56"/>
      <c r="WX35" s="56"/>
      <c r="WY35" s="56"/>
      <c r="WZ35" s="56"/>
      <c r="XA35" s="56"/>
      <c r="XB35" s="56"/>
      <c r="XC35" s="56"/>
      <c r="XD35" s="56"/>
      <c r="XE35" s="56"/>
      <c r="XF35" s="56"/>
      <c r="XG35" s="56"/>
      <c r="XH35" s="56"/>
      <c r="XI35" s="56"/>
      <c r="XJ35" s="56"/>
      <c r="XK35" s="56"/>
      <c r="XL35" s="56"/>
      <c r="XM35" s="56"/>
      <c r="XN35" s="56"/>
      <c r="XO35" s="56"/>
      <c r="XP35" s="56"/>
      <c r="XQ35" s="56"/>
      <c r="XR35" s="56"/>
      <c r="XS35" s="56"/>
      <c r="XT35" s="56"/>
      <c r="XU35" s="56"/>
      <c r="XV35" s="56"/>
      <c r="XW35" s="56"/>
      <c r="XX35" s="56"/>
      <c r="XY35" s="56"/>
      <c r="XZ35" s="56"/>
      <c r="YA35" s="56"/>
      <c r="YB35" s="56"/>
      <c r="YC35" s="56"/>
      <c r="YD35" s="56"/>
      <c r="YE35" s="56"/>
      <c r="YF35" s="56"/>
      <c r="YG35" s="56"/>
      <c r="YH35" s="56"/>
      <c r="YI35" s="56"/>
      <c r="YJ35" s="56"/>
      <c r="YK35" s="56"/>
      <c r="YL35" s="56"/>
      <c r="YM35" s="56"/>
      <c r="YN35" s="56"/>
      <c r="YO35" s="56"/>
      <c r="YP35" s="56"/>
      <c r="YQ35" s="56"/>
      <c r="YR35" s="56"/>
      <c r="YS35" s="56"/>
      <c r="YT35" s="56"/>
      <c r="YU35" s="56"/>
      <c r="YV35" s="56"/>
      <c r="YW35" s="56"/>
      <c r="YX35" s="56"/>
      <c r="YY35" s="56"/>
      <c r="YZ35" s="56"/>
      <c r="ZA35" s="56"/>
      <c r="ZB35" s="56"/>
      <c r="ZC35" s="56"/>
      <c r="ZD35" s="56"/>
      <c r="ZE35" s="56"/>
      <c r="ZF35" s="56"/>
      <c r="ZG35" s="56"/>
      <c r="ZH35" s="56"/>
      <c r="ZI35" s="56"/>
      <c r="ZJ35" s="56"/>
      <c r="ZK35" s="56"/>
      <c r="ZL35" s="56"/>
      <c r="ZM35" s="56"/>
      <c r="ZN35" s="56"/>
      <c r="ZO35" s="56"/>
      <c r="ZP35" s="56"/>
      <c r="ZQ35" s="56"/>
      <c r="ZR35" s="56"/>
      <c r="ZS35" s="56"/>
      <c r="ZT35" s="56"/>
      <c r="ZU35" s="56"/>
      <c r="ZV35" s="56"/>
      <c r="ZW35" s="56"/>
      <c r="ZX35" s="56"/>
      <c r="ZY35" s="56"/>
      <c r="ZZ35" s="56"/>
      <c r="AAA35" s="56"/>
      <c r="AAB35" s="56"/>
      <c r="AAC35" s="56"/>
      <c r="AAD35" s="56"/>
      <c r="AAE35" s="56"/>
      <c r="AAF35" s="56"/>
      <c r="AAG35" s="56"/>
      <c r="AAH35" s="56"/>
      <c r="AAI35" s="56"/>
      <c r="AAJ35" s="56"/>
      <c r="AAK35" s="56"/>
      <c r="AAL35" s="56"/>
      <c r="AAM35" s="56"/>
      <c r="AAN35" s="56"/>
      <c r="AAO35" s="56"/>
      <c r="AAP35" s="56"/>
      <c r="AAQ35" s="56"/>
      <c r="AAR35" s="56"/>
      <c r="AAS35" s="56"/>
      <c r="AAT35" s="56"/>
      <c r="AAU35" s="56"/>
      <c r="AAV35" s="56"/>
      <c r="AAW35" s="56"/>
      <c r="AAX35" s="56"/>
      <c r="AAY35" s="56"/>
      <c r="AAZ35" s="56"/>
      <c r="ABA35" s="56"/>
      <c r="ABB35" s="56"/>
      <c r="ABC35" s="56"/>
      <c r="ABD35" s="56"/>
      <c r="ABE35" s="56"/>
      <c r="ABF35" s="56"/>
      <c r="ABG35" s="56"/>
      <c r="ABH35" s="56"/>
      <c r="ABI35" s="56"/>
      <c r="ABJ35" s="56"/>
      <c r="ABK35" s="56"/>
      <c r="ABL35" s="56"/>
      <c r="ABM35" s="56"/>
      <c r="ABN35" s="56"/>
      <c r="ABO35" s="56"/>
      <c r="ABP35" s="56"/>
      <c r="ABQ35" s="56"/>
      <c r="ABR35" s="56"/>
      <c r="ABS35" s="56"/>
      <c r="ABT35" s="56"/>
      <c r="ABU35" s="56"/>
      <c r="ABV35" s="56"/>
      <c r="ABW35" s="56"/>
      <c r="ABX35" s="56"/>
      <c r="ABY35" s="56"/>
      <c r="ABZ35" s="56"/>
      <c r="ACA35" s="56"/>
      <c r="ACB35" s="56"/>
      <c r="ACC35" s="56"/>
      <c r="ACD35" s="56"/>
      <c r="ACE35" s="56"/>
      <c r="ACF35" s="56"/>
      <c r="ACG35" s="56"/>
      <c r="ACH35" s="56"/>
      <c r="ACI35" s="56"/>
      <c r="ACJ35" s="56"/>
      <c r="ACK35" s="56"/>
      <c r="ACL35" s="56"/>
      <c r="ACM35" s="56"/>
      <c r="ACN35" s="56"/>
      <c r="ACO35" s="56"/>
      <c r="ACP35" s="56"/>
      <c r="ACQ35" s="56"/>
      <c r="ACR35" s="56"/>
      <c r="ACS35" s="56"/>
      <c r="ACT35" s="56"/>
      <c r="ACU35" s="56"/>
      <c r="ACV35" s="56"/>
      <c r="ACW35" s="56"/>
      <c r="ACX35" s="56"/>
      <c r="ACY35" s="56"/>
      <c r="ACZ35" s="56"/>
      <c r="ADA35" s="56"/>
      <c r="ADB35" s="56"/>
      <c r="ADC35" s="56"/>
      <c r="ADD35" s="56"/>
      <c r="ADE35" s="56"/>
      <c r="ADF35" s="56"/>
      <c r="ADG35" s="56"/>
      <c r="ADH35" s="56"/>
      <c r="ADI35" s="56"/>
      <c r="ADJ35" s="56"/>
      <c r="ADK35" s="56"/>
      <c r="ADL35" s="56"/>
      <c r="ADM35" s="56"/>
      <c r="ADN35" s="56"/>
      <c r="ADO35" s="56"/>
      <c r="ADP35" s="56"/>
      <c r="ADQ35" s="56"/>
      <c r="ADR35" s="56"/>
      <c r="ADS35" s="56"/>
      <c r="ADT35" s="56"/>
      <c r="ADU35" s="56"/>
      <c r="ADV35" s="56"/>
      <c r="ADW35" s="56"/>
      <c r="ADX35" s="56"/>
      <c r="ADY35" s="56"/>
      <c r="ADZ35" s="56"/>
      <c r="AEA35" s="56"/>
      <c r="AEB35" s="56"/>
      <c r="AEC35" s="56"/>
      <c r="AED35" s="56"/>
      <c r="AEE35" s="56"/>
      <c r="AEF35" s="56"/>
      <c r="AEG35" s="56"/>
      <c r="AEH35" s="56"/>
      <c r="AEI35" s="56"/>
      <c r="AEJ35" s="56"/>
      <c r="AEK35" s="56"/>
      <c r="AEL35" s="56"/>
      <c r="AEM35" s="56"/>
      <c r="AEN35" s="56"/>
      <c r="AEO35" s="56"/>
      <c r="AEP35" s="56"/>
      <c r="AEQ35" s="56"/>
      <c r="AER35" s="56"/>
      <c r="AES35" s="56"/>
      <c r="AET35" s="56"/>
      <c r="AEU35" s="56"/>
      <c r="AEV35" s="56"/>
      <c r="AEW35" s="56"/>
      <c r="AEX35" s="56"/>
      <c r="AEY35" s="56"/>
      <c r="AEZ35" s="56"/>
      <c r="AFA35" s="56"/>
      <c r="AFB35" s="56"/>
      <c r="AFC35" s="56"/>
      <c r="AFD35" s="56"/>
      <c r="AFE35" s="56"/>
      <c r="AFF35" s="56"/>
      <c r="AFG35" s="56"/>
      <c r="AFH35" s="56"/>
      <c r="AFI35" s="56"/>
      <c r="AFJ35" s="56"/>
      <c r="AFK35" s="56"/>
      <c r="AFL35" s="56"/>
      <c r="AFM35" s="56"/>
      <c r="AFN35" s="56"/>
      <c r="AFO35" s="56"/>
      <c r="AFP35" s="56"/>
      <c r="AFQ35" s="56"/>
      <c r="AFR35" s="56"/>
      <c r="AFS35" s="56"/>
      <c r="AFT35" s="56"/>
      <c r="AFU35" s="56"/>
      <c r="AFV35" s="56"/>
      <c r="AFW35" s="56"/>
      <c r="AFX35" s="56"/>
      <c r="AFY35" s="56"/>
      <c r="AFZ35" s="56"/>
      <c r="AGA35" s="56"/>
      <c r="AGB35" s="56"/>
      <c r="AGC35" s="56"/>
      <c r="AGD35" s="56"/>
      <c r="AGE35" s="56"/>
      <c r="AGF35" s="56"/>
      <c r="AGG35" s="56"/>
      <c r="AGH35" s="56"/>
      <c r="AGI35" s="56"/>
      <c r="AGJ35" s="56"/>
      <c r="AGK35" s="56"/>
      <c r="AGL35" s="56"/>
      <c r="AGM35" s="56"/>
      <c r="AGN35" s="56"/>
      <c r="AGO35" s="56"/>
      <c r="AGP35" s="56"/>
      <c r="AGQ35" s="56"/>
      <c r="AGR35" s="56"/>
      <c r="AGS35" s="56"/>
      <c r="AGT35" s="56"/>
      <c r="AGU35" s="56"/>
      <c r="AGV35" s="56"/>
      <c r="AGW35" s="56"/>
      <c r="AGX35" s="56"/>
      <c r="AGY35" s="56"/>
      <c r="AGZ35" s="56"/>
      <c r="AHA35" s="56"/>
      <c r="AHB35" s="56"/>
      <c r="AHC35" s="56"/>
      <c r="AHD35" s="56"/>
      <c r="AHE35" s="56"/>
      <c r="AHF35" s="56"/>
      <c r="AHG35" s="56"/>
      <c r="AHH35" s="56"/>
      <c r="AHI35" s="56"/>
      <c r="AHJ35" s="56"/>
      <c r="AHK35" s="56"/>
      <c r="AHL35" s="56"/>
      <c r="AHM35" s="56"/>
      <c r="AHN35" s="56"/>
      <c r="AHO35" s="56"/>
      <c r="AHP35" s="56"/>
      <c r="AHQ35" s="56"/>
      <c r="AHR35" s="56"/>
      <c r="AHS35" s="56"/>
      <c r="AHT35" s="56"/>
      <c r="AHU35" s="56"/>
      <c r="AHV35" s="56"/>
      <c r="AHW35" s="56"/>
      <c r="AHX35" s="56"/>
      <c r="AHY35" s="56"/>
      <c r="AHZ35" s="56"/>
      <c r="AIA35" s="56"/>
      <c r="AIB35" s="56"/>
      <c r="AIC35" s="56"/>
      <c r="AID35" s="56"/>
      <c r="AIE35" s="56"/>
      <c r="AIF35" s="56"/>
      <c r="AIG35" s="56"/>
      <c r="AIH35" s="56"/>
      <c r="AII35" s="56"/>
      <c r="AIJ35" s="56"/>
      <c r="AIK35" s="56"/>
      <c r="AIL35" s="56"/>
      <c r="AIM35" s="56"/>
      <c r="AIN35" s="56"/>
      <c r="AIO35" s="56"/>
      <c r="AIP35" s="56"/>
      <c r="AIQ35" s="56"/>
      <c r="AIR35" s="56"/>
      <c r="AIS35" s="56"/>
      <c r="AIT35" s="56"/>
      <c r="AIU35" s="56"/>
      <c r="AIV35" s="56"/>
      <c r="AIW35" s="56"/>
      <c r="AIX35" s="56"/>
      <c r="AIY35" s="56"/>
      <c r="AIZ35" s="56"/>
      <c r="AJA35" s="56"/>
      <c r="AJB35" s="56"/>
      <c r="AJC35" s="56"/>
      <c r="AJD35" s="56"/>
      <c r="AJE35" s="56"/>
      <c r="AJF35" s="56"/>
      <c r="AJG35" s="56"/>
      <c r="AJH35" s="56"/>
      <c r="AJI35" s="56"/>
      <c r="AJJ35" s="56"/>
      <c r="AJK35" s="56"/>
      <c r="AJL35" s="56"/>
      <c r="AJM35" s="56"/>
      <c r="AJN35" s="56"/>
      <c r="AJO35" s="56"/>
      <c r="AJP35" s="56"/>
      <c r="AJQ35" s="56"/>
      <c r="AJR35" s="56"/>
      <c r="AJS35" s="56"/>
      <c r="AJT35" s="56"/>
      <c r="AJU35" s="56"/>
      <c r="AJV35" s="56"/>
      <c r="AJW35" s="56"/>
      <c r="AJX35" s="56"/>
      <c r="AJY35" s="56"/>
      <c r="AJZ35" s="56"/>
      <c r="AKA35" s="56"/>
      <c r="AKB35" s="56"/>
      <c r="AKC35" s="56"/>
      <c r="AKD35" s="56"/>
      <c r="AKE35" s="56"/>
      <c r="AKF35" s="56"/>
      <c r="AKG35" s="56"/>
      <c r="AKH35" s="56"/>
      <c r="AKI35" s="56"/>
      <c r="AKJ35" s="56"/>
      <c r="AKK35" s="56"/>
      <c r="AKL35" s="56"/>
      <c r="AKM35" s="56"/>
      <c r="AKN35" s="56"/>
      <c r="AKO35" s="56"/>
      <c r="AKP35" s="56"/>
      <c r="AKQ35" s="56"/>
      <c r="AKR35" s="56"/>
      <c r="AKS35" s="56"/>
      <c r="AKT35" s="56"/>
      <c r="AKU35" s="56"/>
      <c r="AKV35" s="56"/>
      <c r="AKW35" s="56"/>
      <c r="AKX35" s="56"/>
      <c r="AKY35" s="56"/>
      <c r="AKZ35" s="56"/>
      <c r="ALA35" s="56"/>
      <c r="ALB35" s="56"/>
      <c r="ALC35" s="56"/>
      <c r="ALD35" s="56"/>
      <c r="ALE35" s="56"/>
      <c r="ALF35" s="56"/>
      <c r="ALG35" s="56"/>
      <c r="ALH35" s="56"/>
    </row>
    <row r="36" spans="1:996">
      <c r="A36" s="439"/>
      <c r="B36" s="52" t="s">
        <v>278</v>
      </c>
      <c r="C36" s="21">
        <v>0</v>
      </c>
      <c r="D36" s="391"/>
      <c r="E36" s="391"/>
      <c r="F36" s="391"/>
      <c r="G36" s="391"/>
      <c r="H36" s="391"/>
      <c r="I36" s="391"/>
      <c r="J36" s="391"/>
      <c r="K36" s="391"/>
      <c r="L36" s="391"/>
      <c r="M36" s="391"/>
      <c r="N36" s="391"/>
      <c r="O36" s="391"/>
      <c r="P36" s="392"/>
      <c r="Q36" s="392"/>
      <c r="R36" s="392"/>
      <c r="S36" s="392"/>
      <c r="T36" s="392"/>
      <c r="U36" s="392"/>
      <c r="V36" s="392"/>
      <c r="W36" s="392"/>
      <c r="X36" s="392"/>
      <c r="Y36" s="392"/>
      <c r="Z36" s="392"/>
      <c r="AA36" s="392"/>
      <c r="AB36" s="392"/>
      <c r="AC36" s="392"/>
      <c r="AD36" s="392"/>
      <c r="AE36" s="392"/>
      <c r="AF36" s="392"/>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E36" s="392"/>
      <c r="BF36" s="392"/>
      <c r="BG36" s="392"/>
    </row>
    <row r="37" spans="1:996">
      <c r="A37" s="439"/>
      <c r="B37" s="52" t="s">
        <v>150</v>
      </c>
      <c r="C37" s="21">
        <v>0</v>
      </c>
      <c r="D37" s="393">
        <v>0</v>
      </c>
      <c r="E37" s="393">
        <v>0</v>
      </c>
      <c r="F37" s="393">
        <v>0</v>
      </c>
      <c r="G37" s="393">
        <v>0</v>
      </c>
      <c r="H37" s="393">
        <v>0</v>
      </c>
      <c r="I37" s="393">
        <v>0</v>
      </c>
      <c r="J37" s="393">
        <v>0</v>
      </c>
      <c r="K37" s="393">
        <v>0</v>
      </c>
      <c r="L37" s="393">
        <v>0</v>
      </c>
      <c r="M37" s="393">
        <v>0</v>
      </c>
      <c r="N37" s="393">
        <v>0</v>
      </c>
      <c r="O37" s="393">
        <v>0</v>
      </c>
      <c r="P37" s="382"/>
      <c r="Q37" s="382"/>
      <c r="R37" s="382"/>
      <c r="S37" s="382"/>
      <c r="T37" s="382"/>
      <c r="U37" s="382"/>
      <c r="V37" s="382"/>
      <c r="W37" s="382"/>
      <c r="X37" s="382"/>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row>
    <row r="38" spans="1:996">
      <c r="A38" s="439"/>
      <c r="B38" s="52" t="s">
        <v>149</v>
      </c>
      <c r="C38" s="21">
        <v>0</v>
      </c>
      <c r="D38" s="381"/>
      <c r="E38" s="381"/>
      <c r="F38" s="381"/>
      <c r="G38" s="381"/>
      <c r="H38" s="381"/>
      <c r="I38" s="381"/>
      <c r="J38" s="381"/>
      <c r="K38" s="381"/>
      <c r="L38" s="381"/>
      <c r="M38" s="381"/>
      <c r="N38" s="381"/>
      <c r="O38" s="381"/>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row>
    <row r="39" spans="1:996">
      <c r="A39" s="439"/>
      <c r="B39" s="52" t="s">
        <v>11</v>
      </c>
      <c r="C39" s="21">
        <v>0</v>
      </c>
      <c r="D39" s="393">
        <v>0</v>
      </c>
      <c r="E39" s="393">
        <v>0</v>
      </c>
      <c r="F39" s="393">
        <v>0</v>
      </c>
      <c r="G39" s="393">
        <v>0</v>
      </c>
      <c r="H39" s="393">
        <v>0</v>
      </c>
      <c r="I39" s="393">
        <v>0</v>
      </c>
      <c r="J39" s="393">
        <v>0</v>
      </c>
      <c r="K39" s="393">
        <v>0</v>
      </c>
      <c r="L39" s="393">
        <v>0</v>
      </c>
      <c r="M39" s="393">
        <v>0</v>
      </c>
      <c r="N39" s="393">
        <v>0</v>
      </c>
      <c r="O39" s="393">
        <v>0</v>
      </c>
      <c r="P39" s="382"/>
      <c r="Q39" s="382"/>
      <c r="R39" s="382"/>
      <c r="S39" s="382"/>
      <c r="T39" s="382"/>
      <c r="U39" s="382"/>
      <c r="V39" s="382"/>
      <c r="W39" s="382"/>
      <c r="X39" s="382"/>
      <c r="Y39" s="382"/>
      <c r="Z39" s="382"/>
      <c r="AA39" s="382"/>
      <c r="AB39" s="382"/>
      <c r="AC39" s="382"/>
      <c r="AD39" s="382"/>
      <c r="AE39" s="382"/>
      <c r="AF39" s="382"/>
      <c r="AG39" s="382"/>
      <c r="AH39" s="382"/>
      <c r="AI39" s="382"/>
      <c r="AJ39" s="382"/>
      <c r="AK39" s="382"/>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row>
    <row r="40" spans="1:996">
      <c r="A40" s="439"/>
      <c r="B40" s="53" t="s">
        <v>12</v>
      </c>
      <c r="C40" s="21">
        <v>0</v>
      </c>
      <c r="D40" s="394">
        <v>0</v>
      </c>
      <c r="E40" s="394">
        <v>0</v>
      </c>
      <c r="F40" s="394">
        <v>0</v>
      </c>
      <c r="G40" s="394">
        <v>0</v>
      </c>
      <c r="H40" s="394">
        <v>0</v>
      </c>
      <c r="I40" s="394">
        <v>0</v>
      </c>
      <c r="J40" s="394">
        <v>0</v>
      </c>
      <c r="K40" s="394">
        <v>0</v>
      </c>
      <c r="L40" s="394">
        <v>0</v>
      </c>
      <c r="M40" s="394">
        <v>0</v>
      </c>
      <c r="N40" s="394">
        <v>0</v>
      </c>
      <c r="O40" s="394">
        <v>0</v>
      </c>
      <c r="P40" s="382"/>
      <c r="Q40" s="382"/>
      <c r="R40" s="382"/>
      <c r="S40" s="382"/>
      <c r="T40" s="382"/>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2"/>
      <c r="BG40" s="382"/>
    </row>
    <row r="41" spans="1:996">
      <c r="A41" s="439"/>
      <c r="B41" s="54" t="s">
        <v>13</v>
      </c>
      <c r="C41" s="21">
        <v>0</v>
      </c>
      <c r="D41" s="395">
        <v>0</v>
      </c>
      <c r="E41" s="395">
        <v>0</v>
      </c>
      <c r="F41" s="395">
        <v>0</v>
      </c>
      <c r="G41" s="395">
        <v>0</v>
      </c>
      <c r="H41" s="395">
        <v>0</v>
      </c>
      <c r="I41" s="395">
        <v>0</v>
      </c>
      <c r="J41" s="395">
        <v>0</v>
      </c>
      <c r="K41" s="395">
        <v>0</v>
      </c>
      <c r="L41" s="395">
        <v>0</v>
      </c>
      <c r="M41" s="395">
        <v>0</v>
      </c>
      <c r="N41" s="395">
        <v>0</v>
      </c>
      <c r="O41" s="395">
        <v>0</v>
      </c>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2"/>
      <c r="BG41" s="382"/>
    </row>
    <row r="42" spans="1:996" s="24" customFormat="1" ht="22.8" customHeight="1">
      <c r="A42" s="440"/>
      <c r="B42" s="210" t="s">
        <v>288</v>
      </c>
      <c r="C42" s="21">
        <v>0</v>
      </c>
      <c r="D42" s="396"/>
      <c r="E42" s="396"/>
      <c r="F42" s="396"/>
      <c r="G42" s="396"/>
      <c r="H42" s="396"/>
      <c r="I42" s="396"/>
      <c r="J42" s="396"/>
      <c r="K42" s="396"/>
      <c r="L42" s="396"/>
      <c r="M42" s="396"/>
      <c r="N42" s="396"/>
      <c r="O42" s="396"/>
      <c r="P42" s="397"/>
      <c r="Q42" s="397"/>
      <c r="R42" s="397"/>
      <c r="S42" s="397"/>
      <c r="T42" s="397"/>
      <c r="U42" s="397"/>
      <c r="V42" s="397"/>
      <c r="W42" s="397"/>
      <c r="X42" s="397"/>
      <c r="Y42" s="397"/>
      <c r="Z42" s="397"/>
      <c r="AA42" s="397"/>
      <c r="AB42" s="397"/>
      <c r="AC42" s="397"/>
      <c r="AD42" s="397"/>
      <c r="AE42" s="397"/>
      <c r="AF42" s="397"/>
      <c r="AG42" s="397"/>
      <c r="AH42" s="397"/>
      <c r="AI42" s="397"/>
      <c r="AJ42" s="397"/>
      <c r="AK42" s="397"/>
      <c r="AL42" s="397"/>
      <c r="AM42" s="397"/>
      <c r="AN42" s="397"/>
      <c r="AO42" s="397"/>
      <c r="AP42" s="397"/>
      <c r="AQ42" s="397"/>
      <c r="AR42" s="397"/>
      <c r="AS42" s="397"/>
      <c r="AT42" s="397"/>
      <c r="AU42" s="397"/>
      <c r="AV42" s="397"/>
      <c r="AW42" s="397"/>
      <c r="AX42" s="397"/>
      <c r="AY42" s="397"/>
      <c r="AZ42" s="397"/>
      <c r="BA42" s="397"/>
      <c r="BB42" s="397"/>
      <c r="BC42" s="397"/>
      <c r="BD42" s="397"/>
      <c r="BE42" s="397"/>
      <c r="BF42" s="397"/>
      <c r="BG42" s="39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7"/>
      <c r="QM42" s="57"/>
      <c r="QN42" s="57"/>
      <c r="QO42" s="57"/>
      <c r="QP42" s="57"/>
      <c r="QQ42" s="57"/>
      <c r="QR42" s="57"/>
      <c r="QS42" s="57"/>
      <c r="QT42" s="57"/>
      <c r="QU42" s="57"/>
      <c r="QV42" s="57"/>
      <c r="QW42" s="57"/>
      <c r="QX42" s="57"/>
      <c r="QY42" s="57"/>
      <c r="QZ42" s="57"/>
      <c r="RA42" s="57"/>
      <c r="RB42" s="57"/>
      <c r="RC42" s="57"/>
      <c r="RD42" s="57"/>
      <c r="RE42" s="57"/>
      <c r="RF42" s="57"/>
      <c r="RG42" s="57"/>
      <c r="RH42" s="57"/>
      <c r="RI42" s="57"/>
      <c r="RJ42" s="57"/>
      <c r="RK42" s="57"/>
      <c r="RL42" s="57"/>
      <c r="RM42" s="57"/>
      <c r="RN42" s="57"/>
      <c r="RO42" s="57"/>
      <c r="RP42" s="57"/>
      <c r="RQ42" s="57"/>
      <c r="RR42" s="57"/>
      <c r="RS42" s="57"/>
      <c r="RT42" s="57"/>
      <c r="RU42" s="57"/>
      <c r="RV42" s="57"/>
      <c r="RW42" s="57"/>
      <c r="RX42" s="57"/>
      <c r="RY42" s="57"/>
      <c r="RZ42" s="57"/>
      <c r="SA42" s="57"/>
      <c r="SB42" s="57"/>
      <c r="SC42" s="57"/>
      <c r="SD42" s="57"/>
      <c r="SE42" s="57"/>
      <c r="SF42" s="57"/>
      <c r="SG42" s="57"/>
      <c r="SH42" s="57"/>
      <c r="SI42" s="57"/>
      <c r="SJ42" s="57"/>
      <c r="SK42" s="57"/>
      <c r="SL42" s="57"/>
      <c r="SM42" s="57"/>
      <c r="SN42" s="57"/>
      <c r="SO42" s="57"/>
      <c r="SP42" s="57"/>
      <c r="SQ42" s="57"/>
      <c r="SR42" s="57"/>
      <c r="SS42" s="57"/>
      <c r="ST42" s="57"/>
      <c r="SU42" s="57"/>
      <c r="SV42" s="57"/>
      <c r="SW42" s="57"/>
      <c r="SX42" s="57"/>
      <c r="SY42" s="57"/>
      <c r="SZ42" s="57"/>
      <c r="TA42" s="57"/>
      <c r="TB42" s="57"/>
      <c r="TC42" s="57"/>
      <c r="TD42" s="57"/>
      <c r="TE42" s="57"/>
      <c r="TF42" s="57"/>
      <c r="TG42" s="57"/>
      <c r="TH42" s="57"/>
      <c r="TI42" s="57"/>
      <c r="TJ42" s="57"/>
      <c r="TK42" s="57"/>
      <c r="TL42" s="57"/>
      <c r="TM42" s="57"/>
      <c r="TN42" s="57"/>
      <c r="TO42" s="57"/>
      <c r="TP42" s="57"/>
      <c r="TQ42" s="57"/>
      <c r="TR42" s="57"/>
      <c r="TS42" s="57"/>
      <c r="TT42" s="57"/>
      <c r="TU42" s="57"/>
      <c r="TV42" s="57"/>
      <c r="TW42" s="57"/>
      <c r="TX42" s="57"/>
      <c r="TY42" s="57"/>
      <c r="TZ42" s="57"/>
      <c r="UA42" s="57"/>
      <c r="UB42" s="57"/>
      <c r="UC42" s="57"/>
      <c r="UD42" s="57"/>
      <c r="UE42" s="57"/>
      <c r="UF42" s="57"/>
      <c r="UG42" s="57"/>
      <c r="UH42" s="57"/>
      <c r="UI42" s="57"/>
      <c r="UJ42" s="57"/>
      <c r="UK42" s="57"/>
      <c r="UL42" s="57"/>
      <c r="UM42" s="57"/>
      <c r="UN42" s="57"/>
      <c r="UO42" s="57"/>
      <c r="UP42" s="57"/>
      <c r="UQ42" s="57"/>
      <c r="UR42" s="57"/>
      <c r="US42" s="57"/>
      <c r="UT42" s="57"/>
      <c r="UU42" s="57"/>
      <c r="UV42" s="57"/>
      <c r="UW42" s="57"/>
      <c r="UX42" s="57"/>
      <c r="UY42" s="57"/>
      <c r="UZ42" s="57"/>
      <c r="VA42" s="57"/>
      <c r="VB42" s="57"/>
      <c r="VC42" s="57"/>
      <c r="VD42" s="57"/>
      <c r="VE42" s="57"/>
      <c r="VF42" s="57"/>
      <c r="VG42" s="57"/>
      <c r="VH42" s="57"/>
      <c r="VI42" s="57"/>
      <c r="VJ42" s="57"/>
      <c r="VK42" s="57"/>
      <c r="VL42" s="57"/>
      <c r="VM42" s="57"/>
      <c r="VN42" s="57"/>
      <c r="VO42" s="57"/>
      <c r="VP42" s="57"/>
      <c r="VQ42" s="57"/>
      <c r="VR42" s="57"/>
      <c r="VS42" s="57"/>
      <c r="VT42" s="57"/>
      <c r="VU42" s="57"/>
      <c r="VV42" s="57"/>
      <c r="VW42" s="57"/>
      <c r="VX42" s="57"/>
      <c r="VY42" s="57"/>
      <c r="VZ42" s="57"/>
      <c r="WA42" s="57"/>
      <c r="WB42" s="57"/>
      <c r="WC42" s="57"/>
      <c r="WD42" s="57"/>
      <c r="WE42" s="57"/>
      <c r="WF42" s="57"/>
      <c r="WG42" s="57"/>
      <c r="WH42" s="57"/>
      <c r="WI42" s="57"/>
      <c r="WJ42" s="57"/>
      <c r="WK42" s="57"/>
      <c r="WL42" s="57"/>
      <c r="WM42" s="57"/>
      <c r="WN42" s="57"/>
      <c r="WO42" s="57"/>
      <c r="WP42" s="57"/>
      <c r="WQ42" s="57"/>
      <c r="WR42" s="57"/>
      <c r="WS42" s="57"/>
      <c r="WT42" s="57"/>
      <c r="WU42" s="57"/>
      <c r="WV42" s="57"/>
      <c r="WW42" s="57"/>
      <c r="WX42" s="57"/>
      <c r="WY42" s="57"/>
      <c r="WZ42" s="57"/>
      <c r="XA42" s="57"/>
      <c r="XB42" s="57"/>
      <c r="XC42" s="57"/>
      <c r="XD42" s="57"/>
      <c r="XE42" s="57"/>
      <c r="XF42" s="57"/>
      <c r="XG42" s="57"/>
      <c r="XH42" s="57"/>
      <c r="XI42" s="57"/>
      <c r="XJ42" s="57"/>
      <c r="XK42" s="57"/>
      <c r="XL42" s="57"/>
      <c r="XM42" s="57"/>
      <c r="XN42" s="57"/>
      <c r="XO42" s="57"/>
      <c r="XP42" s="57"/>
      <c r="XQ42" s="57"/>
      <c r="XR42" s="57"/>
      <c r="XS42" s="57"/>
      <c r="XT42" s="57"/>
      <c r="XU42" s="57"/>
      <c r="XV42" s="57"/>
      <c r="XW42" s="57"/>
      <c r="XX42" s="57"/>
      <c r="XY42" s="57"/>
      <c r="XZ42" s="57"/>
      <c r="YA42" s="57"/>
      <c r="YB42" s="57"/>
      <c r="YC42" s="57"/>
      <c r="YD42" s="57"/>
      <c r="YE42" s="57"/>
      <c r="YF42" s="57"/>
      <c r="YG42" s="57"/>
      <c r="YH42" s="57"/>
      <c r="YI42" s="57"/>
      <c r="YJ42" s="57"/>
      <c r="YK42" s="57"/>
      <c r="YL42" s="57"/>
      <c r="YM42" s="57"/>
      <c r="YN42" s="57"/>
      <c r="YO42" s="57"/>
      <c r="YP42" s="57"/>
      <c r="YQ42" s="57"/>
      <c r="YR42" s="57"/>
      <c r="YS42" s="57"/>
      <c r="YT42" s="57"/>
      <c r="YU42" s="57"/>
      <c r="YV42" s="57"/>
      <c r="YW42" s="57"/>
      <c r="YX42" s="57"/>
      <c r="YY42" s="57"/>
      <c r="YZ42" s="57"/>
      <c r="ZA42" s="57"/>
      <c r="ZB42" s="57"/>
      <c r="ZC42" s="57"/>
      <c r="ZD42" s="57"/>
      <c r="ZE42" s="57"/>
      <c r="ZF42" s="57"/>
      <c r="ZG42" s="57"/>
      <c r="ZH42" s="57"/>
      <c r="ZI42" s="57"/>
      <c r="ZJ42" s="57"/>
      <c r="ZK42" s="57"/>
      <c r="ZL42" s="57"/>
      <c r="ZM42" s="57"/>
      <c r="ZN42" s="57"/>
      <c r="ZO42" s="57"/>
      <c r="ZP42" s="57"/>
      <c r="ZQ42" s="57"/>
      <c r="ZR42" s="57"/>
      <c r="ZS42" s="57"/>
      <c r="ZT42" s="57"/>
      <c r="ZU42" s="57"/>
      <c r="ZV42" s="57"/>
      <c r="ZW42" s="57"/>
      <c r="ZX42" s="57"/>
      <c r="ZY42" s="57"/>
      <c r="ZZ42" s="57"/>
      <c r="AAA42" s="57"/>
      <c r="AAB42" s="57"/>
      <c r="AAC42" s="57"/>
      <c r="AAD42" s="57"/>
      <c r="AAE42" s="57"/>
      <c r="AAF42" s="57"/>
      <c r="AAG42" s="57"/>
      <c r="AAH42" s="57"/>
      <c r="AAI42" s="57"/>
      <c r="AAJ42" s="57"/>
      <c r="AAK42" s="57"/>
      <c r="AAL42" s="57"/>
      <c r="AAM42" s="57"/>
      <c r="AAN42" s="57"/>
      <c r="AAO42" s="57"/>
      <c r="AAP42" s="57"/>
      <c r="AAQ42" s="57"/>
      <c r="AAR42" s="57"/>
      <c r="AAS42" s="57"/>
      <c r="AAT42" s="57"/>
      <c r="AAU42" s="57"/>
      <c r="AAV42" s="57"/>
      <c r="AAW42" s="57"/>
      <c r="AAX42" s="57"/>
      <c r="AAY42" s="57"/>
      <c r="AAZ42" s="57"/>
      <c r="ABA42" s="57"/>
      <c r="ABB42" s="57"/>
      <c r="ABC42" s="57"/>
      <c r="ABD42" s="57"/>
      <c r="ABE42" s="57"/>
      <c r="ABF42" s="57"/>
      <c r="ABG42" s="57"/>
      <c r="ABH42" s="57"/>
      <c r="ABI42" s="57"/>
      <c r="ABJ42" s="57"/>
      <c r="ABK42" s="57"/>
      <c r="ABL42" s="57"/>
      <c r="ABM42" s="57"/>
      <c r="ABN42" s="57"/>
      <c r="ABO42" s="57"/>
      <c r="ABP42" s="57"/>
      <c r="ABQ42" s="57"/>
      <c r="ABR42" s="57"/>
      <c r="ABS42" s="57"/>
      <c r="ABT42" s="57"/>
      <c r="ABU42" s="57"/>
      <c r="ABV42" s="57"/>
      <c r="ABW42" s="57"/>
      <c r="ABX42" s="57"/>
      <c r="ABY42" s="57"/>
      <c r="ABZ42" s="57"/>
      <c r="ACA42" s="57"/>
      <c r="ACB42" s="57"/>
      <c r="ACC42" s="57"/>
      <c r="ACD42" s="57"/>
      <c r="ACE42" s="57"/>
      <c r="ACF42" s="57"/>
      <c r="ACG42" s="57"/>
      <c r="ACH42" s="57"/>
      <c r="ACI42" s="57"/>
      <c r="ACJ42" s="57"/>
      <c r="ACK42" s="57"/>
      <c r="ACL42" s="57"/>
      <c r="ACM42" s="57"/>
      <c r="ACN42" s="57"/>
      <c r="ACO42" s="57"/>
      <c r="ACP42" s="57"/>
      <c r="ACQ42" s="57"/>
      <c r="ACR42" s="57"/>
      <c r="ACS42" s="57"/>
      <c r="ACT42" s="57"/>
      <c r="ACU42" s="57"/>
      <c r="ACV42" s="57"/>
      <c r="ACW42" s="57"/>
      <c r="ACX42" s="57"/>
      <c r="ACY42" s="57"/>
      <c r="ACZ42" s="57"/>
      <c r="ADA42" s="57"/>
      <c r="ADB42" s="57"/>
      <c r="ADC42" s="57"/>
      <c r="ADD42" s="57"/>
      <c r="ADE42" s="57"/>
      <c r="ADF42" s="57"/>
      <c r="ADG42" s="57"/>
      <c r="ADH42" s="57"/>
      <c r="ADI42" s="57"/>
      <c r="ADJ42" s="57"/>
      <c r="ADK42" s="57"/>
      <c r="ADL42" s="57"/>
      <c r="ADM42" s="57"/>
      <c r="ADN42" s="57"/>
      <c r="ADO42" s="57"/>
      <c r="ADP42" s="57"/>
      <c r="ADQ42" s="57"/>
      <c r="ADR42" s="57"/>
      <c r="ADS42" s="57"/>
      <c r="ADT42" s="57"/>
      <c r="ADU42" s="57"/>
      <c r="ADV42" s="57"/>
      <c r="ADW42" s="57"/>
      <c r="ADX42" s="57"/>
      <c r="ADY42" s="57"/>
      <c r="ADZ42" s="57"/>
      <c r="AEA42" s="57"/>
      <c r="AEB42" s="57"/>
      <c r="AEC42" s="57"/>
      <c r="AED42" s="57"/>
      <c r="AEE42" s="57"/>
      <c r="AEF42" s="57"/>
      <c r="AEG42" s="57"/>
      <c r="AEH42" s="57"/>
      <c r="AEI42" s="57"/>
      <c r="AEJ42" s="57"/>
      <c r="AEK42" s="57"/>
      <c r="AEL42" s="57"/>
      <c r="AEM42" s="57"/>
      <c r="AEN42" s="57"/>
      <c r="AEO42" s="57"/>
      <c r="AEP42" s="57"/>
      <c r="AEQ42" s="57"/>
      <c r="AER42" s="57"/>
      <c r="AES42" s="57"/>
      <c r="AET42" s="57"/>
      <c r="AEU42" s="57"/>
      <c r="AEV42" s="57"/>
      <c r="AEW42" s="57"/>
      <c r="AEX42" s="57"/>
      <c r="AEY42" s="57"/>
      <c r="AEZ42" s="57"/>
      <c r="AFA42" s="57"/>
      <c r="AFB42" s="57"/>
      <c r="AFC42" s="57"/>
      <c r="AFD42" s="57"/>
      <c r="AFE42" s="57"/>
      <c r="AFF42" s="57"/>
      <c r="AFG42" s="57"/>
      <c r="AFH42" s="57"/>
      <c r="AFI42" s="57"/>
      <c r="AFJ42" s="57"/>
      <c r="AFK42" s="57"/>
      <c r="AFL42" s="57"/>
      <c r="AFM42" s="57"/>
      <c r="AFN42" s="57"/>
      <c r="AFO42" s="57"/>
      <c r="AFP42" s="57"/>
      <c r="AFQ42" s="57"/>
      <c r="AFR42" s="57"/>
      <c r="AFS42" s="57"/>
      <c r="AFT42" s="57"/>
      <c r="AFU42" s="57"/>
      <c r="AFV42" s="57"/>
      <c r="AFW42" s="57"/>
      <c r="AFX42" s="57"/>
      <c r="AFY42" s="57"/>
      <c r="AFZ42" s="57"/>
      <c r="AGA42" s="57"/>
      <c r="AGB42" s="57"/>
      <c r="AGC42" s="57"/>
      <c r="AGD42" s="57"/>
      <c r="AGE42" s="57"/>
      <c r="AGF42" s="57"/>
      <c r="AGG42" s="57"/>
      <c r="AGH42" s="57"/>
      <c r="AGI42" s="57"/>
      <c r="AGJ42" s="57"/>
      <c r="AGK42" s="57"/>
      <c r="AGL42" s="57"/>
      <c r="AGM42" s="57"/>
      <c r="AGN42" s="57"/>
      <c r="AGO42" s="57"/>
      <c r="AGP42" s="57"/>
      <c r="AGQ42" s="57"/>
      <c r="AGR42" s="57"/>
      <c r="AGS42" s="57"/>
      <c r="AGT42" s="57"/>
      <c r="AGU42" s="57"/>
      <c r="AGV42" s="57"/>
      <c r="AGW42" s="57"/>
      <c r="AGX42" s="57"/>
      <c r="AGY42" s="57"/>
      <c r="AGZ42" s="57"/>
      <c r="AHA42" s="57"/>
      <c r="AHB42" s="57"/>
      <c r="AHC42" s="57"/>
      <c r="AHD42" s="57"/>
      <c r="AHE42" s="57"/>
      <c r="AHF42" s="57"/>
      <c r="AHG42" s="57"/>
      <c r="AHH42" s="57"/>
      <c r="AHI42" s="57"/>
      <c r="AHJ42" s="57"/>
      <c r="AHK42" s="57"/>
      <c r="AHL42" s="57"/>
      <c r="AHM42" s="57"/>
      <c r="AHN42" s="57"/>
      <c r="AHO42" s="57"/>
      <c r="AHP42" s="57"/>
      <c r="AHQ42" s="57"/>
      <c r="AHR42" s="57"/>
      <c r="AHS42" s="57"/>
      <c r="AHT42" s="57"/>
      <c r="AHU42" s="57"/>
      <c r="AHV42" s="57"/>
      <c r="AHW42" s="57"/>
      <c r="AHX42" s="57"/>
      <c r="AHY42" s="57"/>
      <c r="AHZ42" s="57"/>
      <c r="AIA42" s="57"/>
      <c r="AIB42" s="57"/>
      <c r="AIC42" s="57"/>
      <c r="AID42" s="57"/>
      <c r="AIE42" s="57"/>
      <c r="AIF42" s="57"/>
      <c r="AIG42" s="57"/>
      <c r="AIH42" s="57"/>
      <c r="AII42" s="57"/>
      <c r="AIJ42" s="57"/>
      <c r="AIK42" s="57"/>
      <c r="AIL42" s="57"/>
      <c r="AIM42" s="57"/>
      <c r="AIN42" s="57"/>
      <c r="AIO42" s="57"/>
      <c r="AIP42" s="57"/>
      <c r="AIQ42" s="57"/>
      <c r="AIR42" s="57"/>
      <c r="AIS42" s="57"/>
      <c r="AIT42" s="57"/>
      <c r="AIU42" s="57"/>
      <c r="AIV42" s="57"/>
      <c r="AIW42" s="57"/>
      <c r="AIX42" s="57"/>
      <c r="AIY42" s="57"/>
      <c r="AIZ42" s="57"/>
      <c r="AJA42" s="57"/>
      <c r="AJB42" s="57"/>
      <c r="AJC42" s="57"/>
      <c r="AJD42" s="57"/>
      <c r="AJE42" s="57"/>
      <c r="AJF42" s="57"/>
      <c r="AJG42" s="57"/>
      <c r="AJH42" s="57"/>
      <c r="AJI42" s="57"/>
      <c r="AJJ42" s="57"/>
      <c r="AJK42" s="57"/>
      <c r="AJL42" s="57"/>
      <c r="AJM42" s="57"/>
      <c r="AJN42" s="57"/>
      <c r="AJO42" s="57"/>
      <c r="AJP42" s="57"/>
      <c r="AJQ42" s="57"/>
      <c r="AJR42" s="57"/>
      <c r="AJS42" s="57"/>
      <c r="AJT42" s="57"/>
      <c r="AJU42" s="57"/>
      <c r="AJV42" s="57"/>
      <c r="AJW42" s="57"/>
      <c r="AJX42" s="57"/>
      <c r="AJY42" s="57"/>
      <c r="AJZ42" s="57"/>
      <c r="AKA42" s="57"/>
      <c r="AKB42" s="57"/>
      <c r="AKC42" s="57"/>
      <c r="AKD42" s="57"/>
      <c r="AKE42" s="57"/>
      <c r="AKF42" s="57"/>
      <c r="AKG42" s="57"/>
      <c r="AKH42" s="57"/>
      <c r="AKI42" s="57"/>
      <c r="AKJ42" s="57"/>
      <c r="AKK42" s="57"/>
      <c r="AKL42" s="57"/>
      <c r="AKM42" s="57"/>
      <c r="AKN42" s="57"/>
      <c r="AKO42" s="57"/>
      <c r="AKP42" s="57"/>
      <c r="AKQ42" s="57"/>
      <c r="AKR42" s="57"/>
      <c r="AKS42" s="57"/>
      <c r="AKT42" s="57"/>
      <c r="AKU42" s="57"/>
      <c r="AKV42" s="57"/>
      <c r="AKW42" s="57"/>
      <c r="AKX42" s="57"/>
      <c r="AKY42" s="57"/>
      <c r="AKZ42" s="57"/>
      <c r="ALA42" s="57"/>
      <c r="ALB42" s="57"/>
      <c r="ALC42" s="57"/>
      <c r="ALD42" s="57"/>
      <c r="ALE42" s="57"/>
      <c r="ALF42" s="57"/>
      <c r="ALG42" s="57"/>
      <c r="ALH42" s="57"/>
    </row>
    <row r="43" spans="1:996" s="59" customFormat="1" ht="11.4">
      <c r="A43" s="8"/>
      <c r="B43" s="9"/>
      <c r="C43" s="9"/>
      <c r="D43" s="9"/>
      <c r="E43" s="9"/>
      <c r="F43" s="9"/>
      <c r="G43" s="9"/>
      <c r="H43" s="9"/>
      <c r="I43" s="9"/>
      <c r="J43" s="9"/>
      <c r="K43" s="9"/>
      <c r="L43" s="9"/>
      <c r="M43" s="9"/>
      <c r="N43" s="10"/>
      <c r="O43" s="10"/>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row>
    <row r="44" spans="1:996" s="38" customFormat="1" ht="13.5" customHeight="1">
      <c r="A44" s="438"/>
      <c r="B44" s="189" t="s">
        <v>6</v>
      </c>
      <c r="C44" s="21">
        <v>0</v>
      </c>
      <c r="D44" s="381"/>
      <c r="E44" s="381"/>
      <c r="F44" s="381"/>
      <c r="G44" s="381"/>
      <c r="H44" s="381"/>
      <c r="I44" s="381"/>
      <c r="J44" s="381"/>
      <c r="K44" s="381"/>
      <c r="L44" s="381"/>
      <c r="M44" s="381"/>
      <c r="N44" s="381"/>
      <c r="O44" s="381"/>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row>
    <row r="45" spans="1:996" s="38" customFormat="1" ht="13.5" customHeight="1">
      <c r="A45" s="439"/>
      <c r="B45" s="190" t="s">
        <v>7</v>
      </c>
      <c r="C45" s="21">
        <v>0</v>
      </c>
      <c r="D45" s="381"/>
      <c r="E45" s="381"/>
      <c r="F45" s="381"/>
      <c r="G45" s="381"/>
      <c r="H45" s="381"/>
      <c r="I45" s="381"/>
      <c r="J45" s="381"/>
      <c r="K45" s="381"/>
      <c r="L45" s="381"/>
      <c r="M45" s="381"/>
      <c r="N45" s="381"/>
      <c r="O45" s="381"/>
      <c r="P45" s="382"/>
      <c r="Q45" s="382"/>
      <c r="R45" s="382"/>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row>
    <row r="46" spans="1:996" s="22" customFormat="1">
      <c r="A46" s="439"/>
      <c r="B46" s="383" t="s">
        <v>14</v>
      </c>
      <c r="C46" s="21">
        <v>0</v>
      </c>
      <c r="D46" s="384">
        <v>0</v>
      </c>
      <c r="E46" s="384">
        <v>0</v>
      </c>
      <c r="F46" s="384">
        <v>0</v>
      </c>
      <c r="G46" s="384">
        <v>0</v>
      </c>
      <c r="H46" s="384">
        <v>0</v>
      </c>
      <c r="I46" s="384">
        <v>0</v>
      </c>
      <c r="J46" s="384">
        <v>0</v>
      </c>
      <c r="K46" s="384">
        <v>0</v>
      </c>
      <c r="L46" s="384">
        <v>0</v>
      </c>
      <c r="M46" s="384">
        <v>0</v>
      </c>
      <c r="N46" s="384">
        <v>0</v>
      </c>
      <c r="O46" s="384">
        <v>0</v>
      </c>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c r="AZ46" s="385"/>
      <c r="BA46" s="385"/>
      <c r="BB46" s="385"/>
      <c r="BC46" s="385"/>
      <c r="BD46" s="385"/>
      <c r="BE46" s="385"/>
      <c r="BF46" s="385"/>
      <c r="BG46" s="385"/>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c r="MU46" s="56"/>
      <c r="MV46" s="56"/>
      <c r="MW46" s="56"/>
      <c r="MX46" s="56"/>
      <c r="MY46" s="56"/>
      <c r="MZ46" s="56"/>
      <c r="NA46" s="56"/>
      <c r="NB46" s="56"/>
      <c r="NC46" s="56"/>
      <c r="ND46" s="56"/>
      <c r="NE46" s="56"/>
      <c r="NF46" s="56"/>
      <c r="NG46" s="56"/>
      <c r="NH46" s="56"/>
      <c r="NI46" s="56"/>
      <c r="NJ46" s="56"/>
      <c r="NK46" s="56"/>
      <c r="NL46" s="56"/>
      <c r="NM46" s="56"/>
      <c r="NN46" s="56"/>
      <c r="NO46" s="56"/>
      <c r="NP46" s="56"/>
      <c r="NQ46" s="56"/>
      <c r="NR46" s="56"/>
      <c r="NS46" s="56"/>
      <c r="NT46" s="56"/>
      <c r="NU46" s="56"/>
      <c r="NV46" s="56"/>
      <c r="NW46" s="56"/>
      <c r="NX46" s="56"/>
      <c r="NY46" s="56"/>
      <c r="NZ46" s="56"/>
      <c r="OA46" s="56"/>
      <c r="OB46" s="56"/>
      <c r="OC46" s="56"/>
      <c r="OD46" s="56"/>
      <c r="OE46" s="56"/>
      <c r="OF46" s="56"/>
      <c r="OG46" s="56"/>
      <c r="OH46" s="56"/>
      <c r="OI46" s="56"/>
      <c r="OJ46" s="56"/>
      <c r="OK46" s="56"/>
      <c r="OL46" s="56"/>
      <c r="OM46" s="56"/>
      <c r="ON46" s="56"/>
      <c r="OO46" s="56"/>
      <c r="OP46" s="56"/>
      <c r="OQ46" s="56"/>
      <c r="OR46" s="56"/>
      <c r="OS46" s="56"/>
      <c r="OT46" s="56"/>
      <c r="OU46" s="56"/>
      <c r="OV46" s="56"/>
      <c r="OW46" s="56"/>
      <c r="OX46" s="56"/>
      <c r="OY46" s="56"/>
      <c r="OZ46" s="56"/>
      <c r="PA46" s="56"/>
      <c r="PB46" s="56"/>
      <c r="PC46" s="56"/>
      <c r="PD46" s="56"/>
      <c r="PE46" s="56"/>
      <c r="PF46" s="56"/>
      <c r="PG46" s="56"/>
      <c r="PH46" s="56"/>
      <c r="PI46" s="56"/>
      <c r="PJ46" s="56"/>
      <c r="PK46" s="56"/>
      <c r="PL46" s="56"/>
      <c r="PM46" s="56"/>
      <c r="PN46" s="56"/>
      <c r="PO46" s="56"/>
      <c r="PP46" s="56"/>
      <c r="PQ46" s="56"/>
      <c r="PR46" s="56"/>
      <c r="PS46" s="56"/>
      <c r="PT46" s="56"/>
      <c r="PU46" s="56"/>
      <c r="PV46" s="56"/>
      <c r="PW46" s="56"/>
      <c r="PX46" s="56"/>
      <c r="PY46" s="56"/>
      <c r="PZ46" s="56"/>
      <c r="QA46" s="56"/>
      <c r="QB46" s="56"/>
      <c r="QC46" s="56"/>
      <c r="QD46" s="56"/>
      <c r="QE46" s="56"/>
      <c r="QF46" s="56"/>
      <c r="QG46" s="56"/>
      <c r="QH46" s="56"/>
      <c r="QI46" s="56"/>
      <c r="QJ46" s="56"/>
      <c r="QK46" s="56"/>
      <c r="QL46" s="56"/>
      <c r="QM46" s="56"/>
      <c r="QN46" s="56"/>
      <c r="QO46" s="56"/>
      <c r="QP46" s="56"/>
      <c r="QQ46" s="56"/>
      <c r="QR46" s="56"/>
      <c r="QS46" s="56"/>
      <c r="QT46" s="56"/>
      <c r="QU46" s="56"/>
      <c r="QV46" s="56"/>
      <c r="QW46" s="56"/>
      <c r="QX46" s="56"/>
      <c r="QY46" s="56"/>
      <c r="QZ46" s="56"/>
      <c r="RA46" s="56"/>
      <c r="RB46" s="56"/>
      <c r="RC46" s="56"/>
      <c r="RD46" s="56"/>
      <c r="RE46" s="56"/>
      <c r="RF46" s="56"/>
      <c r="RG46" s="56"/>
      <c r="RH46" s="56"/>
      <c r="RI46" s="56"/>
      <c r="RJ46" s="56"/>
      <c r="RK46" s="56"/>
      <c r="RL46" s="56"/>
      <c r="RM46" s="56"/>
      <c r="RN46" s="56"/>
      <c r="RO46" s="56"/>
      <c r="RP46" s="56"/>
      <c r="RQ46" s="56"/>
      <c r="RR46" s="56"/>
      <c r="RS46" s="56"/>
      <c r="RT46" s="56"/>
      <c r="RU46" s="56"/>
      <c r="RV46" s="56"/>
      <c r="RW46" s="56"/>
      <c r="RX46" s="56"/>
      <c r="RY46" s="56"/>
      <c r="RZ46" s="56"/>
      <c r="SA46" s="56"/>
      <c r="SB46" s="56"/>
      <c r="SC46" s="56"/>
      <c r="SD46" s="56"/>
      <c r="SE46" s="56"/>
      <c r="SF46" s="56"/>
      <c r="SG46" s="56"/>
      <c r="SH46" s="56"/>
      <c r="SI46" s="56"/>
      <c r="SJ46" s="56"/>
      <c r="SK46" s="56"/>
      <c r="SL46" s="56"/>
      <c r="SM46" s="56"/>
      <c r="SN46" s="56"/>
      <c r="SO46" s="56"/>
      <c r="SP46" s="56"/>
      <c r="SQ46" s="56"/>
      <c r="SR46" s="56"/>
      <c r="SS46" s="56"/>
      <c r="ST46" s="56"/>
      <c r="SU46" s="56"/>
      <c r="SV46" s="56"/>
      <c r="SW46" s="56"/>
      <c r="SX46" s="56"/>
      <c r="SY46" s="56"/>
      <c r="SZ46" s="56"/>
      <c r="TA46" s="56"/>
      <c r="TB46" s="56"/>
      <c r="TC46" s="56"/>
      <c r="TD46" s="56"/>
      <c r="TE46" s="56"/>
      <c r="TF46" s="56"/>
      <c r="TG46" s="56"/>
      <c r="TH46" s="56"/>
      <c r="TI46" s="56"/>
      <c r="TJ46" s="56"/>
      <c r="TK46" s="56"/>
      <c r="TL46" s="56"/>
      <c r="TM46" s="56"/>
      <c r="TN46" s="56"/>
      <c r="TO46" s="56"/>
      <c r="TP46" s="56"/>
      <c r="TQ46" s="56"/>
      <c r="TR46" s="56"/>
      <c r="TS46" s="56"/>
      <c r="TT46" s="56"/>
      <c r="TU46" s="56"/>
      <c r="TV46" s="56"/>
      <c r="TW46" s="56"/>
      <c r="TX46" s="56"/>
      <c r="TY46" s="56"/>
      <c r="TZ46" s="56"/>
      <c r="UA46" s="56"/>
      <c r="UB46" s="56"/>
      <c r="UC46" s="56"/>
      <c r="UD46" s="56"/>
      <c r="UE46" s="56"/>
      <c r="UF46" s="56"/>
      <c r="UG46" s="56"/>
      <c r="UH46" s="56"/>
      <c r="UI46" s="56"/>
      <c r="UJ46" s="56"/>
      <c r="UK46" s="56"/>
      <c r="UL46" s="56"/>
      <c r="UM46" s="56"/>
      <c r="UN46" s="56"/>
      <c r="UO46" s="56"/>
      <c r="UP46" s="56"/>
      <c r="UQ46" s="56"/>
      <c r="UR46" s="56"/>
      <c r="US46" s="56"/>
      <c r="UT46" s="56"/>
      <c r="UU46" s="56"/>
      <c r="UV46" s="56"/>
      <c r="UW46" s="56"/>
      <c r="UX46" s="56"/>
      <c r="UY46" s="56"/>
      <c r="UZ46" s="56"/>
      <c r="VA46" s="56"/>
      <c r="VB46" s="56"/>
      <c r="VC46" s="56"/>
      <c r="VD46" s="56"/>
      <c r="VE46" s="56"/>
      <c r="VF46" s="56"/>
      <c r="VG46" s="56"/>
      <c r="VH46" s="56"/>
      <c r="VI46" s="56"/>
      <c r="VJ46" s="56"/>
      <c r="VK46" s="56"/>
      <c r="VL46" s="56"/>
      <c r="VM46" s="56"/>
      <c r="VN46" s="56"/>
      <c r="VO46" s="56"/>
      <c r="VP46" s="56"/>
      <c r="VQ46" s="56"/>
      <c r="VR46" s="56"/>
      <c r="VS46" s="56"/>
      <c r="VT46" s="56"/>
      <c r="VU46" s="56"/>
      <c r="VV46" s="56"/>
      <c r="VW46" s="56"/>
      <c r="VX46" s="56"/>
      <c r="VY46" s="56"/>
      <c r="VZ46" s="56"/>
      <c r="WA46" s="56"/>
      <c r="WB46" s="56"/>
      <c r="WC46" s="56"/>
      <c r="WD46" s="56"/>
      <c r="WE46" s="56"/>
      <c r="WF46" s="56"/>
      <c r="WG46" s="56"/>
      <c r="WH46" s="56"/>
      <c r="WI46" s="56"/>
      <c r="WJ46" s="56"/>
      <c r="WK46" s="56"/>
      <c r="WL46" s="56"/>
      <c r="WM46" s="56"/>
      <c r="WN46" s="56"/>
      <c r="WO46" s="56"/>
      <c r="WP46" s="56"/>
      <c r="WQ46" s="56"/>
      <c r="WR46" s="56"/>
      <c r="WS46" s="56"/>
      <c r="WT46" s="56"/>
      <c r="WU46" s="56"/>
      <c r="WV46" s="56"/>
      <c r="WW46" s="56"/>
      <c r="WX46" s="56"/>
      <c r="WY46" s="56"/>
      <c r="WZ46" s="56"/>
      <c r="XA46" s="56"/>
      <c r="XB46" s="56"/>
      <c r="XC46" s="56"/>
      <c r="XD46" s="56"/>
      <c r="XE46" s="56"/>
      <c r="XF46" s="56"/>
      <c r="XG46" s="56"/>
      <c r="XH46" s="56"/>
      <c r="XI46" s="56"/>
      <c r="XJ46" s="56"/>
      <c r="XK46" s="56"/>
      <c r="XL46" s="56"/>
      <c r="XM46" s="56"/>
      <c r="XN46" s="56"/>
      <c r="XO46" s="56"/>
      <c r="XP46" s="56"/>
      <c r="XQ46" s="56"/>
      <c r="XR46" s="56"/>
      <c r="XS46" s="56"/>
      <c r="XT46" s="56"/>
      <c r="XU46" s="56"/>
      <c r="XV46" s="56"/>
      <c r="XW46" s="56"/>
      <c r="XX46" s="56"/>
      <c r="XY46" s="56"/>
      <c r="XZ46" s="56"/>
      <c r="YA46" s="56"/>
      <c r="YB46" s="56"/>
      <c r="YC46" s="56"/>
      <c r="YD46" s="56"/>
      <c r="YE46" s="56"/>
      <c r="YF46" s="56"/>
      <c r="YG46" s="56"/>
      <c r="YH46" s="56"/>
      <c r="YI46" s="56"/>
      <c r="YJ46" s="56"/>
      <c r="YK46" s="56"/>
      <c r="YL46" s="56"/>
      <c r="YM46" s="56"/>
      <c r="YN46" s="56"/>
      <c r="YO46" s="56"/>
      <c r="YP46" s="56"/>
      <c r="YQ46" s="56"/>
      <c r="YR46" s="56"/>
      <c r="YS46" s="56"/>
      <c r="YT46" s="56"/>
      <c r="YU46" s="56"/>
      <c r="YV46" s="56"/>
      <c r="YW46" s="56"/>
      <c r="YX46" s="56"/>
      <c r="YY46" s="56"/>
      <c r="YZ46" s="56"/>
      <c r="ZA46" s="56"/>
      <c r="ZB46" s="56"/>
      <c r="ZC46" s="56"/>
      <c r="ZD46" s="56"/>
      <c r="ZE46" s="56"/>
      <c r="ZF46" s="56"/>
      <c r="ZG46" s="56"/>
      <c r="ZH46" s="56"/>
      <c r="ZI46" s="56"/>
      <c r="ZJ46" s="56"/>
      <c r="ZK46" s="56"/>
      <c r="ZL46" s="56"/>
      <c r="ZM46" s="56"/>
      <c r="ZN46" s="56"/>
      <c r="ZO46" s="56"/>
      <c r="ZP46" s="56"/>
      <c r="ZQ46" s="56"/>
      <c r="ZR46" s="56"/>
      <c r="ZS46" s="56"/>
      <c r="ZT46" s="56"/>
      <c r="ZU46" s="56"/>
      <c r="ZV46" s="56"/>
      <c r="ZW46" s="56"/>
      <c r="ZX46" s="56"/>
      <c r="ZY46" s="56"/>
      <c r="ZZ46" s="56"/>
      <c r="AAA46" s="56"/>
      <c r="AAB46" s="56"/>
      <c r="AAC46" s="56"/>
      <c r="AAD46" s="56"/>
      <c r="AAE46" s="56"/>
      <c r="AAF46" s="56"/>
      <c r="AAG46" s="56"/>
      <c r="AAH46" s="56"/>
      <c r="AAI46" s="56"/>
      <c r="AAJ46" s="56"/>
      <c r="AAK46" s="56"/>
      <c r="AAL46" s="56"/>
      <c r="AAM46" s="56"/>
      <c r="AAN46" s="56"/>
      <c r="AAO46" s="56"/>
      <c r="AAP46" s="56"/>
      <c r="AAQ46" s="56"/>
      <c r="AAR46" s="56"/>
      <c r="AAS46" s="56"/>
      <c r="AAT46" s="56"/>
      <c r="AAU46" s="56"/>
      <c r="AAV46" s="56"/>
      <c r="AAW46" s="56"/>
      <c r="AAX46" s="56"/>
      <c r="AAY46" s="56"/>
      <c r="AAZ46" s="56"/>
      <c r="ABA46" s="56"/>
      <c r="ABB46" s="56"/>
      <c r="ABC46" s="56"/>
      <c r="ABD46" s="56"/>
      <c r="ABE46" s="56"/>
      <c r="ABF46" s="56"/>
      <c r="ABG46" s="56"/>
      <c r="ABH46" s="56"/>
      <c r="ABI46" s="56"/>
      <c r="ABJ46" s="56"/>
      <c r="ABK46" s="56"/>
      <c r="ABL46" s="56"/>
      <c r="ABM46" s="56"/>
      <c r="ABN46" s="56"/>
      <c r="ABO46" s="56"/>
      <c r="ABP46" s="56"/>
      <c r="ABQ46" s="56"/>
      <c r="ABR46" s="56"/>
      <c r="ABS46" s="56"/>
      <c r="ABT46" s="56"/>
      <c r="ABU46" s="56"/>
      <c r="ABV46" s="56"/>
      <c r="ABW46" s="56"/>
      <c r="ABX46" s="56"/>
      <c r="ABY46" s="56"/>
      <c r="ABZ46" s="56"/>
      <c r="ACA46" s="56"/>
      <c r="ACB46" s="56"/>
      <c r="ACC46" s="56"/>
      <c r="ACD46" s="56"/>
      <c r="ACE46" s="56"/>
      <c r="ACF46" s="56"/>
      <c r="ACG46" s="56"/>
      <c r="ACH46" s="56"/>
      <c r="ACI46" s="56"/>
      <c r="ACJ46" s="56"/>
      <c r="ACK46" s="56"/>
      <c r="ACL46" s="56"/>
      <c r="ACM46" s="56"/>
      <c r="ACN46" s="56"/>
      <c r="ACO46" s="56"/>
      <c r="ACP46" s="56"/>
      <c r="ACQ46" s="56"/>
      <c r="ACR46" s="56"/>
      <c r="ACS46" s="56"/>
      <c r="ACT46" s="56"/>
      <c r="ACU46" s="56"/>
      <c r="ACV46" s="56"/>
      <c r="ACW46" s="56"/>
      <c r="ACX46" s="56"/>
      <c r="ACY46" s="56"/>
      <c r="ACZ46" s="56"/>
      <c r="ADA46" s="56"/>
      <c r="ADB46" s="56"/>
      <c r="ADC46" s="56"/>
      <c r="ADD46" s="56"/>
      <c r="ADE46" s="56"/>
      <c r="ADF46" s="56"/>
      <c r="ADG46" s="56"/>
      <c r="ADH46" s="56"/>
      <c r="ADI46" s="56"/>
      <c r="ADJ46" s="56"/>
      <c r="ADK46" s="56"/>
      <c r="ADL46" s="56"/>
      <c r="ADM46" s="56"/>
      <c r="ADN46" s="56"/>
      <c r="ADO46" s="56"/>
      <c r="ADP46" s="56"/>
      <c r="ADQ46" s="56"/>
      <c r="ADR46" s="56"/>
      <c r="ADS46" s="56"/>
      <c r="ADT46" s="56"/>
      <c r="ADU46" s="56"/>
      <c r="ADV46" s="56"/>
      <c r="ADW46" s="56"/>
      <c r="ADX46" s="56"/>
      <c r="ADY46" s="56"/>
      <c r="ADZ46" s="56"/>
      <c r="AEA46" s="56"/>
      <c r="AEB46" s="56"/>
      <c r="AEC46" s="56"/>
      <c r="AED46" s="56"/>
      <c r="AEE46" s="56"/>
      <c r="AEF46" s="56"/>
      <c r="AEG46" s="56"/>
      <c r="AEH46" s="56"/>
      <c r="AEI46" s="56"/>
      <c r="AEJ46" s="56"/>
      <c r="AEK46" s="56"/>
      <c r="AEL46" s="56"/>
      <c r="AEM46" s="56"/>
      <c r="AEN46" s="56"/>
      <c r="AEO46" s="56"/>
      <c r="AEP46" s="56"/>
      <c r="AEQ46" s="56"/>
      <c r="AER46" s="56"/>
      <c r="AES46" s="56"/>
      <c r="AET46" s="56"/>
      <c r="AEU46" s="56"/>
      <c r="AEV46" s="56"/>
      <c r="AEW46" s="56"/>
      <c r="AEX46" s="56"/>
      <c r="AEY46" s="56"/>
      <c r="AEZ46" s="56"/>
      <c r="AFA46" s="56"/>
      <c r="AFB46" s="56"/>
      <c r="AFC46" s="56"/>
      <c r="AFD46" s="56"/>
      <c r="AFE46" s="56"/>
      <c r="AFF46" s="56"/>
      <c r="AFG46" s="56"/>
      <c r="AFH46" s="56"/>
      <c r="AFI46" s="56"/>
      <c r="AFJ46" s="56"/>
      <c r="AFK46" s="56"/>
      <c r="AFL46" s="56"/>
      <c r="AFM46" s="56"/>
      <c r="AFN46" s="56"/>
      <c r="AFO46" s="56"/>
      <c r="AFP46" s="56"/>
      <c r="AFQ46" s="56"/>
      <c r="AFR46" s="56"/>
      <c r="AFS46" s="56"/>
      <c r="AFT46" s="56"/>
      <c r="AFU46" s="56"/>
      <c r="AFV46" s="56"/>
      <c r="AFW46" s="56"/>
      <c r="AFX46" s="56"/>
      <c r="AFY46" s="56"/>
      <c r="AFZ46" s="56"/>
      <c r="AGA46" s="56"/>
      <c r="AGB46" s="56"/>
      <c r="AGC46" s="56"/>
      <c r="AGD46" s="56"/>
      <c r="AGE46" s="56"/>
      <c r="AGF46" s="56"/>
      <c r="AGG46" s="56"/>
      <c r="AGH46" s="56"/>
      <c r="AGI46" s="56"/>
      <c r="AGJ46" s="56"/>
      <c r="AGK46" s="56"/>
      <c r="AGL46" s="56"/>
      <c r="AGM46" s="56"/>
      <c r="AGN46" s="56"/>
      <c r="AGO46" s="56"/>
      <c r="AGP46" s="56"/>
      <c r="AGQ46" s="56"/>
      <c r="AGR46" s="56"/>
      <c r="AGS46" s="56"/>
      <c r="AGT46" s="56"/>
      <c r="AGU46" s="56"/>
      <c r="AGV46" s="56"/>
      <c r="AGW46" s="56"/>
      <c r="AGX46" s="56"/>
      <c r="AGY46" s="56"/>
      <c r="AGZ46" s="56"/>
      <c r="AHA46" s="56"/>
      <c r="AHB46" s="56"/>
      <c r="AHC46" s="56"/>
      <c r="AHD46" s="56"/>
      <c r="AHE46" s="56"/>
      <c r="AHF46" s="56"/>
      <c r="AHG46" s="56"/>
      <c r="AHH46" s="56"/>
      <c r="AHI46" s="56"/>
      <c r="AHJ46" s="56"/>
      <c r="AHK46" s="56"/>
      <c r="AHL46" s="56"/>
      <c r="AHM46" s="56"/>
      <c r="AHN46" s="56"/>
      <c r="AHO46" s="56"/>
      <c r="AHP46" s="56"/>
      <c r="AHQ46" s="56"/>
      <c r="AHR46" s="56"/>
      <c r="AHS46" s="56"/>
      <c r="AHT46" s="56"/>
      <c r="AHU46" s="56"/>
      <c r="AHV46" s="56"/>
      <c r="AHW46" s="56"/>
      <c r="AHX46" s="56"/>
      <c r="AHY46" s="56"/>
      <c r="AHZ46" s="56"/>
      <c r="AIA46" s="56"/>
      <c r="AIB46" s="56"/>
      <c r="AIC46" s="56"/>
      <c r="AID46" s="56"/>
      <c r="AIE46" s="56"/>
      <c r="AIF46" s="56"/>
      <c r="AIG46" s="56"/>
      <c r="AIH46" s="56"/>
      <c r="AII46" s="56"/>
      <c r="AIJ46" s="56"/>
      <c r="AIK46" s="56"/>
      <c r="AIL46" s="56"/>
      <c r="AIM46" s="56"/>
      <c r="AIN46" s="56"/>
      <c r="AIO46" s="56"/>
      <c r="AIP46" s="56"/>
      <c r="AIQ46" s="56"/>
      <c r="AIR46" s="56"/>
      <c r="AIS46" s="56"/>
      <c r="AIT46" s="56"/>
      <c r="AIU46" s="56"/>
      <c r="AIV46" s="56"/>
      <c r="AIW46" s="56"/>
      <c r="AIX46" s="56"/>
      <c r="AIY46" s="56"/>
      <c r="AIZ46" s="56"/>
      <c r="AJA46" s="56"/>
      <c r="AJB46" s="56"/>
      <c r="AJC46" s="56"/>
      <c r="AJD46" s="56"/>
      <c r="AJE46" s="56"/>
      <c r="AJF46" s="56"/>
      <c r="AJG46" s="56"/>
      <c r="AJH46" s="56"/>
      <c r="AJI46" s="56"/>
      <c r="AJJ46" s="56"/>
      <c r="AJK46" s="56"/>
      <c r="AJL46" s="56"/>
      <c r="AJM46" s="56"/>
      <c r="AJN46" s="56"/>
      <c r="AJO46" s="56"/>
      <c r="AJP46" s="56"/>
      <c r="AJQ46" s="56"/>
      <c r="AJR46" s="56"/>
      <c r="AJS46" s="56"/>
      <c r="AJT46" s="56"/>
      <c r="AJU46" s="56"/>
      <c r="AJV46" s="56"/>
      <c r="AJW46" s="56"/>
      <c r="AJX46" s="56"/>
      <c r="AJY46" s="56"/>
      <c r="AJZ46" s="56"/>
      <c r="AKA46" s="56"/>
      <c r="AKB46" s="56"/>
      <c r="AKC46" s="56"/>
      <c r="AKD46" s="56"/>
      <c r="AKE46" s="56"/>
      <c r="AKF46" s="56"/>
      <c r="AKG46" s="56"/>
      <c r="AKH46" s="56"/>
      <c r="AKI46" s="56"/>
      <c r="AKJ46" s="56"/>
      <c r="AKK46" s="56"/>
      <c r="AKL46" s="56"/>
      <c r="AKM46" s="56"/>
      <c r="AKN46" s="56"/>
      <c r="AKO46" s="56"/>
      <c r="AKP46" s="56"/>
      <c r="AKQ46" s="56"/>
      <c r="AKR46" s="56"/>
      <c r="AKS46" s="56"/>
      <c r="AKT46" s="56"/>
      <c r="AKU46" s="56"/>
      <c r="AKV46" s="56"/>
      <c r="AKW46" s="56"/>
      <c r="AKX46" s="56"/>
      <c r="AKY46" s="56"/>
      <c r="AKZ46" s="56"/>
      <c r="ALA46" s="56"/>
      <c r="ALB46" s="56"/>
      <c r="ALC46" s="56"/>
      <c r="ALD46" s="56"/>
      <c r="ALE46" s="56"/>
      <c r="ALF46" s="56"/>
      <c r="ALG46" s="56"/>
      <c r="ALH46" s="56"/>
    </row>
    <row r="47" spans="1:996">
      <c r="A47" s="439"/>
      <c r="B47" s="52" t="s">
        <v>278</v>
      </c>
      <c r="C47" s="21">
        <v>0</v>
      </c>
      <c r="D47" s="391"/>
      <c r="E47" s="391"/>
      <c r="F47" s="391"/>
      <c r="G47" s="391"/>
      <c r="H47" s="391"/>
      <c r="I47" s="391"/>
      <c r="J47" s="391"/>
      <c r="K47" s="391"/>
      <c r="L47" s="391"/>
      <c r="M47" s="391"/>
      <c r="N47" s="391"/>
      <c r="O47" s="391"/>
      <c r="P47" s="392"/>
      <c r="Q47" s="392"/>
      <c r="R47" s="392"/>
      <c r="S47" s="392"/>
      <c r="T47" s="392"/>
      <c r="U47" s="392"/>
      <c r="V47" s="392"/>
      <c r="W47" s="392"/>
      <c r="X47" s="392"/>
      <c r="Y47" s="392"/>
      <c r="Z47" s="392"/>
      <c r="AA47" s="392"/>
      <c r="AB47" s="392"/>
      <c r="AC47" s="392"/>
      <c r="AD47" s="392"/>
      <c r="AE47" s="392"/>
      <c r="AF47" s="392"/>
      <c r="AG47" s="392"/>
      <c r="AH47" s="392"/>
      <c r="AI47" s="392"/>
      <c r="AJ47" s="392"/>
      <c r="AK47" s="392"/>
      <c r="AL47" s="392"/>
      <c r="AM47" s="392"/>
      <c r="AN47" s="392"/>
      <c r="AO47" s="392"/>
      <c r="AP47" s="392"/>
      <c r="AQ47" s="392"/>
      <c r="AR47" s="392"/>
      <c r="AS47" s="392"/>
      <c r="AT47" s="392"/>
      <c r="AU47" s="392"/>
      <c r="AV47" s="392"/>
      <c r="AW47" s="392"/>
      <c r="AX47" s="392"/>
      <c r="AY47" s="392"/>
      <c r="AZ47" s="392"/>
      <c r="BA47" s="392"/>
      <c r="BB47" s="392"/>
      <c r="BC47" s="392"/>
      <c r="BD47" s="392"/>
      <c r="BE47" s="392"/>
      <c r="BF47" s="392"/>
      <c r="BG47" s="392"/>
    </row>
    <row r="48" spans="1:996">
      <c r="A48" s="439"/>
      <c r="B48" s="52" t="s">
        <v>150</v>
      </c>
      <c r="C48" s="21">
        <v>0</v>
      </c>
      <c r="D48" s="393">
        <v>0</v>
      </c>
      <c r="E48" s="393">
        <v>0</v>
      </c>
      <c r="F48" s="393">
        <v>0</v>
      </c>
      <c r="G48" s="393">
        <v>0</v>
      </c>
      <c r="H48" s="393">
        <v>0</v>
      </c>
      <c r="I48" s="393">
        <v>0</v>
      </c>
      <c r="J48" s="393">
        <v>0</v>
      </c>
      <c r="K48" s="393">
        <v>0</v>
      </c>
      <c r="L48" s="393">
        <v>0</v>
      </c>
      <c r="M48" s="393">
        <v>0</v>
      </c>
      <c r="N48" s="393">
        <v>0</v>
      </c>
      <c r="O48" s="393">
        <v>0</v>
      </c>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row>
    <row r="49" spans="1:996">
      <c r="A49" s="439"/>
      <c r="B49" s="52" t="s">
        <v>149</v>
      </c>
      <c r="C49" s="21">
        <v>0</v>
      </c>
      <c r="D49" s="381"/>
      <c r="E49" s="381"/>
      <c r="F49" s="381"/>
      <c r="G49" s="381"/>
      <c r="H49" s="381"/>
      <c r="I49" s="381"/>
      <c r="J49" s="381"/>
      <c r="K49" s="381"/>
      <c r="L49" s="381"/>
      <c r="M49" s="381"/>
      <c r="N49" s="381"/>
      <c r="O49" s="381"/>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row>
    <row r="50" spans="1:996">
      <c r="A50" s="439"/>
      <c r="B50" s="52" t="s">
        <v>11</v>
      </c>
      <c r="C50" s="21">
        <v>0</v>
      </c>
      <c r="D50" s="393">
        <v>0</v>
      </c>
      <c r="E50" s="393">
        <v>0</v>
      </c>
      <c r="F50" s="393">
        <v>0</v>
      </c>
      <c r="G50" s="393">
        <v>0</v>
      </c>
      <c r="H50" s="393">
        <v>0</v>
      </c>
      <c r="I50" s="393">
        <v>0</v>
      </c>
      <c r="J50" s="393">
        <v>0</v>
      </c>
      <c r="K50" s="393">
        <v>0</v>
      </c>
      <c r="L50" s="393">
        <v>0</v>
      </c>
      <c r="M50" s="393">
        <v>0</v>
      </c>
      <c r="N50" s="393">
        <v>0</v>
      </c>
      <c r="O50" s="393">
        <v>0</v>
      </c>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row>
    <row r="51" spans="1:996">
      <c r="A51" s="439"/>
      <c r="B51" s="53" t="s">
        <v>12</v>
      </c>
      <c r="C51" s="21">
        <v>0</v>
      </c>
      <c r="D51" s="394">
        <v>0</v>
      </c>
      <c r="E51" s="394">
        <v>0</v>
      </c>
      <c r="F51" s="394">
        <v>0</v>
      </c>
      <c r="G51" s="394">
        <v>0</v>
      </c>
      <c r="H51" s="394">
        <v>0</v>
      </c>
      <c r="I51" s="394">
        <v>0</v>
      </c>
      <c r="J51" s="394">
        <v>0</v>
      </c>
      <c r="K51" s="394">
        <v>0</v>
      </c>
      <c r="L51" s="394">
        <v>0</v>
      </c>
      <c r="M51" s="394">
        <v>0</v>
      </c>
      <c r="N51" s="394">
        <v>0</v>
      </c>
      <c r="O51" s="394">
        <v>0</v>
      </c>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row>
    <row r="52" spans="1:996">
      <c r="A52" s="439"/>
      <c r="B52" s="54" t="s">
        <v>13</v>
      </c>
      <c r="C52" s="21">
        <v>0</v>
      </c>
      <c r="D52" s="395">
        <v>0</v>
      </c>
      <c r="E52" s="395">
        <v>0</v>
      </c>
      <c r="F52" s="395">
        <v>0</v>
      </c>
      <c r="G52" s="395">
        <v>0</v>
      </c>
      <c r="H52" s="395">
        <v>0</v>
      </c>
      <c r="I52" s="395">
        <v>0</v>
      </c>
      <c r="J52" s="395">
        <v>0</v>
      </c>
      <c r="K52" s="395">
        <v>0</v>
      </c>
      <c r="L52" s="395">
        <v>0</v>
      </c>
      <c r="M52" s="395">
        <v>0</v>
      </c>
      <c r="N52" s="395">
        <v>0</v>
      </c>
      <c r="O52" s="395">
        <v>0</v>
      </c>
      <c r="P52" s="382"/>
      <c r="Q52" s="382"/>
      <c r="R52" s="382"/>
      <c r="S52" s="382"/>
      <c r="T52" s="382"/>
      <c r="U52" s="382"/>
      <c r="V52" s="382"/>
      <c r="W52" s="382"/>
      <c r="X52" s="382"/>
      <c r="Y52" s="382"/>
      <c r="Z52" s="382"/>
      <c r="AA52" s="382"/>
      <c r="AB52" s="382"/>
      <c r="AC52" s="382"/>
      <c r="AD52" s="382"/>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row>
    <row r="53" spans="1:996" s="24" customFormat="1" ht="22.8" customHeight="1">
      <c r="A53" s="440"/>
      <c r="B53" s="210" t="s">
        <v>288</v>
      </c>
      <c r="C53" s="21">
        <v>0</v>
      </c>
      <c r="D53" s="396"/>
      <c r="E53" s="396"/>
      <c r="F53" s="396"/>
      <c r="G53" s="396"/>
      <c r="H53" s="396"/>
      <c r="I53" s="396"/>
      <c r="J53" s="396"/>
      <c r="K53" s="396"/>
      <c r="L53" s="396"/>
      <c r="M53" s="396"/>
      <c r="N53" s="396"/>
      <c r="O53" s="396"/>
      <c r="P53" s="397"/>
      <c r="Q53" s="397"/>
      <c r="R53" s="397"/>
      <c r="S53" s="397"/>
      <c r="T53" s="397"/>
      <c r="U53" s="397"/>
      <c r="V53" s="397"/>
      <c r="W53" s="397"/>
      <c r="X53" s="397"/>
      <c r="Y53" s="397"/>
      <c r="Z53" s="397"/>
      <c r="AA53" s="397"/>
      <c r="AB53" s="397"/>
      <c r="AC53" s="397"/>
      <c r="AD53" s="397"/>
      <c r="AE53" s="397"/>
      <c r="AF53" s="397"/>
      <c r="AG53" s="397"/>
      <c r="AH53" s="397"/>
      <c r="AI53" s="397"/>
      <c r="AJ53" s="397"/>
      <c r="AK53" s="397"/>
      <c r="AL53" s="397"/>
      <c r="AM53" s="397"/>
      <c r="AN53" s="397"/>
      <c r="AO53" s="397"/>
      <c r="AP53" s="397"/>
      <c r="AQ53" s="397"/>
      <c r="AR53" s="397"/>
      <c r="AS53" s="397"/>
      <c r="AT53" s="397"/>
      <c r="AU53" s="397"/>
      <c r="AV53" s="397"/>
      <c r="AW53" s="397"/>
      <c r="AX53" s="397"/>
      <c r="AY53" s="397"/>
      <c r="AZ53" s="397"/>
      <c r="BA53" s="397"/>
      <c r="BB53" s="397"/>
      <c r="BC53" s="397"/>
      <c r="BD53" s="397"/>
      <c r="BE53" s="397"/>
      <c r="BF53" s="397"/>
      <c r="BG53" s="39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7"/>
      <c r="IU53" s="57"/>
      <c r="IV53" s="57"/>
      <c r="IW53" s="57"/>
      <c r="IX53" s="57"/>
      <c r="IY53" s="57"/>
      <c r="IZ53" s="57"/>
      <c r="JA53" s="57"/>
      <c r="JB53" s="57"/>
      <c r="JC53" s="57"/>
      <c r="JD53" s="57"/>
      <c r="JE53" s="57"/>
      <c r="JF53" s="57"/>
      <c r="JG53" s="57"/>
      <c r="JH53" s="57"/>
      <c r="JI53" s="57"/>
      <c r="JJ53" s="57"/>
      <c r="JK53" s="57"/>
      <c r="JL53" s="57"/>
      <c r="JM53" s="57"/>
      <c r="JN53" s="57"/>
      <c r="JO53" s="57"/>
      <c r="JP53" s="57"/>
      <c r="JQ53" s="57"/>
      <c r="JR53" s="57"/>
      <c r="JS53" s="57"/>
      <c r="JT53" s="57"/>
      <c r="JU53" s="57"/>
      <c r="JV53" s="57"/>
      <c r="JW53" s="57"/>
      <c r="JX53" s="57"/>
      <c r="JY53" s="57"/>
      <c r="JZ53" s="57"/>
      <c r="KA53" s="57"/>
      <c r="KB53" s="57"/>
      <c r="KC53" s="57"/>
      <c r="KD53" s="57"/>
      <c r="KE53" s="57"/>
      <c r="KF53" s="57"/>
      <c r="KG53" s="57"/>
      <c r="KH53" s="57"/>
      <c r="KI53" s="57"/>
      <c r="KJ53" s="57"/>
      <c r="KK53" s="57"/>
      <c r="KL53" s="57"/>
      <c r="KM53" s="57"/>
      <c r="KN53" s="57"/>
      <c r="KO53" s="57"/>
      <c r="KP53" s="57"/>
      <c r="KQ53" s="57"/>
      <c r="KR53" s="57"/>
      <c r="KS53" s="57"/>
      <c r="KT53" s="57"/>
      <c r="KU53" s="57"/>
      <c r="KV53" s="57"/>
      <c r="KW53" s="57"/>
      <c r="KX53" s="57"/>
      <c r="KY53" s="57"/>
      <c r="KZ53" s="57"/>
      <c r="LA53" s="57"/>
      <c r="LB53" s="57"/>
      <c r="LC53" s="57"/>
      <c r="LD53" s="57"/>
      <c r="LE53" s="57"/>
      <c r="LF53" s="57"/>
      <c r="LG53" s="57"/>
      <c r="LH53" s="57"/>
      <c r="LI53" s="57"/>
      <c r="LJ53" s="57"/>
      <c r="LK53" s="57"/>
      <c r="LL53" s="57"/>
      <c r="LM53" s="57"/>
      <c r="LN53" s="57"/>
      <c r="LO53" s="57"/>
      <c r="LP53" s="57"/>
      <c r="LQ53" s="57"/>
      <c r="LR53" s="57"/>
      <c r="LS53" s="57"/>
      <c r="LT53" s="57"/>
      <c r="LU53" s="57"/>
      <c r="LV53" s="57"/>
      <c r="LW53" s="57"/>
      <c r="LX53" s="57"/>
      <c r="LY53" s="57"/>
      <c r="LZ53" s="57"/>
      <c r="MA53" s="57"/>
      <c r="MB53" s="57"/>
      <c r="MC53" s="57"/>
      <c r="MD53" s="57"/>
      <c r="ME53" s="57"/>
      <c r="MF53" s="57"/>
      <c r="MG53" s="57"/>
      <c r="MH53" s="57"/>
      <c r="MI53" s="57"/>
      <c r="MJ53" s="57"/>
      <c r="MK53" s="57"/>
      <c r="ML53" s="57"/>
      <c r="MM53" s="57"/>
      <c r="MN53" s="57"/>
      <c r="MO53" s="57"/>
      <c r="MP53" s="57"/>
      <c r="MQ53" s="57"/>
      <c r="MR53" s="57"/>
      <c r="MS53" s="57"/>
      <c r="MT53" s="57"/>
      <c r="MU53" s="57"/>
      <c r="MV53" s="57"/>
      <c r="MW53" s="57"/>
      <c r="MX53" s="57"/>
      <c r="MY53" s="57"/>
      <c r="MZ53" s="57"/>
      <c r="NA53" s="57"/>
      <c r="NB53" s="57"/>
      <c r="NC53" s="57"/>
      <c r="ND53" s="57"/>
      <c r="NE53" s="57"/>
      <c r="NF53" s="57"/>
      <c r="NG53" s="57"/>
      <c r="NH53" s="57"/>
      <c r="NI53" s="57"/>
      <c r="NJ53" s="57"/>
      <c r="NK53" s="57"/>
      <c r="NL53" s="57"/>
      <c r="NM53" s="57"/>
      <c r="NN53" s="57"/>
      <c r="NO53" s="57"/>
      <c r="NP53" s="57"/>
      <c r="NQ53" s="57"/>
      <c r="NR53" s="57"/>
      <c r="NS53" s="57"/>
      <c r="NT53" s="57"/>
      <c r="NU53" s="57"/>
      <c r="NV53" s="57"/>
      <c r="NW53" s="57"/>
      <c r="NX53" s="57"/>
      <c r="NY53" s="57"/>
      <c r="NZ53" s="57"/>
      <c r="OA53" s="57"/>
      <c r="OB53" s="57"/>
      <c r="OC53" s="57"/>
      <c r="OD53" s="57"/>
      <c r="OE53" s="57"/>
      <c r="OF53" s="57"/>
      <c r="OG53" s="57"/>
      <c r="OH53" s="57"/>
      <c r="OI53" s="57"/>
      <c r="OJ53" s="57"/>
      <c r="OK53" s="57"/>
      <c r="OL53" s="57"/>
      <c r="OM53" s="57"/>
      <c r="ON53" s="57"/>
      <c r="OO53" s="57"/>
      <c r="OP53" s="57"/>
      <c r="OQ53" s="57"/>
      <c r="OR53" s="57"/>
      <c r="OS53" s="57"/>
      <c r="OT53" s="57"/>
      <c r="OU53" s="57"/>
      <c r="OV53" s="57"/>
      <c r="OW53" s="57"/>
      <c r="OX53" s="57"/>
      <c r="OY53" s="57"/>
      <c r="OZ53" s="57"/>
      <c r="PA53" s="57"/>
      <c r="PB53" s="57"/>
      <c r="PC53" s="57"/>
      <c r="PD53" s="57"/>
      <c r="PE53" s="57"/>
      <c r="PF53" s="57"/>
      <c r="PG53" s="57"/>
      <c r="PH53" s="57"/>
      <c r="PI53" s="57"/>
      <c r="PJ53" s="57"/>
      <c r="PK53" s="57"/>
      <c r="PL53" s="57"/>
      <c r="PM53" s="57"/>
      <c r="PN53" s="57"/>
      <c r="PO53" s="57"/>
      <c r="PP53" s="57"/>
      <c r="PQ53" s="57"/>
      <c r="PR53" s="57"/>
      <c r="PS53" s="57"/>
      <c r="PT53" s="57"/>
      <c r="PU53" s="57"/>
      <c r="PV53" s="57"/>
      <c r="PW53" s="57"/>
      <c r="PX53" s="57"/>
      <c r="PY53" s="57"/>
      <c r="PZ53" s="57"/>
      <c r="QA53" s="57"/>
      <c r="QB53" s="57"/>
      <c r="QC53" s="57"/>
      <c r="QD53" s="57"/>
      <c r="QE53" s="57"/>
      <c r="QF53" s="57"/>
      <c r="QG53" s="57"/>
      <c r="QH53" s="57"/>
      <c r="QI53" s="57"/>
      <c r="QJ53" s="57"/>
      <c r="QK53" s="57"/>
      <c r="QL53" s="57"/>
      <c r="QM53" s="57"/>
      <c r="QN53" s="57"/>
      <c r="QO53" s="57"/>
      <c r="QP53" s="57"/>
      <c r="QQ53" s="57"/>
      <c r="QR53" s="57"/>
      <c r="QS53" s="57"/>
      <c r="QT53" s="57"/>
      <c r="QU53" s="57"/>
      <c r="QV53" s="57"/>
      <c r="QW53" s="57"/>
      <c r="QX53" s="57"/>
      <c r="QY53" s="57"/>
      <c r="QZ53" s="57"/>
      <c r="RA53" s="57"/>
      <c r="RB53" s="57"/>
      <c r="RC53" s="57"/>
      <c r="RD53" s="57"/>
      <c r="RE53" s="57"/>
      <c r="RF53" s="57"/>
      <c r="RG53" s="57"/>
      <c r="RH53" s="57"/>
      <c r="RI53" s="57"/>
      <c r="RJ53" s="57"/>
      <c r="RK53" s="57"/>
      <c r="RL53" s="57"/>
      <c r="RM53" s="57"/>
      <c r="RN53" s="57"/>
      <c r="RO53" s="57"/>
      <c r="RP53" s="57"/>
      <c r="RQ53" s="57"/>
      <c r="RR53" s="57"/>
      <c r="RS53" s="57"/>
      <c r="RT53" s="57"/>
      <c r="RU53" s="57"/>
      <c r="RV53" s="57"/>
      <c r="RW53" s="57"/>
      <c r="RX53" s="57"/>
      <c r="RY53" s="57"/>
      <c r="RZ53" s="57"/>
      <c r="SA53" s="57"/>
      <c r="SB53" s="57"/>
      <c r="SC53" s="57"/>
      <c r="SD53" s="57"/>
      <c r="SE53" s="57"/>
      <c r="SF53" s="57"/>
      <c r="SG53" s="57"/>
      <c r="SH53" s="57"/>
      <c r="SI53" s="57"/>
      <c r="SJ53" s="57"/>
      <c r="SK53" s="57"/>
      <c r="SL53" s="57"/>
      <c r="SM53" s="57"/>
      <c r="SN53" s="57"/>
      <c r="SO53" s="57"/>
      <c r="SP53" s="57"/>
      <c r="SQ53" s="57"/>
      <c r="SR53" s="57"/>
      <c r="SS53" s="57"/>
      <c r="ST53" s="57"/>
      <c r="SU53" s="57"/>
      <c r="SV53" s="57"/>
      <c r="SW53" s="57"/>
      <c r="SX53" s="57"/>
      <c r="SY53" s="57"/>
      <c r="SZ53" s="57"/>
      <c r="TA53" s="57"/>
      <c r="TB53" s="57"/>
      <c r="TC53" s="57"/>
      <c r="TD53" s="57"/>
      <c r="TE53" s="57"/>
      <c r="TF53" s="57"/>
      <c r="TG53" s="57"/>
      <c r="TH53" s="57"/>
      <c r="TI53" s="57"/>
      <c r="TJ53" s="57"/>
      <c r="TK53" s="57"/>
      <c r="TL53" s="57"/>
      <c r="TM53" s="57"/>
      <c r="TN53" s="57"/>
      <c r="TO53" s="57"/>
      <c r="TP53" s="57"/>
      <c r="TQ53" s="57"/>
      <c r="TR53" s="57"/>
      <c r="TS53" s="57"/>
      <c r="TT53" s="57"/>
      <c r="TU53" s="57"/>
      <c r="TV53" s="57"/>
      <c r="TW53" s="57"/>
      <c r="TX53" s="57"/>
      <c r="TY53" s="57"/>
      <c r="TZ53" s="57"/>
      <c r="UA53" s="57"/>
      <c r="UB53" s="57"/>
      <c r="UC53" s="57"/>
      <c r="UD53" s="57"/>
      <c r="UE53" s="57"/>
      <c r="UF53" s="57"/>
      <c r="UG53" s="57"/>
      <c r="UH53" s="57"/>
      <c r="UI53" s="57"/>
      <c r="UJ53" s="57"/>
      <c r="UK53" s="57"/>
      <c r="UL53" s="57"/>
      <c r="UM53" s="57"/>
      <c r="UN53" s="57"/>
      <c r="UO53" s="57"/>
      <c r="UP53" s="57"/>
      <c r="UQ53" s="57"/>
      <c r="UR53" s="57"/>
      <c r="US53" s="57"/>
      <c r="UT53" s="57"/>
      <c r="UU53" s="57"/>
      <c r="UV53" s="57"/>
      <c r="UW53" s="57"/>
      <c r="UX53" s="57"/>
      <c r="UY53" s="57"/>
      <c r="UZ53" s="57"/>
      <c r="VA53" s="57"/>
      <c r="VB53" s="57"/>
      <c r="VC53" s="57"/>
      <c r="VD53" s="57"/>
      <c r="VE53" s="57"/>
      <c r="VF53" s="57"/>
      <c r="VG53" s="57"/>
      <c r="VH53" s="57"/>
      <c r="VI53" s="57"/>
      <c r="VJ53" s="57"/>
      <c r="VK53" s="57"/>
      <c r="VL53" s="57"/>
      <c r="VM53" s="57"/>
      <c r="VN53" s="57"/>
      <c r="VO53" s="57"/>
      <c r="VP53" s="57"/>
      <c r="VQ53" s="57"/>
      <c r="VR53" s="57"/>
      <c r="VS53" s="57"/>
      <c r="VT53" s="57"/>
      <c r="VU53" s="57"/>
      <c r="VV53" s="57"/>
      <c r="VW53" s="57"/>
      <c r="VX53" s="57"/>
      <c r="VY53" s="57"/>
      <c r="VZ53" s="57"/>
      <c r="WA53" s="57"/>
      <c r="WB53" s="57"/>
      <c r="WC53" s="57"/>
      <c r="WD53" s="57"/>
      <c r="WE53" s="57"/>
      <c r="WF53" s="57"/>
      <c r="WG53" s="57"/>
      <c r="WH53" s="57"/>
      <c r="WI53" s="57"/>
      <c r="WJ53" s="57"/>
      <c r="WK53" s="57"/>
      <c r="WL53" s="57"/>
      <c r="WM53" s="57"/>
      <c r="WN53" s="57"/>
      <c r="WO53" s="57"/>
      <c r="WP53" s="57"/>
      <c r="WQ53" s="57"/>
      <c r="WR53" s="57"/>
      <c r="WS53" s="57"/>
      <c r="WT53" s="57"/>
      <c r="WU53" s="57"/>
      <c r="WV53" s="57"/>
      <c r="WW53" s="57"/>
      <c r="WX53" s="57"/>
      <c r="WY53" s="57"/>
      <c r="WZ53" s="57"/>
      <c r="XA53" s="57"/>
      <c r="XB53" s="57"/>
      <c r="XC53" s="57"/>
      <c r="XD53" s="57"/>
      <c r="XE53" s="57"/>
      <c r="XF53" s="57"/>
      <c r="XG53" s="57"/>
      <c r="XH53" s="57"/>
      <c r="XI53" s="57"/>
      <c r="XJ53" s="57"/>
      <c r="XK53" s="57"/>
      <c r="XL53" s="57"/>
      <c r="XM53" s="57"/>
      <c r="XN53" s="57"/>
      <c r="XO53" s="57"/>
      <c r="XP53" s="57"/>
      <c r="XQ53" s="57"/>
      <c r="XR53" s="57"/>
      <c r="XS53" s="57"/>
      <c r="XT53" s="57"/>
      <c r="XU53" s="57"/>
      <c r="XV53" s="57"/>
      <c r="XW53" s="57"/>
      <c r="XX53" s="57"/>
      <c r="XY53" s="57"/>
      <c r="XZ53" s="57"/>
      <c r="YA53" s="57"/>
      <c r="YB53" s="57"/>
      <c r="YC53" s="57"/>
      <c r="YD53" s="57"/>
      <c r="YE53" s="57"/>
      <c r="YF53" s="57"/>
      <c r="YG53" s="57"/>
      <c r="YH53" s="57"/>
      <c r="YI53" s="57"/>
      <c r="YJ53" s="57"/>
      <c r="YK53" s="57"/>
      <c r="YL53" s="57"/>
      <c r="YM53" s="57"/>
      <c r="YN53" s="57"/>
      <c r="YO53" s="57"/>
      <c r="YP53" s="57"/>
      <c r="YQ53" s="57"/>
      <c r="YR53" s="57"/>
      <c r="YS53" s="57"/>
      <c r="YT53" s="57"/>
      <c r="YU53" s="57"/>
      <c r="YV53" s="57"/>
      <c r="YW53" s="57"/>
      <c r="YX53" s="57"/>
      <c r="YY53" s="57"/>
      <c r="YZ53" s="57"/>
      <c r="ZA53" s="57"/>
      <c r="ZB53" s="57"/>
      <c r="ZC53" s="57"/>
      <c r="ZD53" s="57"/>
      <c r="ZE53" s="57"/>
      <c r="ZF53" s="57"/>
      <c r="ZG53" s="57"/>
      <c r="ZH53" s="57"/>
      <c r="ZI53" s="57"/>
      <c r="ZJ53" s="57"/>
      <c r="ZK53" s="57"/>
      <c r="ZL53" s="57"/>
      <c r="ZM53" s="57"/>
      <c r="ZN53" s="57"/>
      <c r="ZO53" s="57"/>
      <c r="ZP53" s="57"/>
      <c r="ZQ53" s="57"/>
      <c r="ZR53" s="57"/>
      <c r="ZS53" s="57"/>
      <c r="ZT53" s="57"/>
      <c r="ZU53" s="57"/>
      <c r="ZV53" s="57"/>
      <c r="ZW53" s="57"/>
      <c r="ZX53" s="57"/>
      <c r="ZY53" s="57"/>
      <c r="ZZ53" s="57"/>
      <c r="AAA53" s="57"/>
      <c r="AAB53" s="57"/>
      <c r="AAC53" s="57"/>
      <c r="AAD53" s="57"/>
      <c r="AAE53" s="57"/>
      <c r="AAF53" s="57"/>
      <c r="AAG53" s="57"/>
      <c r="AAH53" s="57"/>
      <c r="AAI53" s="57"/>
      <c r="AAJ53" s="57"/>
      <c r="AAK53" s="57"/>
      <c r="AAL53" s="57"/>
      <c r="AAM53" s="57"/>
      <c r="AAN53" s="57"/>
      <c r="AAO53" s="57"/>
      <c r="AAP53" s="57"/>
      <c r="AAQ53" s="57"/>
      <c r="AAR53" s="57"/>
      <c r="AAS53" s="57"/>
      <c r="AAT53" s="57"/>
      <c r="AAU53" s="57"/>
      <c r="AAV53" s="57"/>
      <c r="AAW53" s="57"/>
      <c r="AAX53" s="57"/>
      <c r="AAY53" s="57"/>
      <c r="AAZ53" s="57"/>
      <c r="ABA53" s="57"/>
      <c r="ABB53" s="57"/>
      <c r="ABC53" s="57"/>
      <c r="ABD53" s="57"/>
      <c r="ABE53" s="57"/>
      <c r="ABF53" s="57"/>
      <c r="ABG53" s="57"/>
      <c r="ABH53" s="57"/>
      <c r="ABI53" s="57"/>
      <c r="ABJ53" s="57"/>
      <c r="ABK53" s="57"/>
      <c r="ABL53" s="57"/>
      <c r="ABM53" s="57"/>
      <c r="ABN53" s="57"/>
      <c r="ABO53" s="57"/>
      <c r="ABP53" s="57"/>
      <c r="ABQ53" s="57"/>
      <c r="ABR53" s="57"/>
      <c r="ABS53" s="57"/>
      <c r="ABT53" s="57"/>
      <c r="ABU53" s="57"/>
      <c r="ABV53" s="57"/>
      <c r="ABW53" s="57"/>
      <c r="ABX53" s="57"/>
      <c r="ABY53" s="57"/>
      <c r="ABZ53" s="57"/>
      <c r="ACA53" s="57"/>
      <c r="ACB53" s="57"/>
      <c r="ACC53" s="57"/>
      <c r="ACD53" s="57"/>
      <c r="ACE53" s="57"/>
      <c r="ACF53" s="57"/>
      <c r="ACG53" s="57"/>
      <c r="ACH53" s="57"/>
      <c r="ACI53" s="57"/>
      <c r="ACJ53" s="57"/>
      <c r="ACK53" s="57"/>
      <c r="ACL53" s="57"/>
      <c r="ACM53" s="57"/>
      <c r="ACN53" s="57"/>
      <c r="ACO53" s="57"/>
      <c r="ACP53" s="57"/>
      <c r="ACQ53" s="57"/>
      <c r="ACR53" s="57"/>
      <c r="ACS53" s="57"/>
      <c r="ACT53" s="57"/>
      <c r="ACU53" s="57"/>
      <c r="ACV53" s="57"/>
      <c r="ACW53" s="57"/>
      <c r="ACX53" s="57"/>
      <c r="ACY53" s="57"/>
      <c r="ACZ53" s="57"/>
      <c r="ADA53" s="57"/>
      <c r="ADB53" s="57"/>
      <c r="ADC53" s="57"/>
      <c r="ADD53" s="57"/>
      <c r="ADE53" s="57"/>
      <c r="ADF53" s="57"/>
      <c r="ADG53" s="57"/>
      <c r="ADH53" s="57"/>
      <c r="ADI53" s="57"/>
      <c r="ADJ53" s="57"/>
      <c r="ADK53" s="57"/>
      <c r="ADL53" s="57"/>
      <c r="ADM53" s="57"/>
      <c r="ADN53" s="57"/>
      <c r="ADO53" s="57"/>
      <c r="ADP53" s="57"/>
      <c r="ADQ53" s="57"/>
      <c r="ADR53" s="57"/>
      <c r="ADS53" s="57"/>
      <c r="ADT53" s="57"/>
      <c r="ADU53" s="57"/>
      <c r="ADV53" s="57"/>
      <c r="ADW53" s="57"/>
      <c r="ADX53" s="57"/>
      <c r="ADY53" s="57"/>
      <c r="ADZ53" s="57"/>
      <c r="AEA53" s="57"/>
      <c r="AEB53" s="57"/>
      <c r="AEC53" s="57"/>
      <c r="AED53" s="57"/>
      <c r="AEE53" s="57"/>
      <c r="AEF53" s="57"/>
      <c r="AEG53" s="57"/>
      <c r="AEH53" s="57"/>
      <c r="AEI53" s="57"/>
      <c r="AEJ53" s="57"/>
      <c r="AEK53" s="57"/>
      <c r="AEL53" s="57"/>
      <c r="AEM53" s="57"/>
      <c r="AEN53" s="57"/>
      <c r="AEO53" s="57"/>
      <c r="AEP53" s="57"/>
      <c r="AEQ53" s="57"/>
      <c r="AER53" s="57"/>
      <c r="AES53" s="57"/>
      <c r="AET53" s="57"/>
      <c r="AEU53" s="57"/>
      <c r="AEV53" s="57"/>
      <c r="AEW53" s="57"/>
      <c r="AEX53" s="57"/>
      <c r="AEY53" s="57"/>
      <c r="AEZ53" s="57"/>
      <c r="AFA53" s="57"/>
      <c r="AFB53" s="57"/>
      <c r="AFC53" s="57"/>
      <c r="AFD53" s="57"/>
      <c r="AFE53" s="57"/>
      <c r="AFF53" s="57"/>
      <c r="AFG53" s="57"/>
      <c r="AFH53" s="57"/>
      <c r="AFI53" s="57"/>
      <c r="AFJ53" s="57"/>
      <c r="AFK53" s="57"/>
      <c r="AFL53" s="57"/>
      <c r="AFM53" s="57"/>
      <c r="AFN53" s="57"/>
      <c r="AFO53" s="57"/>
      <c r="AFP53" s="57"/>
      <c r="AFQ53" s="57"/>
      <c r="AFR53" s="57"/>
      <c r="AFS53" s="57"/>
      <c r="AFT53" s="57"/>
      <c r="AFU53" s="57"/>
      <c r="AFV53" s="57"/>
      <c r="AFW53" s="57"/>
      <c r="AFX53" s="57"/>
      <c r="AFY53" s="57"/>
      <c r="AFZ53" s="57"/>
      <c r="AGA53" s="57"/>
      <c r="AGB53" s="57"/>
      <c r="AGC53" s="57"/>
      <c r="AGD53" s="57"/>
      <c r="AGE53" s="57"/>
      <c r="AGF53" s="57"/>
      <c r="AGG53" s="57"/>
      <c r="AGH53" s="57"/>
      <c r="AGI53" s="57"/>
      <c r="AGJ53" s="57"/>
      <c r="AGK53" s="57"/>
      <c r="AGL53" s="57"/>
      <c r="AGM53" s="57"/>
      <c r="AGN53" s="57"/>
      <c r="AGO53" s="57"/>
      <c r="AGP53" s="57"/>
      <c r="AGQ53" s="57"/>
      <c r="AGR53" s="57"/>
      <c r="AGS53" s="57"/>
      <c r="AGT53" s="57"/>
      <c r="AGU53" s="57"/>
      <c r="AGV53" s="57"/>
      <c r="AGW53" s="57"/>
      <c r="AGX53" s="57"/>
      <c r="AGY53" s="57"/>
      <c r="AGZ53" s="57"/>
      <c r="AHA53" s="57"/>
      <c r="AHB53" s="57"/>
      <c r="AHC53" s="57"/>
      <c r="AHD53" s="57"/>
      <c r="AHE53" s="57"/>
      <c r="AHF53" s="57"/>
      <c r="AHG53" s="57"/>
      <c r="AHH53" s="57"/>
      <c r="AHI53" s="57"/>
      <c r="AHJ53" s="57"/>
      <c r="AHK53" s="57"/>
      <c r="AHL53" s="57"/>
      <c r="AHM53" s="57"/>
      <c r="AHN53" s="57"/>
      <c r="AHO53" s="57"/>
      <c r="AHP53" s="57"/>
      <c r="AHQ53" s="57"/>
      <c r="AHR53" s="57"/>
      <c r="AHS53" s="57"/>
      <c r="AHT53" s="57"/>
      <c r="AHU53" s="57"/>
      <c r="AHV53" s="57"/>
      <c r="AHW53" s="57"/>
      <c r="AHX53" s="57"/>
      <c r="AHY53" s="57"/>
      <c r="AHZ53" s="57"/>
      <c r="AIA53" s="57"/>
      <c r="AIB53" s="57"/>
      <c r="AIC53" s="57"/>
      <c r="AID53" s="57"/>
      <c r="AIE53" s="57"/>
      <c r="AIF53" s="57"/>
      <c r="AIG53" s="57"/>
      <c r="AIH53" s="57"/>
      <c r="AII53" s="57"/>
      <c r="AIJ53" s="57"/>
      <c r="AIK53" s="57"/>
      <c r="AIL53" s="57"/>
      <c r="AIM53" s="57"/>
      <c r="AIN53" s="57"/>
      <c r="AIO53" s="57"/>
      <c r="AIP53" s="57"/>
      <c r="AIQ53" s="57"/>
      <c r="AIR53" s="57"/>
      <c r="AIS53" s="57"/>
      <c r="AIT53" s="57"/>
      <c r="AIU53" s="57"/>
      <c r="AIV53" s="57"/>
      <c r="AIW53" s="57"/>
      <c r="AIX53" s="57"/>
      <c r="AIY53" s="57"/>
      <c r="AIZ53" s="57"/>
      <c r="AJA53" s="57"/>
      <c r="AJB53" s="57"/>
      <c r="AJC53" s="57"/>
      <c r="AJD53" s="57"/>
      <c r="AJE53" s="57"/>
      <c r="AJF53" s="57"/>
      <c r="AJG53" s="57"/>
      <c r="AJH53" s="57"/>
      <c r="AJI53" s="57"/>
      <c r="AJJ53" s="57"/>
      <c r="AJK53" s="57"/>
      <c r="AJL53" s="57"/>
      <c r="AJM53" s="57"/>
      <c r="AJN53" s="57"/>
      <c r="AJO53" s="57"/>
      <c r="AJP53" s="57"/>
      <c r="AJQ53" s="57"/>
      <c r="AJR53" s="57"/>
      <c r="AJS53" s="57"/>
      <c r="AJT53" s="57"/>
      <c r="AJU53" s="57"/>
      <c r="AJV53" s="57"/>
      <c r="AJW53" s="57"/>
      <c r="AJX53" s="57"/>
      <c r="AJY53" s="57"/>
      <c r="AJZ53" s="57"/>
      <c r="AKA53" s="57"/>
      <c r="AKB53" s="57"/>
      <c r="AKC53" s="57"/>
      <c r="AKD53" s="57"/>
      <c r="AKE53" s="57"/>
      <c r="AKF53" s="57"/>
      <c r="AKG53" s="57"/>
      <c r="AKH53" s="57"/>
      <c r="AKI53" s="57"/>
      <c r="AKJ53" s="57"/>
      <c r="AKK53" s="57"/>
      <c r="AKL53" s="57"/>
      <c r="AKM53" s="57"/>
      <c r="AKN53" s="57"/>
      <c r="AKO53" s="57"/>
      <c r="AKP53" s="57"/>
      <c r="AKQ53" s="57"/>
      <c r="AKR53" s="57"/>
      <c r="AKS53" s="57"/>
      <c r="AKT53" s="57"/>
      <c r="AKU53" s="57"/>
      <c r="AKV53" s="57"/>
      <c r="AKW53" s="57"/>
      <c r="AKX53" s="57"/>
      <c r="AKY53" s="57"/>
      <c r="AKZ53" s="57"/>
      <c r="ALA53" s="57"/>
      <c r="ALB53" s="57"/>
      <c r="ALC53" s="57"/>
      <c r="ALD53" s="57"/>
      <c r="ALE53" s="57"/>
      <c r="ALF53" s="57"/>
      <c r="ALG53" s="57"/>
      <c r="ALH53" s="57"/>
    </row>
    <row r="54" spans="1:996" s="59" customFormat="1" ht="11.4">
      <c r="A54" s="8"/>
      <c r="B54" s="9"/>
      <c r="C54" s="9"/>
      <c r="D54" s="9"/>
      <c r="E54" s="9"/>
      <c r="F54" s="9"/>
      <c r="G54" s="9"/>
      <c r="H54" s="9"/>
      <c r="I54" s="9"/>
      <c r="J54" s="9"/>
      <c r="K54" s="9"/>
      <c r="L54" s="9"/>
      <c r="M54" s="9"/>
      <c r="N54" s="10"/>
      <c r="O54" s="10"/>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row>
    <row r="55" spans="1:996" s="38" customFormat="1" ht="13.5" customHeight="1">
      <c r="A55" s="438"/>
      <c r="B55" s="189" t="s">
        <v>6</v>
      </c>
      <c r="C55" s="21">
        <v>0</v>
      </c>
      <c r="D55" s="381"/>
      <c r="E55" s="381"/>
      <c r="F55" s="381"/>
      <c r="G55" s="381"/>
      <c r="H55" s="381"/>
      <c r="I55" s="381"/>
      <c r="J55" s="381"/>
      <c r="K55" s="381"/>
      <c r="L55" s="381"/>
      <c r="M55" s="381"/>
      <c r="N55" s="381"/>
      <c r="O55" s="381"/>
      <c r="P55" s="382"/>
      <c r="Q55" s="382"/>
      <c r="R55" s="382"/>
      <c r="S55" s="382"/>
      <c r="T55" s="382"/>
      <c r="U55" s="382"/>
      <c r="V55" s="382"/>
      <c r="W55" s="382"/>
      <c r="X55" s="382"/>
      <c r="Y55" s="382"/>
      <c r="Z55" s="382"/>
      <c r="AA55" s="382"/>
      <c r="AB55" s="382"/>
      <c r="AC55" s="382"/>
      <c r="AD55" s="382"/>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row>
    <row r="56" spans="1:996" s="38" customFormat="1" ht="13.5" customHeight="1">
      <c r="A56" s="439"/>
      <c r="B56" s="190" t="s">
        <v>7</v>
      </c>
      <c r="C56" s="21">
        <v>0</v>
      </c>
      <c r="D56" s="381"/>
      <c r="E56" s="381"/>
      <c r="F56" s="381"/>
      <c r="G56" s="381"/>
      <c r="H56" s="381"/>
      <c r="I56" s="381"/>
      <c r="J56" s="381"/>
      <c r="K56" s="381"/>
      <c r="L56" s="381"/>
      <c r="M56" s="381"/>
      <c r="N56" s="381"/>
      <c r="O56" s="381"/>
      <c r="P56" s="382"/>
      <c r="Q56" s="382"/>
      <c r="R56" s="382"/>
      <c r="S56" s="382"/>
      <c r="T56" s="382"/>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row>
    <row r="57" spans="1:996" s="22" customFormat="1">
      <c r="A57" s="439"/>
      <c r="B57" s="383" t="s">
        <v>14</v>
      </c>
      <c r="C57" s="21">
        <v>0</v>
      </c>
      <c r="D57" s="384">
        <v>0</v>
      </c>
      <c r="E57" s="384">
        <v>0</v>
      </c>
      <c r="F57" s="384">
        <v>0</v>
      </c>
      <c r="G57" s="384">
        <v>0</v>
      </c>
      <c r="H57" s="384">
        <v>0</v>
      </c>
      <c r="I57" s="384">
        <v>0</v>
      </c>
      <c r="J57" s="384">
        <v>0</v>
      </c>
      <c r="K57" s="384">
        <v>0</v>
      </c>
      <c r="L57" s="384">
        <v>0</v>
      </c>
      <c r="M57" s="384">
        <v>0</v>
      </c>
      <c r="N57" s="384">
        <v>0</v>
      </c>
      <c r="O57" s="384">
        <v>0</v>
      </c>
      <c r="P57" s="385"/>
      <c r="Q57" s="385"/>
      <c r="R57" s="385"/>
      <c r="S57" s="385"/>
      <c r="T57" s="385"/>
      <c r="U57" s="385"/>
      <c r="V57" s="385"/>
      <c r="W57" s="385"/>
      <c r="X57" s="385"/>
      <c r="Y57" s="385"/>
      <c r="Z57" s="385"/>
      <c r="AA57" s="385"/>
      <c r="AB57" s="385"/>
      <c r="AC57" s="385"/>
      <c r="AD57" s="385"/>
      <c r="AE57" s="385"/>
      <c r="AF57" s="385"/>
      <c r="AG57" s="385"/>
      <c r="AH57" s="385"/>
      <c r="AI57" s="385"/>
      <c r="AJ57" s="385"/>
      <c r="AK57" s="385"/>
      <c r="AL57" s="385"/>
      <c r="AM57" s="385"/>
      <c r="AN57" s="385"/>
      <c r="AO57" s="385"/>
      <c r="AP57" s="385"/>
      <c r="AQ57" s="385"/>
      <c r="AR57" s="385"/>
      <c r="AS57" s="385"/>
      <c r="AT57" s="385"/>
      <c r="AU57" s="385"/>
      <c r="AV57" s="385"/>
      <c r="AW57" s="385"/>
      <c r="AX57" s="385"/>
      <c r="AY57" s="385"/>
      <c r="AZ57" s="385"/>
      <c r="BA57" s="385"/>
      <c r="BB57" s="385"/>
      <c r="BC57" s="385"/>
      <c r="BD57" s="385"/>
      <c r="BE57" s="385"/>
      <c r="BF57" s="385"/>
      <c r="BG57" s="385"/>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c r="IK57" s="56"/>
      <c r="IL57" s="56"/>
      <c r="IM57" s="56"/>
      <c r="IN57" s="56"/>
      <c r="IO57" s="56"/>
      <c r="IP57" s="56"/>
      <c r="IQ57" s="56"/>
      <c r="IR57" s="56"/>
      <c r="IS57" s="56"/>
      <c r="IT57" s="56"/>
      <c r="IU57" s="56"/>
      <c r="IV57" s="56"/>
      <c r="IW57" s="56"/>
      <c r="IX57" s="56"/>
      <c r="IY57" s="56"/>
      <c r="IZ57" s="56"/>
      <c r="JA57" s="56"/>
      <c r="JB57" s="56"/>
      <c r="JC57" s="56"/>
      <c r="JD57" s="56"/>
      <c r="JE57" s="56"/>
      <c r="JF57" s="56"/>
      <c r="JG57" s="56"/>
      <c r="JH57" s="56"/>
      <c r="JI57" s="56"/>
      <c r="JJ57" s="56"/>
      <c r="JK57" s="56"/>
      <c r="JL57" s="56"/>
      <c r="JM57" s="56"/>
      <c r="JN57" s="56"/>
      <c r="JO57" s="56"/>
      <c r="JP57" s="56"/>
      <c r="JQ57" s="56"/>
      <c r="JR57" s="56"/>
      <c r="JS57" s="56"/>
      <c r="JT57" s="56"/>
      <c r="JU57" s="56"/>
      <c r="JV57" s="56"/>
      <c r="JW57" s="56"/>
      <c r="JX57" s="56"/>
      <c r="JY57" s="56"/>
      <c r="JZ57" s="56"/>
      <c r="KA57" s="56"/>
      <c r="KB57" s="56"/>
      <c r="KC57" s="56"/>
      <c r="KD57" s="56"/>
      <c r="KE57" s="56"/>
      <c r="KF57" s="56"/>
      <c r="KG57" s="56"/>
      <c r="KH57" s="56"/>
      <c r="KI57" s="56"/>
      <c r="KJ57" s="56"/>
      <c r="KK57" s="56"/>
      <c r="KL57" s="56"/>
      <c r="KM57" s="56"/>
      <c r="KN57" s="56"/>
      <c r="KO57" s="56"/>
      <c r="KP57" s="56"/>
      <c r="KQ57" s="56"/>
      <c r="KR57" s="56"/>
      <c r="KS57" s="56"/>
      <c r="KT57" s="56"/>
      <c r="KU57" s="56"/>
      <c r="KV57" s="56"/>
      <c r="KW57" s="56"/>
      <c r="KX57" s="56"/>
      <c r="KY57" s="56"/>
      <c r="KZ57" s="56"/>
      <c r="LA57" s="56"/>
      <c r="LB57" s="56"/>
      <c r="LC57" s="56"/>
      <c r="LD57" s="56"/>
      <c r="LE57" s="56"/>
      <c r="LF57" s="56"/>
      <c r="LG57" s="56"/>
      <c r="LH57" s="56"/>
      <c r="LI57" s="56"/>
      <c r="LJ57" s="56"/>
      <c r="LK57" s="56"/>
      <c r="LL57" s="56"/>
      <c r="LM57" s="56"/>
      <c r="LN57" s="56"/>
      <c r="LO57" s="56"/>
      <c r="LP57" s="56"/>
      <c r="LQ57" s="56"/>
      <c r="LR57" s="56"/>
      <c r="LS57" s="56"/>
      <c r="LT57" s="56"/>
      <c r="LU57" s="56"/>
      <c r="LV57" s="56"/>
      <c r="LW57" s="56"/>
      <c r="LX57" s="56"/>
      <c r="LY57" s="56"/>
      <c r="LZ57" s="56"/>
      <c r="MA57" s="56"/>
      <c r="MB57" s="56"/>
      <c r="MC57" s="56"/>
      <c r="MD57" s="56"/>
      <c r="ME57" s="56"/>
      <c r="MF57" s="56"/>
      <c r="MG57" s="56"/>
      <c r="MH57" s="56"/>
      <c r="MI57" s="56"/>
      <c r="MJ57" s="56"/>
      <c r="MK57" s="56"/>
      <c r="ML57" s="56"/>
      <c r="MM57" s="56"/>
      <c r="MN57" s="56"/>
      <c r="MO57" s="56"/>
      <c r="MP57" s="56"/>
      <c r="MQ57" s="56"/>
      <c r="MR57" s="56"/>
      <c r="MS57" s="56"/>
      <c r="MT57" s="56"/>
      <c r="MU57" s="56"/>
      <c r="MV57" s="56"/>
      <c r="MW57" s="56"/>
      <c r="MX57" s="56"/>
      <c r="MY57" s="56"/>
      <c r="MZ57" s="56"/>
      <c r="NA57" s="56"/>
      <c r="NB57" s="56"/>
      <c r="NC57" s="56"/>
      <c r="ND57" s="56"/>
      <c r="NE57" s="56"/>
      <c r="NF57" s="56"/>
      <c r="NG57" s="56"/>
      <c r="NH57" s="56"/>
      <c r="NI57" s="56"/>
      <c r="NJ57" s="56"/>
      <c r="NK57" s="56"/>
      <c r="NL57" s="56"/>
      <c r="NM57" s="56"/>
      <c r="NN57" s="56"/>
      <c r="NO57" s="56"/>
      <c r="NP57" s="56"/>
      <c r="NQ57" s="56"/>
      <c r="NR57" s="56"/>
      <c r="NS57" s="56"/>
      <c r="NT57" s="56"/>
      <c r="NU57" s="56"/>
      <c r="NV57" s="56"/>
      <c r="NW57" s="56"/>
      <c r="NX57" s="56"/>
      <c r="NY57" s="56"/>
      <c r="NZ57" s="56"/>
      <c r="OA57" s="56"/>
      <c r="OB57" s="56"/>
      <c r="OC57" s="56"/>
      <c r="OD57" s="56"/>
      <c r="OE57" s="56"/>
      <c r="OF57" s="56"/>
      <c r="OG57" s="56"/>
      <c r="OH57" s="56"/>
      <c r="OI57" s="56"/>
      <c r="OJ57" s="56"/>
      <c r="OK57" s="56"/>
      <c r="OL57" s="56"/>
      <c r="OM57" s="56"/>
      <c r="ON57" s="56"/>
      <c r="OO57" s="56"/>
      <c r="OP57" s="56"/>
      <c r="OQ57" s="56"/>
      <c r="OR57" s="56"/>
      <c r="OS57" s="56"/>
      <c r="OT57" s="56"/>
      <c r="OU57" s="56"/>
      <c r="OV57" s="56"/>
      <c r="OW57" s="56"/>
      <c r="OX57" s="56"/>
      <c r="OY57" s="56"/>
      <c r="OZ57" s="56"/>
      <c r="PA57" s="56"/>
      <c r="PB57" s="56"/>
      <c r="PC57" s="56"/>
      <c r="PD57" s="56"/>
      <c r="PE57" s="56"/>
      <c r="PF57" s="56"/>
      <c r="PG57" s="56"/>
      <c r="PH57" s="56"/>
      <c r="PI57" s="56"/>
      <c r="PJ57" s="56"/>
      <c r="PK57" s="56"/>
      <c r="PL57" s="56"/>
      <c r="PM57" s="56"/>
      <c r="PN57" s="56"/>
      <c r="PO57" s="56"/>
      <c r="PP57" s="56"/>
      <c r="PQ57" s="56"/>
      <c r="PR57" s="56"/>
      <c r="PS57" s="56"/>
      <c r="PT57" s="56"/>
      <c r="PU57" s="56"/>
      <c r="PV57" s="56"/>
      <c r="PW57" s="56"/>
      <c r="PX57" s="56"/>
      <c r="PY57" s="56"/>
      <c r="PZ57" s="56"/>
      <c r="QA57" s="56"/>
      <c r="QB57" s="56"/>
      <c r="QC57" s="56"/>
      <c r="QD57" s="56"/>
      <c r="QE57" s="56"/>
      <c r="QF57" s="56"/>
      <c r="QG57" s="56"/>
      <c r="QH57" s="56"/>
      <c r="QI57" s="56"/>
      <c r="QJ57" s="56"/>
      <c r="QK57" s="56"/>
      <c r="QL57" s="56"/>
      <c r="QM57" s="56"/>
      <c r="QN57" s="56"/>
      <c r="QO57" s="56"/>
      <c r="QP57" s="56"/>
      <c r="QQ57" s="56"/>
      <c r="QR57" s="56"/>
      <c r="QS57" s="56"/>
      <c r="QT57" s="56"/>
      <c r="QU57" s="56"/>
      <c r="QV57" s="56"/>
      <c r="QW57" s="56"/>
      <c r="QX57" s="56"/>
      <c r="QY57" s="56"/>
      <c r="QZ57" s="56"/>
      <c r="RA57" s="56"/>
      <c r="RB57" s="56"/>
      <c r="RC57" s="56"/>
      <c r="RD57" s="56"/>
      <c r="RE57" s="56"/>
      <c r="RF57" s="56"/>
      <c r="RG57" s="56"/>
      <c r="RH57" s="56"/>
      <c r="RI57" s="56"/>
      <c r="RJ57" s="56"/>
      <c r="RK57" s="56"/>
      <c r="RL57" s="56"/>
      <c r="RM57" s="56"/>
      <c r="RN57" s="56"/>
      <c r="RO57" s="56"/>
      <c r="RP57" s="56"/>
      <c r="RQ57" s="56"/>
      <c r="RR57" s="56"/>
      <c r="RS57" s="56"/>
      <c r="RT57" s="56"/>
      <c r="RU57" s="56"/>
      <c r="RV57" s="56"/>
      <c r="RW57" s="56"/>
      <c r="RX57" s="56"/>
      <c r="RY57" s="56"/>
      <c r="RZ57" s="56"/>
      <c r="SA57" s="56"/>
      <c r="SB57" s="56"/>
      <c r="SC57" s="56"/>
      <c r="SD57" s="56"/>
      <c r="SE57" s="56"/>
      <c r="SF57" s="56"/>
      <c r="SG57" s="56"/>
      <c r="SH57" s="56"/>
      <c r="SI57" s="56"/>
      <c r="SJ57" s="56"/>
      <c r="SK57" s="56"/>
      <c r="SL57" s="56"/>
      <c r="SM57" s="56"/>
      <c r="SN57" s="56"/>
      <c r="SO57" s="56"/>
      <c r="SP57" s="56"/>
      <c r="SQ57" s="56"/>
      <c r="SR57" s="56"/>
      <c r="SS57" s="56"/>
      <c r="ST57" s="56"/>
      <c r="SU57" s="56"/>
      <c r="SV57" s="56"/>
      <c r="SW57" s="56"/>
      <c r="SX57" s="56"/>
      <c r="SY57" s="56"/>
      <c r="SZ57" s="56"/>
      <c r="TA57" s="56"/>
      <c r="TB57" s="56"/>
      <c r="TC57" s="56"/>
      <c r="TD57" s="56"/>
      <c r="TE57" s="56"/>
      <c r="TF57" s="56"/>
      <c r="TG57" s="56"/>
      <c r="TH57" s="56"/>
      <c r="TI57" s="56"/>
      <c r="TJ57" s="56"/>
      <c r="TK57" s="56"/>
      <c r="TL57" s="56"/>
      <c r="TM57" s="56"/>
      <c r="TN57" s="56"/>
      <c r="TO57" s="56"/>
      <c r="TP57" s="56"/>
      <c r="TQ57" s="56"/>
      <c r="TR57" s="56"/>
      <c r="TS57" s="56"/>
      <c r="TT57" s="56"/>
      <c r="TU57" s="56"/>
      <c r="TV57" s="56"/>
      <c r="TW57" s="56"/>
      <c r="TX57" s="56"/>
      <c r="TY57" s="56"/>
      <c r="TZ57" s="56"/>
      <c r="UA57" s="56"/>
      <c r="UB57" s="56"/>
      <c r="UC57" s="56"/>
      <c r="UD57" s="56"/>
      <c r="UE57" s="56"/>
      <c r="UF57" s="56"/>
      <c r="UG57" s="56"/>
      <c r="UH57" s="56"/>
      <c r="UI57" s="56"/>
      <c r="UJ57" s="56"/>
      <c r="UK57" s="56"/>
      <c r="UL57" s="56"/>
      <c r="UM57" s="56"/>
      <c r="UN57" s="56"/>
      <c r="UO57" s="56"/>
      <c r="UP57" s="56"/>
      <c r="UQ57" s="56"/>
      <c r="UR57" s="56"/>
      <c r="US57" s="56"/>
      <c r="UT57" s="56"/>
      <c r="UU57" s="56"/>
      <c r="UV57" s="56"/>
      <c r="UW57" s="56"/>
      <c r="UX57" s="56"/>
      <c r="UY57" s="56"/>
      <c r="UZ57" s="56"/>
      <c r="VA57" s="56"/>
      <c r="VB57" s="56"/>
      <c r="VC57" s="56"/>
      <c r="VD57" s="56"/>
      <c r="VE57" s="56"/>
      <c r="VF57" s="56"/>
      <c r="VG57" s="56"/>
      <c r="VH57" s="56"/>
      <c r="VI57" s="56"/>
      <c r="VJ57" s="56"/>
      <c r="VK57" s="56"/>
      <c r="VL57" s="56"/>
      <c r="VM57" s="56"/>
      <c r="VN57" s="56"/>
      <c r="VO57" s="56"/>
      <c r="VP57" s="56"/>
      <c r="VQ57" s="56"/>
      <c r="VR57" s="56"/>
      <c r="VS57" s="56"/>
      <c r="VT57" s="56"/>
      <c r="VU57" s="56"/>
      <c r="VV57" s="56"/>
      <c r="VW57" s="56"/>
      <c r="VX57" s="56"/>
      <c r="VY57" s="56"/>
      <c r="VZ57" s="56"/>
      <c r="WA57" s="56"/>
      <c r="WB57" s="56"/>
      <c r="WC57" s="56"/>
      <c r="WD57" s="56"/>
      <c r="WE57" s="56"/>
      <c r="WF57" s="56"/>
      <c r="WG57" s="56"/>
      <c r="WH57" s="56"/>
      <c r="WI57" s="56"/>
      <c r="WJ57" s="56"/>
      <c r="WK57" s="56"/>
      <c r="WL57" s="56"/>
      <c r="WM57" s="56"/>
      <c r="WN57" s="56"/>
      <c r="WO57" s="56"/>
      <c r="WP57" s="56"/>
      <c r="WQ57" s="56"/>
      <c r="WR57" s="56"/>
      <c r="WS57" s="56"/>
      <c r="WT57" s="56"/>
      <c r="WU57" s="56"/>
      <c r="WV57" s="56"/>
      <c r="WW57" s="56"/>
      <c r="WX57" s="56"/>
      <c r="WY57" s="56"/>
      <c r="WZ57" s="56"/>
      <c r="XA57" s="56"/>
      <c r="XB57" s="56"/>
      <c r="XC57" s="56"/>
      <c r="XD57" s="56"/>
      <c r="XE57" s="56"/>
      <c r="XF57" s="56"/>
      <c r="XG57" s="56"/>
      <c r="XH57" s="56"/>
      <c r="XI57" s="56"/>
      <c r="XJ57" s="56"/>
      <c r="XK57" s="56"/>
      <c r="XL57" s="56"/>
      <c r="XM57" s="56"/>
      <c r="XN57" s="56"/>
      <c r="XO57" s="56"/>
      <c r="XP57" s="56"/>
      <c r="XQ57" s="56"/>
      <c r="XR57" s="56"/>
      <c r="XS57" s="56"/>
      <c r="XT57" s="56"/>
      <c r="XU57" s="56"/>
      <c r="XV57" s="56"/>
      <c r="XW57" s="56"/>
      <c r="XX57" s="56"/>
      <c r="XY57" s="56"/>
      <c r="XZ57" s="56"/>
      <c r="YA57" s="56"/>
      <c r="YB57" s="56"/>
      <c r="YC57" s="56"/>
      <c r="YD57" s="56"/>
      <c r="YE57" s="56"/>
      <c r="YF57" s="56"/>
      <c r="YG57" s="56"/>
      <c r="YH57" s="56"/>
      <c r="YI57" s="56"/>
      <c r="YJ57" s="56"/>
      <c r="YK57" s="56"/>
      <c r="YL57" s="56"/>
      <c r="YM57" s="56"/>
      <c r="YN57" s="56"/>
      <c r="YO57" s="56"/>
      <c r="YP57" s="56"/>
      <c r="YQ57" s="56"/>
      <c r="YR57" s="56"/>
      <c r="YS57" s="56"/>
      <c r="YT57" s="56"/>
      <c r="YU57" s="56"/>
      <c r="YV57" s="56"/>
      <c r="YW57" s="56"/>
      <c r="YX57" s="56"/>
      <c r="YY57" s="56"/>
      <c r="YZ57" s="56"/>
      <c r="ZA57" s="56"/>
      <c r="ZB57" s="56"/>
      <c r="ZC57" s="56"/>
      <c r="ZD57" s="56"/>
      <c r="ZE57" s="56"/>
      <c r="ZF57" s="56"/>
      <c r="ZG57" s="56"/>
      <c r="ZH57" s="56"/>
      <c r="ZI57" s="56"/>
      <c r="ZJ57" s="56"/>
      <c r="ZK57" s="56"/>
      <c r="ZL57" s="56"/>
      <c r="ZM57" s="56"/>
      <c r="ZN57" s="56"/>
      <c r="ZO57" s="56"/>
      <c r="ZP57" s="56"/>
      <c r="ZQ57" s="56"/>
      <c r="ZR57" s="56"/>
      <c r="ZS57" s="56"/>
      <c r="ZT57" s="56"/>
      <c r="ZU57" s="56"/>
      <c r="ZV57" s="56"/>
      <c r="ZW57" s="56"/>
      <c r="ZX57" s="56"/>
      <c r="ZY57" s="56"/>
      <c r="ZZ57" s="56"/>
      <c r="AAA57" s="56"/>
      <c r="AAB57" s="56"/>
      <c r="AAC57" s="56"/>
      <c r="AAD57" s="56"/>
      <c r="AAE57" s="56"/>
      <c r="AAF57" s="56"/>
      <c r="AAG57" s="56"/>
      <c r="AAH57" s="56"/>
      <c r="AAI57" s="56"/>
      <c r="AAJ57" s="56"/>
      <c r="AAK57" s="56"/>
      <c r="AAL57" s="56"/>
      <c r="AAM57" s="56"/>
      <c r="AAN57" s="56"/>
      <c r="AAO57" s="56"/>
      <c r="AAP57" s="56"/>
      <c r="AAQ57" s="56"/>
      <c r="AAR57" s="56"/>
      <c r="AAS57" s="56"/>
      <c r="AAT57" s="56"/>
      <c r="AAU57" s="56"/>
      <c r="AAV57" s="56"/>
      <c r="AAW57" s="56"/>
      <c r="AAX57" s="56"/>
      <c r="AAY57" s="56"/>
      <c r="AAZ57" s="56"/>
      <c r="ABA57" s="56"/>
      <c r="ABB57" s="56"/>
      <c r="ABC57" s="56"/>
      <c r="ABD57" s="56"/>
      <c r="ABE57" s="56"/>
      <c r="ABF57" s="56"/>
      <c r="ABG57" s="56"/>
      <c r="ABH57" s="56"/>
      <c r="ABI57" s="56"/>
      <c r="ABJ57" s="56"/>
      <c r="ABK57" s="56"/>
      <c r="ABL57" s="56"/>
      <c r="ABM57" s="56"/>
      <c r="ABN57" s="56"/>
      <c r="ABO57" s="56"/>
      <c r="ABP57" s="56"/>
      <c r="ABQ57" s="56"/>
      <c r="ABR57" s="56"/>
      <c r="ABS57" s="56"/>
      <c r="ABT57" s="56"/>
      <c r="ABU57" s="56"/>
      <c r="ABV57" s="56"/>
      <c r="ABW57" s="56"/>
      <c r="ABX57" s="56"/>
      <c r="ABY57" s="56"/>
      <c r="ABZ57" s="56"/>
      <c r="ACA57" s="56"/>
      <c r="ACB57" s="56"/>
      <c r="ACC57" s="56"/>
      <c r="ACD57" s="56"/>
      <c r="ACE57" s="56"/>
      <c r="ACF57" s="56"/>
      <c r="ACG57" s="56"/>
      <c r="ACH57" s="56"/>
      <c r="ACI57" s="56"/>
      <c r="ACJ57" s="56"/>
      <c r="ACK57" s="56"/>
      <c r="ACL57" s="56"/>
      <c r="ACM57" s="56"/>
      <c r="ACN57" s="56"/>
      <c r="ACO57" s="56"/>
      <c r="ACP57" s="56"/>
      <c r="ACQ57" s="56"/>
      <c r="ACR57" s="56"/>
      <c r="ACS57" s="56"/>
      <c r="ACT57" s="56"/>
      <c r="ACU57" s="56"/>
      <c r="ACV57" s="56"/>
      <c r="ACW57" s="56"/>
      <c r="ACX57" s="56"/>
      <c r="ACY57" s="56"/>
      <c r="ACZ57" s="56"/>
      <c r="ADA57" s="56"/>
      <c r="ADB57" s="56"/>
      <c r="ADC57" s="56"/>
      <c r="ADD57" s="56"/>
      <c r="ADE57" s="56"/>
      <c r="ADF57" s="56"/>
      <c r="ADG57" s="56"/>
      <c r="ADH57" s="56"/>
      <c r="ADI57" s="56"/>
      <c r="ADJ57" s="56"/>
      <c r="ADK57" s="56"/>
      <c r="ADL57" s="56"/>
      <c r="ADM57" s="56"/>
      <c r="ADN57" s="56"/>
      <c r="ADO57" s="56"/>
      <c r="ADP57" s="56"/>
      <c r="ADQ57" s="56"/>
      <c r="ADR57" s="56"/>
      <c r="ADS57" s="56"/>
      <c r="ADT57" s="56"/>
      <c r="ADU57" s="56"/>
      <c r="ADV57" s="56"/>
      <c r="ADW57" s="56"/>
      <c r="ADX57" s="56"/>
      <c r="ADY57" s="56"/>
      <c r="ADZ57" s="56"/>
      <c r="AEA57" s="56"/>
      <c r="AEB57" s="56"/>
      <c r="AEC57" s="56"/>
      <c r="AED57" s="56"/>
      <c r="AEE57" s="56"/>
      <c r="AEF57" s="56"/>
      <c r="AEG57" s="56"/>
      <c r="AEH57" s="56"/>
      <c r="AEI57" s="56"/>
      <c r="AEJ57" s="56"/>
      <c r="AEK57" s="56"/>
      <c r="AEL57" s="56"/>
      <c r="AEM57" s="56"/>
      <c r="AEN57" s="56"/>
      <c r="AEO57" s="56"/>
      <c r="AEP57" s="56"/>
      <c r="AEQ57" s="56"/>
      <c r="AER57" s="56"/>
      <c r="AES57" s="56"/>
      <c r="AET57" s="56"/>
      <c r="AEU57" s="56"/>
      <c r="AEV57" s="56"/>
      <c r="AEW57" s="56"/>
      <c r="AEX57" s="56"/>
      <c r="AEY57" s="56"/>
      <c r="AEZ57" s="56"/>
      <c r="AFA57" s="56"/>
      <c r="AFB57" s="56"/>
      <c r="AFC57" s="56"/>
      <c r="AFD57" s="56"/>
      <c r="AFE57" s="56"/>
      <c r="AFF57" s="56"/>
      <c r="AFG57" s="56"/>
      <c r="AFH57" s="56"/>
      <c r="AFI57" s="56"/>
      <c r="AFJ57" s="56"/>
      <c r="AFK57" s="56"/>
      <c r="AFL57" s="56"/>
      <c r="AFM57" s="56"/>
      <c r="AFN57" s="56"/>
      <c r="AFO57" s="56"/>
      <c r="AFP57" s="56"/>
      <c r="AFQ57" s="56"/>
      <c r="AFR57" s="56"/>
      <c r="AFS57" s="56"/>
      <c r="AFT57" s="56"/>
      <c r="AFU57" s="56"/>
      <c r="AFV57" s="56"/>
      <c r="AFW57" s="56"/>
      <c r="AFX57" s="56"/>
      <c r="AFY57" s="56"/>
      <c r="AFZ57" s="56"/>
      <c r="AGA57" s="56"/>
      <c r="AGB57" s="56"/>
      <c r="AGC57" s="56"/>
      <c r="AGD57" s="56"/>
      <c r="AGE57" s="56"/>
      <c r="AGF57" s="56"/>
      <c r="AGG57" s="56"/>
      <c r="AGH57" s="56"/>
      <c r="AGI57" s="56"/>
      <c r="AGJ57" s="56"/>
      <c r="AGK57" s="56"/>
      <c r="AGL57" s="56"/>
      <c r="AGM57" s="56"/>
      <c r="AGN57" s="56"/>
      <c r="AGO57" s="56"/>
      <c r="AGP57" s="56"/>
      <c r="AGQ57" s="56"/>
      <c r="AGR57" s="56"/>
      <c r="AGS57" s="56"/>
      <c r="AGT57" s="56"/>
      <c r="AGU57" s="56"/>
      <c r="AGV57" s="56"/>
      <c r="AGW57" s="56"/>
      <c r="AGX57" s="56"/>
      <c r="AGY57" s="56"/>
      <c r="AGZ57" s="56"/>
      <c r="AHA57" s="56"/>
      <c r="AHB57" s="56"/>
      <c r="AHC57" s="56"/>
      <c r="AHD57" s="56"/>
      <c r="AHE57" s="56"/>
      <c r="AHF57" s="56"/>
      <c r="AHG57" s="56"/>
      <c r="AHH57" s="56"/>
      <c r="AHI57" s="56"/>
      <c r="AHJ57" s="56"/>
      <c r="AHK57" s="56"/>
      <c r="AHL57" s="56"/>
      <c r="AHM57" s="56"/>
      <c r="AHN57" s="56"/>
      <c r="AHO57" s="56"/>
      <c r="AHP57" s="56"/>
      <c r="AHQ57" s="56"/>
      <c r="AHR57" s="56"/>
      <c r="AHS57" s="56"/>
      <c r="AHT57" s="56"/>
      <c r="AHU57" s="56"/>
      <c r="AHV57" s="56"/>
      <c r="AHW57" s="56"/>
      <c r="AHX57" s="56"/>
      <c r="AHY57" s="56"/>
      <c r="AHZ57" s="56"/>
      <c r="AIA57" s="56"/>
      <c r="AIB57" s="56"/>
      <c r="AIC57" s="56"/>
      <c r="AID57" s="56"/>
      <c r="AIE57" s="56"/>
      <c r="AIF57" s="56"/>
      <c r="AIG57" s="56"/>
      <c r="AIH57" s="56"/>
      <c r="AII57" s="56"/>
      <c r="AIJ57" s="56"/>
      <c r="AIK57" s="56"/>
      <c r="AIL57" s="56"/>
      <c r="AIM57" s="56"/>
      <c r="AIN57" s="56"/>
      <c r="AIO57" s="56"/>
      <c r="AIP57" s="56"/>
      <c r="AIQ57" s="56"/>
      <c r="AIR57" s="56"/>
      <c r="AIS57" s="56"/>
      <c r="AIT57" s="56"/>
      <c r="AIU57" s="56"/>
      <c r="AIV57" s="56"/>
      <c r="AIW57" s="56"/>
      <c r="AIX57" s="56"/>
      <c r="AIY57" s="56"/>
      <c r="AIZ57" s="56"/>
      <c r="AJA57" s="56"/>
      <c r="AJB57" s="56"/>
      <c r="AJC57" s="56"/>
      <c r="AJD57" s="56"/>
      <c r="AJE57" s="56"/>
      <c r="AJF57" s="56"/>
      <c r="AJG57" s="56"/>
      <c r="AJH57" s="56"/>
      <c r="AJI57" s="56"/>
      <c r="AJJ57" s="56"/>
      <c r="AJK57" s="56"/>
      <c r="AJL57" s="56"/>
      <c r="AJM57" s="56"/>
      <c r="AJN57" s="56"/>
      <c r="AJO57" s="56"/>
      <c r="AJP57" s="56"/>
      <c r="AJQ57" s="56"/>
      <c r="AJR57" s="56"/>
      <c r="AJS57" s="56"/>
      <c r="AJT57" s="56"/>
      <c r="AJU57" s="56"/>
      <c r="AJV57" s="56"/>
      <c r="AJW57" s="56"/>
      <c r="AJX57" s="56"/>
      <c r="AJY57" s="56"/>
      <c r="AJZ57" s="56"/>
      <c r="AKA57" s="56"/>
      <c r="AKB57" s="56"/>
      <c r="AKC57" s="56"/>
      <c r="AKD57" s="56"/>
      <c r="AKE57" s="56"/>
      <c r="AKF57" s="56"/>
      <c r="AKG57" s="56"/>
      <c r="AKH57" s="56"/>
      <c r="AKI57" s="56"/>
      <c r="AKJ57" s="56"/>
      <c r="AKK57" s="56"/>
      <c r="AKL57" s="56"/>
      <c r="AKM57" s="56"/>
      <c r="AKN57" s="56"/>
      <c r="AKO57" s="56"/>
      <c r="AKP57" s="56"/>
      <c r="AKQ57" s="56"/>
      <c r="AKR57" s="56"/>
      <c r="AKS57" s="56"/>
      <c r="AKT57" s="56"/>
      <c r="AKU57" s="56"/>
      <c r="AKV57" s="56"/>
      <c r="AKW57" s="56"/>
      <c r="AKX57" s="56"/>
      <c r="AKY57" s="56"/>
      <c r="AKZ57" s="56"/>
      <c r="ALA57" s="56"/>
      <c r="ALB57" s="56"/>
      <c r="ALC57" s="56"/>
      <c r="ALD57" s="56"/>
      <c r="ALE57" s="56"/>
      <c r="ALF57" s="56"/>
      <c r="ALG57" s="56"/>
      <c r="ALH57" s="56"/>
    </row>
    <row r="58" spans="1:996">
      <c r="A58" s="439"/>
      <c r="B58" s="52" t="s">
        <v>278</v>
      </c>
      <c r="C58" s="21">
        <v>0</v>
      </c>
      <c r="D58" s="391"/>
      <c r="E58" s="391"/>
      <c r="F58" s="391"/>
      <c r="G58" s="391"/>
      <c r="H58" s="391"/>
      <c r="I58" s="391"/>
      <c r="J58" s="391"/>
      <c r="K58" s="391"/>
      <c r="L58" s="391"/>
      <c r="M58" s="391"/>
      <c r="N58" s="391"/>
      <c r="O58" s="391"/>
      <c r="P58" s="392"/>
      <c r="Q58" s="392"/>
      <c r="R58" s="392"/>
      <c r="S58" s="392"/>
      <c r="T58" s="392"/>
      <c r="U58" s="392"/>
      <c r="V58" s="392"/>
      <c r="W58" s="392"/>
      <c r="X58" s="392"/>
      <c r="Y58" s="392"/>
      <c r="Z58" s="392"/>
      <c r="AA58" s="392"/>
      <c r="AB58" s="392"/>
      <c r="AC58" s="392"/>
      <c r="AD58" s="392"/>
      <c r="AE58" s="392"/>
      <c r="AF58" s="392"/>
      <c r="AG58" s="392"/>
      <c r="AH58" s="392"/>
      <c r="AI58" s="392"/>
      <c r="AJ58" s="392"/>
      <c r="AK58" s="392"/>
      <c r="AL58" s="392"/>
      <c r="AM58" s="392"/>
      <c r="AN58" s="392"/>
      <c r="AO58" s="392"/>
      <c r="AP58" s="392"/>
      <c r="AQ58" s="392"/>
      <c r="AR58" s="392"/>
      <c r="AS58" s="392"/>
      <c r="AT58" s="392"/>
      <c r="AU58" s="392"/>
      <c r="AV58" s="392"/>
      <c r="AW58" s="392"/>
      <c r="AX58" s="392"/>
      <c r="AY58" s="392"/>
      <c r="AZ58" s="392"/>
      <c r="BA58" s="392"/>
      <c r="BB58" s="392"/>
      <c r="BC58" s="392"/>
      <c r="BD58" s="392"/>
      <c r="BE58" s="392"/>
      <c r="BF58" s="392"/>
      <c r="BG58" s="392"/>
    </row>
    <row r="59" spans="1:996">
      <c r="A59" s="439"/>
      <c r="B59" s="52" t="s">
        <v>150</v>
      </c>
      <c r="C59" s="21">
        <v>0</v>
      </c>
      <c r="D59" s="393">
        <v>0</v>
      </c>
      <c r="E59" s="393">
        <v>0</v>
      </c>
      <c r="F59" s="393">
        <v>0</v>
      </c>
      <c r="G59" s="393">
        <v>0</v>
      </c>
      <c r="H59" s="393">
        <v>0</v>
      </c>
      <c r="I59" s="393">
        <v>0</v>
      </c>
      <c r="J59" s="393">
        <v>0</v>
      </c>
      <c r="K59" s="393">
        <v>0</v>
      </c>
      <c r="L59" s="393">
        <v>0</v>
      </c>
      <c r="M59" s="393">
        <v>0</v>
      </c>
      <c r="N59" s="393">
        <v>0</v>
      </c>
      <c r="O59" s="393">
        <v>0</v>
      </c>
      <c r="P59" s="382"/>
      <c r="Q59" s="382"/>
      <c r="R59" s="382"/>
      <c r="S59" s="382"/>
      <c r="T59" s="382"/>
      <c r="U59" s="382"/>
      <c r="V59" s="382"/>
      <c r="W59" s="382"/>
      <c r="X59" s="382"/>
      <c r="Y59" s="382"/>
      <c r="Z59" s="382"/>
      <c r="AA59" s="382"/>
      <c r="AB59" s="382"/>
      <c r="AC59" s="382"/>
      <c r="AD59" s="382"/>
      <c r="AE59" s="382"/>
      <c r="AF59" s="382"/>
      <c r="AG59" s="382"/>
      <c r="AH59" s="382"/>
      <c r="AI59" s="382"/>
      <c r="AJ59" s="382"/>
      <c r="AK59" s="382"/>
      <c r="AL59" s="382"/>
      <c r="AM59" s="382"/>
      <c r="AN59" s="382"/>
      <c r="AO59" s="382"/>
      <c r="AP59" s="382"/>
      <c r="AQ59" s="382"/>
      <c r="AR59" s="382"/>
      <c r="AS59" s="382"/>
      <c r="AT59" s="382"/>
      <c r="AU59" s="382"/>
      <c r="AV59" s="382"/>
      <c r="AW59" s="382"/>
      <c r="AX59" s="382"/>
      <c r="AY59" s="382"/>
      <c r="AZ59" s="382"/>
      <c r="BA59" s="382"/>
      <c r="BB59" s="382"/>
      <c r="BC59" s="382"/>
      <c r="BD59" s="382"/>
      <c r="BE59" s="382"/>
      <c r="BF59" s="382"/>
      <c r="BG59" s="382"/>
    </row>
    <row r="60" spans="1:996">
      <c r="A60" s="439"/>
      <c r="B60" s="52" t="s">
        <v>149</v>
      </c>
      <c r="C60" s="21">
        <v>0</v>
      </c>
      <c r="D60" s="381"/>
      <c r="E60" s="381"/>
      <c r="F60" s="381"/>
      <c r="G60" s="381"/>
      <c r="H60" s="381"/>
      <c r="I60" s="381"/>
      <c r="J60" s="381"/>
      <c r="K60" s="381"/>
      <c r="L60" s="381"/>
      <c r="M60" s="381"/>
      <c r="N60" s="381"/>
      <c r="O60" s="381"/>
      <c r="P60" s="382"/>
      <c r="Q60" s="382"/>
      <c r="R60" s="382"/>
      <c r="S60" s="382"/>
      <c r="T60" s="382"/>
      <c r="U60" s="382"/>
      <c r="V60" s="382"/>
      <c r="W60" s="382"/>
      <c r="X60" s="382"/>
      <c r="Y60" s="382"/>
      <c r="Z60" s="382"/>
      <c r="AA60" s="382"/>
      <c r="AB60" s="382"/>
      <c r="AC60" s="382"/>
      <c r="AD60" s="382"/>
      <c r="AE60" s="382"/>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row>
    <row r="61" spans="1:996">
      <c r="A61" s="439"/>
      <c r="B61" s="52" t="s">
        <v>11</v>
      </c>
      <c r="C61" s="21">
        <v>0</v>
      </c>
      <c r="D61" s="393">
        <v>0</v>
      </c>
      <c r="E61" s="393">
        <v>0</v>
      </c>
      <c r="F61" s="393">
        <v>0</v>
      </c>
      <c r="G61" s="393">
        <v>0</v>
      </c>
      <c r="H61" s="393">
        <v>0</v>
      </c>
      <c r="I61" s="393">
        <v>0</v>
      </c>
      <c r="J61" s="393">
        <v>0</v>
      </c>
      <c r="K61" s="393">
        <v>0</v>
      </c>
      <c r="L61" s="393">
        <v>0</v>
      </c>
      <c r="M61" s="393">
        <v>0</v>
      </c>
      <c r="N61" s="393">
        <v>0</v>
      </c>
      <c r="O61" s="393">
        <v>0</v>
      </c>
      <c r="P61" s="382"/>
      <c r="Q61" s="382"/>
      <c r="R61" s="382"/>
      <c r="S61" s="382"/>
      <c r="T61" s="382"/>
      <c r="U61" s="382"/>
      <c r="V61" s="382"/>
      <c r="W61" s="382"/>
      <c r="X61" s="382"/>
      <c r="Y61" s="382"/>
      <c r="Z61" s="382"/>
      <c r="AA61" s="382"/>
      <c r="AB61" s="382"/>
      <c r="AC61" s="382"/>
      <c r="AD61" s="382"/>
      <c r="AE61" s="382"/>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row>
    <row r="62" spans="1:996">
      <c r="A62" s="439"/>
      <c r="B62" s="53" t="s">
        <v>12</v>
      </c>
      <c r="C62" s="21">
        <v>0</v>
      </c>
      <c r="D62" s="394">
        <v>0</v>
      </c>
      <c r="E62" s="394">
        <v>0</v>
      </c>
      <c r="F62" s="394">
        <v>0</v>
      </c>
      <c r="G62" s="394">
        <v>0</v>
      </c>
      <c r="H62" s="394">
        <v>0</v>
      </c>
      <c r="I62" s="394">
        <v>0</v>
      </c>
      <c r="J62" s="394">
        <v>0</v>
      </c>
      <c r="K62" s="394">
        <v>0</v>
      </c>
      <c r="L62" s="394">
        <v>0</v>
      </c>
      <c r="M62" s="394">
        <v>0</v>
      </c>
      <c r="N62" s="394">
        <v>0</v>
      </c>
      <c r="O62" s="394">
        <v>0</v>
      </c>
      <c r="P62" s="382"/>
      <c r="Q62" s="382"/>
      <c r="R62" s="382"/>
      <c r="S62" s="382"/>
      <c r="T62" s="382"/>
      <c r="U62" s="382"/>
      <c r="V62" s="382"/>
      <c r="W62" s="382"/>
      <c r="X62" s="382"/>
      <c r="Y62" s="382"/>
      <c r="Z62" s="382"/>
      <c r="AA62" s="382"/>
      <c r="AB62" s="382"/>
      <c r="AC62" s="382"/>
      <c r="AD62" s="382"/>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row>
    <row r="63" spans="1:996">
      <c r="A63" s="439"/>
      <c r="B63" s="54" t="s">
        <v>13</v>
      </c>
      <c r="C63" s="21">
        <v>0</v>
      </c>
      <c r="D63" s="395">
        <v>0</v>
      </c>
      <c r="E63" s="395">
        <v>0</v>
      </c>
      <c r="F63" s="395">
        <v>0</v>
      </c>
      <c r="G63" s="395">
        <v>0</v>
      </c>
      <c r="H63" s="395">
        <v>0</v>
      </c>
      <c r="I63" s="395">
        <v>0</v>
      </c>
      <c r="J63" s="395">
        <v>0</v>
      </c>
      <c r="K63" s="395">
        <v>0</v>
      </c>
      <c r="L63" s="395">
        <v>0</v>
      </c>
      <c r="M63" s="395">
        <v>0</v>
      </c>
      <c r="N63" s="395">
        <v>0</v>
      </c>
      <c r="O63" s="395">
        <v>0</v>
      </c>
      <c r="P63" s="382"/>
      <c r="Q63" s="382"/>
      <c r="R63" s="382"/>
      <c r="S63" s="382"/>
      <c r="T63" s="382"/>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row>
    <row r="64" spans="1:996" s="24" customFormat="1" ht="22.8" customHeight="1">
      <c r="A64" s="440"/>
      <c r="B64" s="210" t="s">
        <v>288</v>
      </c>
      <c r="C64" s="21">
        <v>0</v>
      </c>
      <c r="D64" s="396"/>
      <c r="E64" s="396"/>
      <c r="F64" s="396"/>
      <c r="G64" s="396"/>
      <c r="H64" s="396"/>
      <c r="I64" s="396"/>
      <c r="J64" s="396"/>
      <c r="K64" s="396"/>
      <c r="L64" s="396"/>
      <c r="M64" s="396"/>
      <c r="N64" s="396"/>
      <c r="O64" s="396"/>
      <c r="P64" s="397"/>
      <c r="Q64" s="397"/>
      <c r="R64" s="397"/>
      <c r="S64" s="397"/>
      <c r="T64" s="397"/>
      <c r="U64" s="397"/>
      <c r="V64" s="397"/>
      <c r="W64" s="397"/>
      <c r="X64" s="397"/>
      <c r="Y64" s="397"/>
      <c r="Z64" s="397"/>
      <c r="AA64" s="397"/>
      <c r="AB64" s="397"/>
      <c r="AC64" s="397"/>
      <c r="AD64" s="397"/>
      <c r="AE64" s="397"/>
      <c r="AF64" s="397"/>
      <c r="AG64" s="397"/>
      <c r="AH64" s="397"/>
      <c r="AI64" s="397"/>
      <c r="AJ64" s="397"/>
      <c r="AK64" s="397"/>
      <c r="AL64" s="397"/>
      <c r="AM64" s="397"/>
      <c r="AN64" s="397"/>
      <c r="AO64" s="397"/>
      <c r="AP64" s="397"/>
      <c r="AQ64" s="397"/>
      <c r="AR64" s="397"/>
      <c r="AS64" s="397"/>
      <c r="AT64" s="397"/>
      <c r="AU64" s="397"/>
      <c r="AV64" s="397"/>
      <c r="AW64" s="397"/>
      <c r="AX64" s="397"/>
      <c r="AY64" s="397"/>
      <c r="AZ64" s="397"/>
      <c r="BA64" s="397"/>
      <c r="BB64" s="397"/>
      <c r="BC64" s="397"/>
      <c r="BD64" s="397"/>
      <c r="BE64" s="397"/>
      <c r="BF64" s="397"/>
      <c r="BG64" s="39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7"/>
      <c r="IT64" s="57"/>
      <c r="IU64" s="57"/>
      <c r="IV64" s="57"/>
      <c r="IW64" s="57"/>
      <c r="IX64" s="57"/>
      <c r="IY64" s="57"/>
      <c r="IZ64" s="57"/>
      <c r="JA64" s="57"/>
      <c r="JB64" s="57"/>
      <c r="JC64" s="57"/>
      <c r="JD64" s="57"/>
      <c r="JE64" s="57"/>
      <c r="JF64" s="57"/>
      <c r="JG64" s="57"/>
      <c r="JH64" s="57"/>
      <c r="JI64" s="57"/>
      <c r="JJ64" s="57"/>
      <c r="JK64" s="57"/>
      <c r="JL64" s="57"/>
      <c r="JM64" s="57"/>
      <c r="JN64" s="57"/>
      <c r="JO64" s="57"/>
      <c r="JP64" s="57"/>
      <c r="JQ64" s="57"/>
      <c r="JR64" s="57"/>
      <c r="JS64" s="57"/>
      <c r="JT64" s="57"/>
      <c r="JU64" s="57"/>
      <c r="JV64" s="57"/>
      <c r="JW64" s="57"/>
      <c r="JX64" s="57"/>
      <c r="JY64" s="57"/>
      <c r="JZ64" s="57"/>
      <c r="KA64" s="57"/>
      <c r="KB64" s="57"/>
      <c r="KC64" s="57"/>
      <c r="KD64" s="57"/>
      <c r="KE64" s="57"/>
      <c r="KF64" s="57"/>
      <c r="KG64" s="57"/>
      <c r="KH64" s="57"/>
      <c r="KI64" s="57"/>
      <c r="KJ64" s="57"/>
      <c r="KK64" s="57"/>
      <c r="KL64" s="57"/>
      <c r="KM64" s="57"/>
      <c r="KN64" s="57"/>
      <c r="KO64" s="57"/>
      <c r="KP64" s="57"/>
      <c r="KQ64" s="57"/>
      <c r="KR64" s="57"/>
      <c r="KS64" s="57"/>
      <c r="KT64" s="57"/>
      <c r="KU64" s="57"/>
      <c r="KV64" s="57"/>
      <c r="KW64" s="57"/>
      <c r="KX64" s="57"/>
      <c r="KY64" s="57"/>
      <c r="KZ64" s="57"/>
      <c r="LA64" s="57"/>
      <c r="LB64" s="57"/>
      <c r="LC64" s="57"/>
      <c r="LD64" s="57"/>
      <c r="LE64" s="57"/>
      <c r="LF64" s="57"/>
      <c r="LG64" s="57"/>
      <c r="LH64" s="57"/>
      <c r="LI64" s="57"/>
      <c r="LJ64" s="57"/>
      <c r="LK64" s="57"/>
      <c r="LL64" s="57"/>
      <c r="LM64" s="57"/>
      <c r="LN64" s="57"/>
      <c r="LO64" s="57"/>
      <c r="LP64" s="57"/>
      <c r="LQ64" s="57"/>
      <c r="LR64" s="57"/>
      <c r="LS64" s="57"/>
      <c r="LT64" s="57"/>
      <c r="LU64" s="57"/>
      <c r="LV64" s="57"/>
      <c r="LW64" s="57"/>
      <c r="LX64" s="57"/>
      <c r="LY64" s="57"/>
      <c r="LZ64" s="57"/>
      <c r="MA64" s="57"/>
      <c r="MB64" s="57"/>
      <c r="MC64" s="57"/>
      <c r="MD64" s="57"/>
      <c r="ME64" s="57"/>
      <c r="MF64" s="57"/>
      <c r="MG64" s="57"/>
      <c r="MH64" s="57"/>
      <c r="MI64" s="57"/>
      <c r="MJ64" s="57"/>
      <c r="MK64" s="57"/>
      <c r="ML64" s="57"/>
      <c r="MM64" s="57"/>
      <c r="MN64" s="57"/>
      <c r="MO64" s="57"/>
      <c r="MP64" s="57"/>
      <c r="MQ64" s="57"/>
      <c r="MR64" s="57"/>
      <c r="MS64" s="57"/>
      <c r="MT64" s="57"/>
      <c r="MU64" s="57"/>
      <c r="MV64" s="57"/>
      <c r="MW64" s="57"/>
      <c r="MX64" s="57"/>
      <c r="MY64" s="57"/>
      <c r="MZ64" s="57"/>
      <c r="NA64" s="57"/>
      <c r="NB64" s="57"/>
      <c r="NC64" s="57"/>
      <c r="ND64" s="57"/>
      <c r="NE64" s="57"/>
      <c r="NF64" s="57"/>
      <c r="NG64" s="57"/>
      <c r="NH64" s="57"/>
      <c r="NI64" s="57"/>
      <c r="NJ64" s="57"/>
      <c r="NK64" s="57"/>
      <c r="NL64" s="57"/>
      <c r="NM64" s="57"/>
      <c r="NN64" s="57"/>
      <c r="NO64" s="57"/>
      <c r="NP64" s="57"/>
      <c r="NQ64" s="57"/>
      <c r="NR64" s="57"/>
      <c r="NS64" s="57"/>
      <c r="NT64" s="57"/>
      <c r="NU64" s="57"/>
      <c r="NV64" s="57"/>
      <c r="NW64" s="57"/>
      <c r="NX64" s="57"/>
      <c r="NY64" s="57"/>
      <c r="NZ64" s="57"/>
      <c r="OA64" s="57"/>
      <c r="OB64" s="57"/>
      <c r="OC64" s="57"/>
      <c r="OD64" s="57"/>
      <c r="OE64" s="57"/>
      <c r="OF64" s="57"/>
      <c r="OG64" s="57"/>
      <c r="OH64" s="57"/>
      <c r="OI64" s="57"/>
      <c r="OJ64" s="57"/>
      <c r="OK64" s="57"/>
      <c r="OL64" s="57"/>
      <c r="OM64" s="57"/>
      <c r="ON64" s="57"/>
      <c r="OO64" s="57"/>
      <c r="OP64" s="57"/>
      <c r="OQ64" s="57"/>
      <c r="OR64" s="57"/>
      <c r="OS64" s="57"/>
      <c r="OT64" s="57"/>
      <c r="OU64" s="57"/>
      <c r="OV64" s="57"/>
      <c r="OW64" s="57"/>
      <c r="OX64" s="57"/>
      <c r="OY64" s="57"/>
      <c r="OZ64" s="57"/>
      <c r="PA64" s="57"/>
      <c r="PB64" s="57"/>
      <c r="PC64" s="57"/>
      <c r="PD64" s="57"/>
      <c r="PE64" s="57"/>
      <c r="PF64" s="57"/>
      <c r="PG64" s="57"/>
      <c r="PH64" s="57"/>
      <c r="PI64" s="57"/>
      <c r="PJ64" s="57"/>
      <c r="PK64" s="57"/>
      <c r="PL64" s="57"/>
      <c r="PM64" s="57"/>
      <c r="PN64" s="57"/>
      <c r="PO64" s="57"/>
      <c r="PP64" s="57"/>
      <c r="PQ64" s="57"/>
      <c r="PR64" s="57"/>
      <c r="PS64" s="57"/>
      <c r="PT64" s="57"/>
      <c r="PU64" s="57"/>
      <c r="PV64" s="57"/>
      <c r="PW64" s="57"/>
      <c r="PX64" s="57"/>
      <c r="PY64" s="57"/>
      <c r="PZ64" s="57"/>
      <c r="QA64" s="57"/>
      <c r="QB64" s="57"/>
      <c r="QC64" s="57"/>
      <c r="QD64" s="57"/>
      <c r="QE64" s="57"/>
      <c r="QF64" s="57"/>
      <c r="QG64" s="57"/>
      <c r="QH64" s="57"/>
      <c r="QI64" s="57"/>
      <c r="QJ64" s="57"/>
      <c r="QK64" s="57"/>
      <c r="QL64" s="57"/>
      <c r="QM64" s="57"/>
      <c r="QN64" s="57"/>
      <c r="QO64" s="57"/>
      <c r="QP64" s="57"/>
      <c r="QQ64" s="57"/>
      <c r="QR64" s="57"/>
      <c r="QS64" s="57"/>
      <c r="QT64" s="57"/>
      <c r="QU64" s="57"/>
      <c r="QV64" s="57"/>
      <c r="QW64" s="57"/>
      <c r="QX64" s="57"/>
      <c r="QY64" s="57"/>
      <c r="QZ64" s="57"/>
      <c r="RA64" s="57"/>
      <c r="RB64" s="57"/>
      <c r="RC64" s="57"/>
      <c r="RD64" s="57"/>
      <c r="RE64" s="57"/>
      <c r="RF64" s="57"/>
      <c r="RG64" s="57"/>
      <c r="RH64" s="57"/>
      <c r="RI64" s="57"/>
      <c r="RJ64" s="57"/>
      <c r="RK64" s="57"/>
      <c r="RL64" s="57"/>
      <c r="RM64" s="57"/>
      <c r="RN64" s="57"/>
      <c r="RO64" s="57"/>
      <c r="RP64" s="57"/>
      <c r="RQ64" s="57"/>
      <c r="RR64" s="57"/>
      <c r="RS64" s="57"/>
      <c r="RT64" s="57"/>
      <c r="RU64" s="57"/>
      <c r="RV64" s="57"/>
      <c r="RW64" s="57"/>
      <c r="RX64" s="57"/>
      <c r="RY64" s="57"/>
      <c r="RZ64" s="57"/>
      <c r="SA64" s="57"/>
      <c r="SB64" s="57"/>
      <c r="SC64" s="57"/>
      <c r="SD64" s="57"/>
      <c r="SE64" s="57"/>
      <c r="SF64" s="57"/>
      <c r="SG64" s="57"/>
      <c r="SH64" s="57"/>
      <c r="SI64" s="57"/>
      <c r="SJ64" s="57"/>
      <c r="SK64" s="57"/>
      <c r="SL64" s="57"/>
      <c r="SM64" s="57"/>
      <c r="SN64" s="57"/>
      <c r="SO64" s="57"/>
      <c r="SP64" s="57"/>
      <c r="SQ64" s="57"/>
      <c r="SR64" s="57"/>
      <c r="SS64" s="57"/>
      <c r="ST64" s="57"/>
      <c r="SU64" s="57"/>
      <c r="SV64" s="57"/>
      <c r="SW64" s="57"/>
      <c r="SX64" s="57"/>
      <c r="SY64" s="57"/>
      <c r="SZ64" s="57"/>
      <c r="TA64" s="57"/>
      <c r="TB64" s="57"/>
      <c r="TC64" s="57"/>
      <c r="TD64" s="57"/>
      <c r="TE64" s="57"/>
      <c r="TF64" s="57"/>
      <c r="TG64" s="57"/>
      <c r="TH64" s="57"/>
      <c r="TI64" s="57"/>
      <c r="TJ64" s="57"/>
      <c r="TK64" s="57"/>
      <c r="TL64" s="57"/>
      <c r="TM64" s="57"/>
      <c r="TN64" s="57"/>
      <c r="TO64" s="57"/>
      <c r="TP64" s="57"/>
      <c r="TQ64" s="57"/>
      <c r="TR64" s="57"/>
      <c r="TS64" s="57"/>
      <c r="TT64" s="57"/>
      <c r="TU64" s="57"/>
      <c r="TV64" s="57"/>
      <c r="TW64" s="57"/>
      <c r="TX64" s="57"/>
      <c r="TY64" s="57"/>
      <c r="TZ64" s="57"/>
      <c r="UA64" s="57"/>
      <c r="UB64" s="57"/>
      <c r="UC64" s="57"/>
      <c r="UD64" s="57"/>
      <c r="UE64" s="57"/>
      <c r="UF64" s="57"/>
      <c r="UG64" s="57"/>
      <c r="UH64" s="57"/>
      <c r="UI64" s="57"/>
      <c r="UJ64" s="57"/>
      <c r="UK64" s="57"/>
      <c r="UL64" s="57"/>
      <c r="UM64" s="57"/>
      <c r="UN64" s="57"/>
      <c r="UO64" s="57"/>
      <c r="UP64" s="57"/>
      <c r="UQ64" s="57"/>
      <c r="UR64" s="57"/>
      <c r="US64" s="57"/>
      <c r="UT64" s="57"/>
      <c r="UU64" s="57"/>
      <c r="UV64" s="57"/>
      <c r="UW64" s="57"/>
      <c r="UX64" s="57"/>
      <c r="UY64" s="57"/>
      <c r="UZ64" s="57"/>
      <c r="VA64" s="57"/>
      <c r="VB64" s="57"/>
      <c r="VC64" s="57"/>
      <c r="VD64" s="57"/>
      <c r="VE64" s="57"/>
      <c r="VF64" s="57"/>
      <c r="VG64" s="57"/>
      <c r="VH64" s="57"/>
      <c r="VI64" s="57"/>
      <c r="VJ64" s="57"/>
      <c r="VK64" s="57"/>
      <c r="VL64" s="57"/>
      <c r="VM64" s="57"/>
      <c r="VN64" s="57"/>
      <c r="VO64" s="57"/>
      <c r="VP64" s="57"/>
      <c r="VQ64" s="57"/>
      <c r="VR64" s="57"/>
      <c r="VS64" s="57"/>
      <c r="VT64" s="57"/>
      <c r="VU64" s="57"/>
      <c r="VV64" s="57"/>
      <c r="VW64" s="57"/>
      <c r="VX64" s="57"/>
      <c r="VY64" s="57"/>
      <c r="VZ64" s="57"/>
      <c r="WA64" s="57"/>
      <c r="WB64" s="57"/>
      <c r="WC64" s="57"/>
      <c r="WD64" s="57"/>
      <c r="WE64" s="57"/>
      <c r="WF64" s="57"/>
      <c r="WG64" s="57"/>
      <c r="WH64" s="57"/>
      <c r="WI64" s="57"/>
      <c r="WJ64" s="57"/>
      <c r="WK64" s="57"/>
      <c r="WL64" s="57"/>
      <c r="WM64" s="57"/>
      <c r="WN64" s="57"/>
      <c r="WO64" s="57"/>
      <c r="WP64" s="57"/>
      <c r="WQ64" s="57"/>
      <c r="WR64" s="57"/>
      <c r="WS64" s="57"/>
      <c r="WT64" s="57"/>
      <c r="WU64" s="57"/>
      <c r="WV64" s="57"/>
      <c r="WW64" s="57"/>
      <c r="WX64" s="57"/>
      <c r="WY64" s="57"/>
      <c r="WZ64" s="57"/>
      <c r="XA64" s="57"/>
      <c r="XB64" s="57"/>
      <c r="XC64" s="57"/>
      <c r="XD64" s="57"/>
      <c r="XE64" s="57"/>
      <c r="XF64" s="57"/>
      <c r="XG64" s="57"/>
      <c r="XH64" s="57"/>
      <c r="XI64" s="57"/>
      <c r="XJ64" s="57"/>
      <c r="XK64" s="57"/>
      <c r="XL64" s="57"/>
      <c r="XM64" s="57"/>
      <c r="XN64" s="57"/>
      <c r="XO64" s="57"/>
      <c r="XP64" s="57"/>
      <c r="XQ64" s="57"/>
      <c r="XR64" s="57"/>
      <c r="XS64" s="57"/>
      <c r="XT64" s="57"/>
      <c r="XU64" s="57"/>
      <c r="XV64" s="57"/>
      <c r="XW64" s="57"/>
      <c r="XX64" s="57"/>
      <c r="XY64" s="57"/>
      <c r="XZ64" s="57"/>
      <c r="YA64" s="57"/>
      <c r="YB64" s="57"/>
      <c r="YC64" s="57"/>
      <c r="YD64" s="57"/>
      <c r="YE64" s="57"/>
      <c r="YF64" s="57"/>
      <c r="YG64" s="57"/>
      <c r="YH64" s="57"/>
      <c r="YI64" s="57"/>
      <c r="YJ64" s="57"/>
      <c r="YK64" s="57"/>
      <c r="YL64" s="57"/>
      <c r="YM64" s="57"/>
      <c r="YN64" s="57"/>
      <c r="YO64" s="57"/>
      <c r="YP64" s="57"/>
      <c r="YQ64" s="57"/>
      <c r="YR64" s="57"/>
      <c r="YS64" s="57"/>
      <c r="YT64" s="57"/>
      <c r="YU64" s="57"/>
      <c r="YV64" s="57"/>
      <c r="YW64" s="57"/>
      <c r="YX64" s="57"/>
      <c r="YY64" s="57"/>
      <c r="YZ64" s="57"/>
      <c r="ZA64" s="57"/>
      <c r="ZB64" s="57"/>
      <c r="ZC64" s="57"/>
      <c r="ZD64" s="57"/>
      <c r="ZE64" s="57"/>
      <c r="ZF64" s="57"/>
      <c r="ZG64" s="57"/>
      <c r="ZH64" s="57"/>
      <c r="ZI64" s="57"/>
      <c r="ZJ64" s="57"/>
      <c r="ZK64" s="57"/>
      <c r="ZL64" s="57"/>
      <c r="ZM64" s="57"/>
      <c r="ZN64" s="57"/>
      <c r="ZO64" s="57"/>
      <c r="ZP64" s="57"/>
      <c r="ZQ64" s="57"/>
      <c r="ZR64" s="57"/>
      <c r="ZS64" s="57"/>
      <c r="ZT64" s="57"/>
      <c r="ZU64" s="57"/>
      <c r="ZV64" s="57"/>
      <c r="ZW64" s="57"/>
      <c r="ZX64" s="57"/>
      <c r="ZY64" s="57"/>
      <c r="ZZ64" s="57"/>
      <c r="AAA64" s="57"/>
      <c r="AAB64" s="57"/>
      <c r="AAC64" s="57"/>
      <c r="AAD64" s="57"/>
      <c r="AAE64" s="57"/>
      <c r="AAF64" s="57"/>
      <c r="AAG64" s="57"/>
      <c r="AAH64" s="57"/>
      <c r="AAI64" s="57"/>
      <c r="AAJ64" s="57"/>
      <c r="AAK64" s="57"/>
      <c r="AAL64" s="57"/>
      <c r="AAM64" s="57"/>
      <c r="AAN64" s="57"/>
      <c r="AAO64" s="57"/>
      <c r="AAP64" s="57"/>
      <c r="AAQ64" s="57"/>
      <c r="AAR64" s="57"/>
      <c r="AAS64" s="57"/>
      <c r="AAT64" s="57"/>
      <c r="AAU64" s="57"/>
      <c r="AAV64" s="57"/>
      <c r="AAW64" s="57"/>
      <c r="AAX64" s="57"/>
      <c r="AAY64" s="57"/>
      <c r="AAZ64" s="57"/>
      <c r="ABA64" s="57"/>
      <c r="ABB64" s="57"/>
      <c r="ABC64" s="57"/>
      <c r="ABD64" s="57"/>
      <c r="ABE64" s="57"/>
      <c r="ABF64" s="57"/>
      <c r="ABG64" s="57"/>
      <c r="ABH64" s="57"/>
      <c r="ABI64" s="57"/>
      <c r="ABJ64" s="57"/>
      <c r="ABK64" s="57"/>
      <c r="ABL64" s="57"/>
      <c r="ABM64" s="57"/>
      <c r="ABN64" s="57"/>
      <c r="ABO64" s="57"/>
      <c r="ABP64" s="57"/>
      <c r="ABQ64" s="57"/>
      <c r="ABR64" s="57"/>
      <c r="ABS64" s="57"/>
      <c r="ABT64" s="57"/>
      <c r="ABU64" s="57"/>
      <c r="ABV64" s="57"/>
      <c r="ABW64" s="57"/>
      <c r="ABX64" s="57"/>
      <c r="ABY64" s="57"/>
      <c r="ABZ64" s="57"/>
      <c r="ACA64" s="57"/>
      <c r="ACB64" s="57"/>
      <c r="ACC64" s="57"/>
      <c r="ACD64" s="57"/>
      <c r="ACE64" s="57"/>
      <c r="ACF64" s="57"/>
      <c r="ACG64" s="57"/>
      <c r="ACH64" s="57"/>
      <c r="ACI64" s="57"/>
      <c r="ACJ64" s="57"/>
      <c r="ACK64" s="57"/>
      <c r="ACL64" s="57"/>
      <c r="ACM64" s="57"/>
      <c r="ACN64" s="57"/>
      <c r="ACO64" s="57"/>
      <c r="ACP64" s="57"/>
      <c r="ACQ64" s="57"/>
      <c r="ACR64" s="57"/>
      <c r="ACS64" s="57"/>
      <c r="ACT64" s="57"/>
      <c r="ACU64" s="57"/>
      <c r="ACV64" s="57"/>
      <c r="ACW64" s="57"/>
      <c r="ACX64" s="57"/>
      <c r="ACY64" s="57"/>
      <c r="ACZ64" s="57"/>
      <c r="ADA64" s="57"/>
      <c r="ADB64" s="57"/>
      <c r="ADC64" s="57"/>
      <c r="ADD64" s="57"/>
      <c r="ADE64" s="57"/>
      <c r="ADF64" s="57"/>
      <c r="ADG64" s="57"/>
      <c r="ADH64" s="57"/>
      <c r="ADI64" s="57"/>
      <c r="ADJ64" s="57"/>
      <c r="ADK64" s="57"/>
      <c r="ADL64" s="57"/>
      <c r="ADM64" s="57"/>
      <c r="ADN64" s="57"/>
      <c r="ADO64" s="57"/>
      <c r="ADP64" s="57"/>
      <c r="ADQ64" s="57"/>
      <c r="ADR64" s="57"/>
      <c r="ADS64" s="57"/>
      <c r="ADT64" s="57"/>
      <c r="ADU64" s="57"/>
      <c r="ADV64" s="57"/>
      <c r="ADW64" s="57"/>
      <c r="ADX64" s="57"/>
      <c r="ADY64" s="57"/>
      <c r="ADZ64" s="57"/>
      <c r="AEA64" s="57"/>
      <c r="AEB64" s="57"/>
      <c r="AEC64" s="57"/>
      <c r="AED64" s="57"/>
      <c r="AEE64" s="57"/>
      <c r="AEF64" s="57"/>
      <c r="AEG64" s="57"/>
      <c r="AEH64" s="57"/>
      <c r="AEI64" s="57"/>
      <c r="AEJ64" s="57"/>
      <c r="AEK64" s="57"/>
      <c r="AEL64" s="57"/>
      <c r="AEM64" s="57"/>
      <c r="AEN64" s="57"/>
      <c r="AEO64" s="57"/>
      <c r="AEP64" s="57"/>
      <c r="AEQ64" s="57"/>
      <c r="AER64" s="57"/>
      <c r="AES64" s="57"/>
      <c r="AET64" s="57"/>
      <c r="AEU64" s="57"/>
      <c r="AEV64" s="57"/>
      <c r="AEW64" s="57"/>
      <c r="AEX64" s="57"/>
      <c r="AEY64" s="57"/>
      <c r="AEZ64" s="57"/>
      <c r="AFA64" s="57"/>
      <c r="AFB64" s="57"/>
      <c r="AFC64" s="57"/>
      <c r="AFD64" s="57"/>
      <c r="AFE64" s="57"/>
      <c r="AFF64" s="57"/>
      <c r="AFG64" s="57"/>
      <c r="AFH64" s="57"/>
      <c r="AFI64" s="57"/>
      <c r="AFJ64" s="57"/>
      <c r="AFK64" s="57"/>
      <c r="AFL64" s="57"/>
      <c r="AFM64" s="57"/>
      <c r="AFN64" s="57"/>
      <c r="AFO64" s="57"/>
      <c r="AFP64" s="57"/>
      <c r="AFQ64" s="57"/>
      <c r="AFR64" s="57"/>
      <c r="AFS64" s="57"/>
      <c r="AFT64" s="57"/>
      <c r="AFU64" s="57"/>
      <c r="AFV64" s="57"/>
      <c r="AFW64" s="57"/>
      <c r="AFX64" s="57"/>
      <c r="AFY64" s="57"/>
      <c r="AFZ64" s="57"/>
      <c r="AGA64" s="57"/>
      <c r="AGB64" s="57"/>
      <c r="AGC64" s="57"/>
      <c r="AGD64" s="57"/>
      <c r="AGE64" s="57"/>
      <c r="AGF64" s="57"/>
      <c r="AGG64" s="57"/>
      <c r="AGH64" s="57"/>
      <c r="AGI64" s="57"/>
      <c r="AGJ64" s="57"/>
      <c r="AGK64" s="57"/>
      <c r="AGL64" s="57"/>
      <c r="AGM64" s="57"/>
      <c r="AGN64" s="57"/>
      <c r="AGO64" s="57"/>
      <c r="AGP64" s="57"/>
      <c r="AGQ64" s="57"/>
      <c r="AGR64" s="57"/>
      <c r="AGS64" s="57"/>
      <c r="AGT64" s="57"/>
      <c r="AGU64" s="57"/>
      <c r="AGV64" s="57"/>
      <c r="AGW64" s="57"/>
      <c r="AGX64" s="57"/>
      <c r="AGY64" s="57"/>
      <c r="AGZ64" s="57"/>
      <c r="AHA64" s="57"/>
      <c r="AHB64" s="57"/>
      <c r="AHC64" s="57"/>
      <c r="AHD64" s="57"/>
      <c r="AHE64" s="57"/>
      <c r="AHF64" s="57"/>
      <c r="AHG64" s="57"/>
      <c r="AHH64" s="57"/>
      <c r="AHI64" s="57"/>
      <c r="AHJ64" s="57"/>
      <c r="AHK64" s="57"/>
      <c r="AHL64" s="57"/>
      <c r="AHM64" s="57"/>
      <c r="AHN64" s="57"/>
      <c r="AHO64" s="57"/>
      <c r="AHP64" s="57"/>
      <c r="AHQ64" s="57"/>
      <c r="AHR64" s="57"/>
      <c r="AHS64" s="57"/>
      <c r="AHT64" s="57"/>
      <c r="AHU64" s="57"/>
      <c r="AHV64" s="57"/>
      <c r="AHW64" s="57"/>
      <c r="AHX64" s="57"/>
      <c r="AHY64" s="57"/>
      <c r="AHZ64" s="57"/>
      <c r="AIA64" s="57"/>
      <c r="AIB64" s="57"/>
      <c r="AIC64" s="57"/>
      <c r="AID64" s="57"/>
      <c r="AIE64" s="57"/>
      <c r="AIF64" s="57"/>
      <c r="AIG64" s="57"/>
      <c r="AIH64" s="57"/>
      <c r="AII64" s="57"/>
      <c r="AIJ64" s="57"/>
      <c r="AIK64" s="57"/>
      <c r="AIL64" s="57"/>
      <c r="AIM64" s="57"/>
      <c r="AIN64" s="57"/>
      <c r="AIO64" s="57"/>
      <c r="AIP64" s="57"/>
      <c r="AIQ64" s="57"/>
      <c r="AIR64" s="57"/>
      <c r="AIS64" s="57"/>
      <c r="AIT64" s="57"/>
      <c r="AIU64" s="57"/>
      <c r="AIV64" s="57"/>
      <c r="AIW64" s="57"/>
      <c r="AIX64" s="57"/>
      <c r="AIY64" s="57"/>
      <c r="AIZ64" s="57"/>
      <c r="AJA64" s="57"/>
      <c r="AJB64" s="57"/>
      <c r="AJC64" s="57"/>
      <c r="AJD64" s="57"/>
      <c r="AJE64" s="57"/>
      <c r="AJF64" s="57"/>
      <c r="AJG64" s="57"/>
      <c r="AJH64" s="57"/>
      <c r="AJI64" s="57"/>
      <c r="AJJ64" s="57"/>
      <c r="AJK64" s="57"/>
      <c r="AJL64" s="57"/>
      <c r="AJM64" s="57"/>
      <c r="AJN64" s="57"/>
      <c r="AJO64" s="57"/>
      <c r="AJP64" s="57"/>
      <c r="AJQ64" s="57"/>
      <c r="AJR64" s="57"/>
      <c r="AJS64" s="57"/>
      <c r="AJT64" s="57"/>
      <c r="AJU64" s="57"/>
      <c r="AJV64" s="57"/>
      <c r="AJW64" s="57"/>
      <c r="AJX64" s="57"/>
      <c r="AJY64" s="57"/>
      <c r="AJZ64" s="57"/>
      <c r="AKA64" s="57"/>
      <c r="AKB64" s="57"/>
      <c r="AKC64" s="57"/>
      <c r="AKD64" s="57"/>
      <c r="AKE64" s="57"/>
      <c r="AKF64" s="57"/>
      <c r="AKG64" s="57"/>
      <c r="AKH64" s="57"/>
      <c r="AKI64" s="57"/>
      <c r="AKJ64" s="57"/>
      <c r="AKK64" s="57"/>
      <c r="AKL64" s="57"/>
      <c r="AKM64" s="57"/>
      <c r="AKN64" s="57"/>
      <c r="AKO64" s="57"/>
      <c r="AKP64" s="57"/>
      <c r="AKQ64" s="57"/>
      <c r="AKR64" s="57"/>
      <c r="AKS64" s="57"/>
      <c r="AKT64" s="57"/>
      <c r="AKU64" s="57"/>
      <c r="AKV64" s="57"/>
      <c r="AKW64" s="57"/>
      <c r="AKX64" s="57"/>
      <c r="AKY64" s="57"/>
      <c r="AKZ64" s="57"/>
      <c r="ALA64" s="57"/>
      <c r="ALB64" s="57"/>
      <c r="ALC64" s="57"/>
      <c r="ALD64" s="57"/>
      <c r="ALE64" s="57"/>
      <c r="ALF64" s="57"/>
      <c r="ALG64" s="57"/>
      <c r="ALH64" s="57"/>
    </row>
    <row r="65" spans="1:996" s="59" customFormat="1" ht="11.4">
      <c r="A65" s="8"/>
      <c r="B65" s="9"/>
      <c r="C65" s="9"/>
      <c r="D65" s="9"/>
      <c r="E65" s="9"/>
      <c r="F65" s="9"/>
      <c r="G65" s="9"/>
      <c r="H65" s="9"/>
      <c r="I65" s="9"/>
      <c r="J65" s="9"/>
      <c r="K65" s="9"/>
      <c r="L65" s="9"/>
      <c r="M65" s="9"/>
      <c r="N65" s="10"/>
      <c r="O65" s="10"/>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row>
    <row r="66" spans="1:996" s="38" customFormat="1" ht="13.5" customHeight="1">
      <c r="A66" s="442" t="s">
        <v>257</v>
      </c>
      <c r="B66" s="398" t="s">
        <v>6</v>
      </c>
      <c r="C66" s="398"/>
      <c r="D66" s="399">
        <v>0</v>
      </c>
      <c r="E66" s="399">
        <v>20000000</v>
      </c>
      <c r="F66" s="399">
        <v>0</v>
      </c>
      <c r="G66" s="399">
        <v>0</v>
      </c>
      <c r="H66" s="399">
        <v>0</v>
      </c>
      <c r="I66" s="399">
        <v>0</v>
      </c>
      <c r="J66" s="399">
        <v>0</v>
      </c>
      <c r="K66" s="399">
        <v>0</v>
      </c>
      <c r="L66" s="399">
        <v>0</v>
      </c>
      <c r="M66" s="399">
        <v>0</v>
      </c>
      <c r="N66" s="399">
        <v>0</v>
      </c>
      <c r="O66" s="399">
        <v>0</v>
      </c>
      <c r="P66" s="382"/>
      <c r="Q66" s="382"/>
      <c r="R66" s="382"/>
      <c r="S66" s="382"/>
      <c r="T66" s="382"/>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row>
    <row r="67" spans="1:996" s="38" customFormat="1" ht="13.5" customHeight="1">
      <c r="A67" s="443"/>
      <c r="B67" s="398" t="s">
        <v>7</v>
      </c>
      <c r="C67" s="398"/>
      <c r="D67" s="399">
        <v>0</v>
      </c>
      <c r="E67" s="399">
        <v>0</v>
      </c>
      <c r="F67" s="399">
        <v>0</v>
      </c>
      <c r="G67" s="399">
        <v>0</v>
      </c>
      <c r="H67" s="399">
        <v>0</v>
      </c>
      <c r="I67" s="399">
        <v>0</v>
      </c>
      <c r="J67" s="399">
        <v>0</v>
      </c>
      <c r="K67" s="399">
        <v>0</v>
      </c>
      <c r="L67" s="399">
        <v>0</v>
      </c>
      <c r="M67" s="399">
        <v>0</v>
      </c>
      <c r="N67" s="399">
        <v>20000000</v>
      </c>
      <c r="O67" s="399">
        <v>0</v>
      </c>
      <c r="P67" s="382"/>
      <c r="Q67" s="382"/>
      <c r="R67" s="382"/>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row>
    <row r="68" spans="1:996">
      <c r="A68" s="443"/>
      <c r="B68" s="398" t="s">
        <v>14</v>
      </c>
      <c r="C68" s="398"/>
      <c r="D68" s="393">
        <v>0</v>
      </c>
      <c r="E68" s="393">
        <v>20000000</v>
      </c>
      <c r="F68" s="393">
        <v>20000000</v>
      </c>
      <c r="G68" s="393">
        <v>20000000</v>
      </c>
      <c r="H68" s="393">
        <v>20000000</v>
      </c>
      <c r="I68" s="393">
        <v>20000000</v>
      </c>
      <c r="J68" s="393">
        <v>20000000</v>
      </c>
      <c r="K68" s="393">
        <v>20000000</v>
      </c>
      <c r="L68" s="393">
        <v>20000000</v>
      </c>
      <c r="M68" s="393">
        <v>20000000</v>
      </c>
      <c r="N68" s="393">
        <v>0</v>
      </c>
      <c r="O68" s="393">
        <v>0</v>
      </c>
      <c r="P68" s="382"/>
      <c r="Q68" s="382"/>
      <c r="R68" s="382"/>
      <c r="S68" s="382"/>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row>
    <row r="69" spans="1:996" ht="13.8" hidden="1" customHeight="1">
      <c r="A69" s="443"/>
      <c r="B69" s="398" t="s">
        <v>8</v>
      </c>
      <c r="C69" s="398"/>
      <c r="D69" s="400"/>
      <c r="E69" s="400"/>
      <c r="F69" s="400"/>
      <c r="G69" s="400"/>
      <c r="H69" s="400"/>
      <c r="I69" s="400"/>
      <c r="J69" s="400"/>
      <c r="K69" s="400"/>
      <c r="L69" s="400"/>
      <c r="M69" s="400"/>
      <c r="N69" s="400"/>
      <c r="O69" s="400"/>
      <c r="P69" s="392"/>
      <c r="Q69" s="392"/>
      <c r="R69" s="392"/>
      <c r="S69" s="392"/>
      <c r="T69" s="392"/>
      <c r="U69" s="392"/>
      <c r="V69" s="392"/>
      <c r="W69" s="392"/>
      <c r="X69" s="392"/>
      <c r="Y69" s="392"/>
      <c r="Z69" s="392"/>
      <c r="AA69" s="392"/>
      <c r="AB69" s="392"/>
      <c r="AC69" s="392"/>
      <c r="AD69" s="392"/>
      <c r="AE69" s="392"/>
      <c r="AF69" s="392"/>
      <c r="AG69" s="392"/>
      <c r="AH69" s="392"/>
      <c r="AI69" s="392"/>
      <c r="AJ69" s="392"/>
      <c r="AK69" s="392"/>
      <c r="AL69" s="392"/>
      <c r="AM69" s="392"/>
      <c r="AN69" s="392"/>
      <c r="AO69" s="392"/>
      <c r="AP69" s="392"/>
      <c r="AQ69" s="392"/>
      <c r="AR69" s="392"/>
      <c r="AS69" s="392"/>
      <c r="AT69" s="392"/>
      <c r="AU69" s="392"/>
      <c r="AV69" s="392"/>
      <c r="AW69" s="392"/>
      <c r="AX69" s="392"/>
      <c r="AY69" s="392"/>
      <c r="AZ69" s="392"/>
      <c r="BA69" s="392"/>
      <c r="BB69" s="392"/>
      <c r="BC69" s="392"/>
      <c r="BD69" s="392"/>
      <c r="BE69" s="392"/>
      <c r="BF69" s="392"/>
      <c r="BG69" s="392"/>
    </row>
    <row r="70" spans="1:996">
      <c r="A70" s="443"/>
      <c r="B70" s="398" t="s">
        <v>9</v>
      </c>
      <c r="C70" s="398"/>
      <c r="D70" s="399">
        <v>0</v>
      </c>
      <c r="E70" s="399">
        <v>225000</v>
      </c>
      <c r="F70" s="399">
        <v>450000</v>
      </c>
      <c r="G70" s="399">
        <v>450000</v>
      </c>
      <c r="H70" s="399">
        <v>450000</v>
      </c>
      <c r="I70" s="399">
        <v>450000</v>
      </c>
      <c r="J70" s="399">
        <v>450000</v>
      </c>
      <c r="K70" s="399">
        <v>450000</v>
      </c>
      <c r="L70" s="399">
        <v>450000</v>
      </c>
      <c r="M70" s="399">
        <v>450000</v>
      </c>
      <c r="N70" s="399">
        <v>225000</v>
      </c>
      <c r="O70" s="399">
        <v>0</v>
      </c>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row>
    <row r="71" spans="1:996">
      <c r="A71" s="443"/>
      <c r="B71" s="398" t="s">
        <v>10</v>
      </c>
      <c r="C71" s="398"/>
      <c r="D71" s="399">
        <v>0</v>
      </c>
      <c r="E71" s="399">
        <v>150000</v>
      </c>
      <c r="F71" s="399">
        <v>0</v>
      </c>
      <c r="G71" s="399">
        <v>0</v>
      </c>
      <c r="H71" s="399">
        <v>0</v>
      </c>
      <c r="I71" s="399">
        <v>0</v>
      </c>
      <c r="J71" s="399">
        <v>0</v>
      </c>
      <c r="K71" s="399">
        <v>0</v>
      </c>
      <c r="L71" s="399">
        <v>0</v>
      </c>
      <c r="M71" s="399">
        <v>0</v>
      </c>
      <c r="N71" s="399">
        <v>0</v>
      </c>
      <c r="O71" s="399">
        <v>0</v>
      </c>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row>
    <row r="72" spans="1:996">
      <c r="A72" s="443"/>
      <c r="B72" s="401" t="s">
        <v>11</v>
      </c>
      <c r="C72" s="398"/>
      <c r="D72" s="399">
        <v>0</v>
      </c>
      <c r="E72" s="399">
        <v>375000</v>
      </c>
      <c r="F72" s="399">
        <v>450000</v>
      </c>
      <c r="G72" s="399">
        <v>450000</v>
      </c>
      <c r="H72" s="399">
        <v>450000</v>
      </c>
      <c r="I72" s="399">
        <v>450000</v>
      </c>
      <c r="J72" s="399">
        <v>450000</v>
      </c>
      <c r="K72" s="399">
        <v>450000</v>
      </c>
      <c r="L72" s="399">
        <v>450000</v>
      </c>
      <c r="M72" s="399">
        <v>450000</v>
      </c>
      <c r="N72" s="399">
        <v>225000</v>
      </c>
      <c r="O72" s="399">
        <v>0</v>
      </c>
      <c r="P72" s="382"/>
      <c r="Q72" s="382"/>
      <c r="R72" s="382"/>
      <c r="S72" s="382"/>
      <c r="T72" s="382"/>
      <c r="U72" s="382"/>
      <c r="V72" s="382"/>
      <c r="W72" s="382"/>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row>
    <row r="73" spans="1:996">
      <c r="A73" s="443"/>
      <c r="B73" s="189" t="s">
        <v>12</v>
      </c>
      <c r="C73" s="398"/>
      <c r="D73" s="399">
        <v>0</v>
      </c>
      <c r="E73" s="399">
        <v>375000</v>
      </c>
      <c r="F73" s="399">
        <v>450000</v>
      </c>
      <c r="G73" s="399">
        <v>450000</v>
      </c>
      <c r="H73" s="399">
        <v>450000</v>
      </c>
      <c r="I73" s="399">
        <v>450000</v>
      </c>
      <c r="J73" s="399">
        <v>450000</v>
      </c>
      <c r="K73" s="399">
        <v>450000</v>
      </c>
      <c r="L73" s="399">
        <v>450000</v>
      </c>
      <c r="M73" s="399">
        <v>450000</v>
      </c>
      <c r="N73" s="399">
        <v>0</v>
      </c>
      <c r="O73" s="399">
        <v>0</v>
      </c>
      <c r="P73" s="382"/>
      <c r="Q73" s="382"/>
      <c r="R73" s="382"/>
      <c r="S73" s="382"/>
      <c r="T73" s="382"/>
      <c r="U73" s="382"/>
      <c r="V73" s="382"/>
      <c r="W73" s="382"/>
      <c r="X73" s="382"/>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row>
    <row r="74" spans="1:996">
      <c r="A74" s="444"/>
      <c r="B74" s="189" t="s">
        <v>13</v>
      </c>
      <c r="C74" s="401"/>
      <c r="D74" s="399">
        <v>0</v>
      </c>
      <c r="E74" s="399">
        <v>0</v>
      </c>
      <c r="F74" s="399">
        <v>0</v>
      </c>
      <c r="G74" s="399">
        <v>0</v>
      </c>
      <c r="H74" s="399">
        <v>0</v>
      </c>
      <c r="I74" s="399">
        <v>0</v>
      </c>
      <c r="J74" s="399">
        <v>0</v>
      </c>
      <c r="K74" s="399">
        <v>0</v>
      </c>
      <c r="L74" s="399">
        <v>0</v>
      </c>
      <c r="M74" s="399">
        <v>0</v>
      </c>
      <c r="N74" s="399">
        <v>225000</v>
      </c>
      <c r="O74" s="399">
        <v>0</v>
      </c>
      <c r="P74" s="382"/>
      <c r="Q74" s="382"/>
      <c r="R74" s="382"/>
      <c r="S74" s="382"/>
      <c r="T74" s="382"/>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row>
    <row r="75" spans="1:996" s="24" customFormat="1" ht="14.4" hidden="1">
      <c r="A75" s="402"/>
      <c r="B75" s="403"/>
      <c r="C75" s="57"/>
      <c r="D75" s="404"/>
      <c r="E75" s="404"/>
      <c r="F75" s="404"/>
      <c r="G75" s="404"/>
      <c r="H75" s="404"/>
      <c r="I75" s="404"/>
      <c r="J75" s="404"/>
      <c r="K75" s="404"/>
      <c r="L75" s="404"/>
      <c r="M75" s="404"/>
      <c r="N75" s="404"/>
      <c r="O75" s="404"/>
      <c r="P75" s="397"/>
      <c r="Q75" s="397"/>
      <c r="R75" s="397"/>
      <c r="S75" s="397"/>
      <c r="T75" s="397"/>
      <c r="U75" s="397"/>
      <c r="V75" s="397"/>
      <c r="W75" s="397"/>
      <c r="X75" s="397"/>
      <c r="Y75" s="397"/>
      <c r="Z75" s="397"/>
      <c r="AA75" s="397"/>
      <c r="AB75" s="397"/>
      <c r="AC75" s="397"/>
      <c r="AD75" s="397"/>
      <c r="AE75" s="397"/>
      <c r="AF75" s="397"/>
      <c r="AG75" s="397"/>
      <c r="AH75" s="397"/>
      <c r="AI75" s="397"/>
      <c r="AJ75" s="397"/>
      <c r="AK75" s="397"/>
      <c r="AL75" s="397"/>
      <c r="AM75" s="397"/>
      <c r="AN75" s="397"/>
      <c r="AO75" s="397"/>
      <c r="AP75" s="397"/>
      <c r="AQ75" s="397"/>
      <c r="AR75" s="397"/>
      <c r="AS75" s="397"/>
      <c r="AT75" s="397"/>
      <c r="AU75" s="397"/>
      <c r="AV75" s="397"/>
      <c r="AW75" s="397"/>
      <c r="AX75" s="397"/>
      <c r="AY75" s="397"/>
      <c r="AZ75" s="397"/>
      <c r="BA75" s="397"/>
      <c r="BB75" s="397"/>
      <c r="BC75" s="397"/>
      <c r="BD75" s="397"/>
      <c r="BE75" s="397"/>
      <c r="BF75" s="397"/>
      <c r="BG75" s="39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c r="EC75" s="57"/>
      <c r="ED75" s="57"/>
      <c r="EE75" s="57"/>
      <c r="EF75" s="57"/>
      <c r="EG75" s="57"/>
      <c r="EH75" s="57"/>
      <c r="EI75" s="57"/>
      <c r="EJ75" s="57"/>
      <c r="EK75" s="57"/>
      <c r="EL75" s="57"/>
      <c r="EM75" s="57"/>
      <c r="EN75" s="57"/>
      <c r="EO75" s="57"/>
      <c r="EP75" s="57"/>
      <c r="EQ75" s="57"/>
      <c r="ER75" s="57"/>
      <c r="ES75" s="57"/>
      <c r="ET75" s="57"/>
      <c r="EU75" s="57"/>
      <c r="EV75" s="57"/>
      <c r="EW75" s="57"/>
      <c r="EX75" s="57"/>
      <c r="EY75" s="57"/>
      <c r="EZ75" s="57"/>
      <c r="FA75" s="57"/>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c r="JV75" s="57"/>
      <c r="JW75" s="57"/>
      <c r="JX75" s="57"/>
      <c r="JY75" s="57"/>
      <c r="JZ75" s="57"/>
      <c r="KA75" s="57"/>
      <c r="KB75" s="57"/>
      <c r="KC75" s="57"/>
      <c r="KD75" s="57"/>
      <c r="KE75" s="57"/>
      <c r="KF75" s="57"/>
      <c r="KG75" s="57"/>
      <c r="KH75" s="57"/>
      <c r="KI75" s="57"/>
      <c r="KJ75" s="57"/>
      <c r="KK75" s="57"/>
      <c r="KL75" s="57"/>
      <c r="KM75" s="57"/>
      <c r="KN75" s="57"/>
      <c r="KO75" s="57"/>
      <c r="KP75" s="57"/>
      <c r="KQ75" s="57"/>
      <c r="KR75" s="57"/>
      <c r="KS75" s="57"/>
      <c r="KT75" s="57"/>
      <c r="KU75" s="57"/>
      <c r="KV75" s="57"/>
      <c r="KW75" s="57"/>
      <c r="KX75" s="57"/>
      <c r="KY75" s="57"/>
      <c r="KZ75" s="57"/>
      <c r="LA75" s="57"/>
      <c r="LB75" s="57"/>
      <c r="LC75" s="57"/>
      <c r="LD75" s="57"/>
      <c r="LE75" s="57"/>
      <c r="LF75" s="57"/>
      <c r="LG75" s="57"/>
      <c r="LH75" s="57"/>
      <c r="LI75" s="57"/>
      <c r="LJ75" s="57"/>
      <c r="LK75" s="57"/>
      <c r="LL75" s="57"/>
      <c r="LM75" s="57"/>
      <c r="LN75" s="57"/>
      <c r="LO75" s="57"/>
      <c r="LP75" s="57"/>
      <c r="LQ75" s="57"/>
      <c r="LR75" s="57"/>
      <c r="LS75" s="57"/>
      <c r="LT75" s="57"/>
      <c r="LU75" s="57"/>
      <c r="LV75" s="57"/>
      <c r="LW75" s="57"/>
      <c r="LX75" s="57"/>
      <c r="LY75" s="57"/>
      <c r="LZ75" s="57"/>
      <c r="MA75" s="57"/>
      <c r="MB75" s="57"/>
      <c r="MC75" s="57"/>
      <c r="MD75" s="57"/>
      <c r="ME75" s="57"/>
      <c r="MF75" s="57"/>
      <c r="MG75" s="57"/>
      <c r="MH75" s="57"/>
      <c r="MI75" s="57"/>
      <c r="MJ75" s="57"/>
      <c r="MK75" s="57"/>
      <c r="ML75" s="57"/>
      <c r="MM75" s="57"/>
      <c r="MN75" s="57"/>
      <c r="MO75" s="57"/>
      <c r="MP75" s="57"/>
      <c r="MQ75" s="57"/>
      <c r="MR75" s="57"/>
      <c r="MS75" s="57"/>
      <c r="MT75" s="57"/>
      <c r="MU75" s="57"/>
      <c r="MV75" s="57"/>
      <c r="MW75" s="57"/>
      <c r="MX75" s="57"/>
      <c r="MY75" s="57"/>
      <c r="MZ75" s="57"/>
      <c r="NA75" s="57"/>
      <c r="NB75" s="57"/>
      <c r="NC75" s="57"/>
      <c r="ND75" s="57"/>
      <c r="NE75" s="57"/>
      <c r="NF75" s="57"/>
      <c r="NG75" s="57"/>
      <c r="NH75" s="57"/>
      <c r="NI75" s="57"/>
      <c r="NJ75" s="57"/>
      <c r="NK75" s="57"/>
      <c r="NL75" s="57"/>
      <c r="NM75" s="57"/>
      <c r="NN75" s="57"/>
      <c r="NO75" s="57"/>
      <c r="NP75" s="57"/>
      <c r="NQ75" s="57"/>
      <c r="NR75" s="57"/>
      <c r="NS75" s="57"/>
      <c r="NT75" s="57"/>
      <c r="NU75" s="57"/>
      <c r="NV75" s="57"/>
      <c r="NW75" s="57"/>
      <c r="NX75" s="57"/>
      <c r="NY75" s="57"/>
      <c r="NZ75" s="57"/>
      <c r="OA75" s="57"/>
      <c r="OB75" s="57"/>
      <c r="OC75" s="57"/>
      <c r="OD75" s="57"/>
      <c r="OE75" s="57"/>
      <c r="OF75" s="57"/>
      <c r="OG75" s="57"/>
      <c r="OH75" s="57"/>
      <c r="OI75" s="57"/>
      <c r="OJ75" s="57"/>
      <c r="OK75" s="57"/>
      <c r="OL75" s="57"/>
      <c r="OM75" s="57"/>
      <c r="ON75" s="57"/>
      <c r="OO75" s="57"/>
      <c r="OP75" s="57"/>
      <c r="OQ75" s="57"/>
      <c r="OR75" s="57"/>
      <c r="OS75" s="57"/>
      <c r="OT75" s="57"/>
      <c r="OU75" s="57"/>
      <c r="OV75" s="57"/>
      <c r="OW75" s="57"/>
      <c r="OX75" s="57"/>
      <c r="OY75" s="57"/>
      <c r="OZ75" s="57"/>
      <c r="PA75" s="57"/>
      <c r="PB75" s="57"/>
      <c r="PC75" s="57"/>
      <c r="PD75" s="57"/>
      <c r="PE75" s="57"/>
      <c r="PF75" s="57"/>
      <c r="PG75" s="57"/>
      <c r="PH75" s="57"/>
      <c r="PI75" s="57"/>
      <c r="PJ75" s="57"/>
      <c r="PK75" s="57"/>
      <c r="PL75" s="57"/>
      <c r="PM75" s="57"/>
      <c r="PN75" s="57"/>
      <c r="PO75" s="57"/>
      <c r="PP75" s="57"/>
      <c r="PQ75" s="57"/>
      <c r="PR75" s="57"/>
      <c r="PS75" s="57"/>
      <c r="PT75" s="57"/>
      <c r="PU75" s="57"/>
      <c r="PV75" s="57"/>
      <c r="PW75" s="57"/>
      <c r="PX75" s="57"/>
      <c r="PY75" s="57"/>
      <c r="PZ75" s="57"/>
      <c r="QA75" s="57"/>
      <c r="QB75" s="57"/>
      <c r="QC75" s="57"/>
      <c r="QD75" s="57"/>
      <c r="QE75" s="57"/>
      <c r="QF75" s="57"/>
      <c r="QG75" s="57"/>
      <c r="QH75" s="57"/>
      <c r="QI75" s="57"/>
      <c r="QJ75" s="57"/>
      <c r="QK75" s="57"/>
      <c r="QL75" s="57"/>
      <c r="QM75" s="57"/>
      <c r="QN75" s="57"/>
      <c r="QO75" s="57"/>
      <c r="QP75" s="57"/>
      <c r="QQ75" s="57"/>
      <c r="QR75" s="57"/>
      <c r="QS75" s="57"/>
      <c r="QT75" s="57"/>
      <c r="QU75" s="57"/>
      <c r="QV75" s="57"/>
      <c r="QW75" s="57"/>
      <c r="QX75" s="57"/>
      <c r="QY75" s="57"/>
      <c r="QZ75" s="57"/>
      <c r="RA75" s="57"/>
      <c r="RB75" s="57"/>
      <c r="RC75" s="57"/>
      <c r="RD75" s="57"/>
      <c r="RE75" s="57"/>
      <c r="RF75" s="57"/>
      <c r="RG75" s="57"/>
      <c r="RH75" s="57"/>
      <c r="RI75" s="57"/>
      <c r="RJ75" s="57"/>
      <c r="RK75" s="57"/>
      <c r="RL75" s="57"/>
      <c r="RM75" s="57"/>
      <c r="RN75" s="57"/>
      <c r="RO75" s="57"/>
      <c r="RP75" s="57"/>
      <c r="RQ75" s="57"/>
      <c r="RR75" s="57"/>
      <c r="RS75" s="57"/>
      <c r="RT75" s="57"/>
      <c r="RU75" s="57"/>
      <c r="RV75" s="57"/>
      <c r="RW75" s="57"/>
      <c r="RX75" s="57"/>
      <c r="RY75" s="57"/>
      <c r="RZ75" s="57"/>
      <c r="SA75" s="57"/>
      <c r="SB75" s="57"/>
      <c r="SC75" s="57"/>
      <c r="SD75" s="57"/>
      <c r="SE75" s="57"/>
      <c r="SF75" s="57"/>
      <c r="SG75" s="57"/>
      <c r="SH75" s="57"/>
      <c r="SI75" s="57"/>
      <c r="SJ75" s="57"/>
      <c r="SK75" s="57"/>
      <c r="SL75" s="57"/>
      <c r="SM75" s="57"/>
      <c r="SN75" s="57"/>
      <c r="SO75" s="57"/>
      <c r="SP75" s="57"/>
      <c r="SQ75" s="57"/>
      <c r="SR75" s="57"/>
      <c r="SS75" s="57"/>
      <c r="ST75" s="57"/>
      <c r="SU75" s="57"/>
      <c r="SV75" s="57"/>
      <c r="SW75" s="57"/>
      <c r="SX75" s="57"/>
      <c r="SY75" s="57"/>
      <c r="SZ75" s="57"/>
      <c r="TA75" s="57"/>
      <c r="TB75" s="57"/>
      <c r="TC75" s="57"/>
      <c r="TD75" s="57"/>
      <c r="TE75" s="57"/>
      <c r="TF75" s="57"/>
      <c r="TG75" s="57"/>
      <c r="TH75" s="57"/>
      <c r="TI75" s="57"/>
      <c r="TJ75" s="57"/>
      <c r="TK75" s="57"/>
      <c r="TL75" s="57"/>
      <c r="TM75" s="57"/>
      <c r="TN75" s="57"/>
      <c r="TO75" s="57"/>
      <c r="TP75" s="57"/>
      <c r="TQ75" s="57"/>
      <c r="TR75" s="57"/>
      <c r="TS75" s="57"/>
      <c r="TT75" s="57"/>
      <c r="TU75" s="57"/>
      <c r="TV75" s="57"/>
      <c r="TW75" s="57"/>
      <c r="TX75" s="57"/>
      <c r="TY75" s="57"/>
      <c r="TZ75" s="57"/>
      <c r="UA75" s="57"/>
      <c r="UB75" s="57"/>
      <c r="UC75" s="57"/>
      <c r="UD75" s="57"/>
      <c r="UE75" s="57"/>
      <c r="UF75" s="57"/>
      <c r="UG75" s="57"/>
      <c r="UH75" s="57"/>
      <c r="UI75" s="57"/>
      <c r="UJ75" s="57"/>
      <c r="UK75" s="57"/>
      <c r="UL75" s="57"/>
      <c r="UM75" s="57"/>
      <c r="UN75" s="57"/>
      <c r="UO75" s="57"/>
      <c r="UP75" s="57"/>
      <c r="UQ75" s="57"/>
      <c r="UR75" s="57"/>
      <c r="US75" s="57"/>
      <c r="UT75" s="57"/>
      <c r="UU75" s="57"/>
      <c r="UV75" s="57"/>
      <c r="UW75" s="57"/>
      <c r="UX75" s="57"/>
      <c r="UY75" s="57"/>
      <c r="UZ75" s="57"/>
      <c r="VA75" s="57"/>
      <c r="VB75" s="57"/>
      <c r="VC75" s="57"/>
      <c r="VD75" s="57"/>
      <c r="VE75" s="57"/>
      <c r="VF75" s="57"/>
      <c r="VG75" s="57"/>
      <c r="VH75" s="57"/>
      <c r="VI75" s="57"/>
      <c r="VJ75" s="57"/>
      <c r="VK75" s="57"/>
      <c r="VL75" s="57"/>
      <c r="VM75" s="57"/>
      <c r="VN75" s="57"/>
      <c r="VO75" s="57"/>
      <c r="VP75" s="57"/>
      <c r="VQ75" s="57"/>
      <c r="VR75" s="57"/>
      <c r="VS75" s="57"/>
      <c r="VT75" s="57"/>
      <c r="VU75" s="57"/>
      <c r="VV75" s="57"/>
      <c r="VW75" s="57"/>
      <c r="VX75" s="57"/>
      <c r="VY75" s="57"/>
      <c r="VZ75" s="57"/>
      <c r="WA75" s="57"/>
      <c r="WB75" s="57"/>
      <c r="WC75" s="57"/>
      <c r="WD75" s="57"/>
      <c r="WE75" s="57"/>
      <c r="WF75" s="57"/>
      <c r="WG75" s="57"/>
      <c r="WH75" s="57"/>
      <c r="WI75" s="57"/>
      <c r="WJ75" s="57"/>
      <c r="WK75" s="57"/>
      <c r="WL75" s="57"/>
      <c r="WM75" s="57"/>
      <c r="WN75" s="57"/>
      <c r="WO75" s="57"/>
      <c r="WP75" s="57"/>
      <c r="WQ75" s="57"/>
      <c r="WR75" s="57"/>
      <c r="WS75" s="57"/>
      <c r="WT75" s="57"/>
      <c r="WU75" s="57"/>
      <c r="WV75" s="57"/>
      <c r="WW75" s="57"/>
      <c r="WX75" s="57"/>
      <c r="WY75" s="57"/>
      <c r="WZ75" s="57"/>
      <c r="XA75" s="57"/>
      <c r="XB75" s="57"/>
      <c r="XC75" s="57"/>
      <c r="XD75" s="57"/>
      <c r="XE75" s="57"/>
      <c r="XF75" s="57"/>
      <c r="XG75" s="57"/>
      <c r="XH75" s="57"/>
      <c r="XI75" s="57"/>
      <c r="XJ75" s="57"/>
      <c r="XK75" s="57"/>
      <c r="XL75" s="57"/>
      <c r="XM75" s="57"/>
      <c r="XN75" s="57"/>
      <c r="XO75" s="57"/>
      <c r="XP75" s="57"/>
      <c r="XQ75" s="57"/>
      <c r="XR75" s="57"/>
      <c r="XS75" s="57"/>
      <c r="XT75" s="57"/>
      <c r="XU75" s="57"/>
      <c r="XV75" s="57"/>
      <c r="XW75" s="57"/>
      <c r="XX75" s="57"/>
      <c r="XY75" s="57"/>
      <c r="XZ75" s="57"/>
      <c r="YA75" s="57"/>
      <c r="YB75" s="57"/>
      <c r="YC75" s="57"/>
      <c r="YD75" s="57"/>
      <c r="YE75" s="57"/>
      <c r="YF75" s="57"/>
      <c r="YG75" s="57"/>
      <c r="YH75" s="57"/>
      <c r="YI75" s="57"/>
      <c r="YJ75" s="57"/>
      <c r="YK75" s="57"/>
      <c r="YL75" s="57"/>
      <c r="YM75" s="57"/>
      <c r="YN75" s="57"/>
      <c r="YO75" s="57"/>
      <c r="YP75" s="57"/>
      <c r="YQ75" s="57"/>
      <c r="YR75" s="57"/>
      <c r="YS75" s="57"/>
      <c r="YT75" s="57"/>
      <c r="YU75" s="57"/>
      <c r="YV75" s="57"/>
      <c r="YW75" s="57"/>
      <c r="YX75" s="57"/>
      <c r="YY75" s="57"/>
      <c r="YZ75" s="57"/>
      <c r="ZA75" s="57"/>
      <c r="ZB75" s="57"/>
      <c r="ZC75" s="57"/>
      <c r="ZD75" s="57"/>
      <c r="ZE75" s="57"/>
      <c r="ZF75" s="57"/>
      <c r="ZG75" s="57"/>
      <c r="ZH75" s="57"/>
      <c r="ZI75" s="57"/>
      <c r="ZJ75" s="57"/>
      <c r="ZK75" s="57"/>
      <c r="ZL75" s="57"/>
      <c r="ZM75" s="57"/>
      <c r="ZN75" s="57"/>
      <c r="ZO75" s="57"/>
      <c r="ZP75" s="57"/>
      <c r="ZQ75" s="57"/>
      <c r="ZR75" s="57"/>
      <c r="ZS75" s="57"/>
      <c r="ZT75" s="57"/>
      <c r="ZU75" s="57"/>
      <c r="ZV75" s="57"/>
      <c r="ZW75" s="57"/>
      <c r="ZX75" s="57"/>
      <c r="ZY75" s="57"/>
      <c r="ZZ75" s="57"/>
      <c r="AAA75" s="57"/>
      <c r="AAB75" s="57"/>
      <c r="AAC75" s="57"/>
      <c r="AAD75" s="57"/>
      <c r="AAE75" s="57"/>
      <c r="AAF75" s="57"/>
      <c r="AAG75" s="57"/>
      <c r="AAH75" s="57"/>
      <c r="AAI75" s="57"/>
      <c r="AAJ75" s="57"/>
      <c r="AAK75" s="57"/>
      <c r="AAL75" s="57"/>
      <c r="AAM75" s="57"/>
      <c r="AAN75" s="57"/>
      <c r="AAO75" s="57"/>
      <c r="AAP75" s="57"/>
      <c r="AAQ75" s="57"/>
      <c r="AAR75" s="57"/>
      <c r="AAS75" s="57"/>
      <c r="AAT75" s="57"/>
      <c r="AAU75" s="57"/>
      <c r="AAV75" s="57"/>
      <c r="AAW75" s="57"/>
      <c r="AAX75" s="57"/>
      <c r="AAY75" s="57"/>
      <c r="AAZ75" s="57"/>
      <c r="ABA75" s="57"/>
      <c r="ABB75" s="57"/>
      <c r="ABC75" s="57"/>
      <c r="ABD75" s="57"/>
      <c r="ABE75" s="57"/>
      <c r="ABF75" s="57"/>
      <c r="ABG75" s="57"/>
      <c r="ABH75" s="57"/>
      <c r="ABI75" s="57"/>
      <c r="ABJ75" s="57"/>
      <c r="ABK75" s="57"/>
      <c r="ABL75" s="57"/>
      <c r="ABM75" s="57"/>
      <c r="ABN75" s="57"/>
      <c r="ABO75" s="57"/>
      <c r="ABP75" s="57"/>
      <c r="ABQ75" s="57"/>
      <c r="ABR75" s="57"/>
      <c r="ABS75" s="57"/>
      <c r="ABT75" s="57"/>
      <c r="ABU75" s="57"/>
      <c r="ABV75" s="57"/>
      <c r="ABW75" s="57"/>
      <c r="ABX75" s="57"/>
      <c r="ABY75" s="57"/>
      <c r="ABZ75" s="57"/>
      <c r="ACA75" s="57"/>
      <c r="ACB75" s="57"/>
      <c r="ACC75" s="57"/>
      <c r="ACD75" s="57"/>
      <c r="ACE75" s="57"/>
      <c r="ACF75" s="57"/>
      <c r="ACG75" s="57"/>
      <c r="ACH75" s="57"/>
      <c r="ACI75" s="57"/>
      <c r="ACJ75" s="57"/>
      <c r="ACK75" s="57"/>
      <c r="ACL75" s="57"/>
      <c r="ACM75" s="57"/>
      <c r="ACN75" s="57"/>
      <c r="ACO75" s="57"/>
      <c r="ACP75" s="57"/>
      <c r="ACQ75" s="57"/>
      <c r="ACR75" s="57"/>
      <c r="ACS75" s="57"/>
      <c r="ACT75" s="57"/>
      <c r="ACU75" s="57"/>
      <c r="ACV75" s="57"/>
      <c r="ACW75" s="57"/>
      <c r="ACX75" s="57"/>
      <c r="ACY75" s="57"/>
      <c r="ACZ75" s="57"/>
      <c r="ADA75" s="57"/>
      <c r="ADB75" s="57"/>
      <c r="ADC75" s="57"/>
      <c r="ADD75" s="57"/>
      <c r="ADE75" s="57"/>
      <c r="ADF75" s="57"/>
      <c r="ADG75" s="57"/>
      <c r="ADH75" s="57"/>
      <c r="ADI75" s="57"/>
      <c r="ADJ75" s="57"/>
      <c r="ADK75" s="57"/>
      <c r="ADL75" s="57"/>
      <c r="ADM75" s="57"/>
      <c r="ADN75" s="57"/>
      <c r="ADO75" s="57"/>
      <c r="ADP75" s="57"/>
      <c r="ADQ75" s="57"/>
      <c r="ADR75" s="57"/>
      <c r="ADS75" s="57"/>
      <c r="ADT75" s="57"/>
      <c r="ADU75" s="57"/>
      <c r="ADV75" s="57"/>
      <c r="ADW75" s="57"/>
      <c r="ADX75" s="57"/>
      <c r="ADY75" s="57"/>
      <c r="ADZ75" s="57"/>
      <c r="AEA75" s="57"/>
      <c r="AEB75" s="57"/>
      <c r="AEC75" s="57"/>
      <c r="AED75" s="57"/>
      <c r="AEE75" s="57"/>
      <c r="AEF75" s="57"/>
      <c r="AEG75" s="57"/>
      <c r="AEH75" s="57"/>
      <c r="AEI75" s="57"/>
      <c r="AEJ75" s="57"/>
      <c r="AEK75" s="57"/>
      <c r="AEL75" s="57"/>
      <c r="AEM75" s="57"/>
      <c r="AEN75" s="57"/>
      <c r="AEO75" s="57"/>
      <c r="AEP75" s="57"/>
      <c r="AEQ75" s="57"/>
      <c r="AER75" s="57"/>
      <c r="AES75" s="57"/>
      <c r="AET75" s="57"/>
      <c r="AEU75" s="57"/>
      <c r="AEV75" s="57"/>
      <c r="AEW75" s="57"/>
      <c r="AEX75" s="57"/>
      <c r="AEY75" s="57"/>
      <c r="AEZ75" s="57"/>
      <c r="AFA75" s="57"/>
      <c r="AFB75" s="57"/>
      <c r="AFC75" s="57"/>
      <c r="AFD75" s="57"/>
      <c r="AFE75" s="57"/>
      <c r="AFF75" s="57"/>
      <c r="AFG75" s="57"/>
      <c r="AFH75" s="57"/>
      <c r="AFI75" s="57"/>
      <c r="AFJ75" s="57"/>
      <c r="AFK75" s="57"/>
      <c r="AFL75" s="57"/>
      <c r="AFM75" s="57"/>
      <c r="AFN75" s="57"/>
      <c r="AFO75" s="57"/>
      <c r="AFP75" s="57"/>
      <c r="AFQ75" s="57"/>
      <c r="AFR75" s="57"/>
      <c r="AFS75" s="57"/>
      <c r="AFT75" s="57"/>
      <c r="AFU75" s="57"/>
      <c r="AFV75" s="57"/>
      <c r="AFW75" s="57"/>
      <c r="AFX75" s="57"/>
      <c r="AFY75" s="57"/>
      <c r="AFZ75" s="57"/>
      <c r="AGA75" s="57"/>
      <c r="AGB75" s="57"/>
      <c r="AGC75" s="57"/>
      <c r="AGD75" s="57"/>
      <c r="AGE75" s="57"/>
      <c r="AGF75" s="57"/>
      <c r="AGG75" s="57"/>
      <c r="AGH75" s="57"/>
      <c r="AGI75" s="57"/>
      <c r="AGJ75" s="57"/>
      <c r="AGK75" s="57"/>
      <c r="AGL75" s="57"/>
      <c r="AGM75" s="57"/>
      <c r="AGN75" s="57"/>
      <c r="AGO75" s="57"/>
      <c r="AGP75" s="57"/>
      <c r="AGQ75" s="57"/>
      <c r="AGR75" s="57"/>
      <c r="AGS75" s="57"/>
      <c r="AGT75" s="57"/>
      <c r="AGU75" s="57"/>
      <c r="AGV75" s="57"/>
      <c r="AGW75" s="57"/>
      <c r="AGX75" s="57"/>
      <c r="AGY75" s="57"/>
      <c r="AGZ75" s="57"/>
      <c r="AHA75" s="57"/>
      <c r="AHB75" s="57"/>
      <c r="AHC75" s="57"/>
      <c r="AHD75" s="57"/>
      <c r="AHE75" s="57"/>
      <c r="AHF75" s="57"/>
      <c r="AHG75" s="57"/>
      <c r="AHH75" s="57"/>
      <c r="AHI75" s="57"/>
      <c r="AHJ75" s="57"/>
      <c r="AHK75" s="57"/>
      <c r="AHL75" s="57"/>
      <c r="AHM75" s="57"/>
      <c r="AHN75" s="57"/>
      <c r="AHO75" s="57"/>
      <c r="AHP75" s="57"/>
      <c r="AHQ75" s="57"/>
      <c r="AHR75" s="57"/>
      <c r="AHS75" s="57"/>
      <c r="AHT75" s="57"/>
      <c r="AHU75" s="57"/>
      <c r="AHV75" s="57"/>
      <c r="AHW75" s="57"/>
      <c r="AHX75" s="57"/>
      <c r="AHY75" s="57"/>
      <c r="AHZ75" s="57"/>
      <c r="AIA75" s="57"/>
      <c r="AIB75" s="57"/>
      <c r="AIC75" s="57"/>
      <c r="AID75" s="57"/>
      <c r="AIE75" s="57"/>
      <c r="AIF75" s="57"/>
      <c r="AIG75" s="57"/>
      <c r="AIH75" s="57"/>
      <c r="AII75" s="57"/>
      <c r="AIJ75" s="57"/>
      <c r="AIK75" s="57"/>
      <c r="AIL75" s="57"/>
      <c r="AIM75" s="57"/>
      <c r="AIN75" s="57"/>
      <c r="AIO75" s="57"/>
      <c r="AIP75" s="57"/>
      <c r="AIQ75" s="57"/>
      <c r="AIR75" s="57"/>
      <c r="AIS75" s="57"/>
      <c r="AIT75" s="57"/>
      <c r="AIU75" s="57"/>
      <c r="AIV75" s="57"/>
      <c r="AIW75" s="57"/>
      <c r="AIX75" s="57"/>
      <c r="AIY75" s="57"/>
      <c r="AIZ75" s="57"/>
      <c r="AJA75" s="57"/>
      <c r="AJB75" s="57"/>
      <c r="AJC75" s="57"/>
      <c r="AJD75" s="57"/>
      <c r="AJE75" s="57"/>
      <c r="AJF75" s="57"/>
      <c r="AJG75" s="57"/>
      <c r="AJH75" s="57"/>
      <c r="AJI75" s="57"/>
      <c r="AJJ75" s="57"/>
      <c r="AJK75" s="57"/>
      <c r="AJL75" s="57"/>
      <c r="AJM75" s="57"/>
      <c r="AJN75" s="57"/>
      <c r="AJO75" s="57"/>
      <c r="AJP75" s="57"/>
      <c r="AJQ75" s="57"/>
      <c r="AJR75" s="57"/>
      <c r="AJS75" s="57"/>
      <c r="AJT75" s="57"/>
      <c r="AJU75" s="57"/>
      <c r="AJV75" s="57"/>
      <c r="AJW75" s="57"/>
      <c r="AJX75" s="57"/>
      <c r="AJY75" s="57"/>
      <c r="AJZ75" s="57"/>
      <c r="AKA75" s="57"/>
      <c r="AKB75" s="57"/>
      <c r="AKC75" s="57"/>
      <c r="AKD75" s="57"/>
      <c r="AKE75" s="57"/>
      <c r="AKF75" s="57"/>
      <c r="AKG75" s="57"/>
      <c r="AKH75" s="57"/>
      <c r="AKI75" s="57"/>
      <c r="AKJ75" s="57"/>
      <c r="AKK75" s="57"/>
      <c r="AKL75" s="57"/>
      <c r="AKM75" s="57"/>
      <c r="AKN75" s="57"/>
      <c r="AKO75" s="57"/>
      <c r="AKP75" s="57"/>
      <c r="AKQ75" s="57"/>
      <c r="AKR75" s="57"/>
      <c r="AKS75" s="57"/>
      <c r="AKT75" s="57"/>
      <c r="AKU75" s="57"/>
      <c r="AKV75" s="57"/>
      <c r="AKW75" s="57"/>
      <c r="AKX75" s="57"/>
      <c r="AKY75" s="57"/>
      <c r="AKZ75" s="57"/>
      <c r="ALA75" s="57"/>
      <c r="ALB75" s="57"/>
      <c r="ALC75" s="57"/>
      <c r="ALD75" s="57"/>
      <c r="ALE75" s="57"/>
      <c r="ALF75" s="57"/>
      <c r="ALG75" s="57"/>
      <c r="ALH75" s="57"/>
    </row>
    <row r="76" spans="1:996" s="57" customFormat="1" ht="11.4">
      <c r="A76" s="386"/>
      <c r="B76" s="387"/>
      <c r="C76" s="387"/>
      <c r="D76" s="388"/>
      <c r="E76" s="388"/>
      <c r="F76" s="388"/>
      <c r="G76" s="388"/>
      <c r="H76" s="388"/>
      <c r="I76" s="388"/>
      <c r="J76" s="388"/>
      <c r="K76" s="388"/>
      <c r="L76" s="388"/>
      <c r="M76" s="388"/>
      <c r="N76" s="388"/>
      <c r="O76" s="388"/>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row>
    <row r="77" spans="1:996" s="38" customFormat="1" ht="13.5" customHeight="1">
      <c r="A77" s="442" t="s">
        <v>258</v>
      </c>
      <c r="B77" s="53" t="s">
        <v>6</v>
      </c>
      <c r="C77" s="21">
        <v>1</v>
      </c>
      <c r="D77" s="393">
        <v>0</v>
      </c>
      <c r="E77" s="393">
        <v>15000000</v>
      </c>
      <c r="F77" s="393">
        <v>0</v>
      </c>
      <c r="G77" s="393">
        <v>0</v>
      </c>
      <c r="H77" s="393">
        <v>0</v>
      </c>
      <c r="I77" s="393">
        <v>0</v>
      </c>
      <c r="J77" s="393">
        <v>0</v>
      </c>
      <c r="K77" s="393">
        <v>0</v>
      </c>
      <c r="L77" s="393">
        <v>0</v>
      </c>
      <c r="M77" s="393">
        <v>0</v>
      </c>
      <c r="N77" s="393">
        <v>0</v>
      </c>
      <c r="O77" s="393">
        <v>0</v>
      </c>
      <c r="P77" s="382"/>
      <c r="Q77" s="382"/>
      <c r="R77" s="382"/>
      <c r="S77" s="382"/>
      <c r="T77" s="382"/>
      <c r="U77" s="382"/>
      <c r="V77" s="382"/>
      <c r="W77" s="382"/>
      <c r="X77" s="382"/>
      <c r="Y77" s="382"/>
      <c r="Z77" s="382"/>
      <c r="AA77" s="382"/>
      <c r="AB77" s="382"/>
      <c r="AC77" s="382"/>
      <c r="AD77" s="382"/>
      <c r="AE77" s="382"/>
      <c r="AF77" s="382"/>
      <c r="AG77" s="382"/>
      <c r="AH77" s="382"/>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row>
    <row r="78" spans="1:996" s="38" customFormat="1" ht="13.5" customHeight="1">
      <c r="A78" s="443"/>
      <c r="B78" s="52" t="s">
        <v>7</v>
      </c>
      <c r="C78" s="21">
        <v>1</v>
      </c>
      <c r="D78" s="393">
        <v>0</v>
      </c>
      <c r="E78" s="393">
        <v>0</v>
      </c>
      <c r="F78" s="393">
        <v>0</v>
      </c>
      <c r="G78" s="393">
        <v>0</v>
      </c>
      <c r="H78" s="393">
        <v>0</v>
      </c>
      <c r="I78" s="393">
        <v>0</v>
      </c>
      <c r="J78" s="393">
        <v>0</v>
      </c>
      <c r="K78" s="393">
        <v>0</v>
      </c>
      <c r="L78" s="393">
        <v>0</v>
      </c>
      <c r="M78" s="393">
        <v>0</v>
      </c>
      <c r="N78" s="393">
        <v>15000000</v>
      </c>
      <c r="O78" s="393">
        <v>0</v>
      </c>
      <c r="P78" s="382"/>
      <c r="Q78" s="382"/>
      <c r="R78" s="382"/>
      <c r="S78" s="382"/>
      <c r="T78" s="382"/>
      <c r="U78" s="382"/>
      <c r="V78" s="382"/>
      <c r="W78" s="382"/>
      <c r="X78" s="382"/>
      <c r="Y78" s="382"/>
      <c r="Z78" s="382"/>
      <c r="AA78" s="382"/>
      <c r="AB78" s="382"/>
      <c r="AC78" s="382"/>
      <c r="AD78" s="382"/>
      <c r="AE78" s="382"/>
      <c r="AF78" s="382"/>
      <c r="AG78" s="382"/>
      <c r="AH78" s="382"/>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row>
    <row r="79" spans="1:996">
      <c r="A79" s="443"/>
      <c r="B79" s="398" t="s">
        <v>14</v>
      </c>
      <c r="C79" s="21">
        <v>1</v>
      </c>
      <c r="D79" s="393">
        <v>0</v>
      </c>
      <c r="E79" s="393">
        <v>15000000</v>
      </c>
      <c r="F79" s="393">
        <v>15000000</v>
      </c>
      <c r="G79" s="393">
        <v>15000000</v>
      </c>
      <c r="H79" s="393">
        <v>15000000</v>
      </c>
      <c r="I79" s="393">
        <v>15000000</v>
      </c>
      <c r="J79" s="393">
        <v>15000000</v>
      </c>
      <c r="K79" s="393">
        <v>15000000</v>
      </c>
      <c r="L79" s="393">
        <v>15000000</v>
      </c>
      <c r="M79" s="393">
        <v>15000000</v>
      </c>
      <c r="N79" s="393">
        <v>0</v>
      </c>
      <c r="O79" s="393">
        <v>0</v>
      </c>
      <c r="P79" s="382"/>
      <c r="Q79" s="382"/>
      <c r="R79" s="382"/>
      <c r="S79" s="382"/>
      <c r="T79" s="382"/>
      <c r="U79" s="382"/>
      <c r="V79" s="382"/>
      <c r="W79" s="382"/>
      <c r="X79" s="382"/>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row>
    <row r="80" spans="1:996" hidden="1">
      <c r="A80" s="443"/>
      <c r="B80" s="52"/>
      <c r="C80" s="21">
        <v>1</v>
      </c>
      <c r="D80" s="405"/>
      <c r="E80" s="405"/>
      <c r="F80" s="405"/>
      <c r="G80" s="405"/>
      <c r="H80" s="405"/>
      <c r="I80" s="405"/>
      <c r="J80" s="405"/>
      <c r="K80" s="405"/>
      <c r="L80" s="405"/>
      <c r="M80" s="405"/>
      <c r="N80" s="405"/>
      <c r="O80" s="405"/>
      <c r="P80" s="392"/>
      <c r="Q80" s="392"/>
      <c r="R80" s="392"/>
      <c r="S80" s="392"/>
      <c r="T80" s="392"/>
      <c r="U80" s="392"/>
      <c r="V80" s="392"/>
      <c r="W80" s="392"/>
      <c r="X80" s="392"/>
      <c r="Y80" s="392"/>
      <c r="Z80" s="392"/>
      <c r="AA80" s="392"/>
      <c r="AB80" s="392"/>
      <c r="AC80" s="392"/>
      <c r="AD80" s="392"/>
      <c r="AE80" s="392"/>
      <c r="AF80" s="392"/>
      <c r="AG80" s="392"/>
      <c r="AH80" s="392"/>
      <c r="AI80" s="392"/>
      <c r="AJ80" s="392"/>
      <c r="AK80" s="392"/>
      <c r="AL80" s="392"/>
      <c r="AM80" s="392"/>
      <c r="AN80" s="392"/>
      <c r="AO80" s="392"/>
      <c r="AP80" s="392"/>
      <c r="AQ80" s="392"/>
      <c r="AR80" s="392"/>
      <c r="AS80" s="392"/>
      <c r="AT80" s="392"/>
      <c r="AU80" s="392"/>
      <c r="AV80" s="392"/>
      <c r="AW80" s="392"/>
      <c r="AX80" s="392"/>
      <c r="AY80" s="392"/>
      <c r="AZ80" s="392"/>
      <c r="BA80" s="392"/>
      <c r="BB80" s="392"/>
      <c r="BC80" s="392"/>
      <c r="BD80" s="392"/>
      <c r="BE80" s="392"/>
      <c r="BF80" s="392"/>
      <c r="BG80" s="392"/>
    </row>
    <row r="81" spans="1:996">
      <c r="A81" s="443"/>
      <c r="B81" s="52" t="s">
        <v>150</v>
      </c>
      <c r="C81" s="21">
        <v>1</v>
      </c>
      <c r="D81" s="393">
        <v>0</v>
      </c>
      <c r="E81" s="393">
        <v>187500</v>
      </c>
      <c r="F81" s="393">
        <v>375000</v>
      </c>
      <c r="G81" s="393">
        <v>375000</v>
      </c>
      <c r="H81" s="393">
        <v>375000</v>
      </c>
      <c r="I81" s="393">
        <v>375000</v>
      </c>
      <c r="J81" s="393">
        <v>375000</v>
      </c>
      <c r="K81" s="393">
        <v>375000</v>
      </c>
      <c r="L81" s="393">
        <v>375000</v>
      </c>
      <c r="M81" s="393">
        <v>375000</v>
      </c>
      <c r="N81" s="393">
        <v>187500</v>
      </c>
      <c r="O81" s="393">
        <v>0</v>
      </c>
      <c r="P81" s="382"/>
      <c r="Q81" s="382"/>
      <c r="R81" s="382"/>
      <c r="S81" s="382"/>
      <c r="T81" s="382"/>
      <c r="U81" s="382"/>
      <c r="V81" s="382"/>
      <c r="W81" s="382"/>
      <c r="X81" s="382"/>
      <c r="Y81" s="382"/>
      <c r="Z81" s="382"/>
      <c r="AA81" s="382"/>
      <c r="AB81" s="382"/>
      <c r="AC81" s="382"/>
      <c r="AD81" s="382"/>
      <c r="AE81" s="382"/>
      <c r="AF81" s="382"/>
      <c r="AG81" s="382"/>
      <c r="AH81" s="382"/>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row>
    <row r="82" spans="1:996">
      <c r="A82" s="443"/>
      <c r="B82" s="52" t="s">
        <v>149</v>
      </c>
      <c r="C82" s="21">
        <v>1</v>
      </c>
      <c r="D82" s="393">
        <v>0</v>
      </c>
      <c r="E82" s="393">
        <v>150000</v>
      </c>
      <c r="F82" s="393">
        <v>0</v>
      </c>
      <c r="G82" s="393">
        <v>0</v>
      </c>
      <c r="H82" s="393">
        <v>0</v>
      </c>
      <c r="I82" s="393">
        <v>0</v>
      </c>
      <c r="J82" s="393">
        <v>0</v>
      </c>
      <c r="K82" s="393">
        <v>0</v>
      </c>
      <c r="L82" s="393">
        <v>0</v>
      </c>
      <c r="M82" s="393">
        <v>0</v>
      </c>
      <c r="N82" s="393">
        <v>0</v>
      </c>
      <c r="O82" s="393">
        <v>0</v>
      </c>
      <c r="P82" s="382"/>
      <c r="Q82" s="382"/>
      <c r="R82" s="382"/>
      <c r="S82" s="382"/>
      <c r="T82" s="382"/>
      <c r="U82" s="382"/>
      <c r="V82" s="382"/>
      <c r="W82" s="382"/>
      <c r="X82" s="382"/>
      <c r="Y82" s="382"/>
      <c r="Z82" s="382"/>
      <c r="AA82" s="382"/>
      <c r="AB82" s="382"/>
      <c r="AC82" s="382"/>
      <c r="AD82" s="382"/>
      <c r="AE82" s="382"/>
      <c r="AF82" s="382"/>
      <c r="AG82" s="382"/>
      <c r="AH82" s="382"/>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row>
    <row r="83" spans="1:996">
      <c r="A83" s="443"/>
      <c r="B83" s="362" t="s">
        <v>11</v>
      </c>
      <c r="C83" s="21">
        <v>1</v>
      </c>
      <c r="D83" s="393">
        <v>0</v>
      </c>
      <c r="E83" s="393">
        <v>337500</v>
      </c>
      <c r="F83" s="393">
        <v>375000</v>
      </c>
      <c r="G83" s="393">
        <v>375000</v>
      </c>
      <c r="H83" s="393">
        <v>375000</v>
      </c>
      <c r="I83" s="393">
        <v>375000</v>
      </c>
      <c r="J83" s="393">
        <v>375000</v>
      </c>
      <c r="K83" s="393">
        <v>375000</v>
      </c>
      <c r="L83" s="393">
        <v>375000</v>
      </c>
      <c r="M83" s="393">
        <v>375000</v>
      </c>
      <c r="N83" s="393">
        <v>187500</v>
      </c>
      <c r="O83" s="393">
        <v>0</v>
      </c>
      <c r="P83" s="382"/>
      <c r="Q83" s="382"/>
      <c r="R83" s="382"/>
      <c r="S83" s="382"/>
      <c r="T83" s="382"/>
      <c r="U83" s="382"/>
      <c r="V83" s="382"/>
      <c r="W83" s="382"/>
      <c r="X83" s="382"/>
      <c r="Y83" s="382"/>
      <c r="Z83" s="382"/>
      <c r="AA83" s="382"/>
      <c r="AB83" s="382"/>
      <c r="AC83" s="382"/>
      <c r="AD83" s="382"/>
      <c r="AE83" s="382"/>
      <c r="AF83" s="382"/>
      <c r="AG83" s="382"/>
      <c r="AH83" s="382"/>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row>
    <row r="84" spans="1:996">
      <c r="A84" s="443"/>
      <c r="B84" s="189" t="s">
        <v>12</v>
      </c>
      <c r="C84" s="21">
        <v>1</v>
      </c>
      <c r="D84" s="393">
        <v>0</v>
      </c>
      <c r="E84" s="393">
        <v>337500</v>
      </c>
      <c r="F84" s="393">
        <v>375000</v>
      </c>
      <c r="G84" s="393">
        <v>375000</v>
      </c>
      <c r="H84" s="393">
        <v>375000</v>
      </c>
      <c r="I84" s="393">
        <v>375000</v>
      </c>
      <c r="J84" s="393">
        <v>375000</v>
      </c>
      <c r="K84" s="393">
        <v>375000</v>
      </c>
      <c r="L84" s="393">
        <v>375000</v>
      </c>
      <c r="M84" s="393">
        <v>375000</v>
      </c>
      <c r="N84" s="393">
        <v>0</v>
      </c>
      <c r="O84" s="393">
        <v>0</v>
      </c>
      <c r="P84" s="382"/>
      <c r="Q84" s="382"/>
      <c r="R84" s="382"/>
      <c r="S84" s="382"/>
      <c r="T84" s="382"/>
      <c r="U84" s="382"/>
      <c r="V84" s="382"/>
      <c r="W84" s="382"/>
      <c r="X84" s="382"/>
      <c r="Y84" s="382"/>
      <c r="Z84" s="382"/>
      <c r="AA84" s="382"/>
      <c r="AB84" s="382"/>
      <c r="AC84" s="382"/>
      <c r="AD84" s="382"/>
      <c r="AE84" s="382"/>
      <c r="AF84" s="382"/>
      <c r="AG84" s="382"/>
      <c r="AH84" s="382"/>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row>
    <row r="85" spans="1:996">
      <c r="A85" s="444"/>
      <c r="B85" s="189" t="s">
        <v>13</v>
      </c>
      <c r="C85" s="21">
        <v>1</v>
      </c>
      <c r="D85" s="393">
        <v>0</v>
      </c>
      <c r="E85" s="393">
        <v>0</v>
      </c>
      <c r="F85" s="393">
        <v>0</v>
      </c>
      <c r="G85" s="393">
        <v>0</v>
      </c>
      <c r="H85" s="393">
        <v>0</v>
      </c>
      <c r="I85" s="393">
        <v>0</v>
      </c>
      <c r="J85" s="393">
        <v>0</v>
      </c>
      <c r="K85" s="393">
        <v>0</v>
      </c>
      <c r="L85" s="393">
        <v>0</v>
      </c>
      <c r="M85" s="393">
        <v>0</v>
      </c>
      <c r="N85" s="393">
        <v>187500</v>
      </c>
      <c r="O85" s="393">
        <v>0</v>
      </c>
      <c r="P85" s="382"/>
      <c r="Q85" s="382"/>
      <c r="R85" s="382"/>
      <c r="S85" s="382"/>
      <c r="T85" s="382"/>
      <c r="U85" s="382"/>
      <c r="V85" s="382"/>
      <c r="W85" s="382"/>
      <c r="X85" s="382"/>
      <c r="Y85" s="382"/>
      <c r="Z85" s="382"/>
      <c r="AA85" s="382"/>
      <c r="AB85" s="382"/>
      <c r="AC85" s="382"/>
      <c r="AD85" s="382"/>
      <c r="AE85" s="382"/>
      <c r="AF85" s="382"/>
      <c r="AG85" s="382"/>
      <c r="AH85" s="382"/>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row>
    <row r="86" spans="1:996" s="24" customFormat="1" ht="14.4" hidden="1">
      <c r="A86" s="402"/>
      <c r="B86" s="406"/>
      <c r="C86" s="21">
        <v>1</v>
      </c>
      <c r="D86" s="406"/>
      <c r="E86" s="406"/>
      <c r="F86" s="406"/>
      <c r="G86" s="406"/>
      <c r="H86" s="406"/>
      <c r="I86" s="406"/>
      <c r="J86" s="406"/>
      <c r="K86" s="406"/>
      <c r="L86" s="406"/>
      <c r="M86" s="406"/>
      <c r="N86" s="406"/>
      <c r="O86" s="406"/>
      <c r="P86" s="397"/>
      <c r="Q86" s="397"/>
      <c r="R86" s="397"/>
      <c r="S86" s="397"/>
      <c r="T86" s="397"/>
      <c r="U86" s="397"/>
      <c r="V86" s="397"/>
      <c r="W86" s="397"/>
      <c r="X86" s="397"/>
      <c r="Y86" s="397"/>
      <c r="Z86" s="397"/>
      <c r="AA86" s="397"/>
      <c r="AB86" s="397"/>
      <c r="AC86" s="397"/>
      <c r="AD86" s="397"/>
      <c r="AE86" s="397"/>
      <c r="AF86" s="397"/>
      <c r="AG86" s="397"/>
      <c r="AH86" s="397"/>
      <c r="AI86" s="397"/>
      <c r="AJ86" s="397"/>
      <c r="AK86" s="397"/>
      <c r="AL86" s="397"/>
      <c r="AM86" s="397"/>
      <c r="AN86" s="397"/>
      <c r="AO86" s="397"/>
      <c r="AP86" s="397"/>
      <c r="AQ86" s="397"/>
      <c r="AR86" s="397"/>
      <c r="AS86" s="397"/>
      <c r="AT86" s="397"/>
      <c r="AU86" s="397"/>
      <c r="AV86" s="397"/>
      <c r="AW86" s="397"/>
      <c r="AX86" s="397"/>
      <c r="AY86" s="397"/>
      <c r="AZ86" s="397"/>
      <c r="BA86" s="397"/>
      <c r="BB86" s="397"/>
      <c r="BC86" s="397"/>
      <c r="BD86" s="397"/>
      <c r="BE86" s="397"/>
      <c r="BF86" s="397"/>
      <c r="BG86" s="39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7"/>
      <c r="IX86" s="57"/>
      <c r="IY86" s="57"/>
      <c r="IZ86" s="57"/>
      <c r="JA86" s="57"/>
      <c r="JB86" s="57"/>
      <c r="JC86" s="57"/>
      <c r="JD86" s="57"/>
      <c r="JE86" s="57"/>
      <c r="JF86" s="57"/>
      <c r="JG86" s="57"/>
      <c r="JH86" s="57"/>
      <c r="JI86" s="57"/>
      <c r="JJ86" s="57"/>
      <c r="JK86" s="57"/>
      <c r="JL86" s="57"/>
      <c r="JM86" s="57"/>
      <c r="JN86" s="57"/>
      <c r="JO86" s="57"/>
      <c r="JP86" s="57"/>
      <c r="JQ86" s="57"/>
      <c r="JR86" s="57"/>
      <c r="JS86" s="57"/>
      <c r="JT86" s="57"/>
      <c r="JU86" s="57"/>
      <c r="JV86" s="57"/>
      <c r="JW86" s="57"/>
      <c r="JX86" s="57"/>
      <c r="JY86" s="57"/>
      <c r="JZ86" s="57"/>
      <c r="KA86" s="57"/>
      <c r="KB86" s="57"/>
      <c r="KC86" s="57"/>
      <c r="KD86" s="57"/>
      <c r="KE86" s="57"/>
      <c r="KF86" s="57"/>
      <c r="KG86" s="57"/>
      <c r="KH86" s="57"/>
      <c r="KI86" s="57"/>
      <c r="KJ86" s="57"/>
      <c r="KK86" s="57"/>
      <c r="KL86" s="57"/>
      <c r="KM86" s="57"/>
      <c r="KN86" s="57"/>
      <c r="KO86" s="57"/>
      <c r="KP86" s="57"/>
      <c r="KQ86" s="57"/>
      <c r="KR86" s="57"/>
      <c r="KS86" s="57"/>
      <c r="KT86" s="57"/>
      <c r="KU86" s="57"/>
      <c r="KV86" s="57"/>
      <c r="KW86" s="57"/>
      <c r="KX86" s="57"/>
      <c r="KY86" s="57"/>
      <c r="KZ86" s="57"/>
      <c r="LA86" s="57"/>
      <c r="LB86" s="57"/>
      <c r="LC86" s="57"/>
      <c r="LD86" s="57"/>
      <c r="LE86" s="57"/>
      <c r="LF86" s="57"/>
      <c r="LG86" s="57"/>
      <c r="LH86" s="57"/>
      <c r="LI86" s="57"/>
      <c r="LJ86" s="57"/>
      <c r="LK86" s="57"/>
      <c r="LL86" s="57"/>
      <c r="LM86" s="57"/>
      <c r="LN86" s="57"/>
      <c r="LO86" s="57"/>
      <c r="LP86" s="57"/>
      <c r="LQ86" s="57"/>
      <c r="LR86" s="57"/>
      <c r="LS86" s="57"/>
      <c r="LT86" s="57"/>
      <c r="LU86" s="57"/>
      <c r="LV86" s="57"/>
      <c r="LW86" s="57"/>
      <c r="LX86" s="57"/>
      <c r="LY86" s="57"/>
      <c r="LZ86" s="57"/>
      <c r="MA86" s="57"/>
      <c r="MB86" s="57"/>
      <c r="MC86" s="57"/>
      <c r="MD86" s="57"/>
      <c r="ME86" s="57"/>
      <c r="MF86" s="57"/>
      <c r="MG86" s="57"/>
      <c r="MH86" s="57"/>
      <c r="MI86" s="57"/>
      <c r="MJ86" s="57"/>
      <c r="MK86" s="57"/>
      <c r="ML86" s="57"/>
      <c r="MM86" s="57"/>
      <c r="MN86" s="57"/>
      <c r="MO86" s="57"/>
      <c r="MP86" s="57"/>
      <c r="MQ86" s="57"/>
      <c r="MR86" s="57"/>
      <c r="MS86" s="57"/>
      <c r="MT86" s="57"/>
      <c r="MU86" s="57"/>
      <c r="MV86" s="57"/>
      <c r="MW86" s="57"/>
      <c r="MX86" s="57"/>
      <c r="MY86" s="57"/>
      <c r="MZ86" s="57"/>
      <c r="NA86" s="57"/>
      <c r="NB86" s="57"/>
      <c r="NC86" s="57"/>
      <c r="ND86" s="57"/>
      <c r="NE86" s="57"/>
      <c r="NF86" s="57"/>
      <c r="NG86" s="57"/>
      <c r="NH86" s="57"/>
      <c r="NI86" s="57"/>
      <c r="NJ86" s="57"/>
      <c r="NK86" s="57"/>
      <c r="NL86" s="57"/>
      <c r="NM86" s="57"/>
      <c r="NN86" s="57"/>
      <c r="NO86" s="57"/>
      <c r="NP86" s="57"/>
      <c r="NQ86" s="57"/>
      <c r="NR86" s="57"/>
      <c r="NS86" s="57"/>
      <c r="NT86" s="57"/>
      <c r="NU86" s="57"/>
      <c r="NV86" s="57"/>
      <c r="NW86" s="57"/>
      <c r="NX86" s="57"/>
      <c r="NY86" s="57"/>
      <c r="NZ86" s="57"/>
      <c r="OA86" s="57"/>
      <c r="OB86" s="57"/>
      <c r="OC86" s="57"/>
      <c r="OD86" s="57"/>
      <c r="OE86" s="57"/>
      <c r="OF86" s="57"/>
      <c r="OG86" s="57"/>
      <c r="OH86" s="57"/>
      <c r="OI86" s="57"/>
      <c r="OJ86" s="57"/>
      <c r="OK86" s="57"/>
      <c r="OL86" s="57"/>
      <c r="OM86" s="57"/>
      <c r="ON86" s="57"/>
      <c r="OO86" s="57"/>
      <c r="OP86" s="57"/>
      <c r="OQ86" s="57"/>
      <c r="OR86" s="57"/>
      <c r="OS86" s="57"/>
      <c r="OT86" s="57"/>
      <c r="OU86" s="57"/>
      <c r="OV86" s="57"/>
      <c r="OW86" s="57"/>
      <c r="OX86" s="57"/>
      <c r="OY86" s="57"/>
      <c r="OZ86" s="57"/>
      <c r="PA86" s="57"/>
      <c r="PB86" s="57"/>
      <c r="PC86" s="57"/>
      <c r="PD86" s="57"/>
      <c r="PE86" s="57"/>
      <c r="PF86" s="57"/>
      <c r="PG86" s="57"/>
      <c r="PH86" s="57"/>
      <c r="PI86" s="57"/>
      <c r="PJ86" s="57"/>
      <c r="PK86" s="57"/>
      <c r="PL86" s="57"/>
      <c r="PM86" s="57"/>
      <c r="PN86" s="57"/>
      <c r="PO86" s="57"/>
      <c r="PP86" s="57"/>
      <c r="PQ86" s="57"/>
      <c r="PR86" s="57"/>
      <c r="PS86" s="57"/>
      <c r="PT86" s="57"/>
      <c r="PU86" s="57"/>
      <c r="PV86" s="57"/>
      <c r="PW86" s="57"/>
      <c r="PX86" s="57"/>
      <c r="PY86" s="57"/>
      <c r="PZ86" s="57"/>
      <c r="QA86" s="57"/>
      <c r="QB86" s="57"/>
      <c r="QC86" s="57"/>
      <c r="QD86" s="57"/>
      <c r="QE86" s="57"/>
      <c r="QF86" s="57"/>
      <c r="QG86" s="57"/>
      <c r="QH86" s="57"/>
      <c r="QI86" s="57"/>
      <c r="QJ86" s="57"/>
      <c r="QK86" s="57"/>
      <c r="QL86" s="57"/>
      <c r="QM86" s="57"/>
      <c r="QN86" s="57"/>
      <c r="QO86" s="57"/>
      <c r="QP86" s="57"/>
      <c r="QQ86" s="57"/>
      <c r="QR86" s="57"/>
      <c r="QS86" s="57"/>
      <c r="QT86" s="57"/>
      <c r="QU86" s="57"/>
      <c r="QV86" s="57"/>
      <c r="QW86" s="57"/>
      <c r="QX86" s="57"/>
      <c r="QY86" s="57"/>
      <c r="QZ86" s="57"/>
      <c r="RA86" s="57"/>
      <c r="RB86" s="57"/>
      <c r="RC86" s="57"/>
      <c r="RD86" s="57"/>
      <c r="RE86" s="57"/>
      <c r="RF86" s="57"/>
      <c r="RG86" s="57"/>
      <c r="RH86" s="57"/>
      <c r="RI86" s="57"/>
      <c r="RJ86" s="57"/>
      <c r="RK86" s="57"/>
      <c r="RL86" s="57"/>
      <c r="RM86" s="57"/>
      <c r="RN86" s="57"/>
      <c r="RO86" s="57"/>
      <c r="RP86" s="57"/>
      <c r="RQ86" s="57"/>
      <c r="RR86" s="57"/>
      <c r="RS86" s="57"/>
      <c r="RT86" s="57"/>
      <c r="RU86" s="57"/>
      <c r="RV86" s="57"/>
      <c r="RW86" s="57"/>
      <c r="RX86" s="57"/>
      <c r="RY86" s="57"/>
      <c r="RZ86" s="57"/>
      <c r="SA86" s="57"/>
      <c r="SB86" s="57"/>
      <c r="SC86" s="57"/>
      <c r="SD86" s="57"/>
      <c r="SE86" s="57"/>
      <c r="SF86" s="57"/>
      <c r="SG86" s="57"/>
      <c r="SH86" s="57"/>
      <c r="SI86" s="57"/>
      <c r="SJ86" s="57"/>
      <c r="SK86" s="57"/>
      <c r="SL86" s="57"/>
      <c r="SM86" s="57"/>
      <c r="SN86" s="57"/>
      <c r="SO86" s="57"/>
      <c r="SP86" s="57"/>
      <c r="SQ86" s="57"/>
      <c r="SR86" s="57"/>
      <c r="SS86" s="57"/>
      <c r="ST86" s="57"/>
      <c r="SU86" s="57"/>
      <c r="SV86" s="57"/>
      <c r="SW86" s="57"/>
      <c r="SX86" s="57"/>
      <c r="SY86" s="57"/>
      <c r="SZ86" s="57"/>
      <c r="TA86" s="57"/>
      <c r="TB86" s="57"/>
      <c r="TC86" s="57"/>
      <c r="TD86" s="57"/>
      <c r="TE86" s="57"/>
      <c r="TF86" s="57"/>
      <c r="TG86" s="57"/>
      <c r="TH86" s="57"/>
      <c r="TI86" s="57"/>
      <c r="TJ86" s="57"/>
      <c r="TK86" s="57"/>
      <c r="TL86" s="57"/>
      <c r="TM86" s="57"/>
      <c r="TN86" s="57"/>
      <c r="TO86" s="57"/>
      <c r="TP86" s="57"/>
      <c r="TQ86" s="57"/>
      <c r="TR86" s="57"/>
      <c r="TS86" s="57"/>
      <c r="TT86" s="57"/>
      <c r="TU86" s="57"/>
      <c r="TV86" s="57"/>
      <c r="TW86" s="57"/>
      <c r="TX86" s="57"/>
      <c r="TY86" s="57"/>
      <c r="TZ86" s="57"/>
      <c r="UA86" s="57"/>
      <c r="UB86" s="57"/>
      <c r="UC86" s="57"/>
      <c r="UD86" s="57"/>
      <c r="UE86" s="57"/>
      <c r="UF86" s="57"/>
      <c r="UG86" s="57"/>
      <c r="UH86" s="57"/>
      <c r="UI86" s="57"/>
      <c r="UJ86" s="57"/>
      <c r="UK86" s="57"/>
      <c r="UL86" s="57"/>
      <c r="UM86" s="57"/>
      <c r="UN86" s="57"/>
      <c r="UO86" s="57"/>
      <c r="UP86" s="57"/>
      <c r="UQ86" s="57"/>
      <c r="UR86" s="57"/>
      <c r="US86" s="57"/>
      <c r="UT86" s="57"/>
      <c r="UU86" s="57"/>
      <c r="UV86" s="57"/>
      <c r="UW86" s="57"/>
      <c r="UX86" s="57"/>
      <c r="UY86" s="57"/>
      <c r="UZ86" s="57"/>
      <c r="VA86" s="57"/>
      <c r="VB86" s="57"/>
      <c r="VC86" s="57"/>
      <c r="VD86" s="57"/>
      <c r="VE86" s="57"/>
      <c r="VF86" s="57"/>
      <c r="VG86" s="57"/>
      <c r="VH86" s="57"/>
      <c r="VI86" s="57"/>
      <c r="VJ86" s="57"/>
      <c r="VK86" s="57"/>
      <c r="VL86" s="57"/>
      <c r="VM86" s="57"/>
      <c r="VN86" s="57"/>
      <c r="VO86" s="57"/>
      <c r="VP86" s="57"/>
      <c r="VQ86" s="57"/>
      <c r="VR86" s="57"/>
      <c r="VS86" s="57"/>
      <c r="VT86" s="57"/>
      <c r="VU86" s="57"/>
      <c r="VV86" s="57"/>
      <c r="VW86" s="57"/>
      <c r="VX86" s="57"/>
      <c r="VY86" s="57"/>
      <c r="VZ86" s="57"/>
      <c r="WA86" s="57"/>
      <c r="WB86" s="57"/>
      <c r="WC86" s="57"/>
      <c r="WD86" s="57"/>
      <c r="WE86" s="57"/>
      <c r="WF86" s="57"/>
      <c r="WG86" s="57"/>
      <c r="WH86" s="57"/>
      <c r="WI86" s="57"/>
      <c r="WJ86" s="57"/>
      <c r="WK86" s="57"/>
      <c r="WL86" s="57"/>
      <c r="WM86" s="57"/>
      <c r="WN86" s="57"/>
      <c r="WO86" s="57"/>
      <c r="WP86" s="57"/>
      <c r="WQ86" s="57"/>
      <c r="WR86" s="57"/>
      <c r="WS86" s="57"/>
      <c r="WT86" s="57"/>
      <c r="WU86" s="57"/>
      <c r="WV86" s="57"/>
      <c r="WW86" s="57"/>
      <c r="WX86" s="57"/>
      <c r="WY86" s="57"/>
      <c r="WZ86" s="57"/>
      <c r="XA86" s="57"/>
      <c r="XB86" s="57"/>
      <c r="XC86" s="57"/>
      <c r="XD86" s="57"/>
      <c r="XE86" s="57"/>
      <c r="XF86" s="57"/>
      <c r="XG86" s="57"/>
      <c r="XH86" s="57"/>
      <c r="XI86" s="57"/>
      <c r="XJ86" s="57"/>
      <c r="XK86" s="57"/>
      <c r="XL86" s="57"/>
      <c r="XM86" s="57"/>
      <c r="XN86" s="57"/>
      <c r="XO86" s="57"/>
      <c r="XP86" s="57"/>
      <c r="XQ86" s="57"/>
      <c r="XR86" s="57"/>
      <c r="XS86" s="57"/>
      <c r="XT86" s="57"/>
      <c r="XU86" s="57"/>
      <c r="XV86" s="57"/>
      <c r="XW86" s="57"/>
      <c r="XX86" s="57"/>
      <c r="XY86" s="57"/>
      <c r="XZ86" s="57"/>
      <c r="YA86" s="57"/>
      <c r="YB86" s="57"/>
      <c r="YC86" s="57"/>
      <c r="YD86" s="57"/>
      <c r="YE86" s="57"/>
      <c r="YF86" s="57"/>
      <c r="YG86" s="57"/>
      <c r="YH86" s="57"/>
      <c r="YI86" s="57"/>
      <c r="YJ86" s="57"/>
      <c r="YK86" s="57"/>
      <c r="YL86" s="57"/>
      <c r="YM86" s="57"/>
      <c r="YN86" s="57"/>
      <c r="YO86" s="57"/>
      <c r="YP86" s="57"/>
      <c r="YQ86" s="57"/>
      <c r="YR86" s="57"/>
      <c r="YS86" s="57"/>
      <c r="YT86" s="57"/>
      <c r="YU86" s="57"/>
      <c r="YV86" s="57"/>
      <c r="YW86" s="57"/>
      <c r="YX86" s="57"/>
      <c r="YY86" s="57"/>
      <c r="YZ86" s="57"/>
      <c r="ZA86" s="57"/>
      <c r="ZB86" s="57"/>
      <c r="ZC86" s="57"/>
      <c r="ZD86" s="57"/>
      <c r="ZE86" s="57"/>
      <c r="ZF86" s="57"/>
      <c r="ZG86" s="57"/>
      <c r="ZH86" s="57"/>
      <c r="ZI86" s="57"/>
      <c r="ZJ86" s="57"/>
      <c r="ZK86" s="57"/>
      <c r="ZL86" s="57"/>
      <c r="ZM86" s="57"/>
      <c r="ZN86" s="57"/>
      <c r="ZO86" s="57"/>
      <c r="ZP86" s="57"/>
      <c r="ZQ86" s="57"/>
      <c r="ZR86" s="57"/>
      <c r="ZS86" s="57"/>
      <c r="ZT86" s="57"/>
      <c r="ZU86" s="57"/>
      <c r="ZV86" s="57"/>
      <c r="ZW86" s="57"/>
      <c r="ZX86" s="57"/>
      <c r="ZY86" s="57"/>
      <c r="ZZ86" s="57"/>
      <c r="AAA86" s="57"/>
      <c r="AAB86" s="57"/>
      <c r="AAC86" s="57"/>
      <c r="AAD86" s="57"/>
      <c r="AAE86" s="57"/>
      <c r="AAF86" s="57"/>
      <c r="AAG86" s="57"/>
      <c r="AAH86" s="57"/>
      <c r="AAI86" s="57"/>
      <c r="AAJ86" s="57"/>
      <c r="AAK86" s="57"/>
      <c r="AAL86" s="57"/>
      <c r="AAM86" s="57"/>
      <c r="AAN86" s="57"/>
      <c r="AAO86" s="57"/>
      <c r="AAP86" s="57"/>
      <c r="AAQ86" s="57"/>
      <c r="AAR86" s="57"/>
      <c r="AAS86" s="57"/>
      <c r="AAT86" s="57"/>
      <c r="AAU86" s="57"/>
      <c r="AAV86" s="57"/>
      <c r="AAW86" s="57"/>
      <c r="AAX86" s="57"/>
      <c r="AAY86" s="57"/>
      <c r="AAZ86" s="57"/>
      <c r="ABA86" s="57"/>
      <c r="ABB86" s="57"/>
      <c r="ABC86" s="57"/>
      <c r="ABD86" s="57"/>
      <c r="ABE86" s="57"/>
      <c r="ABF86" s="57"/>
      <c r="ABG86" s="57"/>
      <c r="ABH86" s="57"/>
      <c r="ABI86" s="57"/>
      <c r="ABJ86" s="57"/>
      <c r="ABK86" s="57"/>
      <c r="ABL86" s="57"/>
      <c r="ABM86" s="57"/>
      <c r="ABN86" s="57"/>
      <c r="ABO86" s="57"/>
      <c r="ABP86" s="57"/>
      <c r="ABQ86" s="57"/>
      <c r="ABR86" s="57"/>
      <c r="ABS86" s="57"/>
      <c r="ABT86" s="57"/>
      <c r="ABU86" s="57"/>
      <c r="ABV86" s="57"/>
      <c r="ABW86" s="57"/>
      <c r="ABX86" s="57"/>
      <c r="ABY86" s="57"/>
      <c r="ABZ86" s="57"/>
      <c r="ACA86" s="57"/>
      <c r="ACB86" s="57"/>
      <c r="ACC86" s="57"/>
      <c r="ACD86" s="57"/>
      <c r="ACE86" s="57"/>
      <c r="ACF86" s="57"/>
      <c r="ACG86" s="57"/>
      <c r="ACH86" s="57"/>
      <c r="ACI86" s="57"/>
      <c r="ACJ86" s="57"/>
      <c r="ACK86" s="57"/>
      <c r="ACL86" s="57"/>
      <c r="ACM86" s="57"/>
      <c r="ACN86" s="57"/>
      <c r="ACO86" s="57"/>
      <c r="ACP86" s="57"/>
      <c r="ACQ86" s="57"/>
      <c r="ACR86" s="57"/>
      <c r="ACS86" s="57"/>
      <c r="ACT86" s="57"/>
      <c r="ACU86" s="57"/>
      <c r="ACV86" s="57"/>
      <c r="ACW86" s="57"/>
      <c r="ACX86" s="57"/>
      <c r="ACY86" s="57"/>
      <c r="ACZ86" s="57"/>
      <c r="ADA86" s="57"/>
      <c r="ADB86" s="57"/>
      <c r="ADC86" s="57"/>
      <c r="ADD86" s="57"/>
      <c r="ADE86" s="57"/>
      <c r="ADF86" s="57"/>
      <c r="ADG86" s="57"/>
      <c r="ADH86" s="57"/>
      <c r="ADI86" s="57"/>
      <c r="ADJ86" s="57"/>
      <c r="ADK86" s="57"/>
      <c r="ADL86" s="57"/>
      <c r="ADM86" s="57"/>
      <c r="ADN86" s="57"/>
      <c r="ADO86" s="57"/>
      <c r="ADP86" s="57"/>
      <c r="ADQ86" s="57"/>
      <c r="ADR86" s="57"/>
      <c r="ADS86" s="57"/>
      <c r="ADT86" s="57"/>
      <c r="ADU86" s="57"/>
      <c r="ADV86" s="57"/>
      <c r="ADW86" s="57"/>
      <c r="ADX86" s="57"/>
      <c r="ADY86" s="57"/>
      <c r="ADZ86" s="57"/>
      <c r="AEA86" s="57"/>
      <c r="AEB86" s="57"/>
      <c r="AEC86" s="57"/>
      <c r="AED86" s="57"/>
      <c r="AEE86" s="57"/>
      <c r="AEF86" s="57"/>
      <c r="AEG86" s="57"/>
      <c r="AEH86" s="57"/>
      <c r="AEI86" s="57"/>
      <c r="AEJ86" s="57"/>
      <c r="AEK86" s="57"/>
      <c r="AEL86" s="57"/>
      <c r="AEM86" s="57"/>
      <c r="AEN86" s="57"/>
      <c r="AEO86" s="57"/>
      <c r="AEP86" s="57"/>
      <c r="AEQ86" s="57"/>
      <c r="AER86" s="57"/>
      <c r="AES86" s="57"/>
      <c r="AET86" s="57"/>
      <c r="AEU86" s="57"/>
      <c r="AEV86" s="57"/>
      <c r="AEW86" s="57"/>
      <c r="AEX86" s="57"/>
      <c r="AEY86" s="57"/>
      <c r="AEZ86" s="57"/>
      <c r="AFA86" s="57"/>
      <c r="AFB86" s="57"/>
      <c r="AFC86" s="57"/>
      <c r="AFD86" s="57"/>
      <c r="AFE86" s="57"/>
      <c r="AFF86" s="57"/>
      <c r="AFG86" s="57"/>
      <c r="AFH86" s="57"/>
      <c r="AFI86" s="57"/>
      <c r="AFJ86" s="57"/>
      <c r="AFK86" s="57"/>
      <c r="AFL86" s="57"/>
      <c r="AFM86" s="57"/>
      <c r="AFN86" s="57"/>
      <c r="AFO86" s="57"/>
      <c r="AFP86" s="57"/>
      <c r="AFQ86" s="57"/>
      <c r="AFR86" s="57"/>
      <c r="AFS86" s="57"/>
      <c r="AFT86" s="57"/>
      <c r="AFU86" s="57"/>
      <c r="AFV86" s="57"/>
      <c r="AFW86" s="57"/>
      <c r="AFX86" s="57"/>
      <c r="AFY86" s="57"/>
      <c r="AFZ86" s="57"/>
      <c r="AGA86" s="57"/>
      <c r="AGB86" s="57"/>
      <c r="AGC86" s="57"/>
      <c r="AGD86" s="57"/>
      <c r="AGE86" s="57"/>
      <c r="AGF86" s="57"/>
      <c r="AGG86" s="57"/>
      <c r="AGH86" s="57"/>
      <c r="AGI86" s="57"/>
      <c r="AGJ86" s="57"/>
      <c r="AGK86" s="57"/>
      <c r="AGL86" s="57"/>
      <c r="AGM86" s="57"/>
      <c r="AGN86" s="57"/>
      <c r="AGO86" s="57"/>
      <c r="AGP86" s="57"/>
      <c r="AGQ86" s="57"/>
      <c r="AGR86" s="57"/>
      <c r="AGS86" s="57"/>
      <c r="AGT86" s="57"/>
      <c r="AGU86" s="57"/>
      <c r="AGV86" s="57"/>
      <c r="AGW86" s="57"/>
      <c r="AGX86" s="57"/>
      <c r="AGY86" s="57"/>
      <c r="AGZ86" s="57"/>
      <c r="AHA86" s="57"/>
      <c r="AHB86" s="57"/>
      <c r="AHC86" s="57"/>
      <c r="AHD86" s="57"/>
      <c r="AHE86" s="57"/>
      <c r="AHF86" s="57"/>
      <c r="AHG86" s="57"/>
      <c r="AHH86" s="57"/>
      <c r="AHI86" s="57"/>
      <c r="AHJ86" s="57"/>
      <c r="AHK86" s="57"/>
      <c r="AHL86" s="57"/>
      <c r="AHM86" s="57"/>
      <c r="AHN86" s="57"/>
      <c r="AHO86" s="57"/>
      <c r="AHP86" s="57"/>
      <c r="AHQ86" s="57"/>
      <c r="AHR86" s="57"/>
      <c r="AHS86" s="57"/>
      <c r="AHT86" s="57"/>
      <c r="AHU86" s="57"/>
      <c r="AHV86" s="57"/>
      <c r="AHW86" s="57"/>
      <c r="AHX86" s="57"/>
      <c r="AHY86" s="57"/>
      <c r="AHZ86" s="57"/>
      <c r="AIA86" s="57"/>
      <c r="AIB86" s="57"/>
      <c r="AIC86" s="57"/>
      <c r="AID86" s="57"/>
      <c r="AIE86" s="57"/>
      <c r="AIF86" s="57"/>
      <c r="AIG86" s="57"/>
      <c r="AIH86" s="57"/>
      <c r="AII86" s="57"/>
      <c r="AIJ86" s="57"/>
      <c r="AIK86" s="57"/>
      <c r="AIL86" s="57"/>
      <c r="AIM86" s="57"/>
      <c r="AIN86" s="57"/>
      <c r="AIO86" s="57"/>
      <c r="AIP86" s="57"/>
      <c r="AIQ86" s="57"/>
      <c r="AIR86" s="57"/>
      <c r="AIS86" s="57"/>
      <c r="AIT86" s="57"/>
      <c r="AIU86" s="57"/>
      <c r="AIV86" s="57"/>
      <c r="AIW86" s="57"/>
      <c r="AIX86" s="57"/>
      <c r="AIY86" s="57"/>
      <c r="AIZ86" s="57"/>
      <c r="AJA86" s="57"/>
      <c r="AJB86" s="57"/>
      <c r="AJC86" s="57"/>
      <c r="AJD86" s="57"/>
      <c r="AJE86" s="57"/>
      <c r="AJF86" s="57"/>
      <c r="AJG86" s="57"/>
      <c r="AJH86" s="57"/>
      <c r="AJI86" s="57"/>
      <c r="AJJ86" s="57"/>
      <c r="AJK86" s="57"/>
      <c r="AJL86" s="57"/>
      <c r="AJM86" s="57"/>
      <c r="AJN86" s="57"/>
      <c r="AJO86" s="57"/>
      <c r="AJP86" s="57"/>
      <c r="AJQ86" s="57"/>
      <c r="AJR86" s="57"/>
      <c r="AJS86" s="57"/>
      <c r="AJT86" s="57"/>
      <c r="AJU86" s="57"/>
      <c r="AJV86" s="57"/>
      <c r="AJW86" s="57"/>
      <c r="AJX86" s="57"/>
      <c r="AJY86" s="57"/>
      <c r="AJZ86" s="57"/>
      <c r="AKA86" s="57"/>
      <c r="AKB86" s="57"/>
      <c r="AKC86" s="57"/>
      <c r="AKD86" s="57"/>
      <c r="AKE86" s="57"/>
      <c r="AKF86" s="57"/>
      <c r="AKG86" s="57"/>
      <c r="AKH86" s="57"/>
      <c r="AKI86" s="57"/>
      <c r="AKJ86" s="57"/>
      <c r="AKK86" s="57"/>
      <c r="AKL86" s="57"/>
      <c r="AKM86" s="57"/>
      <c r="AKN86" s="57"/>
      <c r="AKO86" s="57"/>
      <c r="AKP86" s="57"/>
      <c r="AKQ86" s="57"/>
      <c r="AKR86" s="57"/>
      <c r="AKS86" s="57"/>
      <c r="AKT86" s="57"/>
      <c r="AKU86" s="57"/>
      <c r="AKV86" s="57"/>
      <c r="AKW86" s="57"/>
      <c r="AKX86" s="57"/>
      <c r="AKY86" s="57"/>
      <c r="AKZ86" s="57"/>
      <c r="ALA86" s="57"/>
      <c r="ALB86" s="57"/>
      <c r="ALC86" s="57"/>
      <c r="ALD86" s="57"/>
      <c r="ALE86" s="57"/>
      <c r="ALF86" s="57"/>
      <c r="ALG86" s="57"/>
      <c r="ALH86" s="57"/>
    </row>
    <row r="87" spans="1:996">
      <c r="A87" s="43"/>
      <c r="B87" s="41"/>
      <c r="C87" s="41"/>
      <c r="D87" s="407"/>
      <c r="E87" s="407"/>
      <c r="F87" s="407"/>
      <c r="G87" s="407"/>
      <c r="H87" s="407"/>
      <c r="I87" s="407"/>
      <c r="J87" s="407"/>
      <c r="K87" s="407"/>
      <c r="L87" s="407"/>
      <c r="M87" s="407"/>
      <c r="N87" s="407"/>
      <c r="O87" s="407"/>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row>
    <row r="88" spans="1:996" s="38" customFormat="1" ht="13.5" customHeight="1">
      <c r="A88" s="442" t="s">
        <v>259</v>
      </c>
      <c r="B88" s="53" t="s">
        <v>6</v>
      </c>
      <c r="C88" s="21">
        <v>1</v>
      </c>
      <c r="D88" s="393">
        <v>0</v>
      </c>
      <c r="E88" s="393">
        <v>5000000</v>
      </c>
      <c r="F88" s="393">
        <v>0</v>
      </c>
      <c r="G88" s="393">
        <v>0</v>
      </c>
      <c r="H88" s="393">
        <v>0</v>
      </c>
      <c r="I88" s="393">
        <v>0</v>
      </c>
      <c r="J88" s="393">
        <v>0</v>
      </c>
      <c r="K88" s="393">
        <v>0</v>
      </c>
      <c r="L88" s="393">
        <v>0</v>
      </c>
      <c r="M88" s="393">
        <v>0</v>
      </c>
      <c r="N88" s="393">
        <v>0</v>
      </c>
      <c r="O88" s="393">
        <v>0</v>
      </c>
      <c r="P88" s="382"/>
      <c r="Q88" s="382"/>
      <c r="R88" s="382"/>
      <c r="S88" s="382"/>
      <c r="T88" s="382"/>
      <c r="U88" s="382"/>
      <c r="V88" s="382"/>
      <c r="W88" s="382"/>
      <c r="X88" s="382"/>
      <c r="Y88" s="382"/>
      <c r="Z88" s="382"/>
      <c r="AA88" s="382"/>
      <c r="AB88" s="382"/>
      <c r="AC88" s="382"/>
      <c r="AD88" s="382"/>
      <c r="AE88" s="382"/>
      <c r="AF88" s="382"/>
      <c r="AG88" s="382"/>
      <c r="AH88" s="382"/>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row>
    <row r="89" spans="1:996" s="38" customFormat="1" ht="13.5" customHeight="1">
      <c r="A89" s="443"/>
      <c r="B89" s="52" t="s">
        <v>7</v>
      </c>
      <c r="C89" s="21">
        <v>1</v>
      </c>
      <c r="D89" s="393">
        <v>0</v>
      </c>
      <c r="E89" s="393">
        <v>0</v>
      </c>
      <c r="F89" s="393">
        <v>0</v>
      </c>
      <c r="G89" s="393">
        <v>0</v>
      </c>
      <c r="H89" s="393">
        <v>0</v>
      </c>
      <c r="I89" s="393">
        <v>0</v>
      </c>
      <c r="J89" s="393">
        <v>0</v>
      </c>
      <c r="K89" s="393">
        <v>0</v>
      </c>
      <c r="L89" s="393">
        <v>0</v>
      </c>
      <c r="M89" s="393">
        <v>0</v>
      </c>
      <c r="N89" s="393">
        <v>5000000</v>
      </c>
      <c r="O89" s="393">
        <v>0</v>
      </c>
      <c r="P89" s="382"/>
      <c r="Q89" s="382"/>
      <c r="R89" s="382"/>
      <c r="S89" s="382"/>
      <c r="T89" s="382"/>
      <c r="U89" s="382"/>
      <c r="V89" s="382"/>
      <c r="W89" s="382"/>
      <c r="X89" s="382"/>
      <c r="Y89" s="382"/>
      <c r="Z89" s="382"/>
      <c r="AA89" s="382"/>
      <c r="AB89" s="382"/>
      <c r="AC89" s="382"/>
      <c r="AD89" s="382"/>
      <c r="AE89" s="382"/>
      <c r="AF89" s="382"/>
      <c r="AG89" s="382"/>
      <c r="AH89" s="382"/>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row>
    <row r="90" spans="1:996" s="22" customFormat="1">
      <c r="A90" s="443"/>
      <c r="B90" s="398" t="s">
        <v>14</v>
      </c>
      <c r="C90" s="21">
        <v>1</v>
      </c>
      <c r="D90" s="393">
        <v>0</v>
      </c>
      <c r="E90" s="393">
        <v>5000000</v>
      </c>
      <c r="F90" s="393">
        <v>5000000</v>
      </c>
      <c r="G90" s="393">
        <v>5000000</v>
      </c>
      <c r="H90" s="393">
        <v>5000000</v>
      </c>
      <c r="I90" s="393">
        <v>5000000</v>
      </c>
      <c r="J90" s="393">
        <v>5000000</v>
      </c>
      <c r="K90" s="393">
        <v>5000000</v>
      </c>
      <c r="L90" s="393">
        <v>5000000</v>
      </c>
      <c r="M90" s="393">
        <v>5000000</v>
      </c>
      <c r="N90" s="393">
        <v>0</v>
      </c>
      <c r="O90" s="393">
        <v>0</v>
      </c>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c r="IJ90" s="56"/>
      <c r="IK90" s="56"/>
      <c r="IL90" s="56"/>
      <c r="IM90" s="56"/>
      <c r="IN90" s="56"/>
      <c r="IO90" s="56"/>
      <c r="IP90" s="56"/>
      <c r="IQ90" s="56"/>
      <c r="IR90" s="56"/>
      <c r="IS90" s="56"/>
      <c r="IT90" s="56"/>
      <c r="IU90" s="56"/>
      <c r="IV90" s="56"/>
      <c r="IW90" s="56"/>
      <c r="IX90" s="56"/>
      <c r="IY90" s="56"/>
      <c r="IZ90" s="56"/>
      <c r="JA90" s="56"/>
      <c r="JB90" s="56"/>
      <c r="JC90" s="56"/>
      <c r="JD90" s="56"/>
      <c r="JE90" s="56"/>
      <c r="JF90" s="56"/>
      <c r="JG90" s="56"/>
      <c r="JH90" s="56"/>
      <c r="JI90" s="56"/>
      <c r="JJ90" s="56"/>
      <c r="JK90" s="56"/>
      <c r="JL90" s="56"/>
      <c r="JM90" s="56"/>
      <c r="JN90" s="56"/>
      <c r="JO90" s="56"/>
      <c r="JP90" s="56"/>
      <c r="JQ90" s="56"/>
      <c r="JR90" s="56"/>
      <c r="JS90" s="56"/>
      <c r="JT90" s="56"/>
      <c r="JU90" s="56"/>
      <c r="JV90" s="56"/>
      <c r="JW90" s="56"/>
      <c r="JX90" s="56"/>
      <c r="JY90" s="56"/>
      <c r="JZ90" s="56"/>
      <c r="KA90" s="56"/>
      <c r="KB90" s="56"/>
      <c r="KC90" s="56"/>
      <c r="KD90" s="56"/>
      <c r="KE90" s="56"/>
      <c r="KF90" s="56"/>
      <c r="KG90" s="56"/>
      <c r="KH90" s="56"/>
      <c r="KI90" s="56"/>
      <c r="KJ90" s="56"/>
      <c r="KK90" s="56"/>
      <c r="KL90" s="56"/>
      <c r="KM90" s="56"/>
      <c r="KN90" s="56"/>
      <c r="KO90" s="56"/>
      <c r="KP90" s="56"/>
      <c r="KQ90" s="56"/>
      <c r="KR90" s="56"/>
      <c r="KS90" s="56"/>
      <c r="KT90" s="56"/>
      <c r="KU90" s="56"/>
      <c r="KV90" s="56"/>
      <c r="KW90" s="56"/>
      <c r="KX90" s="56"/>
      <c r="KY90" s="56"/>
      <c r="KZ90" s="56"/>
      <c r="LA90" s="56"/>
      <c r="LB90" s="56"/>
      <c r="LC90" s="56"/>
      <c r="LD90" s="56"/>
      <c r="LE90" s="56"/>
      <c r="LF90" s="56"/>
      <c r="LG90" s="56"/>
      <c r="LH90" s="56"/>
      <c r="LI90" s="56"/>
      <c r="LJ90" s="56"/>
      <c r="LK90" s="56"/>
      <c r="LL90" s="56"/>
      <c r="LM90" s="56"/>
      <c r="LN90" s="56"/>
      <c r="LO90" s="56"/>
      <c r="LP90" s="56"/>
      <c r="LQ90" s="56"/>
      <c r="LR90" s="56"/>
      <c r="LS90" s="56"/>
      <c r="LT90" s="56"/>
      <c r="LU90" s="56"/>
      <c r="LV90" s="56"/>
      <c r="LW90" s="56"/>
      <c r="LX90" s="56"/>
      <c r="LY90" s="56"/>
      <c r="LZ90" s="56"/>
      <c r="MA90" s="56"/>
      <c r="MB90" s="56"/>
      <c r="MC90" s="56"/>
      <c r="MD90" s="56"/>
      <c r="ME90" s="56"/>
      <c r="MF90" s="56"/>
      <c r="MG90" s="56"/>
      <c r="MH90" s="56"/>
      <c r="MI90" s="56"/>
      <c r="MJ90" s="56"/>
      <c r="MK90" s="56"/>
      <c r="ML90" s="56"/>
      <c r="MM90" s="56"/>
      <c r="MN90" s="56"/>
      <c r="MO90" s="56"/>
      <c r="MP90" s="56"/>
      <c r="MQ90" s="56"/>
      <c r="MR90" s="56"/>
      <c r="MS90" s="56"/>
      <c r="MT90" s="56"/>
      <c r="MU90" s="56"/>
      <c r="MV90" s="56"/>
      <c r="MW90" s="56"/>
      <c r="MX90" s="56"/>
      <c r="MY90" s="56"/>
      <c r="MZ90" s="56"/>
      <c r="NA90" s="56"/>
      <c r="NB90" s="56"/>
      <c r="NC90" s="56"/>
      <c r="ND90" s="56"/>
      <c r="NE90" s="56"/>
      <c r="NF90" s="56"/>
      <c r="NG90" s="56"/>
      <c r="NH90" s="56"/>
      <c r="NI90" s="56"/>
      <c r="NJ90" s="56"/>
      <c r="NK90" s="56"/>
      <c r="NL90" s="56"/>
      <c r="NM90" s="56"/>
      <c r="NN90" s="56"/>
      <c r="NO90" s="56"/>
      <c r="NP90" s="56"/>
      <c r="NQ90" s="56"/>
      <c r="NR90" s="56"/>
      <c r="NS90" s="56"/>
      <c r="NT90" s="56"/>
      <c r="NU90" s="56"/>
      <c r="NV90" s="56"/>
      <c r="NW90" s="56"/>
      <c r="NX90" s="56"/>
      <c r="NY90" s="56"/>
      <c r="NZ90" s="56"/>
      <c r="OA90" s="56"/>
      <c r="OB90" s="56"/>
      <c r="OC90" s="56"/>
      <c r="OD90" s="56"/>
      <c r="OE90" s="56"/>
      <c r="OF90" s="56"/>
      <c r="OG90" s="56"/>
      <c r="OH90" s="56"/>
      <c r="OI90" s="56"/>
      <c r="OJ90" s="56"/>
      <c r="OK90" s="56"/>
      <c r="OL90" s="56"/>
      <c r="OM90" s="56"/>
      <c r="ON90" s="56"/>
      <c r="OO90" s="56"/>
      <c r="OP90" s="56"/>
      <c r="OQ90" s="56"/>
      <c r="OR90" s="56"/>
      <c r="OS90" s="56"/>
      <c r="OT90" s="56"/>
      <c r="OU90" s="56"/>
      <c r="OV90" s="56"/>
      <c r="OW90" s="56"/>
      <c r="OX90" s="56"/>
      <c r="OY90" s="56"/>
      <c r="OZ90" s="56"/>
      <c r="PA90" s="56"/>
      <c r="PB90" s="56"/>
      <c r="PC90" s="56"/>
      <c r="PD90" s="56"/>
      <c r="PE90" s="56"/>
      <c r="PF90" s="56"/>
      <c r="PG90" s="56"/>
      <c r="PH90" s="56"/>
      <c r="PI90" s="56"/>
      <c r="PJ90" s="56"/>
      <c r="PK90" s="56"/>
      <c r="PL90" s="56"/>
      <c r="PM90" s="56"/>
      <c r="PN90" s="56"/>
      <c r="PO90" s="56"/>
      <c r="PP90" s="56"/>
      <c r="PQ90" s="56"/>
      <c r="PR90" s="56"/>
      <c r="PS90" s="56"/>
      <c r="PT90" s="56"/>
      <c r="PU90" s="56"/>
      <c r="PV90" s="56"/>
      <c r="PW90" s="56"/>
      <c r="PX90" s="56"/>
      <c r="PY90" s="56"/>
      <c r="PZ90" s="56"/>
      <c r="QA90" s="56"/>
      <c r="QB90" s="56"/>
      <c r="QC90" s="56"/>
      <c r="QD90" s="56"/>
      <c r="QE90" s="56"/>
      <c r="QF90" s="56"/>
      <c r="QG90" s="56"/>
      <c r="QH90" s="56"/>
      <c r="QI90" s="56"/>
      <c r="QJ90" s="56"/>
      <c r="QK90" s="56"/>
      <c r="QL90" s="56"/>
      <c r="QM90" s="56"/>
      <c r="QN90" s="56"/>
      <c r="QO90" s="56"/>
      <c r="QP90" s="56"/>
      <c r="QQ90" s="56"/>
      <c r="QR90" s="56"/>
      <c r="QS90" s="56"/>
      <c r="QT90" s="56"/>
      <c r="QU90" s="56"/>
      <c r="QV90" s="56"/>
      <c r="QW90" s="56"/>
      <c r="QX90" s="56"/>
      <c r="QY90" s="56"/>
      <c r="QZ90" s="56"/>
      <c r="RA90" s="56"/>
      <c r="RB90" s="56"/>
      <c r="RC90" s="56"/>
      <c r="RD90" s="56"/>
      <c r="RE90" s="56"/>
      <c r="RF90" s="56"/>
      <c r="RG90" s="56"/>
      <c r="RH90" s="56"/>
      <c r="RI90" s="56"/>
      <c r="RJ90" s="56"/>
      <c r="RK90" s="56"/>
      <c r="RL90" s="56"/>
      <c r="RM90" s="56"/>
      <c r="RN90" s="56"/>
      <c r="RO90" s="56"/>
      <c r="RP90" s="56"/>
      <c r="RQ90" s="56"/>
      <c r="RR90" s="56"/>
      <c r="RS90" s="56"/>
      <c r="RT90" s="56"/>
      <c r="RU90" s="56"/>
      <c r="RV90" s="56"/>
      <c r="RW90" s="56"/>
      <c r="RX90" s="56"/>
      <c r="RY90" s="56"/>
      <c r="RZ90" s="56"/>
      <c r="SA90" s="56"/>
      <c r="SB90" s="56"/>
      <c r="SC90" s="56"/>
      <c r="SD90" s="56"/>
      <c r="SE90" s="56"/>
      <c r="SF90" s="56"/>
      <c r="SG90" s="56"/>
      <c r="SH90" s="56"/>
      <c r="SI90" s="56"/>
      <c r="SJ90" s="56"/>
      <c r="SK90" s="56"/>
      <c r="SL90" s="56"/>
      <c r="SM90" s="56"/>
      <c r="SN90" s="56"/>
      <c r="SO90" s="56"/>
      <c r="SP90" s="56"/>
      <c r="SQ90" s="56"/>
      <c r="SR90" s="56"/>
      <c r="SS90" s="56"/>
      <c r="ST90" s="56"/>
      <c r="SU90" s="56"/>
      <c r="SV90" s="56"/>
      <c r="SW90" s="56"/>
      <c r="SX90" s="56"/>
      <c r="SY90" s="56"/>
      <c r="SZ90" s="56"/>
      <c r="TA90" s="56"/>
      <c r="TB90" s="56"/>
      <c r="TC90" s="56"/>
      <c r="TD90" s="56"/>
      <c r="TE90" s="56"/>
      <c r="TF90" s="56"/>
      <c r="TG90" s="56"/>
      <c r="TH90" s="56"/>
      <c r="TI90" s="56"/>
      <c r="TJ90" s="56"/>
      <c r="TK90" s="56"/>
      <c r="TL90" s="56"/>
      <c r="TM90" s="56"/>
      <c r="TN90" s="56"/>
      <c r="TO90" s="56"/>
      <c r="TP90" s="56"/>
      <c r="TQ90" s="56"/>
      <c r="TR90" s="56"/>
      <c r="TS90" s="56"/>
      <c r="TT90" s="56"/>
      <c r="TU90" s="56"/>
      <c r="TV90" s="56"/>
      <c r="TW90" s="56"/>
      <c r="TX90" s="56"/>
      <c r="TY90" s="56"/>
      <c r="TZ90" s="56"/>
      <c r="UA90" s="56"/>
      <c r="UB90" s="56"/>
      <c r="UC90" s="56"/>
      <c r="UD90" s="56"/>
      <c r="UE90" s="56"/>
      <c r="UF90" s="56"/>
      <c r="UG90" s="56"/>
      <c r="UH90" s="56"/>
      <c r="UI90" s="56"/>
      <c r="UJ90" s="56"/>
      <c r="UK90" s="56"/>
      <c r="UL90" s="56"/>
      <c r="UM90" s="56"/>
      <c r="UN90" s="56"/>
      <c r="UO90" s="56"/>
      <c r="UP90" s="56"/>
      <c r="UQ90" s="56"/>
      <c r="UR90" s="56"/>
      <c r="US90" s="56"/>
      <c r="UT90" s="56"/>
      <c r="UU90" s="56"/>
      <c r="UV90" s="56"/>
      <c r="UW90" s="56"/>
      <c r="UX90" s="56"/>
      <c r="UY90" s="56"/>
      <c r="UZ90" s="56"/>
      <c r="VA90" s="56"/>
      <c r="VB90" s="56"/>
      <c r="VC90" s="56"/>
      <c r="VD90" s="56"/>
      <c r="VE90" s="56"/>
      <c r="VF90" s="56"/>
      <c r="VG90" s="56"/>
      <c r="VH90" s="56"/>
      <c r="VI90" s="56"/>
      <c r="VJ90" s="56"/>
      <c r="VK90" s="56"/>
      <c r="VL90" s="56"/>
      <c r="VM90" s="56"/>
      <c r="VN90" s="56"/>
      <c r="VO90" s="56"/>
      <c r="VP90" s="56"/>
      <c r="VQ90" s="56"/>
      <c r="VR90" s="56"/>
      <c r="VS90" s="56"/>
      <c r="VT90" s="56"/>
      <c r="VU90" s="56"/>
      <c r="VV90" s="56"/>
      <c r="VW90" s="56"/>
      <c r="VX90" s="56"/>
      <c r="VY90" s="56"/>
      <c r="VZ90" s="56"/>
      <c r="WA90" s="56"/>
      <c r="WB90" s="56"/>
      <c r="WC90" s="56"/>
      <c r="WD90" s="56"/>
      <c r="WE90" s="56"/>
      <c r="WF90" s="56"/>
      <c r="WG90" s="56"/>
      <c r="WH90" s="56"/>
      <c r="WI90" s="56"/>
      <c r="WJ90" s="56"/>
      <c r="WK90" s="56"/>
      <c r="WL90" s="56"/>
      <c r="WM90" s="56"/>
      <c r="WN90" s="56"/>
      <c r="WO90" s="56"/>
      <c r="WP90" s="56"/>
      <c r="WQ90" s="56"/>
      <c r="WR90" s="56"/>
      <c r="WS90" s="56"/>
      <c r="WT90" s="56"/>
      <c r="WU90" s="56"/>
      <c r="WV90" s="56"/>
      <c r="WW90" s="56"/>
      <c r="WX90" s="56"/>
      <c r="WY90" s="56"/>
      <c r="WZ90" s="56"/>
      <c r="XA90" s="56"/>
      <c r="XB90" s="56"/>
      <c r="XC90" s="56"/>
      <c r="XD90" s="56"/>
      <c r="XE90" s="56"/>
      <c r="XF90" s="56"/>
      <c r="XG90" s="56"/>
      <c r="XH90" s="56"/>
      <c r="XI90" s="56"/>
      <c r="XJ90" s="56"/>
      <c r="XK90" s="56"/>
      <c r="XL90" s="56"/>
      <c r="XM90" s="56"/>
      <c r="XN90" s="56"/>
      <c r="XO90" s="56"/>
      <c r="XP90" s="56"/>
      <c r="XQ90" s="56"/>
      <c r="XR90" s="56"/>
      <c r="XS90" s="56"/>
      <c r="XT90" s="56"/>
      <c r="XU90" s="56"/>
      <c r="XV90" s="56"/>
      <c r="XW90" s="56"/>
      <c r="XX90" s="56"/>
      <c r="XY90" s="56"/>
      <c r="XZ90" s="56"/>
      <c r="YA90" s="56"/>
      <c r="YB90" s="56"/>
      <c r="YC90" s="56"/>
      <c r="YD90" s="56"/>
      <c r="YE90" s="56"/>
      <c r="YF90" s="56"/>
      <c r="YG90" s="56"/>
      <c r="YH90" s="56"/>
      <c r="YI90" s="56"/>
      <c r="YJ90" s="56"/>
      <c r="YK90" s="56"/>
      <c r="YL90" s="56"/>
      <c r="YM90" s="56"/>
      <c r="YN90" s="56"/>
      <c r="YO90" s="56"/>
      <c r="YP90" s="56"/>
      <c r="YQ90" s="56"/>
      <c r="YR90" s="56"/>
      <c r="YS90" s="56"/>
      <c r="YT90" s="56"/>
      <c r="YU90" s="56"/>
      <c r="YV90" s="56"/>
      <c r="YW90" s="56"/>
      <c r="YX90" s="56"/>
      <c r="YY90" s="56"/>
      <c r="YZ90" s="56"/>
      <c r="ZA90" s="56"/>
      <c r="ZB90" s="56"/>
      <c r="ZC90" s="56"/>
      <c r="ZD90" s="56"/>
      <c r="ZE90" s="56"/>
      <c r="ZF90" s="56"/>
      <c r="ZG90" s="56"/>
      <c r="ZH90" s="56"/>
      <c r="ZI90" s="56"/>
      <c r="ZJ90" s="56"/>
      <c r="ZK90" s="56"/>
      <c r="ZL90" s="56"/>
      <c r="ZM90" s="56"/>
      <c r="ZN90" s="56"/>
      <c r="ZO90" s="56"/>
      <c r="ZP90" s="56"/>
      <c r="ZQ90" s="56"/>
      <c r="ZR90" s="56"/>
      <c r="ZS90" s="56"/>
      <c r="ZT90" s="56"/>
      <c r="ZU90" s="56"/>
      <c r="ZV90" s="56"/>
      <c r="ZW90" s="56"/>
      <c r="ZX90" s="56"/>
      <c r="ZY90" s="56"/>
      <c r="ZZ90" s="56"/>
      <c r="AAA90" s="56"/>
      <c r="AAB90" s="56"/>
      <c r="AAC90" s="56"/>
      <c r="AAD90" s="56"/>
      <c r="AAE90" s="56"/>
      <c r="AAF90" s="56"/>
      <c r="AAG90" s="56"/>
      <c r="AAH90" s="56"/>
      <c r="AAI90" s="56"/>
      <c r="AAJ90" s="56"/>
      <c r="AAK90" s="56"/>
      <c r="AAL90" s="56"/>
      <c r="AAM90" s="56"/>
      <c r="AAN90" s="56"/>
      <c r="AAO90" s="56"/>
      <c r="AAP90" s="56"/>
      <c r="AAQ90" s="56"/>
      <c r="AAR90" s="56"/>
      <c r="AAS90" s="56"/>
      <c r="AAT90" s="56"/>
      <c r="AAU90" s="56"/>
      <c r="AAV90" s="56"/>
      <c r="AAW90" s="56"/>
      <c r="AAX90" s="56"/>
      <c r="AAY90" s="56"/>
      <c r="AAZ90" s="56"/>
      <c r="ABA90" s="56"/>
      <c r="ABB90" s="56"/>
      <c r="ABC90" s="56"/>
      <c r="ABD90" s="56"/>
      <c r="ABE90" s="56"/>
      <c r="ABF90" s="56"/>
      <c r="ABG90" s="56"/>
      <c r="ABH90" s="56"/>
      <c r="ABI90" s="56"/>
      <c r="ABJ90" s="56"/>
      <c r="ABK90" s="56"/>
      <c r="ABL90" s="56"/>
      <c r="ABM90" s="56"/>
      <c r="ABN90" s="56"/>
      <c r="ABO90" s="56"/>
      <c r="ABP90" s="56"/>
      <c r="ABQ90" s="56"/>
      <c r="ABR90" s="56"/>
      <c r="ABS90" s="56"/>
      <c r="ABT90" s="56"/>
      <c r="ABU90" s="56"/>
      <c r="ABV90" s="56"/>
      <c r="ABW90" s="56"/>
      <c r="ABX90" s="56"/>
      <c r="ABY90" s="56"/>
      <c r="ABZ90" s="56"/>
      <c r="ACA90" s="56"/>
      <c r="ACB90" s="56"/>
      <c r="ACC90" s="56"/>
      <c r="ACD90" s="56"/>
      <c r="ACE90" s="56"/>
      <c r="ACF90" s="56"/>
      <c r="ACG90" s="56"/>
      <c r="ACH90" s="56"/>
      <c r="ACI90" s="56"/>
      <c r="ACJ90" s="56"/>
      <c r="ACK90" s="56"/>
      <c r="ACL90" s="56"/>
      <c r="ACM90" s="56"/>
      <c r="ACN90" s="56"/>
      <c r="ACO90" s="56"/>
      <c r="ACP90" s="56"/>
      <c r="ACQ90" s="56"/>
      <c r="ACR90" s="56"/>
      <c r="ACS90" s="56"/>
      <c r="ACT90" s="56"/>
      <c r="ACU90" s="56"/>
      <c r="ACV90" s="56"/>
      <c r="ACW90" s="56"/>
      <c r="ACX90" s="56"/>
      <c r="ACY90" s="56"/>
      <c r="ACZ90" s="56"/>
      <c r="ADA90" s="56"/>
      <c r="ADB90" s="56"/>
      <c r="ADC90" s="56"/>
      <c r="ADD90" s="56"/>
      <c r="ADE90" s="56"/>
      <c r="ADF90" s="56"/>
      <c r="ADG90" s="56"/>
      <c r="ADH90" s="56"/>
      <c r="ADI90" s="56"/>
      <c r="ADJ90" s="56"/>
      <c r="ADK90" s="56"/>
      <c r="ADL90" s="56"/>
      <c r="ADM90" s="56"/>
      <c r="ADN90" s="56"/>
      <c r="ADO90" s="56"/>
      <c r="ADP90" s="56"/>
      <c r="ADQ90" s="56"/>
      <c r="ADR90" s="56"/>
      <c r="ADS90" s="56"/>
      <c r="ADT90" s="56"/>
      <c r="ADU90" s="56"/>
      <c r="ADV90" s="56"/>
      <c r="ADW90" s="56"/>
      <c r="ADX90" s="56"/>
      <c r="ADY90" s="56"/>
      <c r="ADZ90" s="56"/>
      <c r="AEA90" s="56"/>
      <c r="AEB90" s="56"/>
      <c r="AEC90" s="56"/>
      <c r="AED90" s="56"/>
      <c r="AEE90" s="56"/>
      <c r="AEF90" s="56"/>
      <c r="AEG90" s="56"/>
      <c r="AEH90" s="56"/>
      <c r="AEI90" s="56"/>
      <c r="AEJ90" s="56"/>
      <c r="AEK90" s="56"/>
      <c r="AEL90" s="56"/>
      <c r="AEM90" s="56"/>
      <c r="AEN90" s="56"/>
      <c r="AEO90" s="56"/>
      <c r="AEP90" s="56"/>
      <c r="AEQ90" s="56"/>
      <c r="AER90" s="56"/>
      <c r="AES90" s="56"/>
      <c r="AET90" s="56"/>
      <c r="AEU90" s="56"/>
      <c r="AEV90" s="56"/>
      <c r="AEW90" s="56"/>
      <c r="AEX90" s="56"/>
      <c r="AEY90" s="56"/>
      <c r="AEZ90" s="56"/>
      <c r="AFA90" s="56"/>
      <c r="AFB90" s="56"/>
      <c r="AFC90" s="56"/>
      <c r="AFD90" s="56"/>
      <c r="AFE90" s="56"/>
      <c r="AFF90" s="56"/>
      <c r="AFG90" s="56"/>
      <c r="AFH90" s="56"/>
      <c r="AFI90" s="56"/>
      <c r="AFJ90" s="56"/>
      <c r="AFK90" s="56"/>
      <c r="AFL90" s="56"/>
      <c r="AFM90" s="56"/>
      <c r="AFN90" s="56"/>
      <c r="AFO90" s="56"/>
      <c r="AFP90" s="56"/>
      <c r="AFQ90" s="56"/>
      <c r="AFR90" s="56"/>
      <c r="AFS90" s="56"/>
      <c r="AFT90" s="56"/>
      <c r="AFU90" s="56"/>
      <c r="AFV90" s="56"/>
      <c r="AFW90" s="56"/>
      <c r="AFX90" s="56"/>
      <c r="AFY90" s="56"/>
      <c r="AFZ90" s="56"/>
      <c r="AGA90" s="56"/>
      <c r="AGB90" s="56"/>
      <c r="AGC90" s="56"/>
      <c r="AGD90" s="56"/>
      <c r="AGE90" s="56"/>
      <c r="AGF90" s="56"/>
      <c r="AGG90" s="56"/>
      <c r="AGH90" s="56"/>
      <c r="AGI90" s="56"/>
      <c r="AGJ90" s="56"/>
      <c r="AGK90" s="56"/>
      <c r="AGL90" s="56"/>
      <c r="AGM90" s="56"/>
      <c r="AGN90" s="56"/>
      <c r="AGO90" s="56"/>
      <c r="AGP90" s="56"/>
      <c r="AGQ90" s="56"/>
      <c r="AGR90" s="56"/>
      <c r="AGS90" s="56"/>
      <c r="AGT90" s="56"/>
      <c r="AGU90" s="56"/>
      <c r="AGV90" s="56"/>
      <c r="AGW90" s="56"/>
      <c r="AGX90" s="56"/>
      <c r="AGY90" s="56"/>
      <c r="AGZ90" s="56"/>
      <c r="AHA90" s="56"/>
      <c r="AHB90" s="56"/>
      <c r="AHC90" s="56"/>
      <c r="AHD90" s="56"/>
      <c r="AHE90" s="56"/>
      <c r="AHF90" s="56"/>
      <c r="AHG90" s="56"/>
      <c r="AHH90" s="56"/>
      <c r="AHI90" s="56"/>
      <c r="AHJ90" s="56"/>
      <c r="AHK90" s="56"/>
      <c r="AHL90" s="56"/>
      <c r="AHM90" s="56"/>
      <c r="AHN90" s="56"/>
      <c r="AHO90" s="56"/>
      <c r="AHP90" s="56"/>
      <c r="AHQ90" s="56"/>
      <c r="AHR90" s="56"/>
      <c r="AHS90" s="56"/>
      <c r="AHT90" s="56"/>
      <c r="AHU90" s="56"/>
      <c r="AHV90" s="56"/>
      <c r="AHW90" s="56"/>
      <c r="AHX90" s="56"/>
      <c r="AHY90" s="56"/>
      <c r="AHZ90" s="56"/>
      <c r="AIA90" s="56"/>
      <c r="AIB90" s="56"/>
      <c r="AIC90" s="56"/>
      <c r="AID90" s="56"/>
      <c r="AIE90" s="56"/>
      <c r="AIF90" s="56"/>
      <c r="AIG90" s="56"/>
      <c r="AIH90" s="56"/>
      <c r="AII90" s="56"/>
      <c r="AIJ90" s="56"/>
      <c r="AIK90" s="56"/>
      <c r="AIL90" s="56"/>
      <c r="AIM90" s="56"/>
      <c r="AIN90" s="56"/>
      <c r="AIO90" s="56"/>
      <c r="AIP90" s="56"/>
      <c r="AIQ90" s="56"/>
      <c r="AIR90" s="56"/>
      <c r="AIS90" s="56"/>
      <c r="AIT90" s="56"/>
      <c r="AIU90" s="56"/>
      <c r="AIV90" s="56"/>
      <c r="AIW90" s="56"/>
      <c r="AIX90" s="56"/>
      <c r="AIY90" s="56"/>
      <c r="AIZ90" s="56"/>
      <c r="AJA90" s="56"/>
      <c r="AJB90" s="56"/>
      <c r="AJC90" s="56"/>
      <c r="AJD90" s="56"/>
      <c r="AJE90" s="56"/>
      <c r="AJF90" s="56"/>
      <c r="AJG90" s="56"/>
      <c r="AJH90" s="56"/>
      <c r="AJI90" s="56"/>
      <c r="AJJ90" s="56"/>
      <c r="AJK90" s="56"/>
      <c r="AJL90" s="56"/>
      <c r="AJM90" s="56"/>
      <c r="AJN90" s="56"/>
      <c r="AJO90" s="56"/>
      <c r="AJP90" s="56"/>
      <c r="AJQ90" s="56"/>
      <c r="AJR90" s="56"/>
      <c r="AJS90" s="56"/>
      <c r="AJT90" s="56"/>
      <c r="AJU90" s="56"/>
      <c r="AJV90" s="56"/>
      <c r="AJW90" s="56"/>
      <c r="AJX90" s="56"/>
      <c r="AJY90" s="56"/>
      <c r="AJZ90" s="56"/>
      <c r="AKA90" s="56"/>
      <c r="AKB90" s="56"/>
      <c r="AKC90" s="56"/>
      <c r="AKD90" s="56"/>
      <c r="AKE90" s="56"/>
      <c r="AKF90" s="56"/>
      <c r="AKG90" s="56"/>
      <c r="AKH90" s="56"/>
      <c r="AKI90" s="56"/>
      <c r="AKJ90" s="56"/>
      <c r="AKK90" s="56"/>
      <c r="AKL90" s="56"/>
      <c r="AKM90" s="56"/>
      <c r="AKN90" s="56"/>
      <c r="AKO90" s="56"/>
      <c r="AKP90" s="56"/>
      <c r="AKQ90" s="56"/>
      <c r="AKR90" s="56"/>
      <c r="AKS90" s="56"/>
      <c r="AKT90" s="56"/>
      <c r="AKU90" s="56"/>
      <c r="AKV90" s="56"/>
      <c r="AKW90" s="56"/>
      <c r="AKX90" s="56"/>
      <c r="AKY90" s="56"/>
      <c r="AKZ90" s="56"/>
      <c r="ALA90" s="56"/>
      <c r="ALB90" s="56"/>
      <c r="ALC90" s="56"/>
      <c r="ALD90" s="56"/>
      <c r="ALE90" s="56"/>
      <c r="ALF90" s="56"/>
      <c r="ALG90" s="56"/>
      <c r="ALH90" s="56"/>
    </row>
    <row r="91" spans="1:996" hidden="1">
      <c r="A91" s="443"/>
      <c r="B91" s="52"/>
      <c r="C91" s="21">
        <v>1</v>
      </c>
      <c r="D91" s="405"/>
      <c r="E91" s="405"/>
      <c r="F91" s="405"/>
      <c r="G91" s="405"/>
      <c r="H91" s="405"/>
      <c r="I91" s="405"/>
      <c r="J91" s="405"/>
      <c r="K91" s="405"/>
      <c r="L91" s="405"/>
      <c r="M91" s="405"/>
      <c r="N91" s="405"/>
      <c r="O91" s="405"/>
      <c r="P91" s="392"/>
      <c r="Q91" s="392"/>
      <c r="R91" s="392"/>
      <c r="S91" s="392"/>
      <c r="T91" s="392"/>
      <c r="U91" s="392"/>
      <c r="V91" s="392"/>
      <c r="W91" s="392"/>
      <c r="X91" s="392"/>
      <c r="Y91" s="392"/>
      <c r="Z91" s="392"/>
      <c r="AA91" s="392"/>
      <c r="AB91" s="392"/>
      <c r="AC91" s="392"/>
      <c r="AD91" s="392"/>
      <c r="AE91" s="392"/>
      <c r="AF91" s="392"/>
      <c r="AG91" s="392"/>
      <c r="AH91" s="392"/>
      <c r="AI91" s="392"/>
      <c r="AJ91" s="392"/>
      <c r="AK91" s="392"/>
      <c r="AL91" s="392"/>
      <c r="AM91" s="392"/>
      <c r="AN91" s="392"/>
      <c r="AO91" s="392"/>
      <c r="AP91" s="392"/>
      <c r="AQ91" s="392"/>
      <c r="AR91" s="392"/>
      <c r="AS91" s="392"/>
      <c r="AT91" s="392"/>
      <c r="AU91" s="392"/>
      <c r="AV91" s="392"/>
      <c r="AW91" s="392"/>
      <c r="AX91" s="392"/>
      <c r="AY91" s="392"/>
      <c r="AZ91" s="392"/>
      <c r="BA91" s="392"/>
      <c r="BB91" s="392"/>
      <c r="BC91" s="392"/>
      <c r="BD91" s="392"/>
      <c r="BE91" s="392"/>
      <c r="BF91" s="392"/>
      <c r="BG91" s="392"/>
    </row>
    <row r="92" spans="1:996">
      <c r="A92" s="443"/>
      <c r="B92" s="52" t="s">
        <v>150</v>
      </c>
      <c r="C92" s="21">
        <v>1</v>
      </c>
      <c r="D92" s="393">
        <v>0</v>
      </c>
      <c r="E92" s="393">
        <v>37500</v>
      </c>
      <c r="F92" s="393">
        <v>75000</v>
      </c>
      <c r="G92" s="393">
        <v>75000</v>
      </c>
      <c r="H92" s="393">
        <v>75000</v>
      </c>
      <c r="I92" s="393">
        <v>75000</v>
      </c>
      <c r="J92" s="393">
        <v>75000</v>
      </c>
      <c r="K92" s="393">
        <v>75000</v>
      </c>
      <c r="L92" s="393">
        <v>75000</v>
      </c>
      <c r="M92" s="393">
        <v>75000</v>
      </c>
      <c r="N92" s="393">
        <v>37500</v>
      </c>
      <c r="O92" s="393">
        <v>0</v>
      </c>
      <c r="P92" s="382"/>
      <c r="Q92" s="382"/>
      <c r="R92" s="382"/>
      <c r="S92" s="382"/>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row>
    <row r="93" spans="1:996">
      <c r="A93" s="443"/>
      <c r="B93" s="52" t="s">
        <v>149</v>
      </c>
      <c r="C93" s="21">
        <v>1</v>
      </c>
      <c r="D93" s="393">
        <v>0</v>
      </c>
      <c r="E93" s="393">
        <v>0</v>
      </c>
      <c r="F93" s="393">
        <v>0</v>
      </c>
      <c r="G93" s="393">
        <v>0</v>
      </c>
      <c r="H93" s="393">
        <v>0</v>
      </c>
      <c r="I93" s="393">
        <v>0</v>
      </c>
      <c r="J93" s="393">
        <v>0</v>
      </c>
      <c r="K93" s="393">
        <v>0</v>
      </c>
      <c r="L93" s="393">
        <v>0</v>
      </c>
      <c r="M93" s="393">
        <v>0</v>
      </c>
      <c r="N93" s="393">
        <v>0</v>
      </c>
      <c r="O93" s="393">
        <v>0</v>
      </c>
      <c r="P93" s="382"/>
      <c r="Q93" s="382"/>
      <c r="R93" s="382"/>
      <c r="S93" s="382"/>
      <c r="T93" s="382"/>
      <c r="U93" s="382"/>
      <c r="V93" s="382"/>
      <c r="W93" s="382"/>
      <c r="X93" s="382"/>
      <c r="Y93" s="382"/>
      <c r="Z93" s="382"/>
      <c r="AA93" s="382"/>
      <c r="AB93" s="382"/>
      <c r="AC93" s="382"/>
      <c r="AD93" s="382"/>
      <c r="AE93" s="382"/>
      <c r="AF93" s="382"/>
      <c r="AG93" s="382"/>
      <c r="AH93" s="382"/>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row>
    <row r="94" spans="1:996">
      <c r="A94" s="443"/>
      <c r="B94" s="362" t="s">
        <v>11</v>
      </c>
      <c r="C94" s="21">
        <v>1</v>
      </c>
      <c r="D94" s="393">
        <v>0</v>
      </c>
      <c r="E94" s="393">
        <v>37500</v>
      </c>
      <c r="F94" s="393">
        <v>75000</v>
      </c>
      <c r="G94" s="393">
        <v>75000</v>
      </c>
      <c r="H94" s="393">
        <v>75000</v>
      </c>
      <c r="I94" s="393">
        <v>75000</v>
      </c>
      <c r="J94" s="393">
        <v>75000</v>
      </c>
      <c r="K94" s="393">
        <v>75000</v>
      </c>
      <c r="L94" s="393">
        <v>75000</v>
      </c>
      <c r="M94" s="393">
        <v>75000</v>
      </c>
      <c r="N94" s="393">
        <v>37500</v>
      </c>
      <c r="O94" s="393">
        <v>0</v>
      </c>
      <c r="P94" s="382"/>
      <c r="Q94" s="382"/>
      <c r="R94" s="382"/>
      <c r="S94" s="382"/>
      <c r="T94" s="382"/>
      <c r="U94" s="382"/>
      <c r="V94" s="382"/>
      <c r="W94" s="382"/>
      <c r="X94" s="382"/>
      <c r="Y94" s="382"/>
      <c r="Z94" s="382"/>
      <c r="AA94" s="382"/>
      <c r="AB94" s="382"/>
      <c r="AC94" s="382"/>
      <c r="AD94" s="382"/>
      <c r="AE94" s="382"/>
      <c r="AF94" s="382"/>
      <c r="AG94" s="382"/>
      <c r="AH94" s="382"/>
      <c r="AI94" s="382"/>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row>
    <row r="95" spans="1:996">
      <c r="A95" s="443"/>
      <c r="B95" s="189" t="s">
        <v>12</v>
      </c>
      <c r="C95" s="21">
        <v>1</v>
      </c>
      <c r="D95" s="393">
        <v>0</v>
      </c>
      <c r="E95" s="393">
        <v>37500</v>
      </c>
      <c r="F95" s="393">
        <v>75000</v>
      </c>
      <c r="G95" s="393">
        <v>75000</v>
      </c>
      <c r="H95" s="393">
        <v>75000</v>
      </c>
      <c r="I95" s="393">
        <v>75000</v>
      </c>
      <c r="J95" s="393">
        <v>75000</v>
      </c>
      <c r="K95" s="393">
        <v>75000</v>
      </c>
      <c r="L95" s="393">
        <v>75000</v>
      </c>
      <c r="M95" s="393">
        <v>75000</v>
      </c>
      <c r="N95" s="393">
        <v>0</v>
      </c>
      <c r="O95" s="393">
        <v>0</v>
      </c>
      <c r="P95" s="382"/>
      <c r="Q95" s="382"/>
      <c r="R95" s="382"/>
      <c r="S95" s="382"/>
      <c r="T95" s="382"/>
      <c r="U95" s="382"/>
      <c r="V95" s="382"/>
      <c r="W95" s="382"/>
      <c r="X95" s="382"/>
      <c r="Y95" s="382"/>
      <c r="Z95" s="382"/>
      <c r="AA95" s="382"/>
      <c r="AB95" s="382"/>
      <c r="AC95" s="382"/>
      <c r="AD95" s="382"/>
      <c r="AE95" s="382"/>
      <c r="AF95" s="382"/>
      <c r="AG95" s="382"/>
      <c r="AH95" s="382"/>
      <c r="AI95" s="382"/>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row>
    <row r="96" spans="1:996">
      <c r="A96" s="444"/>
      <c r="B96" s="189" t="s">
        <v>13</v>
      </c>
      <c r="C96" s="21">
        <v>1</v>
      </c>
      <c r="D96" s="393">
        <v>0</v>
      </c>
      <c r="E96" s="393">
        <v>0</v>
      </c>
      <c r="F96" s="393">
        <v>0</v>
      </c>
      <c r="G96" s="393">
        <v>0</v>
      </c>
      <c r="H96" s="393">
        <v>0</v>
      </c>
      <c r="I96" s="393">
        <v>0</v>
      </c>
      <c r="J96" s="393">
        <v>0</v>
      </c>
      <c r="K96" s="393">
        <v>0</v>
      </c>
      <c r="L96" s="393">
        <v>0</v>
      </c>
      <c r="M96" s="393">
        <v>0</v>
      </c>
      <c r="N96" s="393">
        <v>37500</v>
      </c>
      <c r="O96" s="393">
        <v>0</v>
      </c>
      <c r="P96" s="382"/>
      <c r="Q96" s="382"/>
      <c r="R96" s="382"/>
      <c r="S96" s="382"/>
      <c r="T96" s="382"/>
      <c r="U96" s="382"/>
      <c r="V96" s="382"/>
      <c r="W96" s="382"/>
      <c r="X96" s="382"/>
      <c r="Y96" s="382"/>
      <c r="Z96" s="382"/>
      <c r="AA96" s="382"/>
      <c r="AB96" s="382"/>
      <c r="AC96" s="382"/>
      <c r="AD96" s="382"/>
      <c r="AE96" s="382"/>
      <c r="AF96" s="382"/>
      <c r="AG96" s="382"/>
      <c r="AH96" s="382"/>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row>
    <row r="97" spans="1:996" s="24" customFormat="1" ht="14.4" hidden="1">
      <c r="A97" s="402"/>
      <c r="B97" s="406"/>
      <c r="C97" s="21">
        <v>1</v>
      </c>
      <c r="D97" s="406"/>
      <c r="E97" s="406"/>
      <c r="F97" s="406"/>
      <c r="G97" s="406"/>
      <c r="H97" s="406"/>
      <c r="I97" s="406"/>
      <c r="J97" s="406"/>
      <c r="K97" s="406"/>
      <c r="L97" s="406"/>
      <c r="M97" s="406"/>
      <c r="N97" s="406"/>
      <c r="O97" s="406"/>
      <c r="P97" s="397"/>
      <c r="Q97" s="397"/>
      <c r="R97" s="397"/>
      <c r="S97" s="397"/>
      <c r="T97" s="397"/>
      <c r="U97" s="397"/>
      <c r="V97" s="397"/>
      <c r="W97" s="397"/>
      <c r="X97" s="397"/>
      <c r="Y97" s="397"/>
      <c r="Z97" s="397"/>
      <c r="AA97" s="397"/>
      <c r="AB97" s="397"/>
      <c r="AC97" s="397"/>
      <c r="AD97" s="397"/>
      <c r="AE97" s="397"/>
      <c r="AF97" s="397"/>
      <c r="AG97" s="397"/>
      <c r="AH97" s="397"/>
      <c r="AI97" s="397"/>
      <c r="AJ97" s="397"/>
      <c r="AK97" s="397"/>
      <c r="AL97" s="397"/>
      <c r="AM97" s="397"/>
      <c r="AN97" s="397"/>
      <c r="AO97" s="397"/>
      <c r="AP97" s="397"/>
      <c r="AQ97" s="397"/>
      <c r="AR97" s="397"/>
      <c r="AS97" s="397"/>
      <c r="AT97" s="397"/>
      <c r="AU97" s="397"/>
      <c r="AV97" s="397"/>
      <c r="AW97" s="397"/>
      <c r="AX97" s="397"/>
      <c r="AY97" s="397"/>
      <c r="AZ97" s="397"/>
      <c r="BA97" s="397"/>
      <c r="BB97" s="397"/>
      <c r="BC97" s="397"/>
      <c r="BD97" s="397"/>
      <c r="BE97" s="397"/>
      <c r="BF97" s="397"/>
      <c r="BG97" s="39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57"/>
      <c r="DW97" s="57"/>
      <c r="DX97" s="57"/>
      <c r="DY97" s="57"/>
      <c r="DZ97" s="57"/>
      <c r="EA97" s="57"/>
      <c r="EB97" s="57"/>
      <c r="EC97" s="57"/>
      <c r="ED97" s="57"/>
      <c r="EE97" s="57"/>
      <c r="EF97" s="57"/>
      <c r="EG97" s="57"/>
      <c r="EH97" s="57"/>
      <c r="EI97" s="57"/>
      <c r="EJ97" s="57"/>
      <c r="EK97" s="57"/>
      <c r="EL97" s="57"/>
      <c r="EM97" s="57"/>
      <c r="EN97" s="57"/>
      <c r="EO97" s="57"/>
      <c r="EP97" s="57"/>
      <c r="EQ97" s="57"/>
      <c r="ER97" s="57"/>
      <c r="ES97" s="57"/>
      <c r="ET97" s="57"/>
      <c r="EU97" s="57"/>
      <c r="EV97" s="57"/>
      <c r="EW97" s="57"/>
      <c r="EX97" s="57"/>
      <c r="EY97" s="57"/>
      <c r="EZ97" s="57"/>
      <c r="FA97" s="57"/>
      <c r="FB97" s="57"/>
      <c r="FC97" s="57"/>
      <c r="FD97" s="57"/>
      <c r="FE97" s="57"/>
      <c r="FF97" s="57"/>
      <c r="FG97" s="57"/>
      <c r="FH97" s="57"/>
      <c r="FI97" s="57"/>
      <c r="FJ97" s="57"/>
      <c r="FK97" s="57"/>
      <c r="FL97" s="57"/>
      <c r="FM97" s="57"/>
      <c r="FN97" s="57"/>
      <c r="FO97" s="57"/>
      <c r="FP97" s="57"/>
      <c r="FQ97" s="57"/>
      <c r="FR97" s="57"/>
      <c r="FS97" s="57"/>
      <c r="FT97" s="57"/>
      <c r="FU97" s="57"/>
      <c r="FV97" s="57"/>
      <c r="FW97" s="57"/>
      <c r="FX97" s="57"/>
      <c r="FY97" s="57"/>
      <c r="FZ97" s="57"/>
      <c r="GA97" s="57"/>
      <c r="GB97" s="57"/>
      <c r="GC97" s="57"/>
      <c r="GD97" s="57"/>
      <c r="GE97" s="57"/>
      <c r="GF97" s="57"/>
      <c r="GG97" s="57"/>
      <c r="GH97" s="57"/>
      <c r="GI97" s="57"/>
      <c r="GJ97" s="57"/>
      <c r="GK97" s="57"/>
      <c r="GL97" s="57"/>
      <c r="GM97" s="57"/>
      <c r="GN97" s="57"/>
      <c r="GO97" s="57"/>
      <c r="GP97" s="57"/>
      <c r="GQ97" s="57"/>
      <c r="GR97" s="57"/>
      <c r="GS97" s="57"/>
      <c r="GT97" s="57"/>
      <c r="GU97" s="57"/>
      <c r="GV97" s="57"/>
      <c r="GW97" s="57"/>
      <c r="GX97" s="57"/>
      <c r="GY97" s="57"/>
      <c r="GZ97" s="57"/>
      <c r="HA97" s="57"/>
      <c r="HB97" s="57"/>
      <c r="HC97" s="57"/>
      <c r="HD97" s="57"/>
      <c r="HE97" s="57"/>
      <c r="HF97" s="57"/>
      <c r="HG97" s="57"/>
      <c r="HH97" s="57"/>
      <c r="HI97" s="57"/>
      <c r="HJ97" s="57"/>
      <c r="HK97" s="57"/>
      <c r="HL97" s="57"/>
      <c r="HM97" s="57"/>
      <c r="HN97" s="57"/>
      <c r="HO97" s="57"/>
      <c r="HP97" s="57"/>
      <c r="HQ97" s="57"/>
      <c r="HR97" s="57"/>
      <c r="HS97" s="57"/>
      <c r="HT97" s="57"/>
      <c r="HU97" s="57"/>
      <c r="HV97" s="57"/>
      <c r="HW97" s="57"/>
      <c r="HX97" s="57"/>
      <c r="HY97" s="57"/>
      <c r="HZ97" s="57"/>
      <c r="IA97" s="57"/>
      <c r="IB97" s="57"/>
      <c r="IC97" s="57"/>
      <c r="ID97" s="57"/>
      <c r="IE97" s="57"/>
      <c r="IF97" s="57"/>
      <c r="IG97" s="57"/>
      <c r="IH97" s="57"/>
      <c r="II97" s="57"/>
      <c r="IJ97" s="57"/>
      <c r="IK97" s="57"/>
      <c r="IL97" s="57"/>
      <c r="IM97" s="57"/>
      <c r="IN97" s="57"/>
      <c r="IO97" s="57"/>
      <c r="IP97" s="57"/>
      <c r="IQ97" s="57"/>
      <c r="IR97" s="57"/>
      <c r="IS97" s="57"/>
      <c r="IT97" s="57"/>
      <c r="IU97" s="57"/>
      <c r="IV97" s="57"/>
      <c r="IW97" s="57"/>
      <c r="IX97" s="57"/>
      <c r="IY97" s="57"/>
      <c r="IZ97" s="57"/>
      <c r="JA97" s="57"/>
      <c r="JB97" s="57"/>
      <c r="JC97" s="57"/>
      <c r="JD97" s="57"/>
      <c r="JE97" s="57"/>
      <c r="JF97" s="57"/>
      <c r="JG97" s="57"/>
      <c r="JH97" s="57"/>
      <c r="JI97" s="57"/>
      <c r="JJ97" s="57"/>
      <c r="JK97" s="57"/>
      <c r="JL97" s="57"/>
      <c r="JM97" s="57"/>
      <c r="JN97" s="57"/>
      <c r="JO97" s="57"/>
      <c r="JP97" s="57"/>
      <c r="JQ97" s="57"/>
      <c r="JR97" s="57"/>
      <c r="JS97" s="57"/>
      <c r="JT97" s="57"/>
      <c r="JU97" s="57"/>
      <c r="JV97" s="57"/>
      <c r="JW97" s="57"/>
      <c r="JX97" s="57"/>
      <c r="JY97" s="57"/>
      <c r="JZ97" s="57"/>
      <c r="KA97" s="57"/>
      <c r="KB97" s="57"/>
      <c r="KC97" s="57"/>
      <c r="KD97" s="57"/>
      <c r="KE97" s="57"/>
      <c r="KF97" s="57"/>
      <c r="KG97" s="57"/>
      <c r="KH97" s="57"/>
      <c r="KI97" s="57"/>
      <c r="KJ97" s="57"/>
      <c r="KK97" s="57"/>
      <c r="KL97" s="57"/>
      <c r="KM97" s="57"/>
      <c r="KN97" s="57"/>
      <c r="KO97" s="57"/>
      <c r="KP97" s="57"/>
      <c r="KQ97" s="57"/>
      <c r="KR97" s="57"/>
      <c r="KS97" s="57"/>
      <c r="KT97" s="57"/>
      <c r="KU97" s="57"/>
      <c r="KV97" s="57"/>
      <c r="KW97" s="57"/>
      <c r="KX97" s="57"/>
      <c r="KY97" s="57"/>
      <c r="KZ97" s="57"/>
      <c r="LA97" s="57"/>
      <c r="LB97" s="57"/>
      <c r="LC97" s="57"/>
      <c r="LD97" s="57"/>
      <c r="LE97" s="57"/>
      <c r="LF97" s="57"/>
      <c r="LG97" s="57"/>
      <c r="LH97" s="57"/>
      <c r="LI97" s="57"/>
      <c r="LJ97" s="57"/>
      <c r="LK97" s="57"/>
      <c r="LL97" s="57"/>
      <c r="LM97" s="57"/>
      <c r="LN97" s="57"/>
      <c r="LO97" s="57"/>
      <c r="LP97" s="57"/>
      <c r="LQ97" s="57"/>
      <c r="LR97" s="57"/>
      <c r="LS97" s="57"/>
      <c r="LT97" s="57"/>
      <c r="LU97" s="57"/>
      <c r="LV97" s="57"/>
      <c r="LW97" s="57"/>
      <c r="LX97" s="57"/>
      <c r="LY97" s="57"/>
      <c r="LZ97" s="57"/>
      <c r="MA97" s="57"/>
      <c r="MB97" s="57"/>
      <c r="MC97" s="57"/>
      <c r="MD97" s="57"/>
      <c r="ME97" s="57"/>
      <c r="MF97" s="57"/>
      <c r="MG97" s="57"/>
      <c r="MH97" s="57"/>
      <c r="MI97" s="57"/>
      <c r="MJ97" s="57"/>
      <c r="MK97" s="57"/>
      <c r="ML97" s="57"/>
      <c r="MM97" s="57"/>
      <c r="MN97" s="57"/>
      <c r="MO97" s="57"/>
      <c r="MP97" s="57"/>
      <c r="MQ97" s="57"/>
      <c r="MR97" s="57"/>
      <c r="MS97" s="57"/>
      <c r="MT97" s="57"/>
      <c r="MU97" s="57"/>
      <c r="MV97" s="57"/>
      <c r="MW97" s="57"/>
      <c r="MX97" s="57"/>
      <c r="MY97" s="57"/>
      <c r="MZ97" s="57"/>
      <c r="NA97" s="57"/>
      <c r="NB97" s="57"/>
      <c r="NC97" s="57"/>
      <c r="ND97" s="57"/>
      <c r="NE97" s="57"/>
      <c r="NF97" s="57"/>
      <c r="NG97" s="57"/>
      <c r="NH97" s="57"/>
      <c r="NI97" s="57"/>
      <c r="NJ97" s="57"/>
      <c r="NK97" s="57"/>
      <c r="NL97" s="57"/>
      <c r="NM97" s="57"/>
      <c r="NN97" s="57"/>
      <c r="NO97" s="57"/>
      <c r="NP97" s="57"/>
      <c r="NQ97" s="57"/>
      <c r="NR97" s="57"/>
      <c r="NS97" s="57"/>
      <c r="NT97" s="57"/>
      <c r="NU97" s="57"/>
      <c r="NV97" s="57"/>
      <c r="NW97" s="57"/>
      <c r="NX97" s="57"/>
      <c r="NY97" s="57"/>
      <c r="NZ97" s="57"/>
      <c r="OA97" s="57"/>
      <c r="OB97" s="57"/>
      <c r="OC97" s="57"/>
      <c r="OD97" s="57"/>
      <c r="OE97" s="57"/>
      <c r="OF97" s="57"/>
      <c r="OG97" s="57"/>
      <c r="OH97" s="57"/>
      <c r="OI97" s="57"/>
      <c r="OJ97" s="57"/>
      <c r="OK97" s="57"/>
      <c r="OL97" s="57"/>
      <c r="OM97" s="57"/>
      <c r="ON97" s="57"/>
      <c r="OO97" s="57"/>
      <c r="OP97" s="57"/>
      <c r="OQ97" s="57"/>
      <c r="OR97" s="57"/>
      <c r="OS97" s="57"/>
      <c r="OT97" s="57"/>
      <c r="OU97" s="57"/>
      <c r="OV97" s="57"/>
      <c r="OW97" s="57"/>
      <c r="OX97" s="57"/>
      <c r="OY97" s="57"/>
      <c r="OZ97" s="57"/>
      <c r="PA97" s="57"/>
      <c r="PB97" s="57"/>
      <c r="PC97" s="57"/>
      <c r="PD97" s="57"/>
      <c r="PE97" s="57"/>
      <c r="PF97" s="57"/>
      <c r="PG97" s="57"/>
      <c r="PH97" s="57"/>
      <c r="PI97" s="57"/>
      <c r="PJ97" s="57"/>
      <c r="PK97" s="57"/>
      <c r="PL97" s="57"/>
      <c r="PM97" s="57"/>
      <c r="PN97" s="57"/>
      <c r="PO97" s="57"/>
      <c r="PP97" s="57"/>
      <c r="PQ97" s="57"/>
      <c r="PR97" s="57"/>
      <c r="PS97" s="57"/>
      <c r="PT97" s="57"/>
      <c r="PU97" s="57"/>
      <c r="PV97" s="57"/>
      <c r="PW97" s="57"/>
      <c r="PX97" s="57"/>
      <c r="PY97" s="57"/>
      <c r="PZ97" s="57"/>
      <c r="QA97" s="57"/>
      <c r="QB97" s="57"/>
      <c r="QC97" s="57"/>
      <c r="QD97" s="57"/>
      <c r="QE97" s="57"/>
      <c r="QF97" s="57"/>
      <c r="QG97" s="57"/>
      <c r="QH97" s="57"/>
      <c r="QI97" s="57"/>
      <c r="QJ97" s="57"/>
      <c r="QK97" s="57"/>
      <c r="QL97" s="57"/>
      <c r="QM97" s="57"/>
      <c r="QN97" s="57"/>
      <c r="QO97" s="57"/>
      <c r="QP97" s="57"/>
      <c r="QQ97" s="57"/>
      <c r="QR97" s="57"/>
      <c r="QS97" s="57"/>
      <c r="QT97" s="57"/>
      <c r="QU97" s="57"/>
      <c r="QV97" s="57"/>
      <c r="QW97" s="57"/>
      <c r="QX97" s="57"/>
      <c r="QY97" s="57"/>
      <c r="QZ97" s="57"/>
      <c r="RA97" s="57"/>
      <c r="RB97" s="57"/>
      <c r="RC97" s="57"/>
      <c r="RD97" s="57"/>
      <c r="RE97" s="57"/>
      <c r="RF97" s="57"/>
      <c r="RG97" s="57"/>
      <c r="RH97" s="57"/>
      <c r="RI97" s="57"/>
      <c r="RJ97" s="57"/>
      <c r="RK97" s="57"/>
      <c r="RL97" s="57"/>
      <c r="RM97" s="57"/>
      <c r="RN97" s="57"/>
      <c r="RO97" s="57"/>
      <c r="RP97" s="57"/>
      <c r="RQ97" s="57"/>
      <c r="RR97" s="57"/>
      <c r="RS97" s="57"/>
      <c r="RT97" s="57"/>
      <c r="RU97" s="57"/>
      <c r="RV97" s="57"/>
      <c r="RW97" s="57"/>
      <c r="RX97" s="57"/>
      <c r="RY97" s="57"/>
      <c r="RZ97" s="57"/>
      <c r="SA97" s="57"/>
      <c r="SB97" s="57"/>
      <c r="SC97" s="57"/>
      <c r="SD97" s="57"/>
      <c r="SE97" s="57"/>
      <c r="SF97" s="57"/>
      <c r="SG97" s="57"/>
      <c r="SH97" s="57"/>
      <c r="SI97" s="57"/>
      <c r="SJ97" s="57"/>
      <c r="SK97" s="57"/>
      <c r="SL97" s="57"/>
      <c r="SM97" s="57"/>
      <c r="SN97" s="57"/>
      <c r="SO97" s="57"/>
      <c r="SP97" s="57"/>
      <c r="SQ97" s="57"/>
      <c r="SR97" s="57"/>
      <c r="SS97" s="57"/>
      <c r="ST97" s="57"/>
      <c r="SU97" s="57"/>
      <c r="SV97" s="57"/>
      <c r="SW97" s="57"/>
      <c r="SX97" s="57"/>
      <c r="SY97" s="57"/>
      <c r="SZ97" s="57"/>
      <c r="TA97" s="57"/>
      <c r="TB97" s="57"/>
      <c r="TC97" s="57"/>
      <c r="TD97" s="57"/>
      <c r="TE97" s="57"/>
      <c r="TF97" s="57"/>
      <c r="TG97" s="57"/>
      <c r="TH97" s="57"/>
      <c r="TI97" s="57"/>
      <c r="TJ97" s="57"/>
      <c r="TK97" s="57"/>
      <c r="TL97" s="57"/>
      <c r="TM97" s="57"/>
      <c r="TN97" s="57"/>
      <c r="TO97" s="57"/>
      <c r="TP97" s="57"/>
      <c r="TQ97" s="57"/>
      <c r="TR97" s="57"/>
      <c r="TS97" s="57"/>
      <c r="TT97" s="57"/>
      <c r="TU97" s="57"/>
      <c r="TV97" s="57"/>
      <c r="TW97" s="57"/>
      <c r="TX97" s="57"/>
      <c r="TY97" s="57"/>
      <c r="TZ97" s="57"/>
      <c r="UA97" s="57"/>
      <c r="UB97" s="57"/>
      <c r="UC97" s="57"/>
      <c r="UD97" s="57"/>
      <c r="UE97" s="57"/>
      <c r="UF97" s="57"/>
      <c r="UG97" s="57"/>
      <c r="UH97" s="57"/>
      <c r="UI97" s="57"/>
      <c r="UJ97" s="57"/>
      <c r="UK97" s="57"/>
      <c r="UL97" s="57"/>
      <c r="UM97" s="57"/>
      <c r="UN97" s="57"/>
      <c r="UO97" s="57"/>
      <c r="UP97" s="57"/>
      <c r="UQ97" s="57"/>
      <c r="UR97" s="57"/>
      <c r="US97" s="57"/>
      <c r="UT97" s="57"/>
      <c r="UU97" s="57"/>
      <c r="UV97" s="57"/>
      <c r="UW97" s="57"/>
      <c r="UX97" s="57"/>
      <c r="UY97" s="57"/>
      <c r="UZ97" s="57"/>
      <c r="VA97" s="57"/>
      <c r="VB97" s="57"/>
      <c r="VC97" s="57"/>
      <c r="VD97" s="57"/>
      <c r="VE97" s="57"/>
      <c r="VF97" s="57"/>
      <c r="VG97" s="57"/>
      <c r="VH97" s="57"/>
      <c r="VI97" s="57"/>
      <c r="VJ97" s="57"/>
      <c r="VK97" s="57"/>
      <c r="VL97" s="57"/>
      <c r="VM97" s="57"/>
      <c r="VN97" s="57"/>
      <c r="VO97" s="57"/>
      <c r="VP97" s="57"/>
      <c r="VQ97" s="57"/>
      <c r="VR97" s="57"/>
      <c r="VS97" s="57"/>
      <c r="VT97" s="57"/>
      <c r="VU97" s="57"/>
      <c r="VV97" s="57"/>
      <c r="VW97" s="57"/>
      <c r="VX97" s="57"/>
      <c r="VY97" s="57"/>
      <c r="VZ97" s="57"/>
      <c r="WA97" s="57"/>
      <c r="WB97" s="57"/>
      <c r="WC97" s="57"/>
      <c r="WD97" s="57"/>
      <c r="WE97" s="57"/>
      <c r="WF97" s="57"/>
      <c r="WG97" s="57"/>
      <c r="WH97" s="57"/>
      <c r="WI97" s="57"/>
      <c r="WJ97" s="57"/>
      <c r="WK97" s="57"/>
      <c r="WL97" s="57"/>
      <c r="WM97" s="57"/>
      <c r="WN97" s="57"/>
      <c r="WO97" s="57"/>
      <c r="WP97" s="57"/>
      <c r="WQ97" s="57"/>
      <c r="WR97" s="57"/>
      <c r="WS97" s="57"/>
      <c r="WT97" s="57"/>
      <c r="WU97" s="57"/>
      <c r="WV97" s="57"/>
      <c r="WW97" s="57"/>
      <c r="WX97" s="57"/>
      <c r="WY97" s="57"/>
      <c r="WZ97" s="57"/>
      <c r="XA97" s="57"/>
      <c r="XB97" s="57"/>
      <c r="XC97" s="57"/>
      <c r="XD97" s="57"/>
      <c r="XE97" s="57"/>
      <c r="XF97" s="57"/>
      <c r="XG97" s="57"/>
      <c r="XH97" s="57"/>
      <c r="XI97" s="57"/>
      <c r="XJ97" s="57"/>
      <c r="XK97" s="57"/>
      <c r="XL97" s="57"/>
      <c r="XM97" s="57"/>
      <c r="XN97" s="57"/>
      <c r="XO97" s="57"/>
      <c r="XP97" s="57"/>
      <c r="XQ97" s="57"/>
      <c r="XR97" s="57"/>
      <c r="XS97" s="57"/>
      <c r="XT97" s="57"/>
      <c r="XU97" s="57"/>
      <c r="XV97" s="57"/>
      <c r="XW97" s="57"/>
      <c r="XX97" s="57"/>
      <c r="XY97" s="57"/>
      <c r="XZ97" s="57"/>
      <c r="YA97" s="57"/>
      <c r="YB97" s="57"/>
      <c r="YC97" s="57"/>
      <c r="YD97" s="57"/>
      <c r="YE97" s="57"/>
      <c r="YF97" s="57"/>
      <c r="YG97" s="57"/>
      <c r="YH97" s="57"/>
      <c r="YI97" s="57"/>
      <c r="YJ97" s="57"/>
      <c r="YK97" s="57"/>
      <c r="YL97" s="57"/>
      <c r="YM97" s="57"/>
      <c r="YN97" s="57"/>
      <c r="YO97" s="57"/>
      <c r="YP97" s="57"/>
      <c r="YQ97" s="57"/>
      <c r="YR97" s="57"/>
      <c r="YS97" s="57"/>
      <c r="YT97" s="57"/>
      <c r="YU97" s="57"/>
      <c r="YV97" s="57"/>
      <c r="YW97" s="57"/>
      <c r="YX97" s="57"/>
      <c r="YY97" s="57"/>
      <c r="YZ97" s="57"/>
      <c r="ZA97" s="57"/>
      <c r="ZB97" s="57"/>
      <c r="ZC97" s="57"/>
      <c r="ZD97" s="57"/>
      <c r="ZE97" s="57"/>
      <c r="ZF97" s="57"/>
      <c r="ZG97" s="57"/>
      <c r="ZH97" s="57"/>
      <c r="ZI97" s="57"/>
      <c r="ZJ97" s="57"/>
      <c r="ZK97" s="57"/>
      <c r="ZL97" s="57"/>
      <c r="ZM97" s="57"/>
      <c r="ZN97" s="57"/>
      <c r="ZO97" s="57"/>
      <c r="ZP97" s="57"/>
      <c r="ZQ97" s="57"/>
      <c r="ZR97" s="57"/>
      <c r="ZS97" s="57"/>
      <c r="ZT97" s="57"/>
      <c r="ZU97" s="57"/>
      <c r="ZV97" s="57"/>
      <c r="ZW97" s="57"/>
      <c r="ZX97" s="57"/>
      <c r="ZY97" s="57"/>
      <c r="ZZ97" s="57"/>
      <c r="AAA97" s="57"/>
      <c r="AAB97" s="57"/>
      <c r="AAC97" s="57"/>
      <c r="AAD97" s="57"/>
      <c r="AAE97" s="57"/>
      <c r="AAF97" s="57"/>
      <c r="AAG97" s="57"/>
      <c r="AAH97" s="57"/>
      <c r="AAI97" s="57"/>
      <c r="AAJ97" s="57"/>
      <c r="AAK97" s="57"/>
      <c r="AAL97" s="57"/>
      <c r="AAM97" s="57"/>
      <c r="AAN97" s="57"/>
      <c r="AAO97" s="57"/>
      <c r="AAP97" s="57"/>
      <c r="AAQ97" s="57"/>
      <c r="AAR97" s="57"/>
      <c r="AAS97" s="57"/>
      <c r="AAT97" s="57"/>
      <c r="AAU97" s="57"/>
      <c r="AAV97" s="57"/>
      <c r="AAW97" s="57"/>
      <c r="AAX97" s="57"/>
      <c r="AAY97" s="57"/>
      <c r="AAZ97" s="57"/>
      <c r="ABA97" s="57"/>
      <c r="ABB97" s="57"/>
      <c r="ABC97" s="57"/>
      <c r="ABD97" s="57"/>
      <c r="ABE97" s="57"/>
      <c r="ABF97" s="57"/>
      <c r="ABG97" s="57"/>
      <c r="ABH97" s="57"/>
      <c r="ABI97" s="57"/>
      <c r="ABJ97" s="57"/>
      <c r="ABK97" s="57"/>
      <c r="ABL97" s="57"/>
      <c r="ABM97" s="57"/>
      <c r="ABN97" s="57"/>
      <c r="ABO97" s="57"/>
      <c r="ABP97" s="57"/>
      <c r="ABQ97" s="57"/>
      <c r="ABR97" s="57"/>
      <c r="ABS97" s="57"/>
      <c r="ABT97" s="57"/>
      <c r="ABU97" s="57"/>
      <c r="ABV97" s="57"/>
      <c r="ABW97" s="57"/>
      <c r="ABX97" s="57"/>
      <c r="ABY97" s="57"/>
      <c r="ABZ97" s="57"/>
      <c r="ACA97" s="57"/>
      <c r="ACB97" s="57"/>
      <c r="ACC97" s="57"/>
      <c r="ACD97" s="57"/>
      <c r="ACE97" s="57"/>
      <c r="ACF97" s="57"/>
      <c r="ACG97" s="57"/>
      <c r="ACH97" s="57"/>
      <c r="ACI97" s="57"/>
      <c r="ACJ97" s="57"/>
      <c r="ACK97" s="57"/>
      <c r="ACL97" s="57"/>
      <c r="ACM97" s="57"/>
      <c r="ACN97" s="57"/>
      <c r="ACO97" s="57"/>
      <c r="ACP97" s="57"/>
      <c r="ACQ97" s="57"/>
      <c r="ACR97" s="57"/>
      <c r="ACS97" s="57"/>
      <c r="ACT97" s="57"/>
      <c r="ACU97" s="57"/>
      <c r="ACV97" s="57"/>
      <c r="ACW97" s="57"/>
      <c r="ACX97" s="57"/>
      <c r="ACY97" s="57"/>
      <c r="ACZ97" s="57"/>
      <c r="ADA97" s="57"/>
      <c r="ADB97" s="57"/>
      <c r="ADC97" s="57"/>
      <c r="ADD97" s="57"/>
      <c r="ADE97" s="57"/>
      <c r="ADF97" s="57"/>
      <c r="ADG97" s="57"/>
      <c r="ADH97" s="57"/>
      <c r="ADI97" s="57"/>
      <c r="ADJ97" s="57"/>
      <c r="ADK97" s="57"/>
      <c r="ADL97" s="57"/>
      <c r="ADM97" s="57"/>
      <c r="ADN97" s="57"/>
      <c r="ADO97" s="57"/>
      <c r="ADP97" s="57"/>
      <c r="ADQ97" s="57"/>
      <c r="ADR97" s="57"/>
      <c r="ADS97" s="57"/>
      <c r="ADT97" s="57"/>
      <c r="ADU97" s="57"/>
      <c r="ADV97" s="57"/>
      <c r="ADW97" s="57"/>
      <c r="ADX97" s="57"/>
      <c r="ADY97" s="57"/>
      <c r="ADZ97" s="57"/>
      <c r="AEA97" s="57"/>
      <c r="AEB97" s="57"/>
      <c r="AEC97" s="57"/>
      <c r="AED97" s="57"/>
      <c r="AEE97" s="57"/>
      <c r="AEF97" s="57"/>
      <c r="AEG97" s="57"/>
      <c r="AEH97" s="57"/>
      <c r="AEI97" s="57"/>
      <c r="AEJ97" s="57"/>
      <c r="AEK97" s="57"/>
      <c r="AEL97" s="57"/>
      <c r="AEM97" s="57"/>
      <c r="AEN97" s="57"/>
      <c r="AEO97" s="57"/>
      <c r="AEP97" s="57"/>
      <c r="AEQ97" s="57"/>
      <c r="AER97" s="57"/>
      <c r="AES97" s="57"/>
      <c r="AET97" s="57"/>
      <c r="AEU97" s="57"/>
      <c r="AEV97" s="57"/>
      <c r="AEW97" s="57"/>
      <c r="AEX97" s="57"/>
      <c r="AEY97" s="57"/>
      <c r="AEZ97" s="57"/>
      <c r="AFA97" s="57"/>
      <c r="AFB97" s="57"/>
      <c r="AFC97" s="57"/>
      <c r="AFD97" s="57"/>
      <c r="AFE97" s="57"/>
      <c r="AFF97" s="57"/>
      <c r="AFG97" s="57"/>
      <c r="AFH97" s="57"/>
      <c r="AFI97" s="57"/>
      <c r="AFJ97" s="57"/>
      <c r="AFK97" s="57"/>
      <c r="AFL97" s="57"/>
      <c r="AFM97" s="57"/>
      <c r="AFN97" s="57"/>
      <c r="AFO97" s="57"/>
      <c r="AFP97" s="57"/>
      <c r="AFQ97" s="57"/>
      <c r="AFR97" s="57"/>
      <c r="AFS97" s="57"/>
      <c r="AFT97" s="57"/>
      <c r="AFU97" s="57"/>
      <c r="AFV97" s="57"/>
      <c r="AFW97" s="57"/>
      <c r="AFX97" s="57"/>
      <c r="AFY97" s="57"/>
      <c r="AFZ97" s="57"/>
      <c r="AGA97" s="57"/>
      <c r="AGB97" s="57"/>
      <c r="AGC97" s="57"/>
      <c r="AGD97" s="57"/>
      <c r="AGE97" s="57"/>
      <c r="AGF97" s="57"/>
      <c r="AGG97" s="57"/>
      <c r="AGH97" s="57"/>
      <c r="AGI97" s="57"/>
      <c r="AGJ97" s="57"/>
      <c r="AGK97" s="57"/>
      <c r="AGL97" s="57"/>
      <c r="AGM97" s="57"/>
      <c r="AGN97" s="57"/>
      <c r="AGO97" s="57"/>
      <c r="AGP97" s="57"/>
      <c r="AGQ97" s="57"/>
      <c r="AGR97" s="57"/>
      <c r="AGS97" s="57"/>
      <c r="AGT97" s="57"/>
      <c r="AGU97" s="57"/>
      <c r="AGV97" s="57"/>
      <c r="AGW97" s="57"/>
      <c r="AGX97" s="57"/>
      <c r="AGY97" s="57"/>
      <c r="AGZ97" s="57"/>
      <c r="AHA97" s="57"/>
      <c r="AHB97" s="57"/>
      <c r="AHC97" s="57"/>
      <c r="AHD97" s="57"/>
      <c r="AHE97" s="57"/>
      <c r="AHF97" s="57"/>
      <c r="AHG97" s="57"/>
      <c r="AHH97" s="57"/>
      <c r="AHI97" s="57"/>
      <c r="AHJ97" s="57"/>
      <c r="AHK97" s="57"/>
      <c r="AHL97" s="57"/>
      <c r="AHM97" s="57"/>
      <c r="AHN97" s="57"/>
      <c r="AHO97" s="57"/>
      <c r="AHP97" s="57"/>
      <c r="AHQ97" s="57"/>
      <c r="AHR97" s="57"/>
      <c r="AHS97" s="57"/>
      <c r="AHT97" s="57"/>
      <c r="AHU97" s="57"/>
      <c r="AHV97" s="57"/>
      <c r="AHW97" s="57"/>
      <c r="AHX97" s="57"/>
      <c r="AHY97" s="57"/>
      <c r="AHZ97" s="57"/>
      <c r="AIA97" s="57"/>
      <c r="AIB97" s="57"/>
      <c r="AIC97" s="57"/>
      <c r="AID97" s="57"/>
      <c r="AIE97" s="57"/>
      <c r="AIF97" s="57"/>
      <c r="AIG97" s="57"/>
      <c r="AIH97" s="57"/>
      <c r="AII97" s="57"/>
      <c r="AIJ97" s="57"/>
      <c r="AIK97" s="57"/>
      <c r="AIL97" s="57"/>
      <c r="AIM97" s="57"/>
      <c r="AIN97" s="57"/>
      <c r="AIO97" s="57"/>
      <c r="AIP97" s="57"/>
      <c r="AIQ97" s="57"/>
      <c r="AIR97" s="57"/>
      <c r="AIS97" s="57"/>
      <c r="AIT97" s="57"/>
      <c r="AIU97" s="57"/>
      <c r="AIV97" s="57"/>
      <c r="AIW97" s="57"/>
      <c r="AIX97" s="57"/>
      <c r="AIY97" s="57"/>
      <c r="AIZ97" s="57"/>
      <c r="AJA97" s="57"/>
      <c r="AJB97" s="57"/>
      <c r="AJC97" s="57"/>
      <c r="AJD97" s="57"/>
      <c r="AJE97" s="57"/>
      <c r="AJF97" s="57"/>
      <c r="AJG97" s="57"/>
      <c r="AJH97" s="57"/>
      <c r="AJI97" s="57"/>
      <c r="AJJ97" s="57"/>
      <c r="AJK97" s="57"/>
      <c r="AJL97" s="57"/>
      <c r="AJM97" s="57"/>
      <c r="AJN97" s="57"/>
      <c r="AJO97" s="57"/>
      <c r="AJP97" s="57"/>
      <c r="AJQ97" s="57"/>
      <c r="AJR97" s="57"/>
      <c r="AJS97" s="57"/>
      <c r="AJT97" s="57"/>
      <c r="AJU97" s="57"/>
      <c r="AJV97" s="57"/>
      <c r="AJW97" s="57"/>
      <c r="AJX97" s="57"/>
      <c r="AJY97" s="57"/>
      <c r="AJZ97" s="57"/>
      <c r="AKA97" s="57"/>
      <c r="AKB97" s="57"/>
      <c r="AKC97" s="57"/>
      <c r="AKD97" s="57"/>
      <c r="AKE97" s="57"/>
      <c r="AKF97" s="57"/>
      <c r="AKG97" s="57"/>
      <c r="AKH97" s="57"/>
      <c r="AKI97" s="57"/>
      <c r="AKJ97" s="57"/>
      <c r="AKK97" s="57"/>
      <c r="AKL97" s="57"/>
      <c r="AKM97" s="57"/>
      <c r="AKN97" s="57"/>
      <c r="AKO97" s="57"/>
      <c r="AKP97" s="57"/>
      <c r="AKQ97" s="57"/>
      <c r="AKR97" s="57"/>
      <c r="AKS97" s="57"/>
      <c r="AKT97" s="57"/>
      <c r="AKU97" s="57"/>
      <c r="AKV97" s="57"/>
      <c r="AKW97" s="57"/>
      <c r="AKX97" s="57"/>
      <c r="AKY97" s="57"/>
      <c r="AKZ97" s="57"/>
      <c r="ALA97" s="57"/>
      <c r="ALB97" s="57"/>
      <c r="ALC97" s="57"/>
      <c r="ALD97" s="57"/>
      <c r="ALE97" s="57"/>
      <c r="ALF97" s="57"/>
      <c r="ALG97" s="57"/>
      <c r="ALH97" s="57"/>
    </row>
    <row r="98" spans="1:996">
      <c r="A98" s="43"/>
      <c r="B98" s="41"/>
      <c r="C98" s="41"/>
      <c r="D98" s="407"/>
      <c r="E98" s="407"/>
      <c r="F98" s="407"/>
      <c r="G98" s="407"/>
      <c r="H98" s="407"/>
      <c r="I98" s="407"/>
      <c r="J98" s="407"/>
      <c r="K98" s="407"/>
      <c r="L98" s="407"/>
      <c r="M98" s="407"/>
      <c r="N98" s="407"/>
      <c r="O98" s="407"/>
      <c r="P98" s="382"/>
      <c r="Q98" s="382"/>
      <c r="R98" s="382"/>
      <c r="S98" s="382"/>
      <c r="T98" s="382"/>
      <c r="U98" s="382"/>
      <c r="V98" s="382"/>
      <c r="W98" s="382"/>
      <c r="X98" s="382"/>
      <c r="Y98" s="382"/>
      <c r="Z98" s="382"/>
      <c r="AA98" s="382"/>
      <c r="AB98" s="382"/>
      <c r="AC98" s="382"/>
      <c r="AD98" s="382"/>
      <c r="AE98" s="382"/>
      <c r="AF98" s="382"/>
      <c r="AG98" s="382"/>
      <c r="AH98" s="382"/>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row>
    <row r="99" spans="1:996" s="38" customFormat="1" ht="13.5" customHeight="1">
      <c r="A99" s="442" t="s">
        <v>289</v>
      </c>
      <c r="B99" s="53" t="s">
        <v>6</v>
      </c>
      <c r="C99" s="21">
        <v>1</v>
      </c>
      <c r="D99" s="393">
        <v>5000000</v>
      </c>
      <c r="E99" s="393">
        <v>5000000</v>
      </c>
      <c r="F99" s="393">
        <v>0</v>
      </c>
      <c r="G99" s="393">
        <v>0</v>
      </c>
      <c r="H99" s="393">
        <v>0</v>
      </c>
      <c r="I99" s="393">
        <v>0</v>
      </c>
      <c r="J99" s="393">
        <v>0</v>
      </c>
      <c r="K99" s="393">
        <v>0</v>
      </c>
      <c r="L99" s="393">
        <v>0</v>
      </c>
      <c r="M99" s="393">
        <v>0</v>
      </c>
      <c r="N99" s="393">
        <v>0</v>
      </c>
      <c r="O99" s="393">
        <v>0</v>
      </c>
      <c r="P99" s="382"/>
      <c r="Q99" s="382"/>
      <c r="R99" s="382"/>
      <c r="S99" s="382"/>
      <c r="T99" s="382"/>
      <c r="U99" s="382"/>
      <c r="V99" s="382"/>
      <c r="W99" s="382"/>
      <c r="X99" s="382"/>
      <c r="Y99" s="382"/>
      <c r="Z99" s="382"/>
      <c r="AA99" s="382"/>
      <c r="AB99" s="382"/>
      <c r="AC99" s="382"/>
      <c r="AD99" s="382"/>
      <c r="AE99" s="382"/>
      <c r="AF99" s="382"/>
      <c r="AG99" s="382"/>
      <c r="AH99" s="382"/>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row>
    <row r="100" spans="1:996" s="38" customFormat="1" ht="13.5" customHeight="1">
      <c r="A100" s="443"/>
      <c r="B100" s="52" t="s">
        <v>7</v>
      </c>
      <c r="C100" s="21">
        <v>1</v>
      </c>
      <c r="D100" s="393">
        <v>0</v>
      </c>
      <c r="E100" s="393">
        <v>0</v>
      </c>
      <c r="F100" s="393">
        <v>0</v>
      </c>
      <c r="G100" s="393">
        <v>0</v>
      </c>
      <c r="H100" s="393">
        <v>0</v>
      </c>
      <c r="I100" s="393">
        <v>0</v>
      </c>
      <c r="J100" s="393">
        <v>0</v>
      </c>
      <c r="K100" s="393">
        <v>0</v>
      </c>
      <c r="L100" s="393">
        <v>0</v>
      </c>
      <c r="M100" s="393">
        <v>0</v>
      </c>
      <c r="N100" s="393">
        <v>5000000</v>
      </c>
      <c r="O100" s="393">
        <v>0</v>
      </c>
      <c r="P100" s="382"/>
      <c r="Q100" s="382"/>
      <c r="R100" s="382"/>
      <c r="S100" s="382"/>
      <c r="T100" s="382"/>
      <c r="U100" s="382"/>
      <c r="V100" s="382"/>
      <c r="W100" s="382"/>
      <c r="X100" s="382"/>
      <c r="Y100" s="382"/>
      <c r="Z100" s="382"/>
      <c r="AA100" s="382"/>
      <c r="AB100" s="382"/>
      <c r="AC100" s="382"/>
      <c r="AD100" s="382"/>
      <c r="AE100" s="382"/>
      <c r="AF100" s="382"/>
      <c r="AG100" s="382"/>
      <c r="AH100" s="382"/>
      <c r="AI100" s="382"/>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row>
    <row r="101" spans="1:996">
      <c r="A101" s="443"/>
      <c r="B101" s="398" t="s">
        <v>14</v>
      </c>
      <c r="C101" s="21">
        <v>1</v>
      </c>
      <c r="D101" s="393">
        <v>5000000</v>
      </c>
      <c r="E101" s="393">
        <v>10000000</v>
      </c>
      <c r="F101" s="393">
        <v>10000000</v>
      </c>
      <c r="G101" s="393">
        <v>10000000</v>
      </c>
      <c r="H101" s="393">
        <v>10000000</v>
      </c>
      <c r="I101" s="393">
        <v>10000000</v>
      </c>
      <c r="J101" s="393">
        <v>10000000</v>
      </c>
      <c r="K101" s="393">
        <v>10000000</v>
      </c>
      <c r="L101" s="393">
        <v>10000000</v>
      </c>
      <c r="M101" s="393">
        <v>10000000</v>
      </c>
      <c r="N101" s="393">
        <v>5000000</v>
      </c>
      <c r="O101" s="393">
        <v>5000000</v>
      </c>
      <c r="P101" s="382"/>
      <c r="Q101" s="382"/>
      <c r="R101" s="382"/>
      <c r="S101" s="382"/>
      <c r="T101" s="382"/>
      <c r="U101" s="382"/>
      <c r="V101" s="382"/>
      <c r="W101" s="382"/>
      <c r="X101" s="382"/>
      <c r="Y101" s="382"/>
      <c r="Z101" s="382"/>
      <c r="AA101" s="382"/>
      <c r="AB101" s="382"/>
      <c r="AC101" s="382"/>
      <c r="AD101" s="382"/>
      <c r="AE101" s="382"/>
      <c r="AF101" s="382"/>
      <c r="AG101" s="382"/>
      <c r="AH101" s="382"/>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row>
    <row r="102" spans="1:996" ht="13.8" hidden="1" customHeight="1">
      <c r="A102" s="443"/>
      <c r="B102" s="52"/>
      <c r="C102" s="21">
        <v>1</v>
      </c>
      <c r="D102" s="405"/>
      <c r="E102" s="405"/>
      <c r="F102" s="405"/>
      <c r="G102" s="405"/>
      <c r="H102" s="405"/>
      <c r="I102" s="405"/>
      <c r="J102" s="405"/>
      <c r="K102" s="405"/>
      <c r="L102" s="405"/>
      <c r="M102" s="405"/>
      <c r="N102" s="405"/>
      <c r="O102" s="405"/>
      <c r="P102" s="392"/>
      <c r="Q102" s="392"/>
      <c r="R102" s="392"/>
      <c r="S102" s="392"/>
      <c r="T102" s="392"/>
      <c r="U102" s="392"/>
      <c r="V102" s="392"/>
      <c r="W102" s="392"/>
      <c r="X102" s="392"/>
      <c r="Y102" s="392"/>
      <c r="Z102" s="392"/>
      <c r="AA102" s="392"/>
      <c r="AB102" s="392"/>
      <c r="AC102" s="392"/>
      <c r="AD102" s="392"/>
      <c r="AE102" s="392"/>
      <c r="AF102" s="392"/>
      <c r="AG102" s="392"/>
      <c r="AH102" s="392"/>
      <c r="AI102" s="392"/>
      <c r="AJ102" s="392"/>
      <c r="AK102" s="392"/>
      <c r="AL102" s="392"/>
      <c r="AM102" s="392"/>
      <c r="AN102" s="392"/>
      <c r="AO102" s="392"/>
      <c r="AP102" s="392"/>
      <c r="AQ102" s="392"/>
      <c r="AR102" s="392"/>
      <c r="AS102" s="392"/>
      <c r="AT102" s="392"/>
      <c r="AU102" s="392"/>
      <c r="AV102" s="392"/>
      <c r="AW102" s="392"/>
      <c r="AX102" s="392"/>
      <c r="AY102" s="392"/>
      <c r="AZ102" s="392"/>
      <c r="BA102" s="392"/>
      <c r="BB102" s="392"/>
      <c r="BC102" s="392"/>
      <c r="BD102" s="392"/>
      <c r="BE102" s="392"/>
      <c r="BF102" s="392"/>
      <c r="BG102" s="392"/>
    </row>
    <row r="103" spans="1:996">
      <c r="A103" s="443"/>
      <c r="B103" s="52" t="s">
        <v>150</v>
      </c>
      <c r="C103" s="21">
        <v>1</v>
      </c>
      <c r="D103" s="393">
        <v>0</v>
      </c>
      <c r="E103" s="393">
        <v>37500</v>
      </c>
      <c r="F103" s="393">
        <v>75000</v>
      </c>
      <c r="G103" s="393">
        <v>75000</v>
      </c>
      <c r="H103" s="393">
        <v>75000</v>
      </c>
      <c r="I103" s="393">
        <v>75000</v>
      </c>
      <c r="J103" s="393">
        <v>75000</v>
      </c>
      <c r="K103" s="393">
        <v>75000</v>
      </c>
      <c r="L103" s="393">
        <v>75000</v>
      </c>
      <c r="M103" s="393">
        <v>75000</v>
      </c>
      <c r="N103" s="393">
        <v>37500</v>
      </c>
      <c r="O103" s="393">
        <v>0</v>
      </c>
      <c r="P103" s="382"/>
      <c r="Q103" s="382"/>
      <c r="R103" s="382"/>
      <c r="S103" s="382"/>
      <c r="T103" s="382"/>
      <c r="U103" s="382"/>
      <c r="V103" s="382"/>
      <c r="W103" s="382"/>
      <c r="X103" s="382"/>
      <c r="Y103" s="382"/>
      <c r="Z103" s="382"/>
      <c r="AA103" s="382"/>
      <c r="AB103" s="382"/>
      <c r="AC103" s="382"/>
      <c r="AD103" s="382"/>
      <c r="AE103" s="382"/>
      <c r="AF103" s="382"/>
      <c r="AG103" s="382"/>
      <c r="AH103" s="382"/>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row>
    <row r="104" spans="1:996">
      <c r="A104" s="443"/>
      <c r="B104" s="52" t="s">
        <v>149</v>
      </c>
      <c r="C104" s="21">
        <v>1</v>
      </c>
      <c r="D104" s="393">
        <v>0</v>
      </c>
      <c r="E104" s="393">
        <v>0</v>
      </c>
      <c r="F104" s="393">
        <v>0</v>
      </c>
      <c r="G104" s="393">
        <v>0</v>
      </c>
      <c r="H104" s="393">
        <v>0</v>
      </c>
      <c r="I104" s="393">
        <v>0</v>
      </c>
      <c r="J104" s="393">
        <v>0</v>
      </c>
      <c r="K104" s="393">
        <v>0</v>
      </c>
      <c r="L104" s="393">
        <v>0</v>
      </c>
      <c r="M104" s="393">
        <v>0</v>
      </c>
      <c r="N104" s="393">
        <v>0</v>
      </c>
      <c r="O104" s="393">
        <v>0</v>
      </c>
      <c r="P104" s="382"/>
      <c r="Q104" s="382"/>
      <c r="R104" s="382"/>
      <c r="S104" s="382"/>
      <c r="T104" s="382"/>
      <c r="U104" s="382"/>
      <c r="V104" s="382"/>
      <c r="W104" s="382"/>
      <c r="X104" s="382"/>
      <c r="Y104" s="382"/>
      <c r="Z104" s="382"/>
      <c r="AA104" s="382"/>
      <c r="AB104" s="382"/>
      <c r="AC104" s="382"/>
      <c r="AD104" s="382"/>
      <c r="AE104" s="382"/>
      <c r="AF104" s="382"/>
      <c r="AG104" s="382"/>
      <c r="AH104" s="382"/>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row>
    <row r="105" spans="1:996">
      <c r="A105" s="443"/>
      <c r="B105" s="362" t="s">
        <v>11</v>
      </c>
      <c r="C105" s="21">
        <v>1</v>
      </c>
      <c r="D105" s="393">
        <v>0</v>
      </c>
      <c r="E105" s="393">
        <v>37500</v>
      </c>
      <c r="F105" s="393">
        <v>75000</v>
      </c>
      <c r="G105" s="393">
        <v>75000</v>
      </c>
      <c r="H105" s="393">
        <v>75000</v>
      </c>
      <c r="I105" s="393">
        <v>75000</v>
      </c>
      <c r="J105" s="393">
        <v>75000</v>
      </c>
      <c r="K105" s="393">
        <v>75000</v>
      </c>
      <c r="L105" s="393">
        <v>75000</v>
      </c>
      <c r="M105" s="393">
        <v>75000</v>
      </c>
      <c r="N105" s="393">
        <v>37500</v>
      </c>
      <c r="O105" s="393">
        <v>0</v>
      </c>
      <c r="P105" s="382"/>
      <c r="Q105" s="382"/>
      <c r="R105" s="382"/>
      <c r="S105" s="382"/>
      <c r="T105" s="382"/>
      <c r="U105" s="382"/>
      <c r="V105" s="382"/>
      <c r="W105" s="382"/>
      <c r="X105" s="382"/>
      <c r="Y105" s="382"/>
      <c r="Z105" s="382"/>
      <c r="AA105" s="382"/>
      <c r="AB105" s="382"/>
      <c r="AC105" s="382"/>
      <c r="AD105" s="382"/>
      <c r="AE105" s="382"/>
      <c r="AF105" s="382"/>
      <c r="AG105" s="382"/>
      <c r="AH105" s="382"/>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row>
    <row r="106" spans="1:996">
      <c r="A106" s="443"/>
      <c r="B106" s="189" t="s">
        <v>12</v>
      </c>
      <c r="C106" s="21">
        <v>1</v>
      </c>
      <c r="D106" s="393">
        <v>0</v>
      </c>
      <c r="E106" s="393">
        <v>37500</v>
      </c>
      <c r="F106" s="393">
        <v>75000</v>
      </c>
      <c r="G106" s="393">
        <v>75000</v>
      </c>
      <c r="H106" s="393">
        <v>75000</v>
      </c>
      <c r="I106" s="393">
        <v>75000</v>
      </c>
      <c r="J106" s="393">
        <v>75000</v>
      </c>
      <c r="K106" s="393">
        <v>75000</v>
      </c>
      <c r="L106" s="393">
        <v>75000</v>
      </c>
      <c r="M106" s="393">
        <v>75000</v>
      </c>
      <c r="N106" s="393">
        <v>0</v>
      </c>
      <c r="O106" s="393">
        <v>0</v>
      </c>
      <c r="P106" s="382"/>
      <c r="Q106" s="382"/>
      <c r="R106" s="382"/>
      <c r="S106" s="382"/>
      <c r="T106" s="382"/>
      <c r="U106" s="382"/>
      <c r="V106" s="382"/>
      <c r="W106" s="382"/>
      <c r="X106" s="382"/>
      <c r="Y106" s="382"/>
      <c r="Z106" s="382"/>
      <c r="AA106" s="382"/>
      <c r="AB106" s="382"/>
      <c r="AC106" s="382"/>
      <c r="AD106" s="382"/>
      <c r="AE106" s="382"/>
      <c r="AF106" s="382"/>
      <c r="AG106" s="382"/>
      <c r="AH106" s="382"/>
      <c r="AI106" s="382"/>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row>
    <row r="107" spans="1:996">
      <c r="A107" s="444"/>
      <c r="B107" s="189" t="s">
        <v>13</v>
      </c>
      <c r="C107" s="21">
        <v>1</v>
      </c>
      <c r="D107" s="393">
        <v>0</v>
      </c>
      <c r="E107" s="393">
        <v>0</v>
      </c>
      <c r="F107" s="393">
        <v>0</v>
      </c>
      <c r="G107" s="393">
        <v>0</v>
      </c>
      <c r="H107" s="393">
        <v>0</v>
      </c>
      <c r="I107" s="393">
        <v>0</v>
      </c>
      <c r="J107" s="393">
        <v>0</v>
      </c>
      <c r="K107" s="393">
        <v>0</v>
      </c>
      <c r="L107" s="393">
        <v>0</v>
      </c>
      <c r="M107" s="393">
        <v>0</v>
      </c>
      <c r="N107" s="393">
        <v>37500</v>
      </c>
      <c r="O107" s="393">
        <v>0</v>
      </c>
      <c r="P107" s="382"/>
      <c r="Q107" s="382"/>
      <c r="R107" s="382"/>
      <c r="S107" s="382"/>
      <c r="T107" s="382"/>
      <c r="U107" s="382"/>
      <c r="V107" s="382"/>
      <c r="W107" s="382"/>
      <c r="X107" s="382"/>
      <c r="Y107" s="382"/>
      <c r="Z107" s="382"/>
      <c r="AA107" s="382"/>
      <c r="AB107" s="382"/>
      <c r="AC107" s="382"/>
      <c r="AD107" s="382"/>
      <c r="AE107" s="382"/>
      <c r="AF107" s="382"/>
      <c r="AG107" s="382"/>
      <c r="AH107" s="382"/>
      <c r="AI107" s="382"/>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row>
    <row r="108" spans="1:996" s="24" customFormat="1" ht="14.4" hidden="1">
      <c r="A108" s="402"/>
      <c r="B108" s="406"/>
      <c r="C108" s="21">
        <v>1</v>
      </c>
      <c r="D108" s="406"/>
      <c r="E108" s="406"/>
      <c r="F108" s="406"/>
      <c r="G108" s="406"/>
      <c r="H108" s="406"/>
      <c r="I108" s="406"/>
      <c r="J108" s="406"/>
      <c r="K108" s="406"/>
      <c r="L108" s="406"/>
      <c r="M108" s="406"/>
      <c r="N108" s="406"/>
      <c r="O108" s="406"/>
      <c r="P108" s="397"/>
      <c r="Q108" s="397"/>
      <c r="R108" s="397"/>
      <c r="S108" s="397"/>
      <c r="T108" s="397"/>
      <c r="U108" s="397"/>
      <c r="V108" s="397"/>
      <c r="W108" s="397"/>
      <c r="X108" s="397"/>
      <c r="Y108" s="397"/>
      <c r="Z108" s="397"/>
      <c r="AA108" s="397"/>
      <c r="AB108" s="397"/>
      <c r="AC108" s="397"/>
      <c r="AD108" s="397"/>
      <c r="AE108" s="397"/>
      <c r="AF108" s="397"/>
      <c r="AG108" s="397"/>
      <c r="AH108" s="397"/>
      <c r="AI108" s="397"/>
      <c r="AJ108" s="397"/>
      <c r="AK108" s="397"/>
      <c r="AL108" s="397"/>
      <c r="AM108" s="397"/>
      <c r="AN108" s="397"/>
      <c r="AO108" s="397"/>
      <c r="AP108" s="397"/>
      <c r="AQ108" s="397"/>
      <c r="AR108" s="397"/>
      <c r="AS108" s="397"/>
      <c r="AT108" s="397"/>
      <c r="AU108" s="397"/>
      <c r="AV108" s="397"/>
      <c r="AW108" s="397"/>
      <c r="AX108" s="397"/>
      <c r="AY108" s="397"/>
      <c r="AZ108" s="397"/>
      <c r="BA108" s="397"/>
      <c r="BB108" s="397"/>
      <c r="BC108" s="397"/>
      <c r="BD108" s="397"/>
      <c r="BE108" s="397"/>
      <c r="BF108" s="397"/>
      <c r="BG108" s="39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57"/>
      <c r="EZ108" s="57"/>
      <c r="FA108" s="57"/>
      <c r="FB108" s="57"/>
      <c r="FC108" s="57"/>
      <c r="FD108" s="57"/>
      <c r="FE108" s="57"/>
      <c r="FF108" s="57"/>
      <c r="FG108" s="57"/>
      <c r="FH108" s="57"/>
      <c r="FI108" s="57"/>
      <c r="FJ108" s="57"/>
      <c r="FK108" s="57"/>
      <c r="FL108" s="57"/>
      <c r="FM108" s="57"/>
      <c r="FN108" s="57"/>
      <c r="FO108" s="57"/>
      <c r="FP108" s="57"/>
      <c r="FQ108" s="57"/>
      <c r="FR108" s="57"/>
      <c r="FS108" s="57"/>
      <c r="FT108" s="57"/>
      <c r="FU108" s="57"/>
      <c r="FV108" s="57"/>
      <c r="FW108" s="57"/>
      <c r="FX108" s="57"/>
      <c r="FY108" s="57"/>
      <c r="FZ108" s="57"/>
      <c r="GA108" s="57"/>
      <c r="GB108" s="57"/>
      <c r="GC108" s="57"/>
      <c r="GD108" s="57"/>
      <c r="GE108" s="57"/>
      <c r="GF108" s="57"/>
      <c r="GG108" s="57"/>
      <c r="GH108" s="57"/>
      <c r="GI108" s="57"/>
      <c r="GJ108" s="57"/>
      <c r="GK108" s="57"/>
      <c r="GL108" s="57"/>
      <c r="GM108" s="57"/>
      <c r="GN108" s="57"/>
      <c r="GO108" s="57"/>
      <c r="GP108" s="57"/>
      <c r="GQ108" s="57"/>
      <c r="GR108" s="57"/>
      <c r="GS108" s="57"/>
      <c r="GT108" s="57"/>
      <c r="GU108" s="57"/>
      <c r="GV108" s="57"/>
      <c r="GW108" s="57"/>
      <c r="GX108" s="57"/>
      <c r="GY108" s="57"/>
      <c r="GZ108" s="57"/>
      <c r="HA108" s="57"/>
      <c r="HB108" s="57"/>
      <c r="HC108" s="57"/>
      <c r="HD108" s="57"/>
      <c r="HE108" s="57"/>
      <c r="HF108" s="57"/>
      <c r="HG108" s="57"/>
      <c r="HH108" s="57"/>
      <c r="HI108" s="57"/>
      <c r="HJ108" s="57"/>
      <c r="HK108" s="57"/>
      <c r="HL108" s="57"/>
      <c r="HM108" s="57"/>
      <c r="HN108" s="57"/>
      <c r="HO108" s="57"/>
      <c r="HP108" s="57"/>
      <c r="HQ108" s="57"/>
      <c r="HR108" s="57"/>
      <c r="HS108" s="57"/>
      <c r="HT108" s="57"/>
      <c r="HU108" s="57"/>
      <c r="HV108" s="57"/>
      <c r="HW108" s="57"/>
      <c r="HX108" s="57"/>
      <c r="HY108" s="57"/>
      <c r="HZ108" s="57"/>
      <c r="IA108" s="57"/>
      <c r="IB108" s="57"/>
      <c r="IC108" s="57"/>
      <c r="ID108" s="57"/>
      <c r="IE108" s="57"/>
      <c r="IF108" s="57"/>
      <c r="IG108" s="57"/>
      <c r="IH108" s="57"/>
      <c r="II108" s="57"/>
      <c r="IJ108" s="57"/>
      <c r="IK108" s="57"/>
      <c r="IL108" s="57"/>
      <c r="IM108" s="57"/>
      <c r="IN108" s="57"/>
      <c r="IO108" s="57"/>
      <c r="IP108" s="57"/>
      <c r="IQ108" s="57"/>
      <c r="IR108" s="57"/>
      <c r="IS108" s="57"/>
      <c r="IT108" s="57"/>
      <c r="IU108" s="57"/>
      <c r="IV108" s="57"/>
      <c r="IW108" s="57"/>
      <c r="IX108" s="57"/>
      <c r="IY108" s="57"/>
      <c r="IZ108" s="57"/>
      <c r="JA108" s="57"/>
      <c r="JB108" s="57"/>
      <c r="JC108" s="57"/>
      <c r="JD108" s="57"/>
      <c r="JE108" s="57"/>
      <c r="JF108" s="57"/>
      <c r="JG108" s="57"/>
      <c r="JH108" s="57"/>
      <c r="JI108" s="57"/>
      <c r="JJ108" s="57"/>
      <c r="JK108" s="57"/>
      <c r="JL108" s="57"/>
      <c r="JM108" s="57"/>
      <c r="JN108" s="57"/>
      <c r="JO108" s="57"/>
      <c r="JP108" s="57"/>
      <c r="JQ108" s="57"/>
      <c r="JR108" s="57"/>
      <c r="JS108" s="57"/>
      <c r="JT108" s="57"/>
      <c r="JU108" s="57"/>
      <c r="JV108" s="57"/>
      <c r="JW108" s="57"/>
      <c r="JX108" s="57"/>
      <c r="JY108" s="57"/>
      <c r="JZ108" s="57"/>
      <c r="KA108" s="57"/>
      <c r="KB108" s="57"/>
      <c r="KC108" s="57"/>
      <c r="KD108" s="57"/>
      <c r="KE108" s="57"/>
      <c r="KF108" s="57"/>
      <c r="KG108" s="57"/>
      <c r="KH108" s="57"/>
      <c r="KI108" s="57"/>
      <c r="KJ108" s="57"/>
      <c r="KK108" s="57"/>
      <c r="KL108" s="57"/>
      <c r="KM108" s="57"/>
      <c r="KN108" s="57"/>
      <c r="KO108" s="57"/>
      <c r="KP108" s="57"/>
      <c r="KQ108" s="57"/>
      <c r="KR108" s="57"/>
      <c r="KS108" s="57"/>
      <c r="KT108" s="57"/>
      <c r="KU108" s="57"/>
      <c r="KV108" s="57"/>
      <c r="KW108" s="57"/>
      <c r="KX108" s="57"/>
      <c r="KY108" s="57"/>
      <c r="KZ108" s="57"/>
      <c r="LA108" s="57"/>
      <c r="LB108" s="57"/>
      <c r="LC108" s="57"/>
      <c r="LD108" s="57"/>
      <c r="LE108" s="57"/>
      <c r="LF108" s="57"/>
      <c r="LG108" s="57"/>
      <c r="LH108" s="57"/>
      <c r="LI108" s="57"/>
      <c r="LJ108" s="57"/>
      <c r="LK108" s="57"/>
      <c r="LL108" s="57"/>
      <c r="LM108" s="57"/>
      <c r="LN108" s="57"/>
      <c r="LO108" s="57"/>
      <c r="LP108" s="57"/>
      <c r="LQ108" s="57"/>
      <c r="LR108" s="57"/>
      <c r="LS108" s="57"/>
      <c r="LT108" s="57"/>
      <c r="LU108" s="57"/>
      <c r="LV108" s="57"/>
      <c r="LW108" s="57"/>
      <c r="LX108" s="57"/>
      <c r="LY108" s="57"/>
      <c r="LZ108" s="57"/>
      <c r="MA108" s="57"/>
      <c r="MB108" s="57"/>
      <c r="MC108" s="57"/>
      <c r="MD108" s="57"/>
      <c r="ME108" s="57"/>
      <c r="MF108" s="57"/>
      <c r="MG108" s="57"/>
      <c r="MH108" s="57"/>
      <c r="MI108" s="57"/>
      <c r="MJ108" s="57"/>
      <c r="MK108" s="57"/>
      <c r="ML108" s="57"/>
      <c r="MM108" s="57"/>
      <c r="MN108" s="57"/>
      <c r="MO108" s="57"/>
      <c r="MP108" s="57"/>
      <c r="MQ108" s="57"/>
      <c r="MR108" s="57"/>
      <c r="MS108" s="57"/>
      <c r="MT108" s="57"/>
      <c r="MU108" s="57"/>
      <c r="MV108" s="57"/>
      <c r="MW108" s="57"/>
      <c r="MX108" s="57"/>
      <c r="MY108" s="57"/>
      <c r="MZ108" s="57"/>
      <c r="NA108" s="57"/>
      <c r="NB108" s="57"/>
      <c r="NC108" s="57"/>
      <c r="ND108" s="57"/>
      <c r="NE108" s="57"/>
      <c r="NF108" s="57"/>
      <c r="NG108" s="57"/>
      <c r="NH108" s="57"/>
      <c r="NI108" s="57"/>
      <c r="NJ108" s="57"/>
      <c r="NK108" s="57"/>
      <c r="NL108" s="57"/>
      <c r="NM108" s="57"/>
      <c r="NN108" s="57"/>
      <c r="NO108" s="57"/>
      <c r="NP108" s="57"/>
      <c r="NQ108" s="57"/>
      <c r="NR108" s="57"/>
      <c r="NS108" s="57"/>
      <c r="NT108" s="57"/>
      <c r="NU108" s="57"/>
      <c r="NV108" s="57"/>
      <c r="NW108" s="57"/>
      <c r="NX108" s="57"/>
      <c r="NY108" s="57"/>
      <c r="NZ108" s="57"/>
      <c r="OA108" s="57"/>
      <c r="OB108" s="57"/>
      <c r="OC108" s="57"/>
      <c r="OD108" s="57"/>
      <c r="OE108" s="57"/>
      <c r="OF108" s="57"/>
      <c r="OG108" s="57"/>
      <c r="OH108" s="57"/>
      <c r="OI108" s="57"/>
      <c r="OJ108" s="57"/>
      <c r="OK108" s="57"/>
      <c r="OL108" s="57"/>
      <c r="OM108" s="57"/>
      <c r="ON108" s="57"/>
      <c r="OO108" s="57"/>
      <c r="OP108" s="57"/>
      <c r="OQ108" s="57"/>
      <c r="OR108" s="57"/>
      <c r="OS108" s="57"/>
      <c r="OT108" s="57"/>
      <c r="OU108" s="57"/>
      <c r="OV108" s="57"/>
      <c r="OW108" s="57"/>
      <c r="OX108" s="57"/>
      <c r="OY108" s="57"/>
      <c r="OZ108" s="57"/>
      <c r="PA108" s="57"/>
      <c r="PB108" s="57"/>
      <c r="PC108" s="57"/>
      <c r="PD108" s="57"/>
      <c r="PE108" s="57"/>
      <c r="PF108" s="57"/>
      <c r="PG108" s="57"/>
      <c r="PH108" s="57"/>
      <c r="PI108" s="57"/>
      <c r="PJ108" s="57"/>
      <c r="PK108" s="57"/>
      <c r="PL108" s="57"/>
      <c r="PM108" s="57"/>
      <c r="PN108" s="57"/>
      <c r="PO108" s="57"/>
      <c r="PP108" s="57"/>
      <c r="PQ108" s="57"/>
      <c r="PR108" s="57"/>
      <c r="PS108" s="57"/>
      <c r="PT108" s="57"/>
      <c r="PU108" s="57"/>
      <c r="PV108" s="57"/>
      <c r="PW108" s="57"/>
      <c r="PX108" s="57"/>
      <c r="PY108" s="57"/>
      <c r="PZ108" s="57"/>
      <c r="QA108" s="57"/>
      <c r="QB108" s="57"/>
      <c r="QC108" s="57"/>
      <c r="QD108" s="57"/>
      <c r="QE108" s="57"/>
      <c r="QF108" s="57"/>
      <c r="QG108" s="57"/>
      <c r="QH108" s="57"/>
      <c r="QI108" s="57"/>
      <c r="QJ108" s="57"/>
      <c r="QK108" s="57"/>
      <c r="QL108" s="57"/>
      <c r="QM108" s="57"/>
      <c r="QN108" s="57"/>
      <c r="QO108" s="57"/>
      <c r="QP108" s="57"/>
      <c r="QQ108" s="57"/>
      <c r="QR108" s="57"/>
      <c r="QS108" s="57"/>
      <c r="QT108" s="57"/>
      <c r="QU108" s="57"/>
      <c r="QV108" s="57"/>
      <c r="QW108" s="57"/>
      <c r="QX108" s="57"/>
      <c r="QY108" s="57"/>
      <c r="QZ108" s="57"/>
      <c r="RA108" s="57"/>
      <c r="RB108" s="57"/>
      <c r="RC108" s="57"/>
      <c r="RD108" s="57"/>
      <c r="RE108" s="57"/>
      <c r="RF108" s="57"/>
      <c r="RG108" s="57"/>
      <c r="RH108" s="57"/>
      <c r="RI108" s="57"/>
      <c r="RJ108" s="57"/>
      <c r="RK108" s="57"/>
      <c r="RL108" s="57"/>
      <c r="RM108" s="57"/>
      <c r="RN108" s="57"/>
      <c r="RO108" s="57"/>
      <c r="RP108" s="57"/>
      <c r="RQ108" s="57"/>
      <c r="RR108" s="57"/>
      <c r="RS108" s="57"/>
      <c r="RT108" s="57"/>
      <c r="RU108" s="57"/>
      <c r="RV108" s="57"/>
      <c r="RW108" s="57"/>
      <c r="RX108" s="57"/>
      <c r="RY108" s="57"/>
      <c r="RZ108" s="57"/>
      <c r="SA108" s="57"/>
      <c r="SB108" s="57"/>
      <c r="SC108" s="57"/>
      <c r="SD108" s="57"/>
      <c r="SE108" s="57"/>
      <c r="SF108" s="57"/>
      <c r="SG108" s="57"/>
      <c r="SH108" s="57"/>
      <c r="SI108" s="57"/>
      <c r="SJ108" s="57"/>
      <c r="SK108" s="57"/>
      <c r="SL108" s="57"/>
      <c r="SM108" s="57"/>
      <c r="SN108" s="57"/>
      <c r="SO108" s="57"/>
      <c r="SP108" s="57"/>
      <c r="SQ108" s="57"/>
      <c r="SR108" s="57"/>
      <c r="SS108" s="57"/>
      <c r="ST108" s="57"/>
      <c r="SU108" s="57"/>
      <c r="SV108" s="57"/>
      <c r="SW108" s="57"/>
      <c r="SX108" s="57"/>
      <c r="SY108" s="57"/>
      <c r="SZ108" s="57"/>
      <c r="TA108" s="57"/>
      <c r="TB108" s="57"/>
      <c r="TC108" s="57"/>
      <c r="TD108" s="57"/>
      <c r="TE108" s="57"/>
      <c r="TF108" s="57"/>
      <c r="TG108" s="57"/>
      <c r="TH108" s="57"/>
      <c r="TI108" s="57"/>
      <c r="TJ108" s="57"/>
      <c r="TK108" s="57"/>
      <c r="TL108" s="57"/>
      <c r="TM108" s="57"/>
      <c r="TN108" s="57"/>
      <c r="TO108" s="57"/>
      <c r="TP108" s="57"/>
      <c r="TQ108" s="57"/>
      <c r="TR108" s="57"/>
      <c r="TS108" s="57"/>
      <c r="TT108" s="57"/>
      <c r="TU108" s="57"/>
      <c r="TV108" s="57"/>
      <c r="TW108" s="57"/>
      <c r="TX108" s="57"/>
      <c r="TY108" s="57"/>
      <c r="TZ108" s="57"/>
      <c r="UA108" s="57"/>
      <c r="UB108" s="57"/>
      <c r="UC108" s="57"/>
      <c r="UD108" s="57"/>
      <c r="UE108" s="57"/>
      <c r="UF108" s="57"/>
      <c r="UG108" s="57"/>
      <c r="UH108" s="57"/>
      <c r="UI108" s="57"/>
      <c r="UJ108" s="57"/>
      <c r="UK108" s="57"/>
      <c r="UL108" s="57"/>
      <c r="UM108" s="57"/>
      <c r="UN108" s="57"/>
      <c r="UO108" s="57"/>
      <c r="UP108" s="57"/>
      <c r="UQ108" s="57"/>
      <c r="UR108" s="57"/>
      <c r="US108" s="57"/>
      <c r="UT108" s="57"/>
      <c r="UU108" s="57"/>
      <c r="UV108" s="57"/>
      <c r="UW108" s="57"/>
      <c r="UX108" s="57"/>
      <c r="UY108" s="57"/>
      <c r="UZ108" s="57"/>
      <c r="VA108" s="57"/>
      <c r="VB108" s="57"/>
      <c r="VC108" s="57"/>
      <c r="VD108" s="57"/>
      <c r="VE108" s="57"/>
      <c r="VF108" s="57"/>
      <c r="VG108" s="57"/>
      <c r="VH108" s="57"/>
      <c r="VI108" s="57"/>
      <c r="VJ108" s="57"/>
      <c r="VK108" s="57"/>
      <c r="VL108" s="57"/>
      <c r="VM108" s="57"/>
      <c r="VN108" s="57"/>
      <c r="VO108" s="57"/>
      <c r="VP108" s="57"/>
      <c r="VQ108" s="57"/>
      <c r="VR108" s="57"/>
      <c r="VS108" s="57"/>
      <c r="VT108" s="57"/>
      <c r="VU108" s="57"/>
      <c r="VV108" s="57"/>
      <c r="VW108" s="57"/>
      <c r="VX108" s="57"/>
      <c r="VY108" s="57"/>
      <c r="VZ108" s="57"/>
      <c r="WA108" s="57"/>
      <c r="WB108" s="57"/>
      <c r="WC108" s="57"/>
      <c r="WD108" s="57"/>
      <c r="WE108" s="57"/>
      <c r="WF108" s="57"/>
      <c r="WG108" s="57"/>
      <c r="WH108" s="57"/>
      <c r="WI108" s="57"/>
      <c r="WJ108" s="57"/>
      <c r="WK108" s="57"/>
      <c r="WL108" s="57"/>
      <c r="WM108" s="57"/>
      <c r="WN108" s="57"/>
      <c r="WO108" s="57"/>
      <c r="WP108" s="57"/>
      <c r="WQ108" s="57"/>
      <c r="WR108" s="57"/>
      <c r="WS108" s="57"/>
      <c r="WT108" s="57"/>
      <c r="WU108" s="57"/>
      <c r="WV108" s="57"/>
      <c r="WW108" s="57"/>
      <c r="WX108" s="57"/>
      <c r="WY108" s="57"/>
      <c r="WZ108" s="57"/>
      <c r="XA108" s="57"/>
      <c r="XB108" s="57"/>
      <c r="XC108" s="57"/>
      <c r="XD108" s="57"/>
      <c r="XE108" s="57"/>
      <c r="XF108" s="57"/>
      <c r="XG108" s="57"/>
      <c r="XH108" s="57"/>
      <c r="XI108" s="57"/>
      <c r="XJ108" s="57"/>
      <c r="XK108" s="57"/>
      <c r="XL108" s="57"/>
      <c r="XM108" s="57"/>
      <c r="XN108" s="57"/>
      <c r="XO108" s="57"/>
      <c r="XP108" s="57"/>
      <c r="XQ108" s="57"/>
      <c r="XR108" s="57"/>
      <c r="XS108" s="57"/>
      <c r="XT108" s="57"/>
      <c r="XU108" s="57"/>
      <c r="XV108" s="57"/>
      <c r="XW108" s="57"/>
      <c r="XX108" s="57"/>
      <c r="XY108" s="57"/>
      <c r="XZ108" s="57"/>
      <c r="YA108" s="57"/>
      <c r="YB108" s="57"/>
      <c r="YC108" s="57"/>
      <c r="YD108" s="57"/>
      <c r="YE108" s="57"/>
      <c r="YF108" s="57"/>
      <c r="YG108" s="57"/>
      <c r="YH108" s="57"/>
      <c r="YI108" s="57"/>
      <c r="YJ108" s="57"/>
      <c r="YK108" s="57"/>
      <c r="YL108" s="57"/>
      <c r="YM108" s="57"/>
      <c r="YN108" s="57"/>
      <c r="YO108" s="57"/>
      <c r="YP108" s="57"/>
      <c r="YQ108" s="57"/>
      <c r="YR108" s="57"/>
      <c r="YS108" s="57"/>
      <c r="YT108" s="57"/>
      <c r="YU108" s="57"/>
      <c r="YV108" s="57"/>
      <c r="YW108" s="57"/>
      <c r="YX108" s="57"/>
      <c r="YY108" s="57"/>
      <c r="YZ108" s="57"/>
      <c r="ZA108" s="57"/>
      <c r="ZB108" s="57"/>
      <c r="ZC108" s="57"/>
      <c r="ZD108" s="57"/>
      <c r="ZE108" s="57"/>
      <c r="ZF108" s="57"/>
      <c r="ZG108" s="57"/>
      <c r="ZH108" s="57"/>
      <c r="ZI108" s="57"/>
      <c r="ZJ108" s="57"/>
      <c r="ZK108" s="57"/>
      <c r="ZL108" s="57"/>
      <c r="ZM108" s="57"/>
      <c r="ZN108" s="57"/>
      <c r="ZO108" s="57"/>
      <c r="ZP108" s="57"/>
      <c r="ZQ108" s="57"/>
      <c r="ZR108" s="57"/>
      <c r="ZS108" s="57"/>
      <c r="ZT108" s="57"/>
      <c r="ZU108" s="57"/>
      <c r="ZV108" s="57"/>
      <c r="ZW108" s="57"/>
      <c r="ZX108" s="57"/>
      <c r="ZY108" s="57"/>
      <c r="ZZ108" s="57"/>
      <c r="AAA108" s="57"/>
      <c r="AAB108" s="57"/>
      <c r="AAC108" s="57"/>
      <c r="AAD108" s="57"/>
      <c r="AAE108" s="57"/>
      <c r="AAF108" s="57"/>
      <c r="AAG108" s="57"/>
      <c r="AAH108" s="57"/>
      <c r="AAI108" s="57"/>
      <c r="AAJ108" s="57"/>
      <c r="AAK108" s="57"/>
      <c r="AAL108" s="57"/>
      <c r="AAM108" s="57"/>
      <c r="AAN108" s="57"/>
      <c r="AAO108" s="57"/>
      <c r="AAP108" s="57"/>
      <c r="AAQ108" s="57"/>
      <c r="AAR108" s="57"/>
      <c r="AAS108" s="57"/>
      <c r="AAT108" s="57"/>
      <c r="AAU108" s="57"/>
      <c r="AAV108" s="57"/>
      <c r="AAW108" s="57"/>
      <c r="AAX108" s="57"/>
      <c r="AAY108" s="57"/>
      <c r="AAZ108" s="57"/>
      <c r="ABA108" s="57"/>
      <c r="ABB108" s="57"/>
      <c r="ABC108" s="57"/>
      <c r="ABD108" s="57"/>
      <c r="ABE108" s="57"/>
      <c r="ABF108" s="57"/>
      <c r="ABG108" s="57"/>
      <c r="ABH108" s="57"/>
      <c r="ABI108" s="57"/>
      <c r="ABJ108" s="57"/>
      <c r="ABK108" s="57"/>
      <c r="ABL108" s="57"/>
      <c r="ABM108" s="57"/>
      <c r="ABN108" s="57"/>
      <c r="ABO108" s="57"/>
      <c r="ABP108" s="57"/>
      <c r="ABQ108" s="57"/>
      <c r="ABR108" s="57"/>
      <c r="ABS108" s="57"/>
      <c r="ABT108" s="57"/>
      <c r="ABU108" s="57"/>
      <c r="ABV108" s="57"/>
      <c r="ABW108" s="57"/>
      <c r="ABX108" s="57"/>
      <c r="ABY108" s="57"/>
      <c r="ABZ108" s="57"/>
      <c r="ACA108" s="57"/>
      <c r="ACB108" s="57"/>
      <c r="ACC108" s="57"/>
      <c r="ACD108" s="57"/>
      <c r="ACE108" s="57"/>
      <c r="ACF108" s="57"/>
      <c r="ACG108" s="57"/>
      <c r="ACH108" s="57"/>
      <c r="ACI108" s="57"/>
      <c r="ACJ108" s="57"/>
      <c r="ACK108" s="57"/>
      <c r="ACL108" s="57"/>
      <c r="ACM108" s="57"/>
      <c r="ACN108" s="57"/>
      <c r="ACO108" s="57"/>
      <c r="ACP108" s="57"/>
      <c r="ACQ108" s="57"/>
      <c r="ACR108" s="57"/>
      <c r="ACS108" s="57"/>
      <c r="ACT108" s="57"/>
      <c r="ACU108" s="57"/>
      <c r="ACV108" s="57"/>
      <c r="ACW108" s="57"/>
      <c r="ACX108" s="57"/>
      <c r="ACY108" s="57"/>
      <c r="ACZ108" s="57"/>
      <c r="ADA108" s="57"/>
      <c r="ADB108" s="57"/>
      <c r="ADC108" s="57"/>
      <c r="ADD108" s="57"/>
      <c r="ADE108" s="57"/>
      <c r="ADF108" s="57"/>
      <c r="ADG108" s="57"/>
      <c r="ADH108" s="57"/>
      <c r="ADI108" s="57"/>
      <c r="ADJ108" s="57"/>
      <c r="ADK108" s="57"/>
      <c r="ADL108" s="57"/>
      <c r="ADM108" s="57"/>
      <c r="ADN108" s="57"/>
      <c r="ADO108" s="57"/>
      <c r="ADP108" s="57"/>
      <c r="ADQ108" s="57"/>
      <c r="ADR108" s="57"/>
      <c r="ADS108" s="57"/>
      <c r="ADT108" s="57"/>
      <c r="ADU108" s="57"/>
      <c r="ADV108" s="57"/>
      <c r="ADW108" s="57"/>
      <c r="ADX108" s="57"/>
      <c r="ADY108" s="57"/>
      <c r="ADZ108" s="57"/>
      <c r="AEA108" s="57"/>
      <c r="AEB108" s="57"/>
      <c r="AEC108" s="57"/>
      <c r="AED108" s="57"/>
      <c r="AEE108" s="57"/>
      <c r="AEF108" s="57"/>
      <c r="AEG108" s="57"/>
      <c r="AEH108" s="57"/>
      <c r="AEI108" s="57"/>
      <c r="AEJ108" s="57"/>
      <c r="AEK108" s="57"/>
      <c r="AEL108" s="57"/>
      <c r="AEM108" s="57"/>
      <c r="AEN108" s="57"/>
      <c r="AEO108" s="57"/>
      <c r="AEP108" s="57"/>
      <c r="AEQ108" s="57"/>
      <c r="AER108" s="57"/>
      <c r="AES108" s="57"/>
      <c r="AET108" s="57"/>
      <c r="AEU108" s="57"/>
      <c r="AEV108" s="57"/>
      <c r="AEW108" s="57"/>
      <c r="AEX108" s="57"/>
      <c r="AEY108" s="57"/>
      <c r="AEZ108" s="57"/>
      <c r="AFA108" s="57"/>
      <c r="AFB108" s="57"/>
      <c r="AFC108" s="57"/>
      <c r="AFD108" s="57"/>
      <c r="AFE108" s="57"/>
      <c r="AFF108" s="57"/>
      <c r="AFG108" s="57"/>
      <c r="AFH108" s="57"/>
      <c r="AFI108" s="57"/>
      <c r="AFJ108" s="57"/>
      <c r="AFK108" s="57"/>
      <c r="AFL108" s="57"/>
      <c r="AFM108" s="57"/>
      <c r="AFN108" s="57"/>
      <c r="AFO108" s="57"/>
      <c r="AFP108" s="57"/>
      <c r="AFQ108" s="57"/>
      <c r="AFR108" s="57"/>
      <c r="AFS108" s="57"/>
      <c r="AFT108" s="57"/>
      <c r="AFU108" s="57"/>
      <c r="AFV108" s="57"/>
      <c r="AFW108" s="57"/>
      <c r="AFX108" s="57"/>
      <c r="AFY108" s="57"/>
      <c r="AFZ108" s="57"/>
      <c r="AGA108" s="57"/>
      <c r="AGB108" s="57"/>
      <c r="AGC108" s="57"/>
      <c r="AGD108" s="57"/>
      <c r="AGE108" s="57"/>
      <c r="AGF108" s="57"/>
      <c r="AGG108" s="57"/>
      <c r="AGH108" s="57"/>
      <c r="AGI108" s="57"/>
      <c r="AGJ108" s="57"/>
      <c r="AGK108" s="57"/>
      <c r="AGL108" s="57"/>
      <c r="AGM108" s="57"/>
      <c r="AGN108" s="57"/>
      <c r="AGO108" s="57"/>
      <c r="AGP108" s="57"/>
      <c r="AGQ108" s="57"/>
      <c r="AGR108" s="57"/>
      <c r="AGS108" s="57"/>
      <c r="AGT108" s="57"/>
      <c r="AGU108" s="57"/>
      <c r="AGV108" s="57"/>
      <c r="AGW108" s="57"/>
      <c r="AGX108" s="57"/>
      <c r="AGY108" s="57"/>
      <c r="AGZ108" s="57"/>
      <c r="AHA108" s="57"/>
      <c r="AHB108" s="57"/>
      <c r="AHC108" s="57"/>
      <c r="AHD108" s="57"/>
      <c r="AHE108" s="57"/>
      <c r="AHF108" s="57"/>
      <c r="AHG108" s="57"/>
      <c r="AHH108" s="57"/>
      <c r="AHI108" s="57"/>
      <c r="AHJ108" s="57"/>
      <c r="AHK108" s="57"/>
      <c r="AHL108" s="57"/>
      <c r="AHM108" s="57"/>
      <c r="AHN108" s="57"/>
      <c r="AHO108" s="57"/>
      <c r="AHP108" s="57"/>
      <c r="AHQ108" s="57"/>
      <c r="AHR108" s="57"/>
      <c r="AHS108" s="57"/>
      <c r="AHT108" s="57"/>
      <c r="AHU108" s="57"/>
      <c r="AHV108" s="57"/>
      <c r="AHW108" s="57"/>
      <c r="AHX108" s="57"/>
      <c r="AHY108" s="57"/>
      <c r="AHZ108" s="57"/>
      <c r="AIA108" s="57"/>
      <c r="AIB108" s="57"/>
      <c r="AIC108" s="57"/>
      <c r="AID108" s="57"/>
      <c r="AIE108" s="57"/>
      <c r="AIF108" s="57"/>
      <c r="AIG108" s="57"/>
      <c r="AIH108" s="57"/>
      <c r="AII108" s="57"/>
      <c r="AIJ108" s="57"/>
      <c r="AIK108" s="57"/>
      <c r="AIL108" s="57"/>
      <c r="AIM108" s="57"/>
      <c r="AIN108" s="57"/>
      <c r="AIO108" s="57"/>
      <c r="AIP108" s="57"/>
      <c r="AIQ108" s="57"/>
      <c r="AIR108" s="57"/>
      <c r="AIS108" s="57"/>
      <c r="AIT108" s="57"/>
      <c r="AIU108" s="57"/>
      <c r="AIV108" s="57"/>
      <c r="AIW108" s="57"/>
      <c r="AIX108" s="57"/>
      <c r="AIY108" s="57"/>
      <c r="AIZ108" s="57"/>
      <c r="AJA108" s="57"/>
      <c r="AJB108" s="57"/>
      <c r="AJC108" s="57"/>
      <c r="AJD108" s="57"/>
      <c r="AJE108" s="57"/>
      <c r="AJF108" s="57"/>
      <c r="AJG108" s="57"/>
      <c r="AJH108" s="57"/>
      <c r="AJI108" s="57"/>
      <c r="AJJ108" s="57"/>
      <c r="AJK108" s="57"/>
      <c r="AJL108" s="57"/>
      <c r="AJM108" s="57"/>
      <c r="AJN108" s="57"/>
      <c r="AJO108" s="57"/>
      <c r="AJP108" s="57"/>
      <c r="AJQ108" s="57"/>
      <c r="AJR108" s="57"/>
      <c r="AJS108" s="57"/>
      <c r="AJT108" s="57"/>
      <c r="AJU108" s="57"/>
      <c r="AJV108" s="57"/>
      <c r="AJW108" s="57"/>
      <c r="AJX108" s="57"/>
      <c r="AJY108" s="57"/>
      <c r="AJZ108" s="57"/>
      <c r="AKA108" s="57"/>
      <c r="AKB108" s="57"/>
      <c r="AKC108" s="57"/>
      <c r="AKD108" s="57"/>
      <c r="AKE108" s="57"/>
      <c r="AKF108" s="57"/>
      <c r="AKG108" s="57"/>
      <c r="AKH108" s="57"/>
      <c r="AKI108" s="57"/>
      <c r="AKJ108" s="57"/>
      <c r="AKK108" s="57"/>
      <c r="AKL108" s="57"/>
      <c r="AKM108" s="57"/>
      <c r="AKN108" s="57"/>
      <c r="AKO108" s="57"/>
      <c r="AKP108" s="57"/>
      <c r="AKQ108" s="57"/>
      <c r="AKR108" s="57"/>
      <c r="AKS108" s="57"/>
      <c r="AKT108" s="57"/>
      <c r="AKU108" s="57"/>
      <c r="AKV108" s="57"/>
      <c r="AKW108" s="57"/>
      <c r="AKX108" s="57"/>
      <c r="AKY108" s="57"/>
      <c r="AKZ108" s="57"/>
      <c r="ALA108" s="57"/>
      <c r="ALB108" s="57"/>
      <c r="ALC108" s="57"/>
      <c r="ALD108" s="57"/>
      <c r="ALE108" s="57"/>
      <c r="ALF108" s="57"/>
      <c r="ALG108" s="57"/>
      <c r="ALH108" s="57"/>
    </row>
    <row r="109" spans="1:996">
      <c r="A109" s="43"/>
      <c r="B109" s="41"/>
      <c r="C109" s="41"/>
      <c r="D109" s="407"/>
      <c r="E109" s="407"/>
      <c r="F109" s="407"/>
      <c r="G109" s="407"/>
      <c r="H109" s="407"/>
      <c r="I109" s="407"/>
      <c r="J109" s="407"/>
      <c r="K109" s="407"/>
      <c r="L109" s="407"/>
      <c r="M109" s="407"/>
      <c r="N109" s="407"/>
      <c r="O109" s="407"/>
      <c r="P109" s="382"/>
      <c r="Q109" s="382"/>
      <c r="R109" s="382"/>
      <c r="S109" s="382"/>
      <c r="T109" s="382"/>
      <c r="U109" s="382"/>
      <c r="V109" s="382"/>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row>
    <row r="110" spans="1:996">
      <c r="A110" s="43"/>
      <c r="B110" s="41"/>
      <c r="C110" s="41"/>
      <c r="D110" s="407"/>
      <c r="E110" s="407"/>
      <c r="F110" s="407"/>
      <c r="G110" s="407"/>
      <c r="H110" s="407"/>
      <c r="I110" s="407"/>
      <c r="J110" s="407"/>
      <c r="K110" s="407"/>
      <c r="L110" s="407"/>
      <c r="M110" s="407"/>
      <c r="N110" s="407"/>
      <c r="O110" s="407"/>
      <c r="P110" s="382"/>
      <c r="Q110" s="382"/>
      <c r="R110" s="382"/>
      <c r="S110" s="382"/>
      <c r="T110" s="382"/>
      <c r="U110" s="382"/>
      <c r="V110" s="382"/>
      <c r="W110" s="382"/>
      <c r="X110" s="382"/>
      <c r="Y110" s="382"/>
      <c r="Z110" s="382"/>
      <c r="AA110" s="382"/>
      <c r="AB110" s="382"/>
      <c r="AC110" s="382"/>
      <c r="AD110" s="382"/>
      <c r="AE110" s="382"/>
      <c r="AF110" s="382"/>
      <c r="AG110" s="382"/>
      <c r="AH110" s="382"/>
      <c r="AI110" s="382"/>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row>
    <row r="111" spans="1:996">
      <c r="A111" s="43"/>
      <c r="B111" s="41"/>
      <c r="C111" s="41"/>
      <c r="D111" s="407"/>
      <c r="E111" s="407"/>
      <c r="F111" s="407"/>
      <c r="G111" s="407"/>
      <c r="H111" s="407"/>
      <c r="I111" s="407"/>
      <c r="J111" s="407"/>
      <c r="K111" s="407"/>
      <c r="L111" s="407"/>
      <c r="M111" s="407"/>
      <c r="N111" s="407"/>
      <c r="O111" s="407"/>
      <c r="P111" s="382"/>
      <c r="Q111" s="382"/>
      <c r="R111" s="382"/>
      <c r="S111" s="382"/>
      <c r="T111" s="382"/>
      <c r="U111" s="382"/>
      <c r="V111" s="382"/>
      <c r="W111" s="382"/>
      <c r="X111" s="382"/>
      <c r="Y111" s="382"/>
      <c r="Z111" s="382"/>
      <c r="AA111" s="382"/>
      <c r="AB111" s="382"/>
      <c r="AC111" s="382"/>
      <c r="AD111" s="382"/>
      <c r="AE111" s="382"/>
      <c r="AF111" s="382"/>
      <c r="AG111" s="382"/>
      <c r="AH111" s="382"/>
      <c r="AI111" s="382"/>
      <c r="AJ111" s="382"/>
      <c r="AK111" s="382"/>
      <c r="AL111" s="382"/>
      <c r="AM111" s="382"/>
      <c r="AN111" s="382"/>
      <c r="AO111" s="382"/>
      <c r="AP111" s="382"/>
      <c r="AQ111" s="382"/>
      <c r="AR111" s="382"/>
      <c r="AS111" s="382"/>
      <c r="AT111" s="382"/>
      <c r="AU111" s="382"/>
      <c r="AV111" s="382"/>
      <c r="AW111" s="382"/>
      <c r="AX111" s="382"/>
      <c r="AY111" s="382"/>
      <c r="AZ111" s="382"/>
      <c r="BA111" s="382"/>
      <c r="BB111" s="382"/>
      <c r="BC111" s="382"/>
      <c r="BD111" s="382"/>
      <c r="BE111" s="382"/>
      <c r="BF111" s="382"/>
      <c r="BG111" s="382"/>
    </row>
    <row r="112" spans="1:996" hidden="1">
      <c r="A112" s="39" t="s">
        <v>288</v>
      </c>
      <c r="B112" s="41"/>
      <c r="C112" s="41"/>
      <c r="D112" s="407"/>
      <c r="E112" s="407"/>
      <c r="F112" s="407"/>
      <c r="G112" s="407"/>
      <c r="H112" s="407"/>
      <c r="I112" s="407"/>
      <c r="J112" s="407"/>
      <c r="K112" s="407"/>
      <c r="L112" s="407"/>
      <c r="M112" s="407"/>
      <c r="N112" s="407"/>
      <c r="O112" s="407"/>
      <c r="P112" s="382"/>
      <c r="Q112" s="382"/>
      <c r="R112" s="382"/>
      <c r="S112" s="382"/>
      <c r="T112" s="382"/>
      <c r="U112" s="382"/>
      <c r="V112" s="382"/>
      <c r="W112" s="382"/>
      <c r="X112" s="382"/>
      <c r="Y112" s="382"/>
      <c r="Z112" s="382"/>
      <c r="AA112" s="382"/>
      <c r="AB112" s="382"/>
      <c r="AC112" s="382"/>
      <c r="AD112" s="382"/>
      <c r="AE112" s="382"/>
      <c r="AF112" s="382"/>
      <c r="AG112" s="382"/>
      <c r="AH112" s="382"/>
      <c r="AI112" s="382"/>
      <c r="AJ112" s="382"/>
      <c r="AK112" s="382"/>
      <c r="AL112" s="382"/>
      <c r="AM112" s="382"/>
      <c r="AN112" s="382"/>
      <c r="AO112" s="382"/>
      <c r="AP112" s="382"/>
      <c r="AQ112" s="382"/>
      <c r="AR112" s="382"/>
      <c r="AS112" s="382"/>
      <c r="AT112" s="382"/>
      <c r="AU112" s="382"/>
      <c r="AV112" s="382"/>
      <c r="AW112" s="382"/>
      <c r="AX112" s="382"/>
      <c r="AY112" s="382"/>
      <c r="AZ112" s="382"/>
      <c r="BA112" s="382"/>
      <c r="BB112" s="382"/>
      <c r="BC112" s="382"/>
      <c r="BD112" s="382"/>
      <c r="BE112" s="382"/>
      <c r="BF112" s="382"/>
      <c r="BG112" s="382"/>
    </row>
    <row r="113" spans="1:996" hidden="1">
      <c r="A113" s="211" t="s">
        <v>217</v>
      </c>
      <c r="B113" s="41"/>
      <c r="C113" s="41"/>
      <c r="D113" s="407"/>
      <c r="E113" s="407"/>
      <c r="F113" s="407"/>
      <c r="G113" s="407"/>
      <c r="H113" s="407"/>
      <c r="I113" s="407"/>
      <c r="J113" s="407"/>
      <c r="K113" s="407"/>
      <c r="L113" s="407"/>
      <c r="M113" s="407"/>
      <c r="N113" s="407"/>
      <c r="O113" s="407"/>
      <c r="P113" s="382"/>
      <c r="Q113" s="382"/>
      <c r="R113" s="382"/>
      <c r="S113" s="382"/>
      <c r="T113" s="382"/>
      <c r="U113" s="382"/>
      <c r="V113" s="382"/>
      <c r="W113" s="382"/>
      <c r="X113" s="382"/>
      <c r="Y113" s="382"/>
      <c r="Z113" s="382"/>
      <c r="AA113" s="382"/>
      <c r="AB113" s="382"/>
      <c r="AC113" s="382"/>
      <c r="AD113" s="382"/>
      <c r="AE113" s="382"/>
      <c r="AF113" s="382"/>
      <c r="AG113" s="382"/>
      <c r="AH113" s="382"/>
      <c r="AI113" s="382"/>
      <c r="AJ113" s="382"/>
      <c r="AK113" s="382"/>
      <c r="AL113" s="382"/>
      <c r="AM113" s="382"/>
      <c r="AN113" s="382"/>
      <c r="AO113" s="382"/>
      <c r="AP113" s="382"/>
      <c r="AQ113" s="382"/>
      <c r="AR113" s="382"/>
      <c r="AS113" s="382"/>
      <c r="AT113" s="382"/>
      <c r="AU113" s="382"/>
      <c r="AV113" s="382"/>
      <c r="AW113" s="382"/>
      <c r="AX113" s="382"/>
      <c r="AY113" s="382"/>
      <c r="AZ113" s="382"/>
      <c r="BA113" s="382"/>
      <c r="BB113" s="382"/>
      <c r="BC113" s="382"/>
      <c r="BD113" s="382"/>
      <c r="BE113" s="382"/>
      <c r="BF113" s="382"/>
      <c r="BG113" s="382"/>
    </row>
    <row r="114" spans="1:996" s="24" customFormat="1" ht="14.4" hidden="1">
      <c r="A114" s="44"/>
      <c r="B114" s="45"/>
      <c r="C114" s="45"/>
      <c r="D114" s="408"/>
      <c r="E114" s="408"/>
      <c r="F114" s="408"/>
      <c r="G114" s="408"/>
      <c r="H114" s="408"/>
      <c r="I114" s="408"/>
      <c r="J114" s="408"/>
      <c r="K114" s="408"/>
      <c r="L114" s="408"/>
      <c r="M114" s="408"/>
      <c r="N114" s="408"/>
      <c r="O114" s="408"/>
      <c r="P114" s="397"/>
      <c r="Q114" s="397"/>
      <c r="R114" s="397"/>
      <c r="S114" s="397"/>
      <c r="T114" s="397"/>
      <c r="U114" s="397"/>
      <c r="V114" s="397"/>
      <c r="W114" s="397"/>
      <c r="X114" s="397"/>
      <c r="Y114" s="397"/>
      <c r="Z114" s="397"/>
      <c r="AA114" s="397"/>
      <c r="AB114" s="397"/>
      <c r="AC114" s="397"/>
      <c r="AD114" s="397"/>
      <c r="AE114" s="397"/>
      <c r="AF114" s="397"/>
      <c r="AG114" s="397"/>
      <c r="AH114" s="397"/>
      <c r="AI114" s="397"/>
      <c r="AJ114" s="397"/>
      <c r="AK114" s="397"/>
      <c r="AL114" s="397"/>
      <c r="AM114" s="397"/>
      <c r="AN114" s="397"/>
      <c r="AO114" s="397"/>
      <c r="AP114" s="397"/>
      <c r="AQ114" s="397"/>
      <c r="AR114" s="397"/>
      <c r="AS114" s="397"/>
      <c r="AT114" s="397"/>
      <c r="AU114" s="397"/>
      <c r="AV114" s="397"/>
      <c r="AW114" s="397"/>
      <c r="AX114" s="397"/>
      <c r="AY114" s="397"/>
      <c r="AZ114" s="397"/>
      <c r="BA114" s="397"/>
      <c r="BB114" s="397"/>
      <c r="BC114" s="397"/>
      <c r="BD114" s="397"/>
      <c r="BE114" s="397"/>
      <c r="BF114" s="397"/>
      <c r="BG114" s="39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c r="DZ114" s="57"/>
      <c r="EA114" s="57"/>
      <c r="EB114" s="57"/>
      <c r="EC114" s="57"/>
      <c r="ED114" s="57"/>
      <c r="EE114" s="57"/>
      <c r="EF114" s="57"/>
      <c r="EG114" s="57"/>
      <c r="EH114" s="57"/>
      <c r="EI114" s="57"/>
      <c r="EJ114" s="57"/>
      <c r="EK114" s="57"/>
      <c r="EL114" s="57"/>
      <c r="EM114" s="57"/>
      <c r="EN114" s="57"/>
      <c r="EO114" s="57"/>
      <c r="EP114" s="57"/>
      <c r="EQ114" s="57"/>
      <c r="ER114" s="57"/>
      <c r="ES114" s="57"/>
      <c r="ET114" s="57"/>
      <c r="EU114" s="57"/>
      <c r="EV114" s="57"/>
      <c r="EW114" s="57"/>
      <c r="EX114" s="57"/>
      <c r="EY114" s="57"/>
      <c r="EZ114" s="57"/>
      <c r="FA114" s="57"/>
      <c r="FB114" s="57"/>
      <c r="FC114" s="57"/>
      <c r="FD114" s="57"/>
      <c r="FE114" s="57"/>
      <c r="FF114" s="57"/>
      <c r="FG114" s="57"/>
      <c r="FH114" s="57"/>
      <c r="FI114" s="57"/>
      <c r="FJ114" s="57"/>
      <c r="FK114" s="57"/>
      <c r="FL114" s="57"/>
      <c r="FM114" s="57"/>
      <c r="FN114" s="57"/>
      <c r="FO114" s="57"/>
      <c r="FP114" s="57"/>
      <c r="FQ114" s="57"/>
      <c r="FR114" s="57"/>
      <c r="FS114" s="57"/>
      <c r="FT114" s="57"/>
      <c r="FU114" s="57"/>
      <c r="FV114" s="57"/>
      <c r="FW114" s="57"/>
      <c r="FX114" s="57"/>
      <c r="FY114" s="57"/>
      <c r="FZ114" s="57"/>
      <c r="GA114" s="57"/>
      <c r="GB114" s="57"/>
      <c r="GC114" s="57"/>
      <c r="GD114" s="57"/>
      <c r="GE114" s="57"/>
      <c r="GF114" s="57"/>
      <c r="GG114" s="57"/>
      <c r="GH114" s="57"/>
      <c r="GI114" s="57"/>
      <c r="GJ114" s="57"/>
      <c r="GK114" s="57"/>
      <c r="GL114" s="57"/>
      <c r="GM114" s="57"/>
      <c r="GN114" s="57"/>
      <c r="GO114" s="57"/>
      <c r="GP114" s="57"/>
      <c r="GQ114" s="57"/>
      <c r="GR114" s="57"/>
      <c r="GS114" s="57"/>
      <c r="GT114" s="57"/>
      <c r="GU114" s="57"/>
      <c r="GV114" s="57"/>
      <c r="GW114" s="57"/>
      <c r="GX114" s="57"/>
      <c r="GY114" s="57"/>
      <c r="GZ114" s="57"/>
      <c r="HA114" s="57"/>
      <c r="HB114" s="57"/>
      <c r="HC114" s="57"/>
      <c r="HD114" s="57"/>
      <c r="HE114" s="57"/>
      <c r="HF114" s="57"/>
      <c r="HG114" s="57"/>
      <c r="HH114" s="57"/>
      <c r="HI114" s="57"/>
      <c r="HJ114" s="57"/>
      <c r="HK114" s="57"/>
      <c r="HL114" s="57"/>
      <c r="HM114" s="57"/>
      <c r="HN114" s="57"/>
      <c r="HO114" s="57"/>
      <c r="HP114" s="57"/>
      <c r="HQ114" s="57"/>
      <c r="HR114" s="57"/>
      <c r="HS114" s="57"/>
      <c r="HT114" s="57"/>
      <c r="HU114" s="57"/>
      <c r="HV114" s="57"/>
      <c r="HW114" s="57"/>
      <c r="HX114" s="57"/>
      <c r="HY114" s="57"/>
      <c r="HZ114" s="57"/>
      <c r="IA114" s="57"/>
      <c r="IB114" s="57"/>
      <c r="IC114" s="57"/>
      <c r="ID114" s="57"/>
      <c r="IE114" s="57"/>
      <c r="IF114" s="57"/>
      <c r="IG114" s="57"/>
      <c r="IH114" s="57"/>
      <c r="II114" s="57"/>
      <c r="IJ114" s="57"/>
      <c r="IK114" s="57"/>
      <c r="IL114" s="57"/>
      <c r="IM114" s="57"/>
      <c r="IN114" s="57"/>
      <c r="IO114" s="57"/>
      <c r="IP114" s="57"/>
      <c r="IQ114" s="57"/>
      <c r="IR114" s="57"/>
      <c r="IS114" s="57"/>
      <c r="IT114" s="57"/>
      <c r="IU114" s="57"/>
      <c r="IV114" s="57"/>
      <c r="IW114" s="57"/>
      <c r="IX114" s="57"/>
      <c r="IY114" s="57"/>
      <c r="IZ114" s="57"/>
      <c r="JA114" s="57"/>
      <c r="JB114" s="57"/>
      <c r="JC114" s="57"/>
      <c r="JD114" s="57"/>
      <c r="JE114" s="57"/>
      <c r="JF114" s="57"/>
      <c r="JG114" s="57"/>
      <c r="JH114" s="57"/>
      <c r="JI114" s="57"/>
      <c r="JJ114" s="57"/>
      <c r="JK114" s="57"/>
      <c r="JL114" s="57"/>
      <c r="JM114" s="57"/>
      <c r="JN114" s="57"/>
      <c r="JO114" s="57"/>
      <c r="JP114" s="57"/>
      <c r="JQ114" s="57"/>
      <c r="JR114" s="57"/>
      <c r="JS114" s="57"/>
      <c r="JT114" s="57"/>
      <c r="JU114" s="57"/>
      <c r="JV114" s="57"/>
      <c r="JW114" s="57"/>
      <c r="JX114" s="57"/>
      <c r="JY114" s="57"/>
      <c r="JZ114" s="57"/>
      <c r="KA114" s="57"/>
      <c r="KB114" s="57"/>
      <c r="KC114" s="57"/>
      <c r="KD114" s="57"/>
      <c r="KE114" s="57"/>
      <c r="KF114" s="57"/>
      <c r="KG114" s="57"/>
      <c r="KH114" s="57"/>
      <c r="KI114" s="57"/>
      <c r="KJ114" s="57"/>
      <c r="KK114" s="57"/>
      <c r="KL114" s="57"/>
      <c r="KM114" s="57"/>
      <c r="KN114" s="57"/>
      <c r="KO114" s="57"/>
      <c r="KP114" s="57"/>
      <c r="KQ114" s="57"/>
      <c r="KR114" s="57"/>
      <c r="KS114" s="57"/>
      <c r="KT114" s="57"/>
      <c r="KU114" s="57"/>
      <c r="KV114" s="57"/>
      <c r="KW114" s="57"/>
      <c r="KX114" s="57"/>
      <c r="KY114" s="57"/>
      <c r="KZ114" s="57"/>
      <c r="LA114" s="57"/>
      <c r="LB114" s="57"/>
      <c r="LC114" s="57"/>
      <c r="LD114" s="57"/>
      <c r="LE114" s="57"/>
      <c r="LF114" s="57"/>
      <c r="LG114" s="57"/>
      <c r="LH114" s="57"/>
      <c r="LI114" s="57"/>
      <c r="LJ114" s="57"/>
      <c r="LK114" s="57"/>
      <c r="LL114" s="57"/>
      <c r="LM114" s="57"/>
      <c r="LN114" s="57"/>
      <c r="LO114" s="57"/>
      <c r="LP114" s="57"/>
      <c r="LQ114" s="57"/>
      <c r="LR114" s="57"/>
      <c r="LS114" s="57"/>
      <c r="LT114" s="57"/>
      <c r="LU114" s="57"/>
      <c r="LV114" s="57"/>
      <c r="LW114" s="57"/>
      <c r="LX114" s="57"/>
      <c r="LY114" s="57"/>
      <c r="LZ114" s="57"/>
      <c r="MA114" s="57"/>
      <c r="MB114" s="57"/>
      <c r="MC114" s="57"/>
      <c r="MD114" s="57"/>
      <c r="ME114" s="57"/>
      <c r="MF114" s="57"/>
      <c r="MG114" s="57"/>
      <c r="MH114" s="57"/>
      <c r="MI114" s="57"/>
      <c r="MJ114" s="57"/>
      <c r="MK114" s="57"/>
      <c r="ML114" s="57"/>
      <c r="MM114" s="57"/>
      <c r="MN114" s="57"/>
      <c r="MO114" s="57"/>
      <c r="MP114" s="57"/>
      <c r="MQ114" s="57"/>
      <c r="MR114" s="57"/>
      <c r="MS114" s="57"/>
      <c r="MT114" s="57"/>
      <c r="MU114" s="57"/>
      <c r="MV114" s="57"/>
      <c r="MW114" s="57"/>
      <c r="MX114" s="57"/>
      <c r="MY114" s="57"/>
      <c r="MZ114" s="57"/>
      <c r="NA114" s="57"/>
      <c r="NB114" s="57"/>
      <c r="NC114" s="57"/>
      <c r="ND114" s="57"/>
      <c r="NE114" s="57"/>
      <c r="NF114" s="57"/>
      <c r="NG114" s="57"/>
      <c r="NH114" s="57"/>
      <c r="NI114" s="57"/>
      <c r="NJ114" s="57"/>
      <c r="NK114" s="57"/>
      <c r="NL114" s="57"/>
      <c r="NM114" s="57"/>
      <c r="NN114" s="57"/>
      <c r="NO114" s="57"/>
      <c r="NP114" s="57"/>
      <c r="NQ114" s="57"/>
      <c r="NR114" s="57"/>
      <c r="NS114" s="57"/>
      <c r="NT114" s="57"/>
      <c r="NU114" s="57"/>
      <c r="NV114" s="57"/>
      <c r="NW114" s="57"/>
      <c r="NX114" s="57"/>
      <c r="NY114" s="57"/>
      <c r="NZ114" s="57"/>
      <c r="OA114" s="57"/>
      <c r="OB114" s="57"/>
      <c r="OC114" s="57"/>
      <c r="OD114" s="57"/>
      <c r="OE114" s="57"/>
      <c r="OF114" s="57"/>
      <c r="OG114" s="57"/>
      <c r="OH114" s="57"/>
      <c r="OI114" s="57"/>
      <c r="OJ114" s="57"/>
      <c r="OK114" s="57"/>
      <c r="OL114" s="57"/>
      <c r="OM114" s="57"/>
      <c r="ON114" s="57"/>
      <c r="OO114" s="57"/>
      <c r="OP114" s="57"/>
      <c r="OQ114" s="57"/>
      <c r="OR114" s="57"/>
      <c r="OS114" s="57"/>
      <c r="OT114" s="57"/>
      <c r="OU114" s="57"/>
      <c r="OV114" s="57"/>
      <c r="OW114" s="57"/>
      <c r="OX114" s="57"/>
      <c r="OY114" s="57"/>
      <c r="OZ114" s="57"/>
      <c r="PA114" s="57"/>
      <c r="PB114" s="57"/>
      <c r="PC114" s="57"/>
      <c r="PD114" s="57"/>
      <c r="PE114" s="57"/>
      <c r="PF114" s="57"/>
      <c r="PG114" s="57"/>
      <c r="PH114" s="57"/>
      <c r="PI114" s="57"/>
      <c r="PJ114" s="57"/>
      <c r="PK114" s="57"/>
      <c r="PL114" s="57"/>
      <c r="PM114" s="57"/>
      <c r="PN114" s="57"/>
      <c r="PO114" s="57"/>
      <c r="PP114" s="57"/>
      <c r="PQ114" s="57"/>
      <c r="PR114" s="57"/>
      <c r="PS114" s="57"/>
      <c r="PT114" s="57"/>
      <c r="PU114" s="57"/>
      <c r="PV114" s="57"/>
      <c r="PW114" s="57"/>
      <c r="PX114" s="57"/>
      <c r="PY114" s="57"/>
      <c r="PZ114" s="57"/>
      <c r="QA114" s="57"/>
      <c r="QB114" s="57"/>
      <c r="QC114" s="57"/>
      <c r="QD114" s="57"/>
      <c r="QE114" s="57"/>
      <c r="QF114" s="57"/>
      <c r="QG114" s="57"/>
      <c r="QH114" s="57"/>
      <c r="QI114" s="57"/>
      <c r="QJ114" s="57"/>
      <c r="QK114" s="57"/>
      <c r="QL114" s="57"/>
      <c r="QM114" s="57"/>
      <c r="QN114" s="57"/>
      <c r="QO114" s="57"/>
      <c r="QP114" s="57"/>
      <c r="QQ114" s="57"/>
      <c r="QR114" s="57"/>
      <c r="QS114" s="57"/>
      <c r="QT114" s="57"/>
      <c r="QU114" s="57"/>
      <c r="QV114" s="57"/>
      <c r="QW114" s="57"/>
      <c r="QX114" s="57"/>
      <c r="QY114" s="57"/>
      <c r="QZ114" s="57"/>
      <c r="RA114" s="57"/>
      <c r="RB114" s="57"/>
      <c r="RC114" s="57"/>
      <c r="RD114" s="57"/>
      <c r="RE114" s="57"/>
      <c r="RF114" s="57"/>
      <c r="RG114" s="57"/>
      <c r="RH114" s="57"/>
      <c r="RI114" s="57"/>
      <c r="RJ114" s="57"/>
      <c r="RK114" s="57"/>
      <c r="RL114" s="57"/>
      <c r="RM114" s="57"/>
      <c r="RN114" s="57"/>
      <c r="RO114" s="57"/>
      <c r="RP114" s="57"/>
      <c r="RQ114" s="57"/>
      <c r="RR114" s="57"/>
      <c r="RS114" s="57"/>
      <c r="RT114" s="57"/>
      <c r="RU114" s="57"/>
      <c r="RV114" s="57"/>
      <c r="RW114" s="57"/>
      <c r="RX114" s="57"/>
      <c r="RY114" s="57"/>
      <c r="RZ114" s="57"/>
      <c r="SA114" s="57"/>
      <c r="SB114" s="57"/>
      <c r="SC114" s="57"/>
      <c r="SD114" s="57"/>
      <c r="SE114" s="57"/>
      <c r="SF114" s="57"/>
      <c r="SG114" s="57"/>
      <c r="SH114" s="57"/>
      <c r="SI114" s="57"/>
      <c r="SJ114" s="57"/>
      <c r="SK114" s="57"/>
      <c r="SL114" s="57"/>
      <c r="SM114" s="57"/>
      <c r="SN114" s="57"/>
      <c r="SO114" s="57"/>
      <c r="SP114" s="57"/>
      <c r="SQ114" s="57"/>
      <c r="SR114" s="57"/>
      <c r="SS114" s="57"/>
      <c r="ST114" s="57"/>
      <c r="SU114" s="57"/>
      <c r="SV114" s="57"/>
      <c r="SW114" s="57"/>
      <c r="SX114" s="57"/>
      <c r="SY114" s="57"/>
      <c r="SZ114" s="57"/>
      <c r="TA114" s="57"/>
      <c r="TB114" s="57"/>
      <c r="TC114" s="57"/>
      <c r="TD114" s="57"/>
      <c r="TE114" s="57"/>
      <c r="TF114" s="57"/>
      <c r="TG114" s="57"/>
      <c r="TH114" s="57"/>
      <c r="TI114" s="57"/>
      <c r="TJ114" s="57"/>
      <c r="TK114" s="57"/>
      <c r="TL114" s="57"/>
      <c r="TM114" s="57"/>
      <c r="TN114" s="57"/>
      <c r="TO114" s="57"/>
      <c r="TP114" s="57"/>
      <c r="TQ114" s="57"/>
      <c r="TR114" s="57"/>
      <c r="TS114" s="57"/>
      <c r="TT114" s="57"/>
      <c r="TU114" s="57"/>
      <c r="TV114" s="57"/>
      <c r="TW114" s="57"/>
      <c r="TX114" s="57"/>
      <c r="TY114" s="57"/>
      <c r="TZ114" s="57"/>
      <c r="UA114" s="57"/>
      <c r="UB114" s="57"/>
      <c r="UC114" s="57"/>
      <c r="UD114" s="57"/>
      <c r="UE114" s="57"/>
      <c r="UF114" s="57"/>
      <c r="UG114" s="57"/>
      <c r="UH114" s="57"/>
      <c r="UI114" s="57"/>
      <c r="UJ114" s="57"/>
      <c r="UK114" s="57"/>
      <c r="UL114" s="57"/>
      <c r="UM114" s="57"/>
      <c r="UN114" s="57"/>
      <c r="UO114" s="57"/>
      <c r="UP114" s="57"/>
      <c r="UQ114" s="57"/>
      <c r="UR114" s="57"/>
      <c r="US114" s="57"/>
      <c r="UT114" s="57"/>
      <c r="UU114" s="57"/>
      <c r="UV114" s="57"/>
      <c r="UW114" s="57"/>
      <c r="UX114" s="57"/>
      <c r="UY114" s="57"/>
      <c r="UZ114" s="57"/>
      <c r="VA114" s="57"/>
      <c r="VB114" s="57"/>
      <c r="VC114" s="57"/>
      <c r="VD114" s="57"/>
      <c r="VE114" s="57"/>
      <c r="VF114" s="57"/>
      <c r="VG114" s="57"/>
      <c r="VH114" s="57"/>
      <c r="VI114" s="57"/>
      <c r="VJ114" s="57"/>
      <c r="VK114" s="57"/>
      <c r="VL114" s="57"/>
      <c r="VM114" s="57"/>
      <c r="VN114" s="57"/>
      <c r="VO114" s="57"/>
      <c r="VP114" s="57"/>
      <c r="VQ114" s="57"/>
      <c r="VR114" s="57"/>
      <c r="VS114" s="57"/>
      <c r="VT114" s="57"/>
      <c r="VU114" s="57"/>
      <c r="VV114" s="57"/>
      <c r="VW114" s="57"/>
      <c r="VX114" s="57"/>
      <c r="VY114" s="57"/>
      <c r="VZ114" s="57"/>
      <c r="WA114" s="57"/>
      <c r="WB114" s="57"/>
      <c r="WC114" s="57"/>
      <c r="WD114" s="57"/>
      <c r="WE114" s="57"/>
      <c r="WF114" s="57"/>
      <c r="WG114" s="57"/>
      <c r="WH114" s="57"/>
      <c r="WI114" s="57"/>
      <c r="WJ114" s="57"/>
      <c r="WK114" s="57"/>
      <c r="WL114" s="57"/>
      <c r="WM114" s="57"/>
      <c r="WN114" s="57"/>
      <c r="WO114" s="57"/>
      <c r="WP114" s="57"/>
      <c r="WQ114" s="57"/>
      <c r="WR114" s="57"/>
      <c r="WS114" s="57"/>
      <c r="WT114" s="57"/>
      <c r="WU114" s="57"/>
      <c r="WV114" s="57"/>
      <c r="WW114" s="57"/>
      <c r="WX114" s="57"/>
      <c r="WY114" s="57"/>
      <c r="WZ114" s="57"/>
      <c r="XA114" s="57"/>
      <c r="XB114" s="57"/>
      <c r="XC114" s="57"/>
      <c r="XD114" s="57"/>
      <c r="XE114" s="57"/>
      <c r="XF114" s="57"/>
      <c r="XG114" s="57"/>
      <c r="XH114" s="57"/>
      <c r="XI114" s="57"/>
      <c r="XJ114" s="57"/>
      <c r="XK114" s="57"/>
      <c r="XL114" s="57"/>
      <c r="XM114" s="57"/>
      <c r="XN114" s="57"/>
      <c r="XO114" s="57"/>
      <c r="XP114" s="57"/>
      <c r="XQ114" s="57"/>
      <c r="XR114" s="57"/>
      <c r="XS114" s="57"/>
      <c r="XT114" s="57"/>
      <c r="XU114" s="57"/>
      <c r="XV114" s="57"/>
      <c r="XW114" s="57"/>
      <c r="XX114" s="57"/>
      <c r="XY114" s="57"/>
      <c r="XZ114" s="57"/>
      <c r="YA114" s="57"/>
      <c r="YB114" s="57"/>
      <c r="YC114" s="57"/>
      <c r="YD114" s="57"/>
      <c r="YE114" s="57"/>
      <c r="YF114" s="57"/>
      <c r="YG114" s="57"/>
      <c r="YH114" s="57"/>
      <c r="YI114" s="57"/>
      <c r="YJ114" s="57"/>
      <c r="YK114" s="57"/>
      <c r="YL114" s="57"/>
      <c r="YM114" s="57"/>
      <c r="YN114" s="57"/>
      <c r="YO114" s="57"/>
      <c r="YP114" s="57"/>
      <c r="YQ114" s="57"/>
      <c r="YR114" s="57"/>
      <c r="YS114" s="57"/>
      <c r="YT114" s="57"/>
      <c r="YU114" s="57"/>
      <c r="YV114" s="57"/>
      <c r="YW114" s="57"/>
      <c r="YX114" s="57"/>
      <c r="YY114" s="57"/>
      <c r="YZ114" s="57"/>
      <c r="ZA114" s="57"/>
      <c r="ZB114" s="57"/>
      <c r="ZC114" s="57"/>
      <c r="ZD114" s="57"/>
      <c r="ZE114" s="57"/>
      <c r="ZF114" s="57"/>
      <c r="ZG114" s="57"/>
      <c r="ZH114" s="57"/>
      <c r="ZI114" s="57"/>
      <c r="ZJ114" s="57"/>
      <c r="ZK114" s="57"/>
      <c r="ZL114" s="57"/>
      <c r="ZM114" s="57"/>
      <c r="ZN114" s="57"/>
      <c r="ZO114" s="57"/>
      <c r="ZP114" s="57"/>
      <c r="ZQ114" s="57"/>
      <c r="ZR114" s="57"/>
      <c r="ZS114" s="57"/>
      <c r="ZT114" s="57"/>
      <c r="ZU114" s="57"/>
      <c r="ZV114" s="57"/>
      <c r="ZW114" s="57"/>
      <c r="ZX114" s="57"/>
      <c r="ZY114" s="57"/>
      <c r="ZZ114" s="57"/>
      <c r="AAA114" s="57"/>
      <c r="AAB114" s="57"/>
      <c r="AAC114" s="57"/>
      <c r="AAD114" s="57"/>
      <c r="AAE114" s="57"/>
      <c r="AAF114" s="57"/>
      <c r="AAG114" s="57"/>
      <c r="AAH114" s="57"/>
      <c r="AAI114" s="57"/>
      <c r="AAJ114" s="57"/>
      <c r="AAK114" s="57"/>
      <c r="AAL114" s="57"/>
      <c r="AAM114" s="57"/>
      <c r="AAN114" s="57"/>
      <c r="AAO114" s="57"/>
      <c r="AAP114" s="57"/>
      <c r="AAQ114" s="57"/>
      <c r="AAR114" s="57"/>
      <c r="AAS114" s="57"/>
      <c r="AAT114" s="57"/>
      <c r="AAU114" s="57"/>
      <c r="AAV114" s="57"/>
      <c r="AAW114" s="57"/>
      <c r="AAX114" s="57"/>
      <c r="AAY114" s="57"/>
      <c r="AAZ114" s="57"/>
      <c r="ABA114" s="57"/>
      <c r="ABB114" s="57"/>
      <c r="ABC114" s="57"/>
      <c r="ABD114" s="57"/>
      <c r="ABE114" s="57"/>
      <c r="ABF114" s="57"/>
      <c r="ABG114" s="57"/>
      <c r="ABH114" s="57"/>
      <c r="ABI114" s="57"/>
      <c r="ABJ114" s="57"/>
      <c r="ABK114" s="57"/>
      <c r="ABL114" s="57"/>
      <c r="ABM114" s="57"/>
      <c r="ABN114" s="57"/>
      <c r="ABO114" s="57"/>
      <c r="ABP114" s="57"/>
      <c r="ABQ114" s="57"/>
      <c r="ABR114" s="57"/>
      <c r="ABS114" s="57"/>
      <c r="ABT114" s="57"/>
      <c r="ABU114" s="57"/>
      <c r="ABV114" s="57"/>
      <c r="ABW114" s="57"/>
      <c r="ABX114" s="57"/>
      <c r="ABY114" s="57"/>
      <c r="ABZ114" s="57"/>
      <c r="ACA114" s="57"/>
      <c r="ACB114" s="57"/>
      <c r="ACC114" s="57"/>
      <c r="ACD114" s="57"/>
      <c r="ACE114" s="57"/>
      <c r="ACF114" s="57"/>
      <c r="ACG114" s="57"/>
      <c r="ACH114" s="57"/>
      <c r="ACI114" s="57"/>
      <c r="ACJ114" s="57"/>
      <c r="ACK114" s="57"/>
      <c r="ACL114" s="57"/>
      <c r="ACM114" s="57"/>
      <c r="ACN114" s="57"/>
      <c r="ACO114" s="57"/>
      <c r="ACP114" s="57"/>
      <c r="ACQ114" s="57"/>
      <c r="ACR114" s="57"/>
      <c r="ACS114" s="57"/>
      <c r="ACT114" s="57"/>
      <c r="ACU114" s="57"/>
      <c r="ACV114" s="57"/>
      <c r="ACW114" s="57"/>
      <c r="ACX114" s="57"/>
      <c r="ACY114" s="57"/>
      <c r="ACZ114" s="57"/>
      <c r="ADA114" s="57"/>
      <c r="ADB114" s="57"/>
      <c r="ADC114" s="57"/>
      <c r="ADD114" s="57"/>
      <c r="ADE114" s="57"/>
      <c r="ADF114" s="57"/>
      <c r="ADG114" s="57"/>
      <c r="ADH114" s="57"/>
      <c r="ADI114" s="57"/>
      <c r="ADJ114" s="57"/>
      <c r="ADK114" s="57"/>
      <c r="ADL114" s="57"/>
      <c r="ADM114" s="57"/>
      <c r="ADN114" s="57"/>
      <c r="ADO114" s="57"/>
      <c r="ADP114" s="57"/>
      <c r="ADQ114" s="57"/>
      <c r="ADR114" s="57"/>
      <c r="ADS114" s="57"/>
      <c r="ADT114" s="57"/>
      <c r="ADU114" s="57"/>
      <c r="ADV114" s="57"/>
      <c r="ADW114" s="57"/>
      <c r="ADX114" s="57"/>
      <c r="ADY114" s="57"/>
      <c r="ADZ114" s="57"/>
      <c r="AEA114" s="57"/>
      <c r="AEB114" s="57"/>
      <c r="AEC114" s="57"/>
      <c r="AED114" s="57"/>
      <c r="AEE114" s="57"/>
      <c r="AEF114" s="57"/>
      <c r="AEG114" s="57"/>
      <c r="AEH114" s="57"/>
      <c r="AEI114" s="57"/>
      <c r="AEJ114" s="57"/>
      <c r="AEK114" s="57"/>
      <c r="AEL114" s="57"/>
      <c r="AEM114" s="57"/>
      <c r="AEN114" s="57"/>
      <c r="AEO114" s="57"/>
      <c r="AEP114" s="57"/>
      <c r="AEQ114" s="57"/>
      <c r="AER114" s="57"/>
      <c r="AES114" s="57"/>
      <c r="AET114" s="57"/>
      <c r="AEU114" s="57"/>
      <c r="AEV114" s="57"/>
      <c r="AEW114" s="57"/>
      <c r="AEX114" s="57"/>
      <c r="AEY114" s="57"/>
      <c r="AEZ114" s="57"/>
      <c r="AFA114" s="57"/>
      <c r="AFB114" s="57"/>
      <c r="AFC114" s="57"/>
      <c r="AFD114" s="57"/>
      <c r="AFE114" s="57"/>
      <c r="AFF114" s="57"/>
      <c r="AFG114" s="57"/>
      <c r="AFH114" s="57"/>
      <c r="AFI114" s="57"/>
      <c r="AFJ114" s="57"/>
      <c r="AFK114" s="57"/>
      <c r="AFL114" s="57"/>
      <c r="AFM114" s="57"/>
      <c r="AFN114" s="57"/>
      <c r="AFO114" s="57"/>
      <c r="AFP114" s="57"/>
      <c r="AFQ114" s="57"/>
      <c r="AFR114" s="57"/>
      <c r="AFS114" s="57"/>
      <c r="AFT114" s="57"/>
      <c r="AFU114" s="57"/>
      <c r="AFV114" s="57"/>
      <c r="AFW114" s="57"/>
      <c r="AFX114" s="57"/>
      <c r="AFY114" s="57"/>
      <c r="AFZ114" s="57"/>
      <c r="AGA114" s="57"/>
      <c r="AGB114" s="57"/>
      <c r="AGC114" s="57"/>
      <c r="AGD114" s="57"/>
      <c r="AGE114" s="57"/>
      <c r="AGF114" s="57"/>
      <c r="AGG114" s="57"/>
      <c r="AGH114" s="57"/>
      <c r="AGI114" s="57"/>
      <c r="AGJ114" s="57"/>
      <c r="AGK114" s="57"/>
      <c r="AGL114" s="57"/>
      <c r="AGM114" s="57"/>
      <c r="AGN114" s="57"/>
      <c r="AGO114" s="57"/>
      <c r="AGP114" s="57"/>
      <c r="AGQ114" s="57"/>
      <c r="AGR114" s="57"/>
      <c r="AGS114" s="57"/>
      <c r="AGT114" s="57"/>
      <c r="AGU114" s="57"/>
      <c r="AGV114" s="57"/>
      <c r="AGW114" s="57"/>
      <c r="AGX114" s="57"/>
      <c r="AGY114" s="57"/>
      <c r="AGZ114" s="57"/>
      <c r="AHA114" s="57"/>
      <c r="AHB114" s="57"/>
      <c r="AHC114" s="57"/>
      <c r="AHD114" s="57"/>
      <c r="AHE114" s="57"/>
      <c r="AHF114" s="57"/>
      <c r="AHG114" s="57"/>
      <c r="AHH114" s="57"/>
      <c r="AHI114" s="57"/>
      <c r="AHJ114" s="57"/>
      <c r="AHK114" s="57"/>
      <c r="AHL114" s="57"/>
      <c r="AHM114" s="57"/>
      <c r="AHN114" s="57"/>
      <c r="AHO114" s="57"/>
      <c r="AHP114" s="57"/>
      <c r="AHQ114" s="57"/>
      <c r="AHR114" s="57"/>
      <c r="AHS114" s="57"/>
      <c r="AHT114" s="57"/>
      <c r="AHU114" s="57"/>
      <c r="AHV114" s="57"/>
      <c r="AHW114" s="57"/>
      <c r="AHX114" s="57"/>
      <c r="AHY114" s="57"/>
      <c r="AHZ114" s="57"/>
      <c r="AIA114" s="57"/>
      <c r="AIB114" s="57"/>
      <c r="AIC114" s="57"/>
      <c r="AID114" s="57"/>
      <c r="AIE114" s="57"/>
      <c r="AIF114" s="57"/>
      <c r="AIG114" s="57"/>
      <c r="AIH114" s="57"/>
      <c r="AII114" s="57"/>
      <c r="AIJ114" s="57"/>
      <c r="AIK114" s="57"/>
      <c r="AIL114" s="57"/>
      <c r="AIM114" s="57"/>
      <c r="AIN114" s="57"/>
      <c r="AIO114" s="57"/>
      <c r="AIP114" s="57"/>
      <c r="AIQ114" s="57"/>
      <c r="AIR114" s="57"/>
      <c r="AIS114" s="57"/>
      <c r="AIT114" s="57"/>
      <c r="AIU114" s="57"/>
      <c r="AIV114" s="57"/>
      <c r="AIW114" s="57"/>
      <c r="AIX114" s="57"/>
      <c r="AIY114" s="57"/>
      <c r="AIZ114" s="57"/>
      <c r="AJA114" s="57"/>
      <c r="AJB114" s="57"/>
      <c r="AJC114" s="57"/>
      <c r="AJD114" s="57"/>
      <c r="AJE114" s="57"/>
      <c r="AJF114" s="57"/>
      <c r="AJG114" s="57"/>
      <c r="AJH114" s="57"/>
      <c r="AJI114" s="57"/>
      <c r="AJJ114" s="57"/>
      <c r="AJK114" s="57"/>
      <c r="AJL114" s="57"/>
      <c r="AJM114" s="57"/>
      <c r="AJN114" s="57"/>
      <c r="AJO114" s="57"/>
      <c r="AJP114" s="57"/>
      <c r="AJQ114" s="57"/>
      <c r="AJR114" s="57"/>
      <c r="AJS114" s="57"/>
      <c r="AJT114" s="57"/>
      <c r="AJU114" s="57"/>
      <c r="AJV114" s="57"/>
      <c r="AJW114" s="57"/>
      <c r="AJX114" s="57"/>
      <c r="AJY114" s="57"/>
      <c r="AJZ114" s="57"/>
      <c r="AKA114" s="57"/>
      <c r="AKB114" s="57"/>
      <c r="AKC114" s="57"/>
      <c r="AKD114" s="57"/>
      <c r="AKE114" s="57"/>
      <c r="AKF114" s="57"/>
      <c r="AKG114" s="57"/>
      <c r="AKH114" s="57"/>
      <c r="AKI114" s="57"/>
      <c r="AKJ114" s="57"/>
      <c r="AKK114" s="57"/>
      <c r="AKL114" s="57"/>
      <c r="AKM114" s="57"/>
      <c r="AKN114" s="57"/>
      <c r="AKO114" s="57"/>
      <c r="AKP114" s="57"/>
      <c r="AKQ114" s="57"/>
      <c r="AKR114" s="57"/>
      <c r="AKS114" s="57"/>
      <c r="AKT114" s="57"/>
      <c r="AKU114" s="57"/>
      <c r="AKV114" s="57"/>
      <c r="AKW114" s="57"/>
      <c r="AKX114" s="57"/>
      <c r="AKY114" s="57"/>
      <c r="AKZ114" s="57"/>
      <c r="ALA114" s="57"/>
      <c r="ALB114" s="57"/>
      <c r="ALC114" s="57"/>
      <c r="ALD114" s="57"/>
      <c r="ALE114" s="57"/>
      <c r="ALF114" s="57"/>
      <c r="ALG114" s="57"/>
      <c r="ALH114" s="57"/>
    </row>
    <row r="115" spans="1:996" s="57" customFormat="1" ht="11.4" hidden="1">
      <c r="A115" s="386"/>
      <c r="B115" s="387" t="s">
        <v>167</v>
      </c>
      <c r="C115" s="387"/>
      <c r="D115" s="387">
        <v>1</v>
      </c>
      <c r="E115" s="387">
        <v>1</v>
      </c>
      <c r="F115" s="387">
        <v>1</v>
      </c>
      <c r="G115" s="387">
        <v>1</v>
      </c>
      <c r="H115" s="387">
        <v>1</v>
      </c>
      <c r="I115" s="387">
        <v>1</v>
      </c>
      <c r="J115" s="387">
        <v>1</v>
      </c>
      <c r="K115" s="387">
        <v>1</v>
      </c>
      <c r="L115" s="387">
        <v>1</v>
      </c>
      <c r="M115" s="387">
        <v>1</v>
      </c>
      <c r="N115" s="387">
        <v>0</v>
      </c>
      <c r="O115" s="387">
        <v>0</v>
      </c>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row>
    <row r="116" spans="1:996" s="56" customFormat="1" ht="13.5" customHeight="1">
      <c r="A116" s="441"/>
      <c r="B116" s="40"/>
      <c r="C116" s="40"/>
      <c r="D116" s="407"/>
      <c r="E116" s="407"/>
      <c r="F116" s="407"/>
      <c r="G116" s="407"/>
      <c r="H116" s="407"/>
      <c r="I116" s="407"/>
      <c r="J116" s="407"/>
      <c r="K116" s="407"/>
      <c r="L116" s="407"/>
      <c r="M116" s="407"/>
      <c r="N116" s="407"/>
      <c r="O116" s="407"/>
      <c r="P116" s="382"/>
      <c r="Q116" s="382"/>
      <c r="R116" s="382"/>
      <c r="S116" s="382"/>
      <c r="T116" s="382"/>
      <c r="U116" s="382"/>
      <c r="V116" s="382"/>
      <c r="W116" s="382"/>
      <c r="X116" s="382"/>
      <c r="Y116" s="382"/>
      <c r="Z116" s="382"/>
      <c r="AA116" s="382"/>
      <c r="AB116" s="382"/>
      <c r="AC116" s="382"/>
      <c r="AD116" s="382"/>
      <c r="AE116" s="382"/>
      <c r="AF116" s="382"/>
      <c r="AG116" s="382"/>
      <c r="AH116" s="382"/>
      <c r="AI116" s="382"/>
      <c r="AJ116" s="382"/>
      <c r="AK116" s="382"/>
      <c r="AL116" s="382"/>
      <c r="AM116" s="382"/>
      <c r="AN116" s="382"/>
      <c r="AO116" s="382"/>
      <c r="AP116" s="382"/>
      <c r="AQ116" s="382"/>
      <c r="AR116" s="382"/>
      <c r="AS116" s="382"/>
      <c r="AT116" s="382"/>
      <c r="AU116" s="382"/>
      <c r="AV116" s="382"/>
      <c r="AW116" s="382"/>
      <c r="AX116" s="382"/>
      <c r="AY116" s="382"/>
      <c r="AZ116" s="382"/>
      <c r="BA116" s="382"/>
      <c r="BB116" s="382"/>
      <c r="BC116" s="382"/>
      <c r="BD116" s="382"/>
      <c r="BE116" s="382"/>
      <c r="BF116" s="382"/>
      <c r="BG116" s="382"/>
    </row>
    <row r="117" spans="1:996" s="56" customFormat="1" ht="13.5" customHeight="1">
      <c r="A117" s="441"/>
      <c r="B117" s="40"/>
      <c r="C117" s="40"/>
      <c r="D117" s="407"/>
      <c r="E117" s="407"/>
      <c r="F117" s="407"/>
      <c r="G117" s="407"/>
      <c r="H117" s="407"/>
      <c r="I117" s="407"/>
      <c r="J117" s="407"/>
      <c r="K117" s="407"/>
      <c r="L117" s="407"/>
      <c r="M117" s="407"/>
      <c r="N117" s="407"/>
      <c r="O117" s="407"/>
      <c r="P117" s="382"/>
      <c r="Q117" s="382"/>
      <c r="R117" s="382"/>
      <c r="S117" s="382"/>
      <c r="T117" s="382"/>
      <c r="U117" s="382"/>
      <c r="V117" s="382"/>
      <c r="W117" s="382"/>
      <c r="X117" s="382"/>
      <c r="Y117" s="382"/>
      <c r="Z117" s="382"/>
      <c r="AA117" s="382"/>
      <c r="AB117" s="382"/>
      <c r="AC117" s="382"/>
      <c r="AD117" s="382"/>
      <c r="AE117" s="382"/>
      <c r="AF117" s="382"/>
      <c r="AG117" s="382"/>
      <c r="AH117" s="382"/>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2"/>
      <c r="BD117" s="382"/>
      <c r="BE117" s="382"/>
      <c r="BF117" s="382"/>
      <c r="BG117" s="382"/>
    </row>
    <row r="118" spans="1:996">
      <c r="A118" s="409"/>
      <c r="B118" s="41"/>
      <c r="C118" s="41"/>
      <c r="D118" s="407"/>
      <c r="E118" s="407"/>
      <c r="F118" s="407"/>
      <c r="G118" s="407"/>
      <c r="H118" s="407"/>
      <c r="I118" s="407"/>
      <c r="J118" s="407"/>
      <c r="K118" s="407"/>
      <c r="L118" s="407"/>
      <c r="M118" s="407"/>
      <c r="N118" s="407"/>
      <c r="O118" s="407"/>
      <c r="P118" s="382"/>
      <c r="Q118" s="382"/>
      <c r="R118" s="382"/>
      <c r="S118" s="382"/>
      <c r="T118" s="382"/>
      <c r="U118" s="382"/>
      <c r="V118" s="382"/>
      <c r="W118" s="382"/>
      <c r="X118" s="382"/>
      <c r="Y118" s="382"/>
      <c r="Z118" s="382"/>
      <c r="AA118" s="382"/>
      <c r="AB118" s="382"/>
      <c r="AC118" s="382"/>
      <c r="AD118" s="382"/>
      <c r="AE118" s="382"/>
      <c r="AF118" s="382"/>
      <c r="AG118" s="382"/>
      <c r="AH118" s="382"/>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row>
    <row r="119" spans="1:996">
      <c r="A119" s="410"/>
      <c r="B119" s="41"/>
      <c r="C119" s="41"/>
      <c r="D119" s="411"/>
      <c r="E119" s="411"/>
      <c r="F119" s="411"/>
      <c r="G119" s="411"/>
      <c r="H119" s="411"/>
      <c r="I119" s="411"/>
      <c r="J119" s="411"/>
      <c r="K119" s="411"/>
      <c r="L119" s="411"/>
      <c r="M119" s="411"/>
      <c r="N119" s="411"/>
      <c r="O119" s="411"/>
      <c r="P119" s="392"/>
      <c r="Q119" s="392"/>
      <c r="R119" s="392"/>
      <c r="S119" s="392"/>
      <c r="T119" s="392"/>
      <c r="U119" s="392"/>
      <c r="V119" s="392"/>
      <c r="W119" s="392"/>
      <c r="X119" s="392"/>
      <c r="Y119" s="392"/>
      <c r="Z119" s="392"/>
      <c r="AA119" s="392"/>
      <c r="AB119" s="392"/>
      <c r="AC119" s="392"/>
      <c r="AD119" s="392"/>
      <c r="AE119" s="392"/>
      <c r="AF119" s="392"/>
      <c r="AG119" s="392"/>
      <c r="AH119" s="392"/>
      <c r="AI119" s="392"/>
      <c r="AJ119" s="392"/>
      <c r="AK119" s="392"/>
      <c r="AL119" s="392"/>
      <c r="AM119" s="392"/>
      <c r="AN119" s="392"/>
      <c r="AO119" s="392"/>
      <c r="AP119" s="392"/>
      <c r="AQ119" s="392"/>
      <c r="AR119" s="392"/>
      <c r="AS119" s="392"/>
      <c r="AT119" s="392"/>
      <c r="AU119" s="392"/>
      <c r="AV119" s="392"/>
      <c r="AW119" s="392"/>
      <c r="AX119" s="392"/>
      <c r="AY119" s="392"/>
      <c r="AZ119" s="392"/>
      <c r="BA119" s="392"/>
      <c r="BB119" s="392"/>
      <c r="BC119" s="392"/>
      <c r="BD119" s="392"/>
      <c r="BE119" s="392"/>
      <c r="BF119" s="392"/>
      <c r="BG119" s="392"/>
    </row>
    <row r="120" spans="1:996">
      <c r="A120" s="412"/>
      <c r="B120" s="41"/>
      <c r="C120" s="41"/>
      <c r="D120" s="407"/>
      <c r="E120" s="407"/>
      <c r="F120" s="407"/>
      <c r="G120" s="407"/>
      <c r="H120" s="407"/>
      <c r="I120" s="407"/>
      <c r="J120" s="407"/>
      <c r="K120" s="407"/>
      <c r="L120" s="407"/>
      <c r="M120" s="407"/>
      <c r="N120" s="407"/>
      <c r="O120" s="407"/>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L120" s="382"/>
      <c r="AM120" s="382"/>
      <c r="AN120" s="382"/>
      <c r="AO120" s="382"/>
      <c r="AP120" s="382"/>
      <c r="AQ120" s="382"/>
      <c r="AR120" s="382"/>
      <c r="AS120" s="382"/>
      <c r="AT120" s="382"/>
      <c r="AU120" s="382"/>
      <c r="AV120" s="382"/>
      <c r="AW120" s="382"/>
      <c r="AX120" s="382"/>
      <c r="AY120" s="382"/>
      <c r="AZ120" s="382"/>
      <c r="BA120" s="382"/>
      <c r="BB120" s="382"/>
      <c r="BC120" s="382"/>
      <c r="BD120" s="382"/>
      <c r="BE120" s="382"/>
      <c r="BF120" s="382"/>
      <c r="BG120" s="382"/>
    </row>
    <row r="121" spans="1:996">
      <c r="A121" s="42"/>
      <c r="B121" s="41"/>
      <c r="C121" s="41"/>
      <c r="D121" s="407"/>
      <c r="E121" s="407"/>
      <c r="F121" s="407"/>
      <c r="G121" s="407"/>
      <c r="H121" s="407"/>
      <c r="I121" s="407"/>
      <c r="J121" s="407"/>
      <c r="K121" s="407"/>
      <c r="L121" s="407"/>
      <c r="M121" s="407"/>
      <c r="N121" s="407"/>
      <c r="O121" s="407"/>
      <c r="P121" s="382"/>
      <c r="Q121" s="382"/>
      <c r="R121" s="382"/>
      <c r="S121" s="382"/>
      <c r="T121" s="382"/>
      <c r="U121" s="382"/>
      <c r="V121" s="382"/>
      <c r="W121" s="382"/>
      <c r="X121" s="382"/>
      <c r="Y121" s="382"/>
      <c r="Z121" s="382"/>
      <c r="AA121" s="382"/>
      <c r="AB121" s="382"/>
      <c r="AC121" s="382"/>
      <c r="AD121" s="382"/>
      <c r="AE121" s="382"/>
      <c r="AF121" s="382"/>
      <c r="AG121" s="382"/>
      <c r="AH121" s="382"/>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2"/>
      <c r="BD121" s="382"/>
      <c r="BE121" s="382"/>
      <c r="BF121" s="382"/>
      <c r="BG121" s="382"/>
    </row>
    <row r="122" spans="1:996">
      <c r="A122" s="43"/>
      <c r="B122" s="41"/>
      <c r="C122" s="41"/>
      <c r="D122" s="407"/>
      <c r="E122" s="407"/>
      <c r="F122" s="407"/>
      <c r="G122" s="407"/>
      <c r="H122" s="407"/>
      <c r="I122" s="407"/>
      <c r="J122" s="407"/>
      <c r="K122" s="407"/>
      <c r="L122" s="407"/>
      <c r="M122" s="407"/>
      <c r="N122" s="407"/>
      <c r="O122" s="407"/>
      <c r="P122" s="382"/>
      <c r="Q122" s="382"/>
      <c r="R122" s="382"/>
      <c r="S122" s="382"/>
      <c r="T122" s="382"/>
      <c r="U122" s="382"/>
      <c r="V122" s="382"/>
      <c r="W122" s="382"/>
      <c r="X122" s="382"/>
      <c r="Y122" s="382"/>
      <c r="Z122" s="382"/>
      <c r="AA122" s="382"/>
      <c r="AB122" s="382"/>
      <c r="AC122" s="382"/>
      <c r="AD122" s="382"/>
      <c r="AE122" s="382"/>
      <c r="AF122" s="382"/>
      <c r="AG122" s="382"/>
      <c r="AH122" s="382"/>
      <c r="AI122" s="382"/>
      <c r="AJ122" s="382"/>
      <c r="AK122" s="382"/>
      <c r="AL122" s="382"/>
      <c r="AM122" s="382"/>
      <c r="AN122" s="382"/>
      <c r="AO122" s="382"/>
      <c r="AP122" s="382"/>
      <c r="AQ122" s="382"/>
      <c r="AR122" s="382"/>
      <c r="AS122" s="382"/>
      <c r="AT122" s="382"/>
      <c r="AU122" s="382"/>
      <c r="AV122" s="382"/>
      <c r="AW122" s="382"/>
      <c r="AX122" s="382"/>
      <c r="AY122" s="382"/>
      <c r="AZ122" s="382"/>
      <c r="BA122" s="382"/>
      <c r="BB122" s="382"/>
      <c r="BC122" s="382"/>
      <c r="BD122" s="382"/>
      <c r="BE122" s="382"/>
      <c r="BF122" s="382"/>
      <c r="BG122" s="382"/>
    </row>
    <row r="123" spans="1:996">
      <c r="A123" s="39"/>
      <c r="B123" s="41"/>
      <c r="C123" s="41"/>
      <c r="D123" s="407"/>
      <c r="E123" s="407"/>
      <c r="F123" s="407"/>
      <c r="G123" s="407"/>
      <c r="H123" s="407"/>
      <c r="I123" s="407"/>
      <c r="J123" s="407"/>
      <c r="K123" s="407"/>
      <c r="L123" s="407"/>
      <c r="M123" s="407"/>
      <c r="N123" s="407"/>
      <c r="O123" s="407"/>
      <c r="P123" s="382"/>
      <c r="Q123" s="382"/>
      <c r="R123" s="382"/>
      <c r="S123" s="382"/>
      <c r="T123" s="382"/>
      <c r="U123" s="382"/>
      <c r="V123" s="382"/>
      <c r="W123" s="382"/>
      <c r="X123" s="382"/>
      <c r="Y123" s="382"/>
      <c r="Z123" s="382"/>
      <c r="AA123" s="382"/>
      <c r="AB123" s="382"/>
      <c r="AC123" s="382"/>
      <c r="AD123" s="382"/>
      <c r="AE123" s="382"/>
      <c r="AF123" s="382"/>
      <c r="AG123" s="382"/>
      <c r="AH123" s="382"/>
      <c r="AI123" s="382"/>
      <c r="AJ123" s="382"/>
      <c r="AK123" s="382"/>
      <c r="AL123" s="382"/>
      <c r="AM123" s="382"/>
      <c r="AN123" s="382"/>
      <c r="AO123" s="382"/>
      <c r="AP123" s="382"/>
      <c r="AQ123" s="382"/>
      <c r="AR123" s="382"/>
      <c r="AS123" s="382"/>
      <c r="AT123" s="382"/>
      <c r="AU123" s="382"/>
      <c r="AV123" s="382"/>
      <c r="AW123" s="382"/>
      <c r="AX123" s="382"/>
      <c r="AY123" s="382"/>
      <c r="AZ123" s="382"/>
      <c r="BA123" s="382"/>
      <c r="BB123" s="382"/>
      <c r="BC123" s="382"/>
      <c r="BD123" s="382"/>
      <c r="BE123" s="382"/>
      <c r="BF123" s="382"/>
      <c r="BG123" s="382"/>
    </row>
    <row r="124" spans="1:996">
      <c r="A124" s="39"/>
      <c r="B124" s="41"/>
      <c r="C124" s="41"/>
      <c r="D124" s="407"/>
      <c r="E124" s="407"/>
      <c r="F124" s="407"/>
      <c r="G124" s="407"/>
      <c r="H124" s="407"/>
      <c r="I124" s="407"/>
      <c r="J124" s="407"/>
      <c r="K124" s="407"/>
      <c r="L124" s="407"/>
      <c r="M124" s="407"/>
      <c r="N124" s="407"/>
      <c r="O124" s="407"/>
      <c r="P124" s="382"/>
      <c r="Q124" s="382"/>
      <c r="R124" s="382"/>
      <c r="S124" s="382"/>
      <c r="T124" s="382"/>
      <c r="U124" s="382"/>
      <c r="V124" s="382"/>
      <c r="W124" s="382"/>
      <c r="X124" s="382"/>
      <c r="Y124" s="382"/>
      <c r="Z124" s="382"/>
      <c r="AA124" s="382"/>
      <c r="AB124" s="382"/>
      <c r="AC124" s="382"/>
      <c r="AD124" s="382"/>
      <c r="AE124" s="382"/>
      <c r="AF124" s="382"/>
      <c r="AG124" s="382"/>
      <c r="AH124" s="382"/>
      <c r="AI124" s="382"/>
      <c r="AJ124" s="382"/>
      <c r="AK124" s="382"/>
      <c r="AL124" s="382"/>
      <c r="AM124" s="382"/>
      <c r="AN124" s="382"/>
      <c r="AO124" s="382"/>
      <c r="AP124" s="382"/>
      <c r="AQ124" s="382"/>
      <c r="AR124" s="382"/>
      <c r="AS124" s="382"/>
      <c r="AT124" s="382"/>
      <c r="AU124" s="382"/>
      <c r="AV124" s="382"/>
      <c r="AW124" s="382"/>
      <c r="AX124" s="382"/>
      <c r="AY124" s="382"/>
      <c r="AZ124" s="382"/>
      <c r="BA124" s="382"/>
      <c r="BB124" s="382"/>
      <c r="BC124" s="382"/>
      <c r="BD124" s="382"/>
      <c r="BE124" s="382"/>
      <c r="BF124" s="382"/>
      <c r="BG124" s="382"/>
    </row>
    <row r="125" spans="1:996" s="24" customFormat="1" ht="14.4">
      <c r="A125" s="44"/>
      <c r="B125" s="45"/>
      <c r="C125" s="45"/>
      <c r="D125" s="408"/>
      <c r="E125" s="408"/>
      <c r="F125" s="408"/>
      <c r="G125" s="408"/>
      <c r="H125" s="408"/>
      <c r="I125" s="408"/>
      <c r="J125" s="408"/>
      <c r="K125" s="408"/>
      <c r="L125" s="408"/>
      <c r="M125" s="408"/>
      <c r="N125" s="408"/>
      <c r="O125" s="408"/>
      <c r="P125" s="397"/>
      <c r="Q125" s="397"/>
      <c r="R125" s="397"/>
      <c r="S125" s="397"/>
      <c r="T125" s="397"/>
      <c r="U125" s="397"/>
      <c r="V125" s="397"/>
      <c r="W125" s="397"/>
      <c r="X125" s="397"/>
      <c r="Y125" s="397"/>
      <c r="Z125" s="397"/>
      <c r="AA125" s="397"/>
      <c r="AB125" s="397"/>
      <c r="AC125" s="397"/>
      <c r="AD125" s="397"/>
      <c r="AE125" s="397"/>
      <c r="AF125" s="397"/>
      <c r="AG125" s="397"/>
      <c r="AH125" s="397"/>
      <c r="AI125" s="397"/>
      <c r="AJ125" s="397"/>
      <c r="AK125" s="397"/>
      <c r="AL125" s="397"/>
      <c r="AM125" s="397"/>
      <c r="AN125" s="397"/>
      <c r="AO125" s="397"/>
      <c r="AP125" s="397"/>
      <c r="AQ125" s="397"/>
      <c r="AR125" s="397"/>
      <c r="AS125" s="397"/>
      <c r="AT125" s="397"/>
      <c r="AU125" s="397"/>
      <c r="AV125" s="397"/>
      <c r="AW125" s="397"/>
      <c r="AX125" s="397"/>
      <c r="AY125" s="397"/>
      <c r="AZ125" s="397"/>
      <c r="BA125" s="397"/>
      <c r="BB125" s="397"/>
      <c r="BC125" s="397"/>
      <c r="BD125" s="397"/>
      <c r="BE125" s="397"/>
      <c r="BF125" s="397"/>
      <c r="BG125" s="39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7"/>
      <c r="DI125" s="57"/>
      <c r="DJ125" s="57"/>
      <c r="DK125" s="57"/>
      <c r="DL125" s="57"/>
      <c r="DM125" s="57"/>
      <c r="DN125" s="57"/>
      <c r="DO125" s="57"/>
      <c r="DP125" s="57"/>
      <c r="DQ125" s="57"/>
      <c r="DR125" s="57"/>
      <c r="DS125" s="57"/>
      <c r="DT125" s="57"/>
      <c r="DU125" s="57"/>
      <c r="DV125" s="57"/>
      <c r="DW125" s="57"/>
      <c r="DX125" s="57"/>
      <c r="DY125" s="57"/>
      <c r="DZ125" s="57"/>
      <c r="EA125" s="57"/>
      <c r="EB125" s="57"/>
      <c r="EC125" s="57"/>
      <c r="ED125" s="57"/>
      <c r="EE125" s="57"/>
      <c r="EF125" s="57"/>
      <c r="EG125" s="57"/>
      <c r="EH125" s="57"/>
      <c r="EI125" s="57"/>
      <c r="EJ125" s="57"/>
      <c r="EK125" s="57"/>
      <c r="EL125" s="5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c r="FL125" s="57"/>
      <c r="FM125" s="57"/>
      <c r="FN125" s="57"/>
      <c r="FO125" s="57"/>
      <c r="FP125" s="57"/>
      <c r="FQ125" s="57"/>
      <c r="FR125" s="57"/>
      <c r="FS125" s="57"/>
      <c r="FT125" s="57"/>
      <c r="FU125" s="57"/>
      <c r="FV125" s="57"/>
      <c r="FW125" s="57"/>
      <c r="FX125" s="57"/>
      <c r="FY125" s="57"/>
      <c r="FZ125" s="57"/>
      <c r="GA125" s="57"/>
      <c r="GB125" s="57"/>
      <c r="GC125" s="57"/>
      <c r="GD125" s="57"/>
      <c r="GE125" s="57"/>
      <c r="GF125" s="57"/>
      <c r="GG125" s="57"/>
      <c r="GH125" s="57"/>
      <c r="GI125" s="57"/>
      <c r="GJ125" s="57"/>
      <c r="GK125" s="57"/>
      <c r="GL125" s="57"/>
      <c r="GM125" s="57"/>
      <c r="GN125" s="57"/>
      <c r="GO125" s="57"/>
      <c r="GP125" s="57"/>
      <c r="GQ125" s="57"/>
      <c r="GR125" s="57"/>
      <c r="GS125" s="57"/>
      <c r="GT125" s="57"/>
      <c r="GU125" s="57"/>
      <c r="GV125" s="57"/>
      <c r="GW125" s="57"/>
      <c r="GX125" s="57"/>
      <c r="GY125" s="57"/>
      <c r="GZ125" s="57"/>
      <c r="HA125" s="57"/>
      <c r="HB125" s="57"/>
      <c r="HC125" s="57"/>
      <c r="HD125" s="57"/>
      <c r="HE125" s="57"/>
      <c r="HF125" s="57"/>
      <c r="HG125" s="57"/>
      <c r="HH125" s="57"/>
      <c r="HI125" s="57"/>
      <c r="HJ125" s="57"/>
      <c r="HK125" s="57"/>
      <c r="HL125" s="57"/>
      <c r="HM125" s="57"/>
      <c r="HN125" s="57"/>
      <c r="HO125" s="57"/>
      <c r="HP125" s="57"/>
      <c r="HQ125" s="57"/>
      <c r="HR125" s="57"/>
      <c r="HS125" s="57"/>
      <c r="HT125" s="57"/>
      <c r="HU125" s="57"/>
      <c r="HV125" s="57"/>
      <c r="HW125" s="57"/>
      <c r="HX125" s="57"/>
      <c r="HY125" s="57"/>
      <c r="HZ125" s="57"/>
      <c r="IA125" s="57"/>
      <c r="IB125" s="57"/>
      <c r="IC125" s="57"/>
      <c r="ID125" s="57"/>
      <c r="IE125" s="57"/>
      <c r="IF125" s="57"/>
      <c r="IG125" s="57"/>
      <c r="IH125" s="57"/>
      <c r="II125" s="57"/>
      <c r="IJ125" s="57"/>
      <c r="IK125" s="57"/>
      <c r="IL125" s="57"/>
      <c r="IM125" s="57"/>
      <c r="IN125" s="57"/>
      <c r="IO125" s="57"/>
      <c r="IP125" s="57"/>
      <c r="IQ125" s="57"/>
      <c r="IR125" s="57"/>
      <c r="IS125" s="57"/>
      <c r="IT125" s="57"/>
      <c r="IU125" s="57"/>
      <c r="IV125" s="57"/>
      <c r="IW125" s="57"/>
      <c r="IX125" s="57"/>
      <c r="IY125" s="57"/>
      <c r="IZ125" s="57"/>
      <c r="JA125" s="57"/>
      <c r="JB125" s="57"/>
      <c r="JC125" s="57"/>
      <c r="JD125" s="57"/>
      <c r="JE125" s="57"/>
      <c r="JF125" s="57"/>
      <c r="JG125" s="57"/>
      <c r="JH125" s="57"/>
      <c r="JI125" s="57"/>
      <c r="JJ125" s="57"/>
      <c r="JK125" s="57"/>
      <c r="JL125" s="57"/>
      <c r="JM125" s="57"/>
      <c r="JN125" s="57"/>
      <c r="JO125" s="57"/>
      <c r="JP125" s="57"/>
      <c r="JQ125" s="57"/>
      <c r="JR125" s="57"/>
      <c r="JS125" s="57"/>
      <c r="JT125" s="57"/>
      <c r="JU125" s="57"/>
      <c r="JV125" s="57"/>
      <c r="JW125" s="57"/>
      <c r="JX125" s="57"/>
      <c r="JY125" s="57"/>
      <c r="JZ125" s="57"/>
      <c r="KA125" s="57"/>
      <c r="KB125" s="57"/>
      <c r="KC125" s="57"/>
      <c r="KD125" s="57"/>
      <c r="KE125" s="57"/>
      <c r="KF125" s="57"/>
      <c r="KG125" s="57"/>
      <c r="KH125" s="57"/>
      <c r="KI125" s="57"/>
      <c r="KJ125" s="57"/>
      <c r="KK125" s="57"/>
      <c r="KL125" s="57"/>
      <c r="KM125" s="57"/>
      <c r="KN125" s="57"/>
      <c r="KO125" s="57"/>
      <c r="KP125" s="57"/>
      <c r="KQ125" s="57"/>
      <c r="KR125" s="57"/>
      <c r="KS125" s="57"/>
      <c r="KT125" s="57"/>
      <c r="KU125" s="57"/>
      <c r="KV125" s="57"/>
      <c r="KW125" s="57"/>
      <c r="KX125" s="57"/>
      <c r="KY125" s="57"/>
      <c r="KZ125" s="57"/>
      <c r="LA125" s="57"/>
      <c r="LB125" s="57"/>
      <c r="LC125" s="57"/>
      <c r="LD125" s="57"/>
      <c r="LE125" s="57"/>
      <c r="LF125" s="57"/>
      <c r="LG125" s="57"/>
      <c r="LH125" s="57"/>
      <c r="LI125" s="57"/>
      <c r="LJ125" s="57"/>
      <c r="LK125" s="57"/>
      <c r="LL125" s="57"/>
      <c r="LM125" s="57"/>
      <c r="LN125" s="57"/>
      <c r="LO125" s="57"/>
      <c r="LP125" s="57"/>
      <c r="LQ125" s="57"/>
      <c r="LR125" s="57"/>
      <c r="LS125" s="57"/>
      <c r="LT125" s="57"/>
      <c r="LU125" s="57"/>
      <c r="LV125" s="57"/>
      <c r="LW125" s="57"/>
      <c r="LX125" s="57"/>
      <c r="LY125" s="57"/>
      <c r="LZ125" s="57"/>
      <c r="MA125" s="57"/>
      <c r="MB125" s="57"/>
      <c r="MC125" s="57"/>
      <c r="MD125" s="57"/>
      <c r="ME125" s="57"/>
      <c r="MF125" s="57"/>
      <c r="MG125" s="57"/>
      <c r="MH125" s="57"/>
      <c r="MI125" s="57"/>
      <c r="MJ125" s="57"/>
      <c r="MK125" s="57"/>
      <c r="ML125" s="57"/>
      <c r="MM125" s="57"/>
      <c r="MN125" s="57"/>
      <c r="MO125" s="57"/>
      <c r="MP125" s="57"/>
      <c r="MQ125" s="57"/>
      <c r="MR125" s="57"/>
      <c r="MS125" s="57"/>
      <c r="MT125" s="57"/>
      <c r="MU125" s="57"/>
      <c r="MV125" s="57"/>
      <c r="MW125" s="57"/>
      <c r="MX125" s="57"/>
      <c r="MY125" s="57"/>
      <c r="MZ125" s="57"/>
      <c r="NA125" s="57"/>
      <c r="NB125" s="57"/>
      <c r="NC125" s="57"/>
      <c r="ND125" s="57"/>
      <c r="NE125" s="57"/>
      <c r="NF125" s="57"/>
      <c r="NG125" s="57"/>
      <c r="NH125" s="57"/>
      <c r="NI125" s="57"/>
      <c r="NJ125" s="57"/>
      <c r="NK125" s="57"/>
      <c r="NL125" s="57"/>
      <c r="NM125" s="57"/>
      <c r="NN125" s="57"/>
      <c r="NO125" s="57"/>
      <c r="NP125" s="57"/>
      <c r="NQ125" s="57"/>
      <c r="NR125" s="57"/>
      <c r="NS125" s="57"/>
      <c r="NT125" s="57"/>
      <c r="NU125" s="57"/>
      <c r="NV125" s="57"/>
      <c r="NW125" s="57"/>
      <c r="NX125" s="57"/>
      <c r="NY125" s="57"/>
      <c r="NZ125" s="57"/>
      <c r="OA125" s="57"/>
      <c r="OB125" s="57"/>
      <c r="OC125" s="57"/>
      <c r="OD125" s="57"/>
      <c r="OE125" s="57"/>
      <c r="OF125" s="57"/>
      <c r="OG125" s="57"/>
      <c r="OH125" s="57"/>
      <c r="OI125" s="57"/>
      <c r="OJ125" s="57"/>
      <c r="OK125" s="57"/>
      <c r="OL125" s="57"/>
      <c r="OM125" s="57"/>
      <c r="ON125" s="57"/>
      <c r="OO125" s="57"/>
      <c r="OP125" s="57"/>
      <c r="OQ125" s="57"/>
      <c r="OR125" s="57"/>
      <c r="OS125" s="57"/>
      <c r="OT125" s="57"/>
      <c r="OU125" s="57"/>
      <c r="OV125" s="57"/>
      <c r="OW125" s="57"/>
      <c r="OX125" s="57"/>
      <c r="OY125" s="57"/>
      <c r="OZ125" s="57"/>
      <c r="PA125" s="57"/>
      <c r="PB125" s="57"/>
      <c r="PC125" s="57"/>
      <c r="PD125" s="57"/>
      <c r="PE125" s="57"/>
      <c r="PF125" s="57"/>
      <c r="PG125" s="57"/>
      <c r="PH125" s="57"/>
      <c r="PI125" s="57"/>
      <c r="PJ125" s="57"/>
      <c r="PK125" s="57"/>
      <c r="PL125" s="57"/>
      <c r="PM125" s="57"/>
      <c r="PN125" s="57"/>
      <c r="PO125" s="57"/>
      <c r="PP125" s="57"/>
      <c r="PQ125" s="57"/>
      <c r="PR125" s="57"/>
      <c r="PS125" s="57"/>
      <c r="PT125" s="57"/>
      <c r="PU125" s="57"/>
      <c r="PV125" s="57"/>
      <c r="PW125" s="57"/>
      <c r="PX125" s="57"/>
      <c r="PY125" s="57"/>
      <c r="PZ125" s="57"/>
      <c r="QA125" s="57"/>
      <c r="QB125" s="57"/>
      <c r="QC125" s="57"/>
      <c r="QD125" s="57"/>
      <c r="QE125" s="57"/>
      <c r="QF125" s="57"/>
      <c r="QG125" s="57"/>
      <c r="QH125" s="57"/>
      <c r="QI125" s="57"/>
      <c r="QJ125" s="57"/>
      <c r="QK125" s="57"/>
      <c r="QL125" s="57"/>
      <c r="QM125" s="57"/>
      <c r="QN125" s="57"/>
      <c r="QO125" s="57"/>
      <c r="QP125" s="57"/>
      <c r="QQ125" s="57"/>
      <c r="QR125" s="57"/>
      <c r="QS125" s="57"/>
      <c r="QT125" s="57"/>
      <c r="QU125" s="57"/>
      <c r="QV125" s="57"/>
      <c r="QW125" s="57"/>
      <c r="QX125" s="57"/>
      <c r="QY125" s="57"/>
      <c r="QZ125" s="57"/>
      <c r="RA125" s="57"/>
      <c r="RB125" s="57"/>
      <c r="RC125" s="57"/>
      <c r="RD125" s="57"/>
      <c r="RE125" s="57"/>
      <c r="RF125" s="57"/>
      <c r="RG125" s="57"/>
      <c r="RH125" s="57"/>
      <c r="RI125" s="57"/>
      <c r="RJ125" s="57"/>
      <c r="RK125" s="57"/>
      <c r="RL125" s="57"/>
      <c r="RM125" s="57"/>
      <c r="RN125" s="57"/>
      <c r="RO125" s="57"/>
      <c r="RP125" s="57"/>
      <c r="RQ125" s="57"/>
      <c r="RR125" s="57"/>
      <c r="RS125" s="57"/>
      <c r="RT125" s="57"/>
      <c r="RU125" s="57"/>
      <c r="RV125" s="57"/>
      <c r="RW125" s="57"/>
      <c r="RX125" s="57"/>
      <c r="RY125" s="57"/>
      <c r="RZ125" s="57"/>
      <c r="SA125" s="57"/>
      <c r="SB125" s="57"/>
      <c r="SC125" s="57"/>
      <c r="SD125" s="57"/>
      <c r="SE125" s="57"/>
      <c r="SF125" s="57"/>
      <c r="SG125" s="57"/>
      <c r="SH125" s="57"/>
      <c r="SI125" s="57"/>
      <c r="SJ125" s="57"/>
      <c r="SK125" s="57"/>
      <c r="SL125" s="57"/>
      <c r="SM125" s="57"/>
      <c r="SN125" s="57"/>
      <c r="SO125" s="57"/>
      <c r="SP125" s="57"/>
      <c r="SQ125" s="57"/>
      <c r="SR125" s="57"/>
      <c r="SS125" s="57"/>
      <c r="ST125" s="57"/>
      <c r="SU125" s="57"/>
      <c r="SV125" s="57"/>
      <c r="SW125" s="57"/>
      <c r="SX125" s="57"/>
      <c r="SY125" s="57"/>
      <c r="SZ125" s="57"/>
      <c r="TA125" s="57"/>
      <c r="TB125" s="57"/>
      <c r="TC125" s="57"/>
      <c r="TD125" s="57"/>
      <c r="TE125" s="57"/>
      <c r="TF125" s="57"/>
      <c r="TG125" s="57"/>
      <c r="TH125" s="57"/>
      <c r="TI125" s="57"/>
      <c r="TJ125" s="57"/>
      <c r="TK125" s="57"/>
      <c r="TL125" s="57"/>
      <c r="TM125" s="57"/>
      <c r="TN125" s="57"/>
      <c r="TO125" s="57"/>
      <c r="TP125" s="57"/>
      <c r="TQ125" s="57"/>
      <c r="TR125" s="57"/>
      <c r="TS125" s="57"/>
      <c r="TT125" s="57"/>
      <c r="TU125" s="57"/>
      <c r="TV125" s="57"/>
      <c r="TW125" s="57"/>
      <c r="TX125" s="57"/>
      <c r="TY125" s="57"/>
      <c r="TZ125" s="57"/>
      <c r="UA125" s="57"/>
      <c r="UB125" s="57"/>
      <c r="UC125" s="57"/>
      <c r="UD125" s="57"/>
      <c r="UE125" s="57"/>
      <c r="UF125" s="57"/>
      <c r="UG125" s="57"/>
      <c r="UH125" s="57"/>
      <c r="UI125" s="57"/>
      <c r="UJ125" s="57"/>
      <c r="UK125" s="57"/>
      <c r="UL125" s="57"/>
      <c r="UM125" s="57"/>
      <c r="UN125" s="57"/>
      <c r="UO125" s="57"/>
      <c r="UP125" s="57"/>
      <c r="UQ125" s="57"/>
      <c r="UR125" s="57"/>
      <c r="US125" s="57"/>
      <c r="UT125" s="57"/>
      <c r="UU125" s="57"/>
      <c r="UV125" s="57"/>
      <c r="UW125" s="57"/>
      <c r="UX125" s="57"/>
      <c r="UY125" s="57"/>
      <c r="UZ125" s="57"/>
      <c r="VA125" s="57"/>
      <c r="VB125" s="57"/>
      <c r="VC125" s="57"/>
      <c r="VD125" s="57"/>
      <c r="VE125" s="57"/>
      <c r="VF125" s="57"/>
      <c r="VG125" s="57"/>
      <c r="VH125" s="57"/>
      <c r="VI125" s="57"/>
      <c r="VJ125" s="57"/>
      <c r="VK125" s="57"/>
      <c r="VL125" s="57"/>
      <c r="VM125" s="57"/>
      <c r="VN125" s="57"/>
      <c r="VO125" s="57"/>
      <c r="VP125" s="57"/>
      <c r="VQ125" s="57"/>
      <c r="VR125" s="57"/>
      <c r="VS125" s="57"/>
      <c r="VT125" s="57"/>
      <c r="VU125" s="57"/>
      <c r="VV125" s="57"/>
      <c r="VW125" s="57"/>
      <c r="VX125" s="57"/>
      <c r="VY125" s="57"/>
      <c r="VZ125" s="57"/>
      <c r="WA125" s="57"/>
      <c r="WB125" s="57"/>
      <c r="WC125" s="57"/>
      <c r="WD125" s="57"/>
      <c r="WE125" s="57"/>
      <c r="WF125" s="57"/>
      <c r="WG125" s="57"/>
      <c r="WH125" s="57"/>
      <c r="WI125" s="57"/>
      <c r="WJ125" s="57"/>
      <c r="WK125" s="57"/>
      <c r="WL125" s="57"/>
      <c r="WM125" s="57"/>
      <c r="WN125" s="57"/>
      <c r="WO125" s="57"/>
      <c r="WP125" s="57"/>
      <c r="WQ125" s="57"/>
      <c r="WR125" s="57"/>
      <c r="WS125" s="57"/>
      <c r="WT125" s="57"/>
      <c r="WU125" s="57"/>
      <c r="WV125" s="57"/>
      <c r="WW125" s="57"/>
      <c r="WX125" s="57"/>
      <c r="WY125" s="57"/>
      <c r="WZ125" s="57"/>
      <c r="XA125" s="57"/>
      <c r="XB125" s="57"/>
      <c r="XC125" s="57"/>
      <c r="XD125" s="57"/>
      <c r="XE125" s="57"/>
      <c r="XF125" s="57"/>
      <c r="XG125" s="57"/>
      <c r="XH125" s="57"/>
      <c r="XI125" s="57"/>
      <c r="XJ125" s="57"/>
      <c r="XK125" s="57"/>
      <c r="XL125" s="57"/>
      <c r="XM125" s="57"/>
      <c r="XN125" s="57"/>
      <c r="XO125" s="57"/>
      <c r="XP125" s="57"/>
      <c r="XQ125" s="57"/>
      <c r="XR125" s="57"/>
      <c r="XS125" s="57"/>
      <c r="XT125" s="57"/>
      <c r="XU125" s="57"/>
      <c r="XV125" s="57"/>
      <c r="XW125" s="57"/>
      <c r="XX125" s="57"/>
      <c r="XY125" s="57"/>
      <c r="XZ125" s="57"/>
      <c r="YA125" s="57"/>
      <c r="YB125" s="57"/>
      <c r="YC125" s="57"/>
      <c r="YD125" s="57"/>
      <c r="YE125" s="57"/>
      <c r="YF125" s="57"/>
      <c r="YG125" s="57"/>
      <c r="YH125" s="57"/>
      <c r="YI125" s="57"/>
      <c r="YJ125" s="57"/>
      <c r="YK125" s="57"/>
      <c r="YL125" s="57"/>
      <c r="YM125" s="57"/>
      <c r="YN125" s="57"/>
      <c r="YO125" s="57"/>
      <c r="YP125" s="57"/>
      <c r="YQ125" s="57"/>
      <c r="YR125" s="57"/>
      <c r="YS125" s="57"/>
      <c r="YT125" s="57"/>
      <c r="YU125" s="57"/>
      <c r="YV125" s="57"/>
      <c r="YW125" s="57"/>
      <c r="YX125" s="57"/>
      <c r="YY125" s="57"/>
      <c r="YZ125" s="57"/>
      <c r="ZA125" s="57"/>
      <c r="ZB125" s="57"/>
      <c r="ZC125" s="57"/>
      <c r="ZD125" s="57"/>
      <c r="ZE125" s="57"/>
      <c r="ZF125" s="57"/>
      <c r="ZG125" s="57"/>
      <c r="ZH125" s="57"/>
      <c r="ZI125" s="57"/>
      <c r="ZJ125" s="57"/>
      <c r="ZK125" s="57"/>
      <c r="ZL125" s="57"/>
      <c r="ZM125" s="57"/>
      <c r="ZN125" s="57"/>
      <c r="ZO125" s="57"/>
      <c r="ZP125" s="57"/>
      <c r="ZQ125" s="57"/>
      <c r="ZR125" s="57"/>
      <c r="ZS125" s="57"/>
      <c r="ZT125" s="57"/>
      <c r="ZU125" s="57"/>
      <c r="ZV125" s="57"/>
      <c r="ZW125" s="57"/>
      <c r="ZX125" s="57"/>
      <c r="ZY125" s="57"/>
      <c r="ZZ125" s="57"/>
      <c r="AAA125" s="57"/>
      <c r="AAB125" s="57"/>
      <c r="AAC125" s="57"/>
      <c r="AAD125" s="57"/>
      <c r="AAE125" s="57"/>
      <c r="AAF125" s="57"/>
      <c r="AAG125" s="57"/>
      <c r="AAH125" s="57"/>
      <c r="AAI125" s="57"/>
      <c r="AAJ125" s="57"/>
      <c r="AAK125" s="57"/>
      <c r="AAL125" s="57"/>
      <c r="AAM125" s="57"/>
      <c r="AAN125" s="57"/>
      <c r="AAO125" s="57"/>
      <c r="AAP125" s="57"/>
      <c r="AAQ125" s="57"/>
      <c r="AAR125" s="57"/>
      <c r="AAS125" s="57"/>
      <c r="AAT125" s="57"/>
      <c r="AAU125" s="57"/>
      <c r="AAV125" s="57"/>
      <c r="AAW125" s="57"/>
      <c r="AAX125" s="57"/>
      <c r="AAY125" s="57"/>
      <c r="AAZ125" s="57"/>
      <c r="ABA125" s="57"/>
      <c r="ABB125" s="57"/>
      <c r="ABC125" s="57"/>
      <c r="ABD125" s="57"/>
      <c r="ABE125" s="57"/>
      <c r="ABF125" s="57"/>
      <c r="ABG125" s="57"/>
      <c r="ABH125" s="57"/>
      <c r="ABI125" s="57"/>
      <c r="ABJ125" s="57"/>
      <c r="ABK125" s="57"/>
      <c r="ABL125" s="57"/>
      <c r="ABM125" s="57"/>
      <c r="ABN125" s="57"/>
      <c r="ABO125" s="57"/>
      <c r="ABP125" s="57"/>
      <c r="ABQ125" s="57"/>
      <c r="ABR125" s="57"/>
      <c r="ABS125" s="57"/>
      <c r="ABT125" s="57"/>
      <c r="ABU125" s="57"/>
      <c r="ABV125" s="57"/>
      <c r="ABW125" s="57"/>
      <c r="ABX125" s="57"/>
      <c r="ABY125" s="57"/>
      <c r="ABZ125" s="57"/>
      <c r="ACA125" s="57"/>
      <c r="ACB125" s="57"/>
      <c r="ACC125" s="57"/>
      <c r="ACD125" s="57"/>
      <c r="ACE125" s="57"/>
      <c r="ACF125" s="57"/>
      <c r="ACG125" s="57"/>
      <c r="ACH125" s="57"/>
      <c r="ACI125" s="57"/>
      <c r="ACJ125" s="57"/>
      <c r="ACK125" s="57"/>
      <c r="ACL125" s="57"/>
      <c r="ACM125" s="57"/>
      <c r="ACN125" s="57"/>
      <c r="ACO125" s="57"/>
      <c r="ACP125" s="57"/>
      <c r="ACQ125" s="57"/>
      <c r="ACR125" s="57"/>
      <c r="ACS125" s="57"/>
      <c r="ACT125" s="57"/>
      <c r="ACU125" s="57"/>
      <c r="ACV125" s="57"/>
      <c r="ACW125" s="57"/>
      <c r="ACX125" s="57"/>
      <c r="ACY125" s="57"/>
      <c r="ACZ125" s="57"/>
      <c r="ADA125" s="57"/>
      <c r="ADB125" s="57"/>
      <c r="ADC125" s="57"/>
      <c r="ADD125" s="57"/>
      <c r="ADE125" s="57"/>
      <c r="ADF125" s="57"/>
      <c r="ADG125" s="57"/>
      <c r="ADH125" s="57"/>
      <c r="ADI125" s="57"/>
      <c r="ADJ125" s="57"/>
      <c r="ADK125" s="57"/>
      <c r="ADL125" s="57"/>
      <c r="ADM125" s="57"/>
      <c r="ADN125" s="57"/>
      <c r="ADO125" s="57"/>
      <c r="ADP125" s="57"/>
      <c r="ADQ125" s="57"/>
      <c r="ADR125" s="57"/>
      <c r="ADS125" s="57"/>
      <c r="ADT125" s="57"/>
      <c r="ADU125" s="57"/>
      <c r="ADV125" s="57"/>
      <c r="ADW125" s="57"/>
      <c r="ADX125" s="57"/>
      <c r="ADY125" s="57"/>
      <c r="ADZ125" s="57"/>
      <c r="AEA125" s="57"/>
      <c r="AEB125" s="57"/>
      <c r="AEC125" s="57"/>
      <c r="AED125" s="57"/>
      <c r="AEE125" s="57"/>
      <c r="AEF125" s="57"/>
      <c r="AEG125" s="57"/>
      <c r="AEH125" s="57"/>
      <c r="AEI125" s="57"/>
      <c r="AEJ125" s="57"/>
      <c r="AEK125" s="57"/>
      <c r="AEL125" s="57"/>
      <c r="AEM125" s="57"/>
      <c r="AEN125" s="57"/>
      <c r="AEO125" s="57"/>
      <c r="AEP125" s="57"/>
      <c r="AEQ125" s="57"/>
      <c r="AER125" s="57"/>
      <c r="AES125" s="57"/>
      <c r="AET125" s="57"/>
      <c r="AEU125" s="57"/>
      <c r="AEV125" s="57"/>
      <c r="AEW125" s="57"/>
      <c r="AEX125" s="57"/>
      <c r="AEY125" s="57"/>
      <c r="AEZ125" s="57"/>
      <c r="AFA125" s="57"/>
      <c r="AFB125" s="57"/>
      <c r="AFC125" s="57"/>
      <c r="AFD125" s="57"/>
      <c r="AFE125" s="57"/>
      <c r="AFF125" s="57"/>
      <c r="AFG125" s="57"/>
      <c r="AFH125" s="57"/>
      <c r="AFI125" s="57"/>
      <c r="AFJ125" s="57"/>
      <c r="AFK125" s="57"/>
      <c r="AFL125" s="57"/>
      <c r="AFM125" s="57"/>
      <c r="AFN125" s="57"/>
      <c r="AFO125" s="57"/>
      <c r="AFP125" s="57"/>
      <c r="AFQ125" s="57"/>
      <c r="AFR125" s="57"/>
      <c r="AFS125" s="57"/>
      <c r="AFT125" s="57"/>
      <c r="AFU125" s="57"/>
      <c r="AFV125" s="57"/>
      <c r="AFW125" s="57"/>
      <c r="AFX125" s="57"/>
      <c r="AFY125" s="57"/>
      <c r="AFZ125" s="57"/>
      <c r="AGA125" s="57"/>
      <c r="AGB125" s="57"/>
      <c r="AGC125" s="57"/>
      <c r="AGD125" s="57"/>
      <c r="AGE125" s="57"/>
      <c r="AGF125" s="57"/>
      <c r="AGG125" s="57"/>
      <c r="AGH125" s="57"/>
      <c r="AGI125" s="57"/>
      <c r="AGJ125" s="57"/>
      <c r="AGK125" s="57"/>
      <c r="AGL125" s="57"/>
      <c r="AGM125" s="57"/>
      <c r="AGN125" s="57"/>
      <c r="AGO125" s="57"/>
      <c r="AGP125" s="57"/>
      <c r="AGQ125" s="57"/>
      <c r="AGR125" s="57"/>
      <c r="AGS125" s="57"/>
      <c r="AGT125" s="57"/>
      <c r="AGU125" s="57"/>
      <c r="AGV125" s="57"/>
      <c r="AGW125" s="57"/>
      <c r="AGX125" s="57"/>
      <c r="AGY125" s="57"/>
      <c r="AGZ125" s="57"/>
      <c r="AHA125" s="57"/>
      <c r="AHB125" s="57"/>
      <c r="AHC125" s="57"/>
      <c r="AHD125" s="57"/>
      <c r="AHE125" s="57"/>
      <c r="AHF125" s="57"/>
      <c r="AHG125" s="57"/>
      <c r="AHH125" s="57"/>
      <c r="AHI125" s="57"/>
      <c r="AHJ125" s="57"/>
      <c r="AHK125" s="57"/>
      <c r="AHL125" s="57"/>
      <c r="AHM125" s="57"/>
      <c r="AHN125" s="57"/>
      <c r="AHO125" s="57"/>
      <c r="AHP125" s="57"/>
      <c r="AHQ125" s="57"/>
      <c r="AHR125" s="57"/>
      <c r="AHS125" s="57"/>
      <c r="AHT125" s="57"/>
      <c r="AHU125" s="57"/>
      <c r="AHV125" s="57"/>
      <c r="AHW125" s="57"/>
      <c r="AHX125" s="57"/>
      <c r="AHY125" s="57"/>
      <c r="AHZ125" s="57"/>
      <c r="AIA125" s="57"/>
      <c r="AIB125" s="57"/>
      <c r="AIC125" s="57"/>
      <c r="AID125" s="57"/>
      <c r="AIE125" s="57"/>
      <c r="AIF125" s="57"/>
      <c r="AIG125" s="57"/>
      <c r="AIH125" s="57"/>
      <c r="AII125" s="57"/>
      <c r="AIJ125" s="57"/>
      <c r="AIK125" s="57"/>
      <c r="AIL125" s="57"/>
      <c r="AIM125" s="57"/>
      <c r="AIN125" s="57"/>
      <c r="AIO125" s="57"/>
      <c r="AIP125" s="57"/>
      <c r="AIQ125" s="57"/>
      <c r="AIR125" s="57"/>
      <c r="AIS125" s="57"/>
      <c r="AIT125" s="57"/>
      <c r="AIU125" s="57"/>
      <c r="AIV125" s="57"/>
      <c r="AIW125" s="57"/>
      <c r="AIX125" s="57"/>
      <c r="AIY125" s="57"/>
      <c r="AIZ125" s="57"/>
      <c r="AJA125" s="57"/>
      <c r="AJB125" s="57"/>
      <c r="AJC125" s="57"/>
      <c r="AJD125" s="57"/>
      <c r="AJE125" s="57"/>
      <c r="AJF125" s="57"/>
      <c r="AJG125" s="57"/>
      <c r="AJH125" s="57"/>
      <c r="AJI125" s="57"/>
      <c r="AJJ125" s="57"/>
      <c r="AJK125" s="57"/>
      <c r="AJL125" s="57"/>
      <c r="AJM125" s="57"/>
      <c r="AJN125" s="57"/>
      <c r="AJO125" s="57"/>
      <c r="AJP125" s="57"/>
      <c r="AJQ125" s="57"/>
      <c r="AJR125" s="57"/>
      <c r="AJS125" s="57"/>
      <c r="AJT125" s="57"/>
      <c r="AJU125" s="57"/>
      <c r="AJV125" s="57"/>
      <c r="AJW125" s="57"/>
      <c r="AJX125" s="57"/>
      <c r="AJY125" s="57"/>
      <c r="AJZ125" s="57"/>
      <c r="AKA125" s="57"/>
      <c r="AKB125" s="57"/>
      <c r="AKC125" s="57"/>
      <c r="AKD125" s="57"/>
      <c r="AKE125" s="57"/>
      <c r="AKF125" s="57"/>
      <c r="AKG125" s="57"/>
      <c r="AKH125" s="57"/>
      <c r="AKI125" s="57"/>
      <c r="AKJ125" s="57"/>
      <c r="AKK125" s="57"/>
      <c r="AKL125" s="57"/>
      <c r="AKM125" s="57"/>
      <c r="AKN125" s="57"/>
      <c r="AKO125" s="57"/>
      <c r="AKP125" s="57"/>
      <c r="AKQ125" s="57"/>
      <c r="AKR125" s="57"/>
      <c r="AKS125" s="57"/>
      <c r="AKT125" s="57"/>
      <c r="AKU125" s="57"/>
      <c r="AKV125" s="57"/>
      <c r="AKW125" s="57"/>
      <c r="AKX125" s="57"/>
      <c r="AKY125" s="57"/>
      <c r="AKZ125" s="57"/>
      <c r="ALA125" s="57"/>
      <c r="ALB125" s="57"/>
      <c r="ALC125" s="57"/>
      <c r="ALD125" s="57"/>
      <c r="ALE125" s="57"/>
      <c r="ALF125" s="57"/>
      <c r="ALG125" s="57"/>
      <c r="ALH125" s="57"/>
    </row>
    <row r="126" spans="1:996" s="413" customFormat="1" ht="14.4">
      <c r="A126" s="46"/>
      <c r="B126" s="47"/>
      <c r="C126" s="47"/>
      <c r="D126" s="47"/>
      <c r="E126" s="47"/>
      <c r="F126" s="47"/>
      <c r="G126" s="47"/>
      <c r="H126" s="48"/>
      <c r="I126" s="48"/>
      <c r="J126" s="48"/>
      <c r="K126" s="48"/>
      <c r="L126" s="48"/>
      <c r="M126" s="48"/>
      <c r="N126" s="48"/>
      <c r="O126" s="48"/>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2"/>
      <c r="HN126" s="62"/>
      <c r="HO126" s="62"/>
      <c r="HP126" s="62"/>
      <c r="HQ126" s="62"/>
      <c r="HR126" s="62"/>
      <c r="HS126" s="62"/>
      <c r="HT126" s="62"/>
      <c r="HU126" s="62"/>
      <c r="HV126" s="62"/>
      <c r="HW126" s="62"/>
      <c r="HX126" s="62"/>
      <c r="HY126" s="62"/>
      <c r="HZ126" s="62"/>
      <c r="IA126" s="62"/>
      <c r="IB126" s="62"/>
      <c r="IC126" s="62"/>
      <c r="ID126" s="62"/>
      <c r="IE126" s="62"/>
      <c r="IF126" s="62"/>
      <c r="IG126" s="62"/>
      <c r="IH126" s="62"/>
      <c r="II126" s="62"/>
      <c r="IJ126" s="62"/>
      <c r="IK126" s="62"/>
      <c r="IL126" s="62"/>
      <c r="IM126" s="62"/>
      <c r="IN126" s="62"/>
      <c r="IO126" s="62"/>
      <c r="IP126" s="62"/>
      <c r="IQ126" s="62"/>
      <c r="IR126" s="62"/>
      <c r="IS126" s="62"/>
      <c r="IT126" s="62"/>
      <c r="IU126" s="62"/>
      <c r="IV126" s="62"/>
      <c r="IW126" s="62"/>
      <c r="IX126" s="62"/>
      <c r="IY126" s="62"/>
      <c r="IZ126" s="62"/>
      <c r="JA126" s="62"/>
      <c r="JB126" s="62"/>
      <c r="JC126" s="62"/>
      <c r="JD126" s="62"/>
      <c r="JE126" s="62"/>
      <c r="JF126" s="62"/>
      <c r="JG126" s="62"/>
      <c r="JH126" s="62"/>
      <c r="JI126" s="62"/>
      <c r="JJ126" s="62"/>
      <c r="JK126" s="62"/>
      <c r="JL126" s="62"/>
      <c r="JM126" s="62"/>
      <c r="JN126" s="62"/>
      <c r="JO126" s="62"/>
      <c r="JP126" s="62"/>
      <c r="JQ126" s="62"/>
      <c r="JR126" s="62"/>
      <c r="JS126" s="62"/>
      <c r="JT126" s="62"/>
      <c r="JU126" s="62"/>
      <c r="JV126" s="62"/>
      <c r="JW126" s="62"/>
      <c r="JX126" s="62"/>
      <c r="JY126" s="62"/>
      <c r="JZ126" s="62"/>
      <c r="KA126" s="62"/>
      <c r="KB126" s="62"/>
      <c r="KC126" s="62"/>
      <c r="KD126" s="62"/>
      <c r="KE126" s="62"/>
      <c r="KF126" s="62"/>
      <c r="KG126" s="62"/>
      <c r="KH126" s="62"/>
      <c r="KI126" s="62"/>
      <c r="KJ126" s="62"/>
      <c r="KK126" s="62"/>
      <c r="KL126" s="62"/>
      <c r="KM126" s="62"/>
      <c r="KN126" s="62"/>
      <c r="KO126" s="62"/>
      <c r="KP126" s="62"/>
      <c r="KQ126" s="62"/>
      <c r="KR126" s="62"/>
      <c r="KS126" s="62"/>
      <c r="KT126" s="62"/>
      <c r="KU126" s="62"/>
      <c r="KV126" s="62"/>
      <c r="KW126" s="62"/>
      <c r="KX126" s="62"/>
      <c r="KY126" s="62"/>
      <c r="KZ126" s="62"/>
      <c r="LA126" s="62"/>
      <c r="LB126" s="62"/>
      <c r="LC126" s="62"/>
      <c r="LD126" s="62"/>
      <c r="LE126" s="62"/>
      <c r="LF126" s="62"/>
      <c r="LG126" s="62"/>
      <c r="LH126" s="62"/>
      <c r="LI126" s="62"/>
      <c r="LJ126" s="62"/>
      <c r="LK126" s="62"/>
      <c r="LL126" s="62"/>
      <c r="LM126" s="62"/>
      <c r="LN126" s="62"/>
      <c r="LO126" s="62"/>
      <c r="LP126" s="62"/>
      <c r="LQ126" s="62"/>
      <c r="LR126" s="62"/>
      <c r="LS126" s="62"/>
      <c r="LT126" s="62"/>
      <c r="LU126" s="62"/>
      <c r="LV126" s="62"/>
      <c r="LW126" s="62"/>
      <c r="LX126" s="62"/>
      <c r="LY126" s="62"/>
      <c r="LZ126" s="62"/>
      <c r="MA126" s="62"/>
      <c r="MB126" s="62"/>
      <c r="MC126" s="62"/>
      <c r="MD126" s="62"/>
      <c r="ME126" s="62"/>
      <c r="MF126" s="62"/>
      <c r="MG126" s="62"/>
      <c r="MH126" s="62"/>
      <c r="MI126" s="62"/>
      <c r="MJ126" s="62"/>
      <c r="MK126" s="62"/>
      <c r="ML126" s="62"/>
      <c r="MM126" s="62"/>
      <c r="MN126" s="62"/>
      <c r="MO126" s="62"/>
      <c r="MP126" s="62"/>
      <c r="MQ126" s="62"/>
      <c r="MR126" s="62"/>
      <c r="MS126" s="62"/>
      <c r="MT126" s="62"/>
      <c r="MU126" s="62"/>
      <c r="MV126" s="62"/>
      <c r="MW126" s="62"/>
      <c r="MX126" s="62"/>
      <c r="MY126" s="62"/>
      <c r="MZ126" s="62"/>
      <c r="NA126" s="62"/>
      <c r="NB126" s="62"/>
      <c r="NC126" s="62"/>
      <c r="ND126" s="62"/>
      <c r="NE126" s="62"/>
      <c r="NF126" s="62"/>
      <c r="NG126" s="62"/>
      <c r="NH126" s="62"/>
      <c r="NI126" s="62"/>
      <c r="NJ126" s="62"/>
      <c r="NK126" s="62"/>
      <c r="NL126" s="62"/>
      <c r="NM126" s="62"/>
      <c r="NN126" s="62"/>
      <c r="NO126" s="62"/>
      <c r="NP126" s="62"/>
      <c r="NQ126" s="62"/>
      <c r="NR126" s="62"/>
      <c r="NS126" s="62"/>
      <c r="NT126" s="62"/>
      <c r="NU126" s="62"/>
      <c r="NV126" s="62"/>
      <c r="NW126" s="62"/>
      <c r="NX126" s="62"/>
      <c r="NY126" s="62"/>
      <c r="NZ126" s="62"/>
      <c r="OA126" s="62"/>
      <c r="OB126" s="62"/>
      <c r="OC126" s="62"/>
      <c r="OD126" s="62"/>
      <c r="OE126" s="62"/>
      <c r="OF126" s="62"/>
      <c r="OG126" s="62"/>
      <c r="OH126" s="62"/>
      <c r="OI126" s="62"/>
      <c r="OJ126" s="62"/>
      <c r="OK126" s="62"/>
      <c r="OL126" s="62"/>
      <c r="OM126" s="62"/>
      <c r="ON126" s="62"/>
      <c r="OO126" s="62"/>
      <c r="OP126" s="62"/>
      <c r="OQ126" s="62"/>
      <c r="OR126" s="62"/>
      <c r="OS126" s="62"/>
      <c r="OT126" s="62"/>
      <c r="OU126" s="62"/>
      <c r="OV126" s="62"/>
      <c r="OW126" s="62"/>
      <c r="OX126" s="62"/>
      <c r="OY126" s="62"/>
      <c r="OZ126" s="62"/>
      <c r="PA126" s="62"/>
      <c r="PB126" s="62"/>
      <c r="PC126" s="62"/>
      <c r="PD126" s="62"/>
      <c r="PE126" s="62"/>
      <c r="PF126" s="62"/>
      <c r="PG126" s="62"/>
      <c r="PH126" s="62"/>
      <c r="PI126" s="62"/>
      <c r="PJ126" s="62"/>
      <c r="PK126" s="62"/>
      <c r="PL126" s="62"/>
      <c r="PM126" s="62"/>
      <c r="PN126" s="62"/>
      <c r="PO126" s="62"/>
      <c r="PP126" s="62"/>
      <c r="PQ126" s="62"/>
      <c r="PR126" s="62"/>
      <c r="PS126" s="62"/>
      <c r="PT126" s="62"/>
      <c r="PU126" s="62"/>
      <c r="PV126" s="62"/>
      <c r="PW126" s="62"/>
      <c r="PX126" s="62"/>
      <c r="PY126" s="62"/>
      <c r="PZ126" s="62"/>
      <c r="QA126" s="62"/>
      <c r="QB126" s="62"/>
      <c r="QC126" s="62"/>
      <c r="QD126" s="62"/>
      <c r="QE126" s="62"/>
      <c r="QF126" s="62"/>
      <c r="QG126" s="62"/>
      <c r="QH126" s="62"/>
      <c r="QI126" s="62"/>
      <c r="QJ126" s="62"/>
      <c r="QK126" s="62"/>
      <c r="QL126" s="62"/>
      <c r="QM126" s="62"/>
      <c r="QN126" s="62"/>
      <c r="QO126" s="62"/>
      <c r="QP126" s="62"/>
      <c r="QQ126" s="62"/>
      <c r="QR126" s="62"/>
      <c r="QS126" s="62"/>
      <c r="QT126" s="62"/>
      <c r="QU126" s="62"/>
      <c r="QV126" s="62"/>
      <c r="QW126" s="62"/>
      <c r="QX126" s="62"/>
      <c r="QY126" s="62"/>
      <c r="QZ126" s="62"/>
      <c r="RA126" s="62"/>
      <c r="RB126" s="62"/>
      <c r="RC126" s="62"/>
      <c r="RD126" s="62"/>
      <c r="RE126" s="62"/>
      <c r="RF126" s="62"/>
      <c r="RG126" s="62"/>
      <c r="RH126" s="62"/>
      <c r="RI126" s="62"/>
      <c r="RJ126" s="62"/>
      <c r="RK126" s="62"/>
      <c r="RL126" s="62"/>
      <c r="RM126" s="62"/>
      <c r="RN126" s="62"/>
      <c r="RO126" s="62"/>
      <c r="RP126" s="62"/>
      <c r="RQ126" s="62"/>
      <c r="RR126" s="62"/>
      <c r="RS126" s="62"/>
      <c r="RT126" s="62"/>
      <c r="RU126" s="62"/>
      <c r="RV126" s="62"/>
      <c r="RW126" s="62"/>
      <c r="RX126" s="62"/>
      <c r="RY126" s="62"/>
      <c r="RZ126" s="62"/>
      <c r="SA126" s="62"/>
      <c r="SB126" s="62"/>
      <c r="SC126" s="62"/>
      <c r="SD126" s="62"/>
      <c r="SE126" s="62"/>
      <c r="SF126" s="62"/>
      <c r="SG126" s="62"/>
      <c r="SH126" s="62"/>
      <c r="SI126" s="62"/>
      <c r="SJ126" s="62"/>
      <c r="SK126" s="62"/>
      <c r="SL126" s="62"/>
      <c r="SM126" s="62"/>
      <c r="SN126" s="62"/>
      <c r="SO126" s="62"/>
      <c r="SP126" s="62"/>
      <c r="SQ126" s="62"/>
      <c r="SR126" s="62"/>
      <c r="SS126" s="62"/>
      <c r="ST126" s="62"/>
      <c r="SU126" s="62"/>
      <c r="SV126" s="62"/>
      <c r="SW126" s="62"/>
      <c r="SX126" s="62"/>
      <c r="SY126" s="62"/>
      <c r="SZ126" s="62"/>
      <c r="TA126" s="62"/>
      <c r="TB126" s="62"/>
      <c r="TC126" s="62"/>
      <c r="TD126" s="62"/>
      <c r="TE126" s="62"/>
      <c r="TF126" s="62"/>
      <c r="TG126" s="62"/>
      <c r="TH126" s="62"/>
      <c r="TI126" s="62"/>
      <c r="TJ126" s="62"/>
      <c r="TK126" s="62"/>
      <c r="TL126" s="62"/>
      <c r="TM126" s="62"/>
      <c r="TN126" s="62"/>
      <c r="TO126" s="62"/>
      <c r="TP126" s="62"/>
      <c r="TQ126" s="62"/>
      <c r="TR126" s="62"/>
      <c r="TS126" s="62"/>
      <c r="TT126" s="62"/>
      <c r="TU126" s="62"/>
      <c r="TV126" s="62"/>
      <c r="TW126" s="62"/>
      <c r="TX126" s="62"/>
      <c r="TY126" s="62"/>
      <c r="TZ126" s="62"/>
      <c r="UA126" s="62"/>
      <c r="UB126" s="62"/>
      <c r="UC126" s="62"/>
      <c r="UD126" s="62"/>
      <c r="UE126" s="62"/>
      <c r="UF126" s="62"/>
      <c r="UG126" s="62"/>
      <c r="UH126" s="62"/>
      <c r="UI126" s="62"/>
      <c r="UJ126" s="62"/>
      <c r="UK126" s="62"/>
      <c r="UL126" s="62"/>
      <c r="UM126" s="62"/>
      <c r="UN126" s="62"/>
      <c r="UO126" s="62"/>
      <c r="UP126" s="62"/>
      <c r="UQ126" s="62"/>
      <c r="UR126" s="62"/>
      <c r="US126" s="62"/>
      <c r="UT126" s="62"/>
      <c r="UU126" s="62"/>
      <c r="UV126" s="62"/>
      <c r="UW126" s="62"/>
      <c r="UX126" s="62"/>
      <c r="UY126" s="62"/>
      <c r="UZ126" s="62"/>
      <c r="VA126" s="62"/>
      <c r="VB126" s="62"/>
      <c r="VC126" s="62"/>
      <c r="VD126" s="62"/>
      <c r="VE126" s="62"/>
      <c r="VF126" s="62"/>
      <c r="VG126" s="62"/>
      <c r="VH126" s="62"/>
      <c r="VI126" s="62"/>
      <c r="VJ126" s="62"/>
      <c r="VK126" s="62"/>
      <c r="VL126" s="62"/>
      <c r="VM126" s="62"/>
      <c r="VN126" s="62"/>
      <c r="VO126" s="62"/>
      <c r="VP126" s="62"/>
      <c r="VQ126" s="62"/>
      <c r="VR126" s="62"/>
      <c r="VS126" s="62"/>
      <c r="VT126" s="62"/>
      <c r="VU126" s="62"/>
      <c r="VV126" s="62"/>
      <c r="VW126" s="62"/>
      <c r="VX126" s="62"/>
      <c r="VY126" s="62"/>
      <c r="VZ126" s="62"/>
      <c r="WA126" s="62"/>
      <c r="WB126" s="62"/>
      <c r="WC126" s="62"/>
      <c r="WD126" s="62"/>
      <c r="WE126" s="62"/>
      <c r="WF126" s="62"/>
      <c r="WG126" s="62"/>
      <c r="WH126" s="62"/>
      <c r="WI126" s="62"/>
      <c r="WJ126" s="62"/>
      <c r="WK126" s="62"/>
      <c r="WL126" s="62"/>
      <c r="WM126" s="62"/>
      <c r="WN126" s="62"/>
      <c r="WO126" s="62"/>
      <c r="WP126" s="62"/>
      <c r="WQ126" s="62"/>
      <c r="WR126" s="62"/>
      <c r="WS126" s="62"/>
      <c r="WT126" s="62"/>
      <c r="WU126" s="62"/>
      <c r="WV126" s="62"/>
      <c r="WW126" s="62"/>
      <c r="WX126" s="62"/>
      <c r="WY126" s="62"/>
      <c r="WZ126" s="62"/>
      <c r="XA126" s="62"/>
      <c r="XB126" s="62"/>
      <c r="XC126" s="62"/>
      <c r="XD126" s="62"/>
      <c r="XE126" s="62"/>
      <c r="XF126" s="62"/>
      <c r="XG126" s="62"/>
      <c r="XH126" s="62"/>
      <c r="XI126" s="62"/>
      <c r="XJ126" s="62"/>
      <c r="XK126" s="62"/>
      <c r="XL126" s="62"/>
      <c r="XM126" s="62"/>
      <c r="XN126" s="62"/>
      <c r="XO126" s="62"/>
      <c r="XP126" s="62"/>
      <c r="XQ126" s="62"/>
      <c r="XR126" s="62"/>
      <c r="XS126" s="62"/>
      <c r="XT126" s="62"/>
      <c r="XU126" s="62"/>
      <c r="XV126" s="62"/>
      <c r="XW126" s="62"/>
      <c r="XX126" s="62"/>
      <c r="XY126" s="62"/>
      <c r="XZ126" s="62"/>
      <c r="YA126" s="62"/>
      <c r="YB126" s="62"/>
      <c r="YC126" s="62"/>
      <c r="YD126" s="62"/>
      <c r="YE126" s="62"/>
      <c r="YF126" s="62"/>
      <c r="YG126" s="62"/>
      <c r="YH126" s="62"/>
      <c r="YI126" s="62"/>
      <c r="YJ126" s="62"/>
      <c r="YK126" s="62"/>
      <c r="YL126" s="62"/>
      <c r="YM126" s="62"/>
      <c r="YN126" s="62"/>
      <c r="YO126" s="62"/>
      <c r="YP126" s="62"/>
      <c r="YQ126" s="62"/>
      <c r="YR126" s="62"/>
      <c r="YS126" s="62"/>
      <c r="YT126" s="62"/>
      <c r="YU126" s="62"/>
      <c r="YV126" s="62"/>
      <c r="YW126" s="62"/>
      <c r="YX126" s="62"/>
      <c r="YY126" s="62"/>
      <c r="YZ126" s="62"/>
      <c r="ZA126" s="62"/>
      <c r="ZB126" s="62"/>
      <c r="ZC126" s="62"/>
      <c r="ZD126" s="62"/>
      <c r="ZE126" s="62"/>
      <c r="ZF126" s="62"/>
      <c r="ZG126" s="62"/>
      <c r="ZH126" s="62"/>
      <c r="ZI126" s="62"/>
      <c r="ZJ126" s="62"/>
      <c r="ZK126" s="62"/>
      <c r="ZL126" s="62"/>
      <c r="ZM126" s="62"/>
      <c r="ZN126" s="62"/>
      <c r="ZO126" s="62"/>
      <c r="ZP126" s="62"/>
      <c r="ZQ126" s="62"/>
      <c r="ZR126" s="62"/>
      <c r="ZS126" s="62"/>
      <c r="ZT126" s="62"/>
      <c r="ZU126" s="62"/>
      <c r="ZV126" s="62"/>
      <c r="ZW126" s="62"/>
      <c r="ZX126" s="62"/>
      <c r="ZY126" s="62"/>
      <c r="ZZ126" s="62"/>
      <c r="AAA126" s="62"/>
      <c r="AAB126" s="62"/>
      <c r="AAC126" s="62"/>
      <c r="AAD126" s="62"/>
      <c r="AAE126" s="62"/>
      <c r="AAF126" s="62"/>
      <c r="AAG126" s="62"/>
      <c r="AAH126" s="62"/>
      <c r="AAI126" s="62"/>
      <c r="AAJ126" s="62"/>
      <c r="AAK126" s="62"/>
      <c r="AAL126" s="62"/>
      <c r="AAM126" s="62"/>
      <c r="AAN126" s="62"/>
      <c r="AAO126" s="62"/>
      <c r="AAP126" s="62"/>
      <c r="AAQ126" s="62"/>
      <c r="AAR126" s="62"/>
      <c r="AAS126" s="62"/>
      <c r="AAT126" s="62"/>
      <c r="AAU126" s="62"/>
      <c r="AAV126" s="62"/>
      <c r="AAW126" s="62"/>
      <c r="AAX126" s="62"/>
      <c r="AAY126" s="62"/>
      <c r="AAZ126" s="62"/>
      <c r="ABA126" s="62"/>
      <c r="ABB126" s="62"/>
      <c r="ABC126" s="62"/>
      <c r="ABD126" s="62"/>
      <c r="ABE126" s="62"/>
      <c r="ABF126" s="62"/>
      <c r="ABG126" s="62"/>
      <c r="ABH126" s="62"/>
      <c r="ABI126" s="62"/>
      <c r="ABJ126" s="62"/>
      <c r="ABK126" s="62"/>
      <c r="ABL126" s="62"/>
      <c r="ABM126" s="62"/>
      <c r="ABN126" s="62"/>
      <c r="ABO126" s="62"/>
      <c r="ABP126" s="62"/>
      <c r="ABQ126" s="62"/>
      <c r="ABR126" s="62"/>
      <c r="ABS126" s="62"/>
      <c r="ABT126" s="62"/>
      <c r="ABU126" s="62"/>
      <c r="ABV126" s="62"/>
      <c r="ABW126" s="62"/>
      <c r="ABX126" s="62"/>
      <c r="ABY126" s="62"/>
      <c r="ABZ126" s="62"/>
      <c r="ACA126" s="62"/>
      <c r="ACB126" s="62"/>
      <c r="ACC126" s="62"/>
      <c r="ACD126" s="62"/>
      <c r="ACE126" s="62"/>
      <c r="ACF126" s="62"/>
      <c r="ACG126" s="62"/>
      <c r="ACH126" s="62"/>
      <c r="ACI126" s="62"/>
      <c r="ACJ126" s="62"/>
      <c r="ACK126" s="62"/>
      <c r="ACL126" s="62"/>
      <c r="ACM126" s="62"/>
      <c r="ACN126" s="62"/>
      <c r="ACO126" s="62"/>
      <c r="ACP126" s="62"/>
      <c r="ACQ126" s="62"/>
      <c r="ACR126" s="62"/>
      <c r="ACS126" s="62"/>
      <c r="ACT126" s="62"/>
      <c r="ACU126" s="62"/>
      <c r="ACV126" s="62"/>
      <c r="ACW126" s="62"/>
      <c r="ACX126" s="62"/>
      <c r="ACY126" s="62"/>
      <c r="ACZ126" s="62"/>
      <c r="ADA126" s="62"/>
      <c r="ADB126" s="62"/>
      <c r="ADC126" s="62"/>
      <c r="ADD126" s="62"/>
      <c r="ADE126" s="62"/>
      <c r="ADF126" s="62"/>
      <c r="ADG126" s="62"/>
      <c r="ADH126" s="62"/>
      <c r="ADI126" s="62"/>
      <c r="ADJ126" s="62"/>
      <c r="ADK126" s="62"/>
      <c r="ADL126" s="62"/>
      <c r="ADM126" s="62"/>
      <c r="ADN126" s="62"/>
      <c r="ADO126" s="62"/>
      <c r="ADP126" s="62"/>
      <c r="ADQ126" s="62"/>
      <c r="ADR126" s="62"/>
      <c r="ADS126" s="62"/>
      <c r="ADT126" s="62"/>
      <c r="ADU126" s="62"/>
      <c r="ADV126" s="62"/>
      <c r="ADW126" s="62"/>
      <c r="ADX126" s="62"/>
      <c r="ADY126" s="62"/>
      <c r="ADZ126" s="62"/>
      <c r="AEA126" s="62"/>
      <c r="AEB126" s="62"/>
      <c r="AEC126" s="62"/>
      <c r="AED126" s="62"/>
      <c r="AEE126" s="62"/>
      <c r="AEF126" s="62"/>
      <c r="AEG126" s="62"/>
      <c r="AEH126" s="62"/>
      <c r="AEI126" s="62"/>
      <c r="AEJ126" s="62"/>
      <c r="AEK126" s="62"/>
      <c r="AEL126" s="62"/>
      <c r="AEM126" s="62"/>
      <c r="AEN126" s="62"/>
      <c r="AEO126" s="62"/>
      <c r="AEP126" s="62"/>
      <c r="AEQ126" s="62"/>
      <c r="AER126" s="62"/>
      <c r="AES126" s="62"/>
      <c r="AET126" s="62"/>
      <c r="AEU126" s="62"/>
      <c r="AEV126" s="62"/>
      <c r="AEW126" s="62"/>
      <c r="AEX126" s="62"/>
      <c r="AEY126" s="62"/>
      <c r="AEZ126" s="62"/>
      <c r="AFA126" s="62"/>
      <c r="AFB126" s="62"/>
      <c r="AFC126" s="62"/>
      <c r="AFD126" s="62"/>
      <c r="AFE126" s="62"/>
      <c r="AFF126" s="62"/>
      <c r="AFG126" s="62"/>
      <c r="AFH126" s="62"/>
      <c r="AFI126" s="62"/>
      <c r="AFJ126" s="62"/>
      <c r="AFK126" s="62"/>
      <c r="AFL126" s="62"/>
      <c r="AFM126" s="62"/>
      <c r="AFN126" s="62"/>
      <c r="AFO126" s="62"/>
      <c r="AFP126" s="62"/>
      <c r="AFQ126" s="62"/>
      <c r="AFR126" s="62"/>
      <c r="AFS126" s="62"/>
      <c r="AFT126" s="62"/>
      <c r="AFU126" s="62"/>
      <c r="AFV126" s="62"/>
      <c r="AFW126" s="62"/>
      <c r="AFX126" s="62"/>
      <c r="AFY126" s="62"/>
      <c r="AFZ126" s="62"/>
      <c r="AGA126" s="62"/>
      <c r="AGB126" s="62"/>
      <c r="AGC126" s="62"/>
      <c r="AGD126" s="62"/>
      <c r="AGE126" s="62"/>
      <c r="AGF126" s="62"/>
      <c r="AGG126" s="62"/>
      <c r="AGH126" s="62"/>
      <c r="AGI126" s="62"/>
      <c r="AGJ126" s="62"/>
      <c r="AGK126" s="62"/>
      <c r="AGL126" s="62"/>
      <c r="AGM126" s="62"/>
      <c r="AGN126" s="62"/>
      <c r="AGO126" s="62"/>
      <c r="AGP126" s="62"/>
      <c r="AGQ126" s="62"/>
      <c r="AGR126" s="62"/>
      <c r="AGS126" s="62"/>
      <c r="AGT126" s="62"/>
      <c r="AGU126" s="62"/>
      <c r="AGV126" s="62"/>
      <c r="AGW126" s="62"/>
      <c r="AGX126" s="62"/>
      <c r="AGY126" s="62"/>
      <c r="AGZ126" s="62"/>
      <c r="AHA126" s="62"/>
      <c r="AHB126" s="62"/>
      <c r="AHC126" s="62"/>
      <c r="AHD126" s="62"/>
      <c r="AHE126" s="62"/>
      <c r="AHF126" s="62"/>
      <c r="AHG126" s="62"/>
      <c r="AHH126" s="62"/>
      <c r="AHI126" s="62"/>
      <c r="AHJ126" s="62"/>
      <c r="AHK126" s="62"/>
      <c r="AHL126" s="62"/>
      <c r="AHM126" s="62"/>
      <c r="AHN126" s="62"/>
      <c r="AHO126" s="62"/>
      <c r="AHP126" s="62"/>
      <c r="AHQ126" s="62"/>
      <c r="AHR126" s="62"/>
      <c r="AHS126" s="62"/>
      <c r="AHT126" s="62"/>
      <c r="AHU126" s="62"/>
      <c r="AHV126" s="62"/>
      <c r="AHW126" s="62"/>
      <c r="AHX126" s="62"/>
      <c r="AHY126" s="62"/>
      <c r="AHZ126" s="62"/>
      <c r="AIA126" s="62"/>
      <c r="AIB126" s="62"/>
      <c r="AIC126" s="62"/>
      <c r="AID126" s="62"/>
      <c r="AIE126" s="62"/>
      <c r="AIF126" s="62"/>
      <c r="AIG126" s="62"/>
      <c r="AIH126" s="62"/>
      <c r="AII126" s="62"/>
      <c r="AIJ126" s="62"/>
      <c r="AIK126" s="62"/>
      <c r="AIL126" s="62"/>
      <c r="AIM126" s="62"/>
      <c r="AIN126" s="62"/>
      <c r="AIO126" s="62"/>
      <c r="AIP126" s="62"/>
      <c r="AIQ126" s="62"/>
      <c r="AIR126" s="62"/>
      <c r="AIS126" s="62"/>
      <c r="AIT126" s="62"/>
      <c r="AIU126" s="62"/>
      <c r="AIV126" s="62"/>
      <c r="AIW126" s="62"/>
      <c r="AIX126" s="62"/>
      <c r="AIY126" s="62"/>
      <c r="AIZ126" s="62"/>
      <c r="AJA126" s="62"/>
      <c r="AJB126" s="62"/>
      <c r="AJC126" s="62"/>
      <c r="AJD126" s="62"/>
      <c r="AJE126" s="62"/>
      <c r="AJF126" s="62"/>
      <c r="AJG126" s="62"/>
      <c r="AJH126" s="62"/>
      <c r="AJI126" s="62"/>
      <c r="AJJ126" s="62"/>
      <c r="AJK126" s="62"/>
      <c r="AJL126" s="62"/>
      <c r="AJM126" s="62"/>
      <c r="AJN126" s="62"/>
      <c r="AJO126" s="62"/>
      <c r="AJP126" s="62"/>
      <c r="AJQ126" s="62"/>
      <c r="AJR126" s="62"/>
      <c r="AJS126" s="62"/>
      <c r="AJT126" s="62"/>
      <c r="AJU126" s="62"/>
      <c r="AJV126" s="62"/>
      <c r="AJW126" s="62"/>
      <c r="AJX126" s="62"/>
      <c r="AJY126" s="62"/>
      <c r="AJZ126" s="62"/>
      <c r="AKA126" s="62"/>
      <c r="AKB126" s="62"/>
      <c r="AKC126" s="62"/>
      <c r="AKD126" s="62"/>
      <c r="AKE126" s="62"/>
      <c r="AKF126" s="62"/>
      <c r="AKG126" s="62"/>
      <c r="AKH126" s="62"/>
      <c r="AKI126" s="62"/>
      <c r="AKJ126" s="62"/>
      <c r="AKK126" s="62"/>
      <c r="AKL126" s="62"/>
      <c r="AKM126" s="62"/>
      <c r="AKN126" s="62"/>
      <c r="AKO126" s="62"/>
      <c r="AKP126" s="62"/>
      <c r="AKQ126" s="62"/>
      <c r="AKR126" s="62"/>
      <c r="AKS126" s="62"/>
      <c r="AKT126" s="62"/>
      <c r="AKU126" s="62"/>
      <c r="AKV126" s="62"/>
      <c r="AKW126" s="62"/>
      <c r="AKX126" s="62"/>
      <c r="AKY126" s="62"/>
      <c r="AKZ126" s="62"/>
      <c r="ALA126" s="62"/>
      <c r="ALB126" s="62"/>
      <c r="ALC126" s="62"/>
      <c r="ALD126" s="62"/>
      <c r="ALE126" s="62"/>
      <c r="ALF126" s="62"/>
      <c r="ALG126" s="62"/>
      <c r="ALH126" s="62"/>
    </row>
    <row r="127" spans="1:996" s="56" customFormat="1" ht="13.5" customHeight="1">
      <c r="A127" s="441"/>
      <c r="B127" s="40"/>
      <c r="C127" s="40"/>
      <c r="D127" s="407"/>
      <c r="E127" s="407"/>
      <c r="F127" s="407"/>
      <c r="G127" s="407"/>
      <c r="H127" s="407"/>
      <c r="I127" s="407"/>
      <c r="J127" s="407"/>
      <c r="K127" s="407"/>
      <c r="L127" s="407"/>
      <c r="M127" s="407"/>
      <c r="N127" s="407"/>
      <c r="O127" s="407"/>
      <c r="P127" s="382"/>
      <c r="Q127" s="382"/>
      <c r="R127" s="382"/>
      <c r="S127" s="382"/>
      <c r="T127" s="382"/>
      <c r="U127" s="382"/>
      <c r="V127" s="382"/>
      <c r="W127" s="382"/>
      <c r="X127" s="382"/>
      <c r="Y127" s="382"/>
      <c r="Z127" s="382"/>
      <c r="AA127" s="382"/>
      <c r="AB127" s="382"/>
      <c r="AC127" s="382"/>
      <c r="AD127" s="382"/>
      <c r="AE127" s="382"/>
      <c r="AF127" s="382"/>
      <c r="AG127" s="382"/>
      <c r="AH127" s="382"/>
      <c r="AI127" s="382"/>
      <c r="AJ127" s="382"/>
      <c r="AK127" s="382"/>
      <c r="AL127" s="382"/>
      <c r="AM127" s="382"/>
      <c r="AN127" s="382"/>
      <c r="AO127" s="382"/>
      <c r="AP127" s="382"/>
      <c r="AQ127" s="382"/>
      <c r="AR127" s="382"/>
      <c r="AS127" s="382"/>
      <c r="AT127" s="382"/>
      <c r="AU127" s="382"/>
      <c r="AV127" s="382"/>
      <c r="AW127" s="382"/>
      <c r="AX127" s="382"/>
      <c r="AY127" s="382"/>
      <c r="AZ127" s="382"/>
      <c r="BA127" s="382"/>
      <c r="BB127" s="382"/>
      <c r="BC127" s="382"/>
      <c r="BD127" s="382"/>
      <c r="BE127" s="382"/>
      <c r="BF127" s="382"/>
      <c r="BG127" s="382"/>
    </row>
    <row r="128" spans="1:996" s="56" customFormat="1" ht="13.5" customHeight="1">
      <c r="A128" s="441"/>
      <c r="B128" s="40"/>
      <c r="C128" s="40"/>
      <c r="D128" s="407"/>
      <c r="E128" s="407"/>
      <c r="F128" s="407"/>
      <c r="G128" s="407"/>
      <c r="H128" s="407"/>
      <c r="I128" s="407"/>
      <c r="J128" s="407"/>
      <c r="K128" s="407"/>
      <c r="L128" s="407"/>
      <c r="M128" s="407"/>
      <c r="N128" s="407"/>
      <c r="O128" s="407"/>
      <c r="P128" s="382"/>
      <c r="Q128" s="382"/>
      <c r="R128" s="382"/>
      <c r="S128" s="382"/>
      <c r="T128" s="382"/>
      <c r="U128" s="382"/>
      <c r="V128" s="382"/>
      <c r="W128" s="382"/>
      <c r="X128" s="382"/>
      <c r="Y128" s="382"/>
      <c r="Z128" s="382"/>
      <c r="AA128" s="382"/>
      <c r="AB128" s="382"/>
      <c r="AC128" s="382"/>
      <c r="AD128" s="382"/>
      <c r="AE128" s="382"/>
      <c r="AF128" s="382"/>
      <c r="AG128" s="382"/>
      <c r="AH128" s="382"/>
      <c r="AI128" s="382"/>
      <c r="AJ128" s="382"/>
      <c r="AK128" s="382"/>
      <c r="AL128" s="382"/>
      <c r="AM128" s="382"/>
      <c r="AN128" s="382"/>
      <c r="AO128" s="382"/>
      <c r="AP128" s="382"/>
      <c r="AQ128" s="382"/>
      <c r="AR128" s="382"/>
      <c r="AS128" s="382"/>
      <c r="AT128" s="382"/>
      <c r="AU128" s="382"/>
      <c r="AV128" s="382"/>
      <c r="AW128" s="382"/>
      <c r="AX128" s="382"/>
      <c r="AY128" s="382"/>
      <c r="AZ128" s="382"/>
      <c r="BA128" s="382"/>
      <c r="BB128" s="382"/>
      <c r="BC128" s="382"/>
      <c r="BD128" s="382"/>
      <c r="BE128" s="382"/>
      <c r="BF128" s="382"/>
      <c r="BG128" s="382"/>
    </row>
    <row r="129" spans="1:996">
      <c r="A129" s="409"/>
      <c r="B129" s="41"/>
      <c r="C129" s="41"/>
      <c r="D129" s="407"/>
      <c r="E129" s="407"/>
      <c r="F129" s="407"/>
      <c r="G129" s="407"/>
      <c r="H129" s="407"/>
      <c r="I129" s="407"/>
      <c r="J129" s="407"/>
      <c r="K129" s="407"/>
      <c r="L129" s="407"/>
      <c r="M129" s="407"/>
      <c r="N129" s="407"/>
      <c r="O129" s="407"/>
      <c r="P129" s="382"/>
      <c r="Q129" s="382"/>
      <c r="R129" s="382"/>
      <c r="S129" s="382"/>
      <c r="T129" s="382"/>
      <c r="U129" s="382"/>
      <c r="V129" s="382"/>
      <c r="W129" s="382"/>
      <c r="X129" s="382"/>
      <c r="Y129" s="382"/>
      <c r="Z129" s="382"/>
      <c r="AA129" s="382"/>
      <c r="AB129" s="382"/>
      <c r="AC129" s="382"/>
      <c r="AD129" s="382"/>
      <c r="AE129" s="382"/>
      <c r="AF129" s="382"/>
      <c r="AG129" s="382"/>
      <c r="AH129" s="382"/>
      <c r="AI129" s="382"/>
      <c r="AJ129" s="382"/>
      <c r="AK129" s="382"/>
      <c r="AL129" s="382"/>
      <c r="AM129" s="382"/>
      <c r="AN129" s="382"/>
      <c r="AO129" s="382"/>
      <c r="AP129" s="382"/>
      <c r="AQ129" s="382"/>
      <c r="AR129" s="382"/>
      <c r="AS129" s="382"/>
      <c r="AT129" s="382"/>
      <c r="AU129" s="382"/>
      <c r="AV129" s="382"/>
      <c r="AW129" s="382"/>
      <c r="AX129" s="382"/>
      <c r="AY129" s="382"/>
      <c r="AZ129" s="382"/>
      <c r="BA129" s="382"/>
      <c r="BB129" s="382"/>
      <c r="BC129" s="382"/>
      <c r="BD129" s="382"/>
      <c r="BE129" s="382"/>
      <c r="BF129" s="382"/>
      <c r="BG129" s="382"/>
    </row>
    <row r="130" spans="1:996">
      <c r="A130" s="410"/>
      <c r="B130" s="41"/>
      <c r="C130" s="41"/>
      <c r="D130" s="411"/>
      <c r="E130" s="411"/>
      <c r="F130" s="411"/>
      <c r="G130" s="411"/>
      <c r="H130" s="411"/>
      <c r="I130" s="411"/>
      <c r="J130" s="411"/>
      <c r="K130" s="411"/>
      <c r="L130" s="411"/>
      <c r="M130" s="411"/>
      <c r="N130" s="411"/>
      <c r="O130" s="411"/>
      <c r="P130" s="392"/>
      <c r="Q130" s="392"/>
      <c r="R130" s="392"/>
      <c r="S130" s="392"/>
      <c r="T130" s="392"/>
      <c r="U130" s="392"/>
      <c r="V130" s="392"/>
      <c r="W130" s="392"/>
      <c r="X130" s="392"/>
      <c r="Y130" s="392"/>
      <c r="Z130" s="392"/>
      <c r="AA130" s="392"/>
      <c r="AB130" s="392"/>
      <c r="AC130" s="392"/>
      <c r="AD130" s="392"/>
      <c r="AE130" s="392"/>
      <c r="AF130" s="392"/>
      <c r="AG130" s="392"/>
      <c r="AH130" s="392"/>
      <c r="AI130" s="392"/>
      <c r="AJ130" s="392"/>
      <c r="AK130" s="392"/>
      <c r="AL130" s="392"/>
      <c r="AM130" s="392"/>
      <c r="AN130" s="392"/>
      <c r="AO130" s="392"/>
      <c r="AP130" s="392"/>
      <c r="AQ130" s="392"/>
      <c r="AR130" s="392"/>
      <c r="AS130" s="392"/>
      <c r="AT130" s="392"/>
      <c r="AU130" s="392"/>
      <c r="AV130" s="392"/>
      <c r="AW130" s="392"/>
      <c r="AX130" s="392"/>
      <c r="AY130" s="392"/>
      <c r="AZ130" s="392"/>
      <c r="BA130" s="392"/>
      <c r="BB130" s="392"/>
      <c r="BC130" s="392"/>
      <c r="BD130" s="392"/>
      <c r="BE130" s="392"/>
      <c r="BF130" s="392"/>
      <c r="BG130" s="392"/>
    </row>
    <row r="131" spans="1:996">
      <c r="A131" s="412"/>
      <c r="B131" s="41"/>
      <c r="C131" s="41"/>
      <c r="D131" s="407"/>
      <c r="E131" s="407"/>
      <c r="F131" s="407"/>
      <c r="G131" s="407"/>
      <c r="H131" s="407"/>
      <c r="I131" s="407"/>
      <c r="J131" s="407"/>
      <c r="K131" s="407"/>
      <c r="L131" s="407"/>
      <c r="M131" s="407"/>
      <c r="N131" s="407"/>
      <c r="O131" s="407"/>
      <c r="P131" s="382"/>
      <c r="Q131" s="382"/>
      <c r="R131" s="382"/>
      <c r="S131" s="382"/>
      <c r="T131" s="382"/>
      <c r="U131" s="382"/>
      <c r="V131" s="382"/>
      <c r="W131" s="382"/>
      <c r="X131" s="382"/>
      <c r="Y131" s="382"/>
      <c r="Z131" s="382"/>
      <c r="AA131" s="382"/>
      <c r="AB131" s="382"/>
      <c r="AC131" s="382"/>
      <c r="AD131" s="382"/>
      <c r="AE131" s="382"/>
      <c r="AF131" s="382"/>
      <c r="AG131" s="382"/>
      <c r="AH131" s="382"/>
      <c r="AI131" s="382"/>
      <c r="AJ131" s="382"/>
      <c r="AK131" s="382"/>
      <c r="AL131" s="382"/>
      <c r="AM131" s="382"/>
      <c r="AN131" s="382"/>
      <c r="AO131" s="382"/>
      <c r="AP131" s="382"/>
      <c r="AQ131" s="382"/>
      <c r="AR131" s="382"/>
      <c r="AS131" s="382"/>
      <c r="AT131" s="382"/>
      <c r="AU131" s="382"/>
      <c r="AV131" s="382"/>
      <c r="AW131" s="382"/>
      <c r="AX131" s="382"/>
      <c r="AY131" s="382"/>
      <c r="AZ131" s="382"/>
      <c r="BA131" s="382"/>
      <c r="BB131" s="382"/>
      <c r="BC131" s="382"/>
      <c r="BD131" s="382"/>
      <c r="BE131" s="382"/>
      <c r="BF131" s="382"/>
      <c r="BG131" s="382"/>
    </row>
    <row r="132" spans="1:996">
      <c r="A132" s="42"/>
      <c r="B132" s="41"/>
      <c r="C132" s="41"/>
      <c r="D132" s="407"/>
      <c r="E132" s="407"/>
      <c r="F132" s="407"/>
      <c r="G132" s="407"/>
      <c r="H132" s="407"/>
      <c r="I132" s="407"/>
      <c r="J132" s="407"/>
      <c r="K132" s="407"/>
      <c r="L132" s="407"/>
      <c r="M132" s="407"/>
      <c r="N132" s="407"/>
      <c r="O132" s="407"/>
      <c r="P132" s="382"/>
      <c r="Q132" s="382"/>
      <c r="R132" s="382"/>
      <c r="S132" s="382"/>
      <c r="T132" s="382"/>
      <c r="U132" s="382"/>
      <c r="V132" s="382"/>
      <c r="W132" s="382"/>
      <c r="X132" s="382"/>
      <c r="Y132" s="382"/>
      <c r="Z132" s="382"/>
      <c r="AA132" s="382"/>
      <c r="AB132" s="382"/>
      <c r="AC132" s="382"/>
      <c r="AD132" s="382"/>
      <c r="AE132" s="382"/>
      <c r="AF132" s="382"/>
      <c r="AG132" s="382"/>
      <c r="AH132" s="382"/>
      <c r="AI132" s="382"/>
      <c r="AJ132" s="382"/>
      <c r="AK132" s="382"/>
      <c r="AL132" s="382"/>
      <c r="AM132" s="382"/>
      <c r="AN132" s="382"/>
      <c r="AO132" s="382"/>
      <c r="AP132" s="382"/>
      <c r="AQ132" s="382"/>
      <c r="AR132" s="382"/>
      <c r="AS132" s="382"/>
      <c r="AT132" s="382"/>
      <c r="AU132" s="382"/>
      <c r="AV132" s="382"/>
      <c r="AW132" s="382"/>
      <c r="AX132" s="382"/>
      <c r="AY132" s="382"/>
      <c r="AZ132" s="382"/>
      <c r="BA132" s="382"/>
      <c r="BB132" s="382"/>
      <c r="BC132" s="382"/>
      <c r="BD132" s="382"/>
      <c r="BE132" s="382"/>
      <c r="BF132" s="382"/>
      <c r="BG132" s="382"/>
    </row>
    <row r="133" spans="1:996">
      <c r="A133" s="43"/>
      <c r="B133" s="41"/>
      <c r="C133" s="41"/>
      <c r="D133" s="407"/>
      <c r="E133" s="407"/>
      <c r="F133" s="407"/>
      <c r="G133" s="407"/>
      <c r="H133" s="407"/>
      <c r="I133" s="407"/>
      <c r="J133" s="407"/>
      <c r="K133" s="407"/>
      <c r="L133" s="407"/>
      <c r="M133" s="407"/>
      <c r="N133" s="407"/>
      <c r="O133" s="407"/>
      <c r="P133" s="382"/>
      <c r="Q133" s="382"/>
      <c r="R133" s="382"/>
      <c r="S133" s="382"/>
      <c r="T133" s="382"/>
      <c r="U133" s="382"/>
      <c r="V133" s="382"/>
      <c r="W133" s="382"/>
      <c r="X133" s="382"/>
      <c r="Y133" s="382"/>
      <c r="Z133" s="382"/>
      <c r="AA133" s="382"/>
      <c r="AB133" s="382"/>
      <c r="AC133" s="382"/>
      <c r="AD133" s="382"/>
      <c r="AE133" s="382"/>
      <c r="AF133" s="382"/>
      <c r="AG133" s="382"/>
      <c r="AH133" s="382"/>
      <c r="AI133" s="382"/>
      <c r="AJ133" s="382"/>
      <c r="AK133" s="382"/>
      <c r="AL133" s="382"/>
      <c r="AM133" s="382"/>
      <c r="AN133" s="382"/>
      <c r="AO133" s="382"/>
      <c r="AP133" s="382"/>
      <c r="AQ133" s="382"/>
      <c r="AR133" s="382"/>
      <c r="AS133" s="382"/>
      <c r="AT133" s="382"/>
      <c r="AU133" s="382"/>
      <c r="AV133" s="382"/>
      <c r="AW133" s="382"/>
      <c r="AX133" s="382"/>
      <c r="AY133" s="382"/>
      <c r="AZ133" s="382"/>
      <c r="BA133" s="382"/>
      <c r="BB133" s="382"/>
      <c r="BC133" s="382"/>
      <c r="BD133" s="382"/>
      <c r="BE133" s="382"/>
      <c r="BF133" s="382"/>
      <c r="BG133" s="382"/>
    </row>
    <row r="134" spans="1:996">
      <c r="A134" s="39"/>
      <c r="B134" s="41"/>
      <c r="C134" s="41"/>
      <c r="D134" s="407"/>
      <c r="E134" s="407"/>
      <c r="F134" s="407"/>
      <c r="G134" s="407"/>
      <c r="H134" s="407"/>
      <c r="I134" s="407"/>
      <c r="J134" s="407"/>
      <c r="K134" s="407"/>
      <c r="L134" s="407"/>
      <c r="M134" s="407"/>
      <c r="N134" s="407"/>
      <c r="O134" s="407"/>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c r="AP134" s="382"/>
      <c r="AQ134" s="382"/>
      <c r="AR134" s="382"/>
      <c r="AS134" s="382"/>
      <c r="AT134" s="382"/>
      <c r="AU134" s="382"/>
      <c r="AV134" s="382"/>
      <c r="AW134" s="382"/>
      <c r="AX134" s="382"/>
      <c r="AY134" s="382"/>
      <c r="AZ134" s="382"/>
      <c r="BA134" s="382"/>
      <c r="BB134" s="382"/>
      <c r="BC134" s="382"/>
      <c r="BD134" s="382"/>
      <c r="BE134" s="382"/>
      <c r="BF134" s="382"/>
      <c r="BG134" s="382"/>
    </row>
    <row r="135" spans="1:996">
      <c r="A135" s="39"/>
      <c r="B135" s="41"/>
      <c r="C135" s="41"/>
      <c r="D135" s="407"/>
      <c r="E135" s="407"/>
      <c r="F135" s="407"/>
      <c r="G135" s="407"/>
      <c r="H135" s="407"/>
      <c r="I135" s="407"/>
      <c r="J135" s="407"/>
      <c r="K135" s="407"/>
      <c r="L135" s="407"/>
      <c r="M135" s="407"/>
      <c r="N135" s="407"/>
      <c r="O135" s="407"/>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c r="AL135" s="382"/>
      <c r="AM135" s="382"/>
      <c r="AN135" s="382"/>
      <c r="AO135" s="382"/>
      <c r="AP135" s="382"/>
      <c r="AQ135" s="382"/>
      <c r="AR135" s="382"/>
      <c r="AS135" s="382"/>
      <c r="AT135" s="382"/>
      <c r="AU135" s="382"/>
      <c r="AV135" s="382"/>
      <c r="AW135" s="382"/>
      <c r="AX135" s="382"/>
      <c r="AY135" s="382"/>
      <c r="AZ135" s="382"/>
      <c r="BA135" s="382"/>
      <c r="BB135" s="382"/>
      <c r="BC135" s="382"/>
      <c r="BD135" s="382"/>
      <c r="BE135" s="382"/>
      <c r="BF135" s="382"/>
      <c r="BG135" s="382"/>
    </row>
    <row r="136" spans="1:996" s="24" customFormat="1" ht="14.4">
      <c r="A136" s="44"/>
      <c r="B136" s="45"/>
      <c r="C136" s="45"/>
      <c r="D136" s="408"/>
      <c r="E136" s="408"/>
      <c r="F136" s="408"/>
      <c r="G136" s="408"/>
      <c r="H136" s="408"/>
      <c r="I136" s="408"/>
      <c r="J136" s="408"/>
      <c r="K136" s="408"/>
      <c r="L136" s="408"/>
      <c r="M136" s="408"/>
      <c r="N136" s="408"/>
      <c r="O136" s="408"/>
      <c r="P136" s="397"/>
      <c r="Q136" s="397"/>
      <c r="R136" s="397"/>
      <c r="S136" s="397"/>
      <c r="T136" s="397"/>
      <c r="U136" s="397"/>
      <c r="V136" s="397"/>
      <c r="W136" s="397"/>
      <c r="X136" s="397"/>
      <c r="Y136" s="397"/>
      <c r="Z136" s="397"/>
      <c r="AA136" s="397"/>
      <c r="AB136" s="397"/>
      <c r="AC136" s="397"/>
      <c r="AD136" s="397"/>
      <c r="AE136" s="397"/>
      <c r="AF136" s="397"/>
      <c r="AG136" s="397"/>
      <c r="AH136" s="397"/>
      <c r="AI136" s="397"/>
      <c r="AJ136" s="397"/>
      <c r="AK136" s="397"/>
      <c r="AL136" s="397"/>
      <c r="AM136" s="397"/>
      <c r="AN136" s="397"/>
      <c r="AO136" s="397"/>
      <c r="AP136" s="397"/>
      <c r="AQ136" s="397"/>
      <c r="AR136" s="397"/>
      <c r="AS136" s="397"/>
      <c r="AT136" s="397"/>
      <c r="AU136" s="397"/>
      <c r="AV136" s="397"/>
      <c r="AW136" s="397"/>
      <c r="AX136" s="397"/>
      <c r="AY136" s="397"/>
      <c r="AZ136" s="397"/>
      <c r="BA136" s="397"/>
      <c r="BB136" s="397"/>
      <c r="BC136" s="397"/>
      <c r="BD136" s="397"/>
      <c r="BE136" s="397"/>
      <c r="BF136" s="397"/>
      <c r="BG136" s="39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c r="CN136" s="57"/>
      <c r="CO136" s="57"/>
      <c r="CP136" s="57"/>
      <c r="CQ136" s="57"/>
      <c r="CR136" s="57"/>
      <c r="CS136" s="57"/>
      <c r="CT136" s="57"/>
      <c r="CU136" s="57"/>
      <c r="CV136" s="57"/>
      <c r="CW136" s="57"/>
      <c r="CX136" s="57"/>
      <c r="CY136" s="57"/>
      <c r="CZ136" s="57"/>
      <c r="DA136" s="57"/>
      <c r="DB136" s="57"/>
      <c r="DC136" s="57"/>
      <c r="DD136" s="57"/>
      <c r="DE136" s="57"/>
      <c r="DF136" s="57"/>
      <c r="DG136" s="57"/>
      <c r="DH136" s="57"/>
      <c r="DI136" s="57"/>
      <c r="DJ136" s="57"/>
      <c r="DK136" s="57"/>
      <c r="DL136" s="57"/>
      <c r="DM136" s="57"/>
      <c r="DN136" s="57"/>
      <c r="DO136" s="57"/>
      <c r="DP136" s="57"/>
      <c r="DQ136" s="57"/>
      <c r="DR136" s="57"/>
      <c r="DS136" s="57"/>
      <c r="DT136" s="57"/>
      <c r="DU136" s="57"/>
      <c r="DV136" s="57"/>
      <c r="DW136" s="57"/>
      <c r="DX136" s="57"/>
      <c r="DY136" s="57"/>
      <c r="DZ136" s="57"/>
      <c r="EA136" s="57"/>
      <c r="EB136" s="57"/>
      <c r="EC136" s="57"/>
      <c r="ED136" s="57"/>
      <c r="EE136" s="57"/>
      <c r="EF136" s="57"/>
      <c r="EG136" s="57"/>
      <c r="EH136" s="57"/>
      <c r="EI136" s="57"/>
      <c r="EJ136" s="57"/>
      <c r="EK136" s="57"/>
      <c r="EL136" s="57"/>
      <c r="EM136" s="57"/>
      <c r="EN136" s="57"/>
      <c r="EO136" s="57"/>
      <c r="EP136" s="57"/>
      <c r="EQ136" s="57"/>
      <c r="ER136" s="57"/>
      <c r="ES136" s="57"/>
      <c r="ET136" s="57"/>
      <c r="EU136" s="57"/>
      <c r="EV136" s="57"/>
      <c r="EW136" s="57"/>
      <c r="EX136" s="57"/>
      <c r="EY136" s="57"/>
      <c r="EZ136" s="57"/>
      <c r="FA136" s="57"/>
      <c r="FB136" s="57"/>
      <c r="FC136" s="57"/>
      <c r="FD136" s="57"/>
      <c r="FE136" s="57"/>
      <c r="FF136" s="57"/>
      <c r="FG136" s="57"/>
      <c r="FH136" s="57"/>
      <c r="FI136" s="57"/>
      <c r="FJ136" s="57"/>
      <c r="FK136" s="57"/>
      <c r="FL136" s="57"/>
      <c r="FM136" s="57"/>
      <c r="FN136" s="57"/>
      <c r="FO136" s="57"/>
      <c r="FP136" s="57"/>
      <c r="FQ136" s="57"/>
      <c r="FR136" s="57"/>
      <c r="FS136" s="57"/>
      <c r="FT136" s="57"/>
      <c r="FU136" s="57"/>
      <c r="FV136" s="57"/>
      <c r="FW136" s="57"/>
      <c r="FX136" s="57"/>
      <c r="FY136" s="57"/>
      <c r="FZ136" s="57"/>
      <c r="GA136" s="57"/>
      <c r="GB136" s="57"/>
      <c r="GC136" s="57"/>
      <c r="GD136" s="57"/>
      <c r="GE136" s="57"/>
      <c r="GF136" s="57"/>
      <c r="GG136" s="57"/>
      <c r="GH136" s="57"/>
      <c r="GI136" s="57"/>
      <c r="GJ136" s="57"/>
      <c r="GK136" s="57"/>
      <c r="GL136" s="57"/>
      <c r="GM136" s="57"/>
      <c r="GN136" s="57"/>
      <c r="GO136" s="57"/>
      <c r="GP136" s="57"/>
      <c r="GQ136" s="57"/>
      <c r="GR136" s="57"/>
      <c r="GS136" s="57"/>
      <c r="GT136" s="57"/>
      <c r="GU136" s="57"/>
      <c r="GV136" s="57"/>
      <c r="GW136" s="57"/>
      <c r="GX136" s="57"/>
      <c r="GY136" s="57"/>
      <c r="GZ136" s="57"/>
      <c r="HA136" s="57"/>
      <c r="HB136" s="57"/>
      <c r="HC136" s="57"/>
      <c r="HD136" s="57"/>
      <c r="HE136" s="57"/>
      <c r="HF136" s="57"/>
      <c r="HG136" s="57"/>
      <c r="HH136" s="57"/>
      <c r="HI136" s="57"/>
      <c r="HJ136" s="57"/>
      <c r="HK136" s="57"/>
      <c r="HL136" s="57"/>
      <c r="HM136" s="57"/>
      <c r="HN136" s="57"/>
      <c r="HO136" s="57"/>
      <c r="HP136" s="57"/>
      <c r="HQ136" s="57"/>
      <c r="HR136" s="57"/>
      <c r="HS136" s="57"/>
      <c r="HT136" s="57"/>
      <c r="HU136" s="57"/>
      <c r="HV136" s="57"/>
      <c r="HW136" s="57"/>
      <c r="HX136" s="57"/>
      <c r="HY136" s="57"/>
      <c r="HZ136" s="57"/>
      <c r="IA136" s="57"/>
      <c r="IB136" s="57"/>
      <c r="IC136" s="57"/>
      <c r="ID136" s="57"/>
      <c r="IE136" s="57"/>
      <c r="IF136" s="57"/>
      <c r="IG136" s="57"/>
      <c r="IH136" s="57"/>
      <c r="II136" s="57"/>
      <c r="IJ136" s="57"/>
      <c r="IK136" s="57"/>
      <c r="IL136" s="57"/>
      <c r="IM136" s="57"/>
      <c r="IN136" s="57"/>
      <c r="IO136" s="57"/>
      <c r="IP136" s="57"/>
      <c r="IQ136" s="57"/>
      <c r="IR136" s="57"/>
      <c r="IS136" s="57"/>
      <c r="IT136" s="57"/>
      <c r="IU136" s="57"/>
      <c r="IV136" s="57"/>
      <c r="IW136" s="57"/>
      <c r="IX136" s="57"/>
      <c r="IY136" s="57"/>
      <c r="IZ136" s="57"/>
      <c r="JA136" s="57"/>
      <c r="JB136" s="57"/>
      <c r="JC136" s="57"/>
      <c r="JD136" s="57"/>
      <c r="JE136" s="57"/>
      <c r="JF136" s="57"/>
      <c r="JG136" s="57"/>
      <c r="JH136" s="57"/>
      <c r="JI136" s="57"/>
      <c r="JJ136" s="57"/>
      <c r="JK136" s="57"/>
      <c r="JL136" s="57"/>
      <c r="JM136" s="57"/>
      <c r="JN136" s="57"/>
      <c r="JO136" s="57"/>
      <c r="JP136" s="57"/>
      <c r="JQ136" s="57"/>
      <c r="JR136" s="57"/>
      <c r="JS136" s="57"/>
      <c r="JT136" s="57"/>
      <c r="JU136" s="57"/>
      <c r="JV136" s="57"/>
      <c r="JW136" s="57"/>
      <c r="JX136" s="57"/>
      <c r="JY136" s="57"/>
      <c r="JZ136" s="57"/>
      <c r="KA136" s="57"/>
      <c r="KB136" s="57"/>
      <c r="KC136" s="57"/>
      <c r="KD136" s="57"/>
      <c r="KE136" s="57"/>
      <c r="KF136" s="57"/>
      <c r="KG136" s="57"/>
      <c r="KH136" s="57"/>
      <c r="KI136" s="57"/>
      <c r="KJ136" s="57"/>
      <c r="KK136" s="57"/>
      <c r="KL136" s="57"/>
      <c r="KM136" s="57"/>
      <c r="KN136" s="57"/>
      <c r="KO136" s="57"/>
      <c r="KP136" s="57"/>
      <c r="KQ136" s="57"/>
      <c r="KR136" s="57"/>
      <c r="KS136" s="57"/>
      <c r="KT136" s="57"/>
      <c r="KU136" s="57"/>
      <c r="KV136" s="57"/>
      <c r="KW136" s="57"/>
      <c r="KX136" s="57"/>
      <c r="KY136" s="57"/>
      <c r="KZ136" s="57"/>
      <c r="LA136" s="57"/>
      <c r="LB136" s="57"/>
      <c r="LC136" s="57"/>
      <c r="LD136" s="57"/>
      <c r="LE136" s="57"/>
      <c r="LF136" s="57"/>
      <c r="LG136" s="57"/>
      <c r="LH136" s="57"/>
      <c r="LI136" s="57"/>
      <c r="LJ136" s="57"/>
      <c r="LK136" s="57"/>
      <c r="LL136" s="57"/>
      <c r="LM136" s="57"/>
      <c r="LN136" s="57"/>
      <c r="LO136" s="57"/>
      <c r="LP136" s="57"/>
      <c r="LQ136" s="57"/>
      <c r="LR136" s="57"/>
      <c r="LS136" s="57"/>
      <c r="LT136" s="57"/>
      <c r="LU136" s="57"/>
      <c r="LV136" s="57"/>
      <c r="LW136" s="57"/>
      <c r="LX136" s="57"/>
      <c r="LY136" s="57"/>
      <c r="LZ136" s="57"/>
      <c r="MA136" s="57"/>
      <c r="MB136" s="57"/>
      <c r="MC136" s="57"/>
      <c r="MD136" s="57"/>
      <c r="ME136" s="57"/>
      <c r="MF136" s="57"/>
      <c r="MG136" s="57"/>
      <c r="MH136" s="57"/>
      <c r="MI136" s="57"/>
      <c r="MJ136" s="57"/>
      <c r="MK136" s="57"/>
      <c r="ML136" s="57"/>
      <c r="MM136" s="57"/>
      <c r="MN136" s="57"/>
      <c r="MO136" s="57"/>
      <c r="MP136" s="57"/>
      <c r="MQ136" s="57"/>
      <c r="MR136" s="57"/>
      <c r="MS136" s="57"/>
      <c r="MT136" s="57"/>
      <c r="MU136" s="57"/>
      <c r="MV136" s="57"/>
      <c r="MW136" s="57"/>
      <c r="MX136" s="57"/>
      <c r="MY136" s="57"/>
      <c r="MZ136" s="57"/>
      <c r="NA136" s="57"/>
      <c r="NB136" s="57"/>
      <c r="NC136" s="57"/>
      <c r="ND136" s="57"/>
      <c r="NE136" s="57"/>
      <c r="NF136" s="57"/>
      <c r="NG136" s="57"/>
      <c r="NH136" s="57"/>
      <c r="NI136" s="57"/>
      <c r="NJ136" s="57"/>
      <c r="NK136" s="57"/>
      <c r="NL136" s="57"/>
      <c r="NM136" s="57"/>
      <c r="NN136" s="57"/>
      <c r="NO136" s="57"/>
      <c r="NP136" s="57"/>
      <c r="NQ136" s="57"/>
      <c r="NR136" s="57"/>
      <c r="NS136" s="57"/>
      <c r="NT136" s="57"/>
      <c r="NU136" s="57"/>
      <c r="NV136" s="57"/>
      <c r="NW136" s="57"/>
      <c r="NX136" s="57"/>
      <c r="NY136" s="57"/>
      <c r="NZ136" s="57"/>
      <c r="OA136" s="57"/>
      <c r="OB136" s="57"/>
      <c r="OC136" s="57"/>
      <c r="OD136" s="57"/>
      <c r="OE136" s="57"/>
      <c r="OF136" s="57"/>
      <c r="OG136" s="57"/>
      <c r="OH136" s="57"/>
      <c r="OI136" s="57"/>
      <c r="OJ136" s="57"/>
      <c r="OK136" s="57"/>
      <c r="OL136" s="57"/>
      <c r="OM136" s="57"/>
      <c r="ON136" s="57"/>
      <c r="OO136" s="57"/>
      <c r="OP136" s="57"/>
      <c r="OQ136" s="57"/>
      <c r="OR136" s="57"/>
      <c r="OS136" s="57"/>
      <c r="OT136" s="57"/>
      <c r="OU136" s="57"/>
      <c r="OV136" s="57"/>
      <c r="OW136" s="57"/>
      <c r="OX136" s="57"/>
      <c r="OY136" s="57"/>
      <c r="OZ136" s="57"/>
      <c r="PA136" s="57"/>
      <c r="PB136" s="57"/>
      <c r="PC136" s="57"/>
      <c r="PD136" s="57"/>
      <c r="PE136" s="57"/>
      <c r="PF136" s="57"/>
      <c r="PG136" s="57"/>
      <c r="PH136" s="57"/>
      <c r="PI136" s="57"/>
      <c r="PJ136" s="57"/>
      <c r="PK136" s="57"/>
      <c r="PL136" s="57"/>
      <c r="PM136" s="57"/>
      <c r="PN136" s="57"/>
      <c r="PO136" s="57"/>
      <c r="PP136" s="57"/>
      <c r="PQ136" s="57"/>
      <c r="PR136" s="57"/>
      <c r="PS136" s="57"/>
      <c r="PT136" s="57"/>
      <c r="PU136" s="57"/>
      <c r="PV136" s="57"/>
      <c r="PW136" s="57"/>
      <c r="PX136" s="57"/>
      <c r="PY136" s="57"/>
      <c r="PZ136" s="57"/>
      <c r="QA136" s="57"/>
      <c r="QB136" s="57"/>
      <c r="QC136" s="57"/>
      <c r="QD136" s="57"/>
      <c r="QE136" s="57"/>
      <c r="QF136" s="57"/>
      <c r="QG136" s="57"/>
      <c r="QH136" s="57"/>
      <c r="QI136" s="57"/>
      <c r="QJ136" s="57"/>
      <c r="QK136" s="57"/>
      <c r="QL136" s="57"/>
      <c r="QM136" s="57"/>
      <c r="QN136" s="57"/>
      <c r="QO136" s="57"/>
      <c r="QP136" s="57"/>
      <c r="QQ136" s="57"/>
      <c r="QR136" s="57"/>
      <c r="QS136" s="57"/>
      <c r="QT136" s="57"/>
      <c r="QU136" s="57"/>
      <c r="QV136" s="57"/>
      <c r="QW136" s="57"/>
      <c r="QX136" s="57"/>
      <c r="QY136" s="57"/>
      <c r="QZ136" s="57"/>
      <c r="RA136" s="57"/>
      <c r="RB136" s="57"/>
      <c r="RC136" s="57"/>
      <c r="RD136" s="57"/>
      <c r="RE136" s="57"/>
      <c r="RF136" s="57"/>
      <c r="RG136" s="57"/>
      <c r="RH136" s="57"/>
      <c r="RI136" s="57"/>
      <c r="RJ136" s="57"/>
      <c r="RK136" s="57"/>
      <c r="RL136" s="57"/>
      <c r="RM136" s="57"/>
      <c r="RN136" s="57"/>
      <c r="RO136" s="57"/>
      <c r="RP136" s="57"/>
      <c r="RQ136" s="57"/>
      <c r="RR136" s="57"/>
      <c r="RS136" s="57"/>
      <c r="RT136" s="57"/>
      <c r="RU136" s="57"/>
      <c r="RV136" s="57"/>
      <c r="RW136" s="57"/>
      <c r="RX136" s="57"/>
      <c r="RY136" s="57"/>
      <c r="RZ136" s="57"/>
      <c r="SA136" s="57"/>
      <c r="SB136" s="57"/>
      <c r="SC136" s="57"/>
      <c r="SD136" s="57"/>
      <c r="SE136" s="57"/>
      <c r="SF136" s="57"/>
      <c r="SG136" s="57"/>
      <c r="SH136" s="57"/>
      <c r="SI136" s="57"/>
      <c r="SJ136" s="57"/>
      <c r="SK136" s="57"/>
      <c r="SL136" s="57"/>
      <c r="SM136" s="57"/>
      <c r="SN136" s="57"/>
      <c r="SO136" s="57"/>
      <c r="SP136" s="57"/>
      <c r="SQ136" s="57"/>
      <c r="SR136" s="57"/>
      <c r="SS136" s="57"/>
      <c r="ST136" s="57"/>
      <c r="SU136" s="57"/>
      <c r="SV136" s="57"/>
      <c r="SW136" s="57"/>
      <c r="SX136" s="57"/>
      <c r="SY136" s="57"/>
      <c r="SZ136" s="57"/>
      <c r="TA136" s="57"/>
      <c r="TB136" s="57"/>
      <c r="TC136" s="57"/>
      <c r="TD136" s="57"/>
      <c r="TE136" s="57"/>
      <c r="TF136" s="57"/>
      <c r="TG136" s="57"/>
      <c r="TH136" s="57"/>
      <c r="TI136" s="57"/>
      <c r="TJ136" s="57"/>
      <c r="TK136" s="57"/>
      <c r="TL136" s="57"/>
      <c r="TM136" s="57"/>
      <c r="TN136" s="57"/>
      <c r="TO136" s="57"/>
      <c r="TP136" s="57"/>
      <c r="TQ136" s="57"/>
      <c r="TR136" s="57"/>
      <c r="TS136" s="57"/>
      <c r="TT136" s="57"/>
      <c r="TU136" s="57"/>
      <c r="TV136" s="57"/>
      <c r="TW136" s="57"/>
      <c r="TX136" s="57"/>
      <c r="TY136" s="57"/>
      <c r="TZ136" s="57"/>
      <c r="UA136" s="57"/>
      <c r="UB136" s="57"/>
      <c r="UC136" s="57"/>
      <c r="UD136" s="57"/>
      <c r="UE136" s="57"/>
      <c r="UF136" s="57"/>
      <c r="UG136" s="57"/>
      <c r="UH136" s="57"/>
      <c r="UI136" s="57"/>
      <c r="UJ136" s="57"/>
      <c r="UK136" s="57"/>
      <c r="UL136" s="57"/>
      <c r="UM136" s="57"/>
      <c r="UN136" s="57"/>
      <c r="UO136" s="57"/>
      <c r="UP136" s="57"/>
      <c r="UQ136" s="57"/>
      <c r="UR136" s="57"/>
      <c r="US136" s="57"/>
      <c r="UT136" s="57"/>
      <c r="UU136" s="57"/>
      <c r="UV136" s="57"/>
      <c r="UW136" s="57"/>
      <c r="UX136" s="57"/>
      <c r="UY136" s="57"/>
      <c r="UZ136" s="57"/>
      <c r="VA136" s="57"/>
      <c r="VB136" s="57"/>
      <c r="VC136" s="57"/>
      <c r="VD136" s="57"/>
      <c r="VE136" s="57"/>
      <c r="VF136" s="57"/>
      <c r="VG136" s="57"/>
      <c r="VH136" s="57"/>
      <c r="VI136" s="57"/>
      <c r="VJ136" s="57"/>
      <c r="VK136" s="57"/>
      <c r="VL136" s="57"/>
      <c r="VM136" s="57"/>
      <c r="VN136" s="57"/>
      <c r="VO136" s="57"/>
      <c r="VP136" s="57"/>
      <c r="VQ136" s="57"/>
      <c r="VR136" s="57"/>
      <c r="VS136" s="57"/>
      <c r="VT136" s="57"/>
      <c r="VU136" s="57"/>
      <c r="VV136" s="57"/>
      <c r="VW136" s="57"/>
      <c r="VX136" s="57"/>
      <c r="VY136" s="57"/>
      <c r="VZ136" s="57"/>
      <c r="WA136" s="57"/>
      <c r="WB136" s="57"/>
      <c r="WC136" s="57"/>
      <c r="WD136" s="57"/>
      <c r="WE136" s="57"/>
      <c r="WF136" s="57"/>
      <c r="WG136" s="57"/>
      <c r="WH136" s="57"/>
      <c r="WI136" s="57"/>
      <c r="WJ136" s="57"/>
      <c r="WK136" s="57"/>
      <c r="WL136" s="57"/>
      <c r="WM136" s="57"/>
      <c r="WN136" s="57"/>
      <c r="WO136" s="57"/>
      <c r="WP136" s="57"/>
      <c r="WQ136" s="57"/>
      <c r="WR136" s="57"/>
      <c r="WS136" s="57"/>
      <c r="WT136" s="57"/>
      <c r="WU136" s="57"/>
      <c r="WV136" s="57"/>
      <c r="WW136" s="57"/>
      <c r="WX136" s="57"/>
      <c r="WY136" s="57"/>
      <c r="WZ136" s="57"/>
      <c r="XA136" s="57"/>
      <c r="XB136" s="57"/>
      <c r="XC136" s="57"/>
      <c r="XD136" s="57"/>
      <c r="XE136" s="57"/>
      <c r="XF136" s="57"/>
      <c r="XG136" s="57"/>
      <c r="XH136" s="57"/>
      <c r="XI136" s="57"/>
      <c r="XJ136" s="57"/>
      <c r="XK136" s="57"/>
      <c r="XL136" s="57"/>
      <c r="XM136" s="57"/>
      <c r="XN136" s="57"/>
      <c r="XO136" s="57"/>
      <c r="XP136" s="57"/>
      <c r="XQ136" s="57"/>
      <c r="XR136" s="57"/>
      <c r="XS136" s="57"/>
      <c r="XT136" s="57"/>
      <c r="XU136" s="57"/>
      <c r="XV136" s="57"/>
      <c r="XW136" s="57"/>
      <c r="XX136" s="57"/>
      <c r="XY136" s="57"/>
      <c r="XZ136" s="57"/>
      <c r="YA136" s="57"/>
      <c r="YB136" s="57"/>
      <c r="YC136" s="57"/>
      <c r="YD136" s="57"/>
      <c r="YE136" s="57"/>
      <c r="YF136" s="57"/>
      <c r="YG136" s="57"/>
      <c r="YH136" s="57"/>
      <c r="YI136" s="57"/>
      <c r="YJ136" s="57"/>
      <c r="YK136" s="57"/>
      <c r="YL136" s="57"/>
      <c r="YM136" s="57"/>
      <c r="YN136" s="57"/>
      <c r="YO136" s="57"/>
      <c r="YP136" s="57"/>
      <c r="YQ136" s="57"/>
      <c r="YR136" s="57"/>
      <c r="YS136" s="57"/>
      <c r="YT136" s="57"/>
      <c r="YU136" s="57"/>
      <c r="YV136" s="57"/>
      <c r="YW136" s="57"/>
      <c r="YX136" s="57"/>
      <c r="YY136" s="57"/>
      <c r="YZ136" s="57"/>
      <c r="ZA136" s="57"/>
      <c r="ZB136" s="57"/>
      <c r="ZC136" s="57"/>
      <c r="ZD136" s="57"/>
      <c r="ZE136" s="57"/>
      <c r="ZF136" s="57"/>
      <c r="ZG136" s="57"/>
      <c r="ZH136" s="57"/>
      <c r="ZI136" s="57"/>
      <c r="ZJ136" s="57"/>
      <c r="ZK136" s="57"/>
      <c r="ZL136" s="57"/>
      <c r="ZM136" s="57"/>
      <c r="ZN136" s="57"/>
      <c r="ZO136" s="57"/>
      <c r="ZP136" s="57"/>
      <c r="ZQ136" s="57"/>
      <c r="ZR136" s="57"/>
      <c r="ZS136" s="57"/>
      <c r="ZT136" s="57"/>
      <c r="ZU136" s="57"/>
      <c r="ZV136" s="57"/>
      <c r="ZW136" s="57"/>
      <c r="ZX136" s="57"/>
      <c r="ZY136" s="57"/>
      <c r="ZZ136" s="57"/>
      <c r="AAA136" s="57"/>
      <c r="AAB136" s="57"/>
      <c r="AAC136" s="57"/>
      <c r="AAD136" s="57"/>
      <c r="AAE136" s="57"/>
      <c r="AAF136" s="57"/>
      <c r="AAG136" s="57"/>
      <c r="AAH136" s="57"/>
      <c r="AAI136" s="57"/>
      <c r="AAJ136" s="57"/>
      <c r="AAK136" s="57"/>
      <c r="AAL136" s="57"/>
      <c r="AAM136" s="57"/>
      <c r="AAN136" s="57"/>
      <c r="AAO136" s="57"/>
      <c r="AAP136" s="57"/>
      <c r="AAQ136" s="57"/>
      <c r="AAR136" s="57"/>
      <c r="AAS136" s="57"/>
      <c r="AAT136" s="57"/>
      <c r="AAU136" s="57"/>
      <c r="AAV136" s="57"/>
      <c r="AAW136" s="57"/>
      <c r="AAX136" s="57"/>
      <c r="AAY136" s="57"/>
      <c r="AAZ136" s="57"/>
      <c r="ABA136" s="57"/>
      <c r="ABB136" s="57"/>
      <c r="ABC136" s="57"/>
      <c r="ABD136" s="57"/>
      <c r="ABE136" s="57"/>
      <c r="ABF136" s="57"/>
      <c r="ABG136" s="57"/>
      <c r="ABH136" s="57"/>
      <c r="ABI136" s="57"/>
      <c r="ABJ136" s="57"/>
      <c r="ABK136" s="57"/>
      <c r="ABL136" s="57"/>
      <c r="ABM136" s="57"/>
      <c r="ABN136" s="57"/>
      <c r="ABO136" s="57"/>
      <c r="ABP136" s="57"/>
      <c r="ABQ136" s="57"/>
      <c r="ABR136" s="57"/>
      <c r="ABS136" s="57"/>
      <c r="ABT136" s="57"/>
      <c r="ABU136" s="57"/>
      <c r="ABV136" s="57"/>
      <c r="ABW136" s="57"/>
      <c r="ABX136" s="57"/>
      <c r="ABY136" s="57"/>
      <c r="ABZ136" s="57"/>
      <c r="ACA136" s="57"/>
      <c r="ACB136" s="57"/>
      <c r="ACC136" s="57"/>
      <c r="ACD136" s="57"/>
      <c r="ACE136" s="57"/>
      <c r="ACF136" s="57"/>
      <c r="ACG136" s="57"/>
      <c r="ACH136" s="57"/>
      <c r="ACI136" s="57"/>
      <c r="ACJ136" s="57"/>
      <c r="ACK136" s="57"/>
      <c r="ACL136" s="57"/>
      <c r="ACM136" s="57"/>
      <c r="ACN136" s="57"/>
      <c r="ACO136" s="57"/>
      <c r="ACP136" s="57"/>
      <c r="ACQ136" s="57"/>
      <c r="ACR136" s="57"/>
      <c r="ACS136" s="57"/>
      <c r="ACT136" s="57"/>
      <c r="ACU136" s="57"/>
      <c r="ACV136" s="57"/>
      <c r="ACW136" s="57"/>
      <c r="ACX136" s="57"/>
      <c r="ACY136" s="57"/>
      <c r="ACZ136" s="57"/>
      <c r="ADA136" s="57"/>
      <c r="ADB136" s="57"/>
      <c r="ADC136" s="57"/>
      <c r="ADD136" s="57"/>
      <c r="ADE136" s="57"/>
      <c r="ADF136" s="57"/>
      <c r="ADG136" s="57"/>
      <c r="ADH136" s="57"/>
      <c r="ADI136" s="57"/>
      <c r="ADJ136" s="57"/>
      <c r="ADK136" s="57"/>
      <c r="ADL136" s="57"/>
      <c r="ADM136" s="57"/>
      <c r="ADN136" s="57"/>
      <c r="ADO136" s="57"/>
      <c r="ADP136" s="57"/>
      <c r="ADQ136" s="57"/>
      <c r="ADR136" s="57"/>
      <c r="ADS136" s="57"/>
      <c r="ADT136" s="57"/>
      <c r="ADU136" s="57"/>
      <c r="ADV136" s="57"/>
      <c r="ADW136" s="57"/>
      <c r="ADX136" s="57"/>
      <c r="ADY136" s="57"/>
      <c r="ADZ136" s="57"/>
      <c r="AEA136" s="57"/>
      <c r="AEB136" s="57"/>
      <c r="AEC136" s="57"/>
      <c r="AED136" s="57"/>
      <c r="AEE136" s="57"/>
      <c r="AEF136" s="57"/>
      <c r="AEG136" s="57"/>
      <c r="AEH136" s="57"/>
      <c r="AEI136" s="57"/>
      <c r="AEJ136" s="57"/>
      <c r="AEK136" s="57"/>
      <c r="AEL136" s="57"/>
      <c r="AEM136" s="57"/>
      <c r="AEN136" s="57"/>
      <c r="AEO136" s="57"/>
      <c r="AEP136" s="57"/>
      <c r="AEQ136" s="57"/>
      <c r="AER136" s="57"/>
      <c r="AES136" s="57"/>
      <c r="AET136" s="57"/>
      <c r="AEU136" s="57"/>
      <c r="AEV136" s="57"/>
      <c r="AEW136" s="57"/>
      <c r="AEX136" s="57"/>
      <c r="AEY136" s="57"/>
      <c r="AEZ136" s="57"/>
      <c r="AFA136" s="57"/>
      <c r="AFB136" s="57"/>
      <c r="AFC136" s="57"/>
      <c r="AFD136" s="57"/>
      <c r="AFE136" s="57"/>
      <c r="AFF136" s="57"/>
      <c r="AFG136" s="57"/>
      <c r="AFH136" s="57"/>
      <c r="AFI136" s="57"/>
      <c r="AFJ136" s="57"/>
      <c r="AFK136" s="57"/>
      <c r="AFL136" s="57"/>
      <c r="AFM136" s="57"/>
      <c r="AFN136" s="57"/>
      <c r="AFO136" s="57"/>
      <c r="AFP136" s="57"/>
      <c r="AFQ136" s="57"/>
      <c r="AFR136" s="57"/>
      <c r="AFS136" s="57"/>
      <c r="AFT136" s="57"/>
      <c r="AFU136" s="57"/>
      <c r="AFV136" s="57"/>
      <c r="AFW136" s="57"/>
      <c r="AFX136" s="57"/>
      <c r="AFY136" s="57"/>
      <c r="AFZ136" s="57"/>
      <c r="AGA136" s="57"/>
      <c r="AGB136" s="57"/>
      <c r="AGC136" s="57"/>
      <c r="AGD136" s="57"/>
      <c r="AGE136" s="57"/>
      <c r="AGF136" s="57"/>
      <c r="AGG136" s="57"/>
      <c r="AGH136" s="57"/>
      <c r="AGI136" s="57"/>
      <c r="AGJ136" s="57"/>
      <c r="AGK136" s="57"/>
      <c r="AGL136" s="57"/>
      <c r="AGM136" s="57"/>
      <c r="AGN136" s="57"/>
      <c r="AGO136" s="57"/>
      <c r="AGP136" s="57"/>
      <c r="AGQ136" s="57"/>
      <c r="AGR136" s="57"/>
      <c r="AGS136" s="57"/>
      <c r="AGT136" s="57"/>
      <c r="AGU136" s="57"/>
      <c r="AGV136" s="57"/>
      <c r="AGW136" s="57"/>
      <c r="AGX136" s="57"/>
      <c r="AGY136" s="57"/>
      <c r="AGZ136" s="57"/>
      <c r="AHA136" s="57"/>
      <c r="AHB136" s="57"/>
      <c r="AHC136" s="57"/>
      <c r="AHD136" s="57"/>
      <c r="AHE136" s="57"/>
      <c r="AHF136" s="57"/>
      <c r="AHG136" s="57"/>
      <c r="AHH136" s="57"/>
      <c r="AHI136" s="57"/>
      <c r="AHJ136" s="57"/>
      <c r="AHK136" s="57"/>
      <c r="AHL136" s="57"/>
      <c r="AHM136" s="57"/>
      <c r="AHN136" s="57"/>
      <c r="AHO136" s="57"/>
      <c r="AHP136" s="57"/>
      <c r="AHQ136" s="57"/>
      <c r="AHR136" s="57"/>
      <c r="AHS136" s="57"/>
      <c r="AHT136" s="57"/>
      <c r="AHU136" s="57"/>
      <c r="AHV136" s="57"/>
      <c r="AHW136" s="57"/>
      <c r="AHX136" s="57"/>
      <c r="AHY136" s="57"/>
      <c r="AHZ136" s="57"/>
      <c r="AIA136" s="57"/>
      <c r="AIB136" s="57"/>
      <c r="AIC136" s="57"/>
      <c r="AID136" s="57"/>
      <c r="AIE136" s="57"/>
      <c r="AIF136" s="57"/>
      <c r="AIG136" s="57"/>
      <c r="AIH136" s="57"/>
      <c r="AII136" s="57"/>
      <c r="AIJ136" s="57"/>
      <c r="AIK136" s="57"/>
      <c r="AIL136" s="57"/>
      <c r="AIM136" s="57"/>
      <c r="AIN136" s="57"/>
      <c r="AIO136" s="57"/>
      <c r="AIP136" s="57"/>
      <c r="AIQ136" s="57"/>
      <c r="AIR136" s="57"/>
      <c r="AIS136" s="57"/>
      <c r="AIT136" s="57"/>
      <c r="AIU136" s="57"/>
      <c r="AIV136" s="57"/>
      <c r="AIW136" s="57"/>
      <c r="AIX136" s="57"/>
      <c r="AIY136" s="57"/>
      <c r="AIZ136" s="57"/>
      <c r="AJA136" s="57"/>
      <c r="AJB136" s="57"/>
      <c r="AJC136" s="57"/>
      <c r="AJD136" s="57"/>
      <c r="AJE136" s="57"/>
      <c r="AJF136" s="57"/>
      <c r="AJG136" s="57"/>
      <c r="AJH136" s="57"/>
      <c r="AJI136" s="57"/>
      <c r="AJJ136" s="57"/>
      <c r="AJK136" s="57"/>
      <c r="AJL136" s="57"/>
      <c r="AJM136" s="57"/>
      <c r="AJN136" s="57"/>
      <c r="AJO136" s="57"/>
      <c r="AJP136" s="57"/>
      <c r="AJQ136" s="57"/>
      <c r="AJR136" s="57"/>
      <c r="AJS136" s="57"/>
      <c r="AJT136" s="57"/>
      <c r="AJU136" s="57"/>
      <c r="AJV136" s="57"/>
      <c r="AJW136" s="57"/>
      <c r="AJX136" s="57"/>
      <c r="AJY136" s="57"/>
      <c r="AJZ136" s="57"/>
      <c r="AKA136" s="57"/>
      <c r="AKB136" s="57"/>
      <c r="AKC136" s="57"/>
      <c r="AKD136" s="57"/>
      <c r="AKE136" s="57"/>
      <c r="AKF136" s="57"/>
      <c r="AKG136" s="57"/>
      <c r="AKH136" s="57"/>
      <c r="AKI136" s="57"/>
      <c r="AKJ136" s="57"/>
      <c r="AKK136" s="57"/>
      <c r="AKL136" s="57"/>
      <c r="AKM136" s="57"/>
      <c r="AKN136" s="57"/>
      <c r="AKO136" s="57"/>
      <c r="AKP136" s="57"/>
      <c r="AKQ136" s="57"/>
      <c r="AKR136" s="57"/>
      <c r="AKS136" s="57"/>
      <c r="AKT136" s="57"/>
      <c r="AKU136" s="57"/>
      <c r="AKV136" s="57"/>
      <c r="AKW136" s="57"/>
      <c r="AKX136" s="57"/>
      <c r="AKY136" s="57"/>
      <c r="AKZ136" s="57"/>
      <c r="ALA136" s="57"/>
      <c r="ALB136" s="57"/>
      <c r="ALC136" s="57"/>
      <c r="ALD136" s="57"/>
      <c r="ALE136" s="57"/>
      <c r="ALF136" s="57"/>
      <c r="ALG136" s="57"/>
      <c r="ALH136" s="57"/>
    </row>
    <row r="137" spans="1:996" s="413" customFormat="1" ht="14.4">
      <c r="A137" s="46"/>
      <c r="B137" s="47"/>
      <c r="C137" s="47"/>
      <c r="D137" s="47"/>
      <c r="E137" s="47"/>
      <c r="F137" s="47"/>
      <c r="G137" s="47"/>
      <c r="H137" s="48"/>
      <c r="I137" s="48"/>
      <c r="J137" s="48"/>
      <c r="K137" s="48"/>
      <c r="L137" s="48"/>
      <c r="M137" s="48"/>
      <c r="N137" s="48"/>
      <c r="O137" s="48"/>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HS137" s="62"/>
      <c r="HT137" s="62"/>
      <c r="HU137" s="62"/>
      <c r="HV137" s="62"/>
      <c r="HW137" s="62"/>
      <c r="HX137" s="62"/>
      <c r="HY137" s="62"/>
      <c r="HZ137" s="62"/>
      <c r="IA137" s="62"/>
      <c r="IB137" s="62"/>
      <c r="IC137" s="62"/>
      <c r="ID137" s="62"/>
      <c r="IE137" s="62"/>
      <c r="IF137" s="62"/>
      <c r="IG137" s="62"/>
      <c r="IH137" s="62"/>
      <c r="II137" s="62"/>
      <c r="IJ137" s="62"/>
      <c r="IK137" s="62"/>
      <c r="IL137" s="62"/>
      <c r="IM137" s="62"/>
      <c r="IN137" s="62"/>
      <c r="IO137" s="62"/>
      <c r="IP137" s="62"/>
      <c r="IQ137" s="62"/>
      <c r="IR137" s="62"/>
      <c r="IS137" s="62"/>
      <c r="IT137" s="62"/>
      <c r="IU137" s="62"/>
      <c r="IV137" s="62"/>
      <c r="IW137" s="62"/>
      <c r="IX137" s="62"/>
      <c r="IY137" s="62"/>
      <c r="IZ137" s="62"/>
      <c r="JA137" s="62"/>
      <c r="JB137" s="62"/>
      <c r="JC137" s="62"/>
      <c r="JD137" s="62"/>
      <c r="JE137" s="62"/>
      <c r="JF137" s="62"/>
      <c r="JG137" s="62"/>
      <c r="JH137" s="62"/>
      <c r="JI137" s="62"/>
      <c r="JJ137" s="62"/>
      <c r="JK137" s="62"/>
      <c r="JL137" s="62"/>
      <c r="JM137" s="62"/>
      <c r="JN137" s="62"/>
      <c r="JO137" s="62"/>
      <c r="JP137" s="62"/>
      <c r="JQ137" s="62"/>
      <c r="JR137" s="62"/>
      <c r="JS137" s="62"/>
      <c r="JT137" s="62"/>
      <c r="JU137" s="62"/>
      <c r="JV137" s="62"/>
      <c r="JW137" s="62"/>
      <c r="JX137" s="62"/>
      <c r="JY137" s="62"/>
      <c r="JZ137" s="62"/>
      <c r="KA137" s="62"/>
      <c r="KB137" s="62"/>
      <c r="KC137" s="62"/>
      <c r="KD137" s="62"/>
      <c r="KE137" s="62"/>
      <c r="KF137" s="62"/>
      <c r="KG137" s="62"/>
      <c r="KH137" s="62"/>
      <c r="KI137" s="62"/>
      <c r="KJ137" s="62"/>
      <c r="KK137" s="62"/>
      <c r="KL137" s="62"/>
      <c r="KM137" s="62"/>
      <c r="KN137" s="62"/>
      <c r="KO137" s="62"/>
      <c r="KP137" s="62"/>
      <c r="KQ137" s="62"/>
      <c r="KR137" s="62"/>
      <c r="KS137" s="62"/>
      <c r="KT137" s="62"/>
      <c r="KU137" s="62"/>
      <c r="KV137" s="62"/>
      <c r="KW137" s="62"/>
      <c r="KX137" s="62"/>
      <c r="KY137" s="62"/>
      <c r="KZ137" s="62"/>
      <c r="LA137" s="62"/>
      <c r="LB137" s="62"/>
      <c r="LC137" s="62"/>
      <c r="LD137" s="62"/>
      <c r="LE137" s="62"/>
      <c r="LF137" s="62"/>
      <c r="LG137" s="62"/>
      <c r="LH137" s="62"/>
      <c r="LI137" s="62"/>
      <c r="LJ137" s="62"/>
      <c r="LK137" s="62"/>
      <c r="LL137" s="62"/>
      <c r="LM137" s="62"/>
      <c r="LN137" s="62"/>
      <c r="LO137" s="62"/>
      <c r="LP137" s="62"/>
      <c r="LQ137" s="62"/>
      <c r="LR137" s="62"/>
      <c r="LS137" s="62"/>
      <c r="LT137" s="62"/>
      <c r="LU137" s="62"/>
      <c r="LV137" s="62"/>
      <c r="LW137" s="62"/>
      <c r="LX137" s="62"/>
      <c r="LY137" s="62"/>
      <c r="LZ137" s="62"/>
      <c r="MA137" s="62"/>
      <c r="MB137" s="62"/>
      <c r="MC137" s="62"/>
      <c r="MD137" s="62"/>
      <c r="ME137" s="62"/>
      <c r="MF137" s="62"/>
      <c r="MG137" s="62"/>
      <c r="MH137" s="62"/>
      <c r="MI137" s="62"/>
      <c r="MJ137" s="62"/>
      <c r="MK137" s="62"/>
      <c r="ML137" s="62"/>
      <c r="MM137" s="62"/>
      <c r="MN137" s="62"/>
      <c r="MO137" s="62"/>
      <c r="MP137" s="62"/>
      <c r="MQ137" s="62"/>
      <c r="MR137" s="62"/>
      <c r="MS137" s="62"/>
      <c r="MT137" s="62"/>
      <c r="MU137" s="62"/>
      <c r="MV137" s="62"/>
      <c r="MW137" s="62"/>
      <c r="MX137" s="62"/>
      <c r="MY137" s="62"/>
      <c r="MZ137" s="62"/>
      <c r="NA137" s="62"/>
      <c r="NB137" s="62"/>
      <c r="NC137" s="62"/>
      <c r="ND137" s="62"/>
      <c r="NE137" s="62"/>
      <c r="NF137" s="62"/>
      <c r="NG137" s="62"/>
      <c r="NH137" s="62"/>
      <c r="NI137" s="62"/>
      <c r="NJ137" s="62"/>
      <c r="NK137" s="62"/>
      <c r="NL137" s="62"/>
      <c r="NM137" s="62"/>
      <c r="NN137" s="62"/>
      <c r="NO137" s="62"/>
      <c r="NP137" s="62"/>
      <c r="NQ137" s="62"/>
      <c r="NR137" s="62"/>
      <c r="NS137" s="62"/>
      <c r="NT137" s="62"/>
      <c r="NU137" s="62"/>
      <c r="NV137" s="62"/>
      <c r="NW137" s="62"/>
      <c r="NX137" s="62"/>
      <c r="NY137" s="62"/>
      <c r="NZ137" s="62"/>
      <c r="OA137" s="62"/>
      <c r="OB137" s="62"/>
      <c r="OC137" s="62"/>
      <c r="OD137" s="62"/>
      <c r="OE137" s="62"/>
      <c r="OF137" s="62"/>
      <c r="OG137" s="62"/>
      <c r="OH137" s="62"/>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c r="RZ137" s="62"/>
      <c r="SA137" s="62"/>
      <c r="SB137" s="62"/>
      <c r="SC137" s="62"/>
      <c r="SD137" s="62"/>
      <c r="SE137" s="62"/>
      <c r="SF137" s="62"/>
      <c r="SG137" s="62"/>
      <c r="SH137" s="62"/>
      <c r="SI137" s="62"/>
      <c r="SJ137" s="62"/>
      <c r="SK137" s="62"/>
      <c r="SL137" s="62"/>
      <c r="SM137" s="62"/>
      <c r="SN137" s="62"/>
      <c r="SO137" s="62"/>
      <c r="SP137" s="62"/>
      <c r="SQ137" s="62"/>
      <c r="SR137" s="62"/>
      <c r="SS137" s="62"/>
      <c r="ST137" s="62"/>
      <c r="SU137" s="62"/>
      <c r="SV137" s="62"/>
      <c r="SW137" s="62"/>
      <c r="SX137" s="62"/>
      <c r="SY137" s="62"/>
      <c r="SZ137" s="62"/>
      <c r="TA137" s="62"/>
      <c r="TB137" s="62"/>
      <c r="TC137" s="62"/>
      <c r="TD137" s="62"/>
      <c r="TE137" s="62"/>
      <c r="TF137" s="62"/>
      <c r="TG137" s="62"/>
      <c r="TH137" s="62"/>
      <c r="TI137" s="62"/>
      <c r="TJ137" s="62"/>
      <c r="TK137" s="62"/>
      <c r="TL137" s="62"/>
      <c r="TM137" s="62"/>
      <c r="TN137" s="62"/>
      <c r="TO137" s="62"/>
      <c r="TP137" s="62"/>
      <c r="TQ137" s="62"/>
      <c r="TR137" s="62"/>
      <c r="TS137" s="62"/>
      <c r="TT137" s="62"/>
      <c r="TU137" s="62"/>
      <c r="TV137" s="62"/>
      <c r="TW137" s="62"/>
      <c r="TX137" s="62"/>
      <c r="TY137" s="62"/>
      <c r="TZ137" s="62"/>
      <c r="UA137" s="62"/>
      <c r="UB137" s="62"/>
      <c r="UC137" s="62"/>
      <c r="UD137" s="62"/>
      <c r="UE137" s="62"/>
      <c r="UF137" s="62"/>
      <c r="UG137" s="62"/>
      <c r="UH137" s="62"/>
      <c r="UI137" s="62"/>
      <c r="UJ137" s="62"/>
      <c r="UK137" s="62"/>
      <c r="UL137" s="62"/>
      <c r="UM137" s="62"/>
      <c r="UN137" s="62"/>
      <c r="UO137" s="62"/>
      <c r="UP137" s="62"/>
      <c r="UQ137" s="62"/>
      <c r="UR137" s="62"/>
      <c r="US137" s="62"/>
      <c r="UT137" s="62"/>
      <c r="UU137" s="62"/>
      <c r="UV137" s="62"/>
      <c r="UW137" s="62"/>
      <c r="UX137" s="62"/>
      <c r="UY137" s="62"/>
      <c r="UZ137" s="62"/>
      <c r="VA137" s="62"/>
      <c r="VB137" s="62"/>
      <c r="VC137" s="62"/>
      <c r="VD137" s="62"/>
      <c r="VE137" s="62"/>
      <c r="VF137" s="62"/>
      <c r="VG137" s="62"/>
      <c r="VH137" s="62"/>
      <c r="VI137" s="62"/>
      <c r="VJ137" s="62"/>
      <c r="VK137" s="62"/>
      <c r="VL137" s="62"/>
      <c r="VM137" s="62"/>
      <c r="VN137" s="62"/>
      <c r="VO137" s="62"/>
      <c r="VP137" s="62"/>
      <c r="VQ137" s="62"/>
      <c r="VR137" s="62"/>
      <c r="VS137" s="62"/>
      <c r="VT137" s="62"/>
      <c r="VU137" s="62"/>
      <c r="VV137" s="62"/>
      <c r="VW137" s="62"/>
      <c r="VX137" s="62"/>
      <c r="VY137" s="62"/>
      <c r="VZ137" s="62"/>
      <c r="WA137" s="62"/>
      <c r="WB137" s="62"/>
      <c r="WC137" s="62"/>
      <c r="WD137" s="62"/>
      <c r="WE137" s="62"/>
      <c r="WF137" s="62"/>
      <c r="WG137" s="62"/>
      <c r="WH137" s="62"/>
      <c r="WI137" s="62"/>
      <c r="WJ137" s="62"/>
      <c r="WK137" s="62"/>
      <c r="WL137" s="62"/>
      <c r="WM137" s="62"/>
      <c r="WN137" s="62"/>
      <c r="WO137" s="62"/>
      <c r="WP137" s="62"/>
      <c r="WQ137" s="62"/>
      <c r="WR137" s="62"/>
      <c r="WS137" s="62"/>
      <c r="WT137" s="62"/>
      <c r="WU137" s="62"/>
      <c r="WV137" s="62"/>
      <c r="WW137" s="62"/>
      <c r="WX137" s="62"/>
      <c r="WY137" s="62"/>
      <c r="WZ137" s="62"/>
      <c r="XA137" s="62"/>
      <c r="XB137" s="62"/>
      <c r="XC137" s="62"/>
      <c r="XD137" s="62"/>
      <c r="XE137" s="62"/>
      <c r="XF137" s="62"/>
      <c r="XG137" s="62"/>
      <c r="XH137" s="62"/>
      <c r="XI137" s="62"/>
      <c r="XJ137" s="62"/>
      <c r="XK137" s="62"/>
      <c r="XL137" s="62"/>
      <c r="XM137" s="62"/>
      <c r="XN137" s="62"/>
      <c r="XO137" s="62"/>
      <c r="XP137" s="62"/>
      <c r="XQ137" s="62"/>
      <c r="XR137" s="62"/>
      <c r="XS137" s="62"/>
      <c r="XT137" s="62"/>
      <c r="XU137" s="62"/>
      <c r="XV137" s="62"/>
      <c r="XW137" s="62"/>
      <c r="XX137" s="62"/>
      <c r="XY137" s="62"/>
      <c r="XZ137" s="62"/>
      <c r="YA137" s="62"/>
      <c r="YB137" s="62"/>
      <c r="YC137" s="62"/>
      <c r="YD137" s="62"/>
      <c r="YE137" s="62"/>
      <c r="YF137" s="62"/>
      <c r="YG137" s="62"/>
      <c r="YH137" s="62"/>
      <c r="YI137" s="62"/>
      <c r="YJ137" s="62"/>
      <c r="YK137" s="62"/>
      <c r="YL137" s="62"/>
      <c r="YM137" s="62"/>
      <c r="YN137" s="62"/>
      <c r="YO137" s="62"/>
      <c r="YP137" s="62"/>
      <c r="YQ137" s="62"/>
      <c r="YR137" s="62"/>
      <c r="YS137" s="62"/>
      <c r="YT137" s="62"/>
      <c r="YU137" s="62"/>
      <c r="YV137" s="62"/>
      <c r="YW137" s="62"/>
      <c r="YX137" s="62"/>
      <c r="YY137" s="62"/>
      <c r="YZ137" s="62"/>
      <c r="ZA137" s="62"/>
      <c r="ZB137" s="62"/>
      <c r="ZC137" s="62"/>
      <c r="ZD137" s="62"/>
      <c r="ZE137" s="62"/>
      <c r="ZF137" s="62"/>
      <c r="ZG137" s="62"/>
      <c r="ZH137" s="62"/>
      <c r="ZI137" s="62"/>
      <c r="ZJ137" s="62"/>
      <c r="ZK137" s="62"/>
      <c r="ZL137" s="62"/>
      <c r="ZM137" s="62"/>
      <c r="ZN137" s="62"/>
      <c r="ZO137" s="62"/>
      <c r="ZP137" s="62"/>
      <c r="ZQ137" s="62"/>
      <c r="ZR137" s="62"/>
      <c r="ZS137" s="62"/>
      <c r="ZT137" s="62"/>
      <c r="ZU137" s="62"/>
      <c r="ZV137" s="62"/>
      <c r="ZW137" s="62"/>
      <c r="ZX137" s="62"/>
      <c r="ZY137" s="62"/>
      <c r="ZZ137" s="62"/>
      <c r="AAA137" s="62"/>
      <c r="AAB137" s="62"/>
      <c r="AAC137" s="62"/>
      <c r="AAD137" s="62"/>
      <c r="AAE137" s="62"/>
      <c r="AAF137" s="62"/>
      <c r="AAG137" s="62"/>
      <c r="AAH137" s="62"/>
      <c r="AAI137" s="62"/>
      <c r="AAJ137" s="62"/>
      <c r="AAK137" s="62"/>
      <c r="AAL137" s="62"/>
      <c r="AAM137" s="62"/>
      <c r="AAN137" s="62"/>
      <c r="AAO137" s="62"/>
      <c r="AAP137" s="62"/>
      <c r="AAQ137" s="62"/>
      <c r="AAR137" s="62"/>
      <c r="AAS137" s="62"/>
      <c r="AAT137" s="62"/>
      <c r="AAU137" s="62"/>
      <c r="AAV137" s="62"/>
      <c r="AAW137" s="62"/>
      <c r="AAX137" s="62"/>
      <c r="AAY137" s="62"/>
      <c r="AAZ137" s="62"/>
      <c r="ABA137" s="62"/>
      <c r="ABB137" s="62"/>
      <c r="ABC137" s="62"/>
      <c r="ABD137" s="62"/>
      <c r="ABE137" s="62"/>
      <c r="ABF137" s="62"/>
      <c r="ABG137" s="62"/>
      <c r="ABH137" s="62"/>
      <c r="ABI137" s="62"/>
      <c r="ABJ137" s="62"/>
      <c r="ABK137" s="62"/>
      <c r="ABL137" s="62"/>
      <c r="ABM137" s="62"/>
      <c r="ABN137" s="62"/>
      <c r="ABO137" s="62"/>
      <c r="ABP137" s="62"/>
      <c r="ABQ137" s="62"/>
      <c r="ABR137" s="62"/>
      <c r="ABS137" s="62"/>
      <c r="ABT137" s="62"/>
      <c r="ABU137" s="62"/>
      <c r="ABV137" s="62"/>
      <c r="ABW137" s="62"/>
      <c r="ABX137" s="62"/>
      <c r="ABY137" s="62"/>
      <c r="ABZ137" s="62"/>
      <c r="ACA137" s="62"/>
      <c r="ACB137" s="62"/>
      <c r="ACC137" s="62"/>
      <c r="ACD137" s="62"/>
      <c r="ACE137" s="62"/>
      <c r="ACF137" s="62"/>
      <c r="ACG137" s="62"/>
      <c r="ACH137" s="62"/>
      <c r="ACI137" s="62"/>
      <c r="ACJ137" s="62"/>
      <c r="ACK137" s="62"/>
      <c r="ACL137" s="62"/>
      <c r="ACM137" s="62"/>
      <c r="ACN137" s="62"/>
      <c r="ACO137" s="62"/>
      <c r="ACP137" s="62"/>
      <c r="ACQ137" s="62"/>
      <c r="ACR137" s="62"/>
      <c r="ACS137" s="62"/>
      <c r="ACT137" s="62"/>
      <c r="ACU137" s="62"/>
      <c r="ACV137" s="62"/>
      <c r="ACW137" s="62"/>
      <c r="ACX137" s="62"/>
      <c r="ACY137" s="62"/>
      <c r="ACZ137" s="62"/>
      <c r="ADA137" s="62"/>
      <c r="ADB137" s="62"/>
      <c r="ADC137" s="62"/>
      <c r="ADD137" s="62"/>
      <c r="ADE137" s="62"/>
      <c r="ADF137" s="62"/>
      <c r="ADG137" s="62"/>
      <c r="ADH137" s="62"/>
      <c r="ADI137" s="62"/>
      <c r="ADJ137" s="62"/>
      <c r="ADK137" s="62"/>
      <c r="ADL137" s="62"/>
      <c r="ADM137" s="62"/>
      <c r="ADN137" s="62"/>
      <c r="ADO137" s="62"/>
      <c r="ADP137" s="62"/>
      <c r="ADQ137" s="62"/>
      <c r="ADR137" s="62"/>
      <c r="ADS137" s="62"/>
      <c r="ADT137" s="62"/>
      <c r="ADU137" s="62"/>
      <c r="ADV137" s="62"/>
      <c r="ADW137" s="62"/>
      <c r="ADX137" s="62"/>
      <c r="ADY137" s="62"/>
      <c r="ADZ137" s="62"/>
      <c r="AEA137" s="62"/>
      <c r="AEB137" s="62"/>
      <c r="AEC137" s="62"/>
      <c r="AED137" s="62"/>
      <c r="AEE137" s="62"/>
      <c r="AEF137" s="62"/>
      <c r="AEG137" s="62"/>
      <c r="AEH137" s="62"/>
      <c r="AEI137" s="62"/>
      <c r="AEJ137" s="62"/>
      <c r="AEK137" s="62"/>
      <c r="AEL137" s="62"/>
      <c r="AEM137" s="62"/>
      <c r="AEN137" s="62"/>
      <c r="AEO137" s="62"/>
      <c r="AEP137" s="62"/>
      <c r="AEQ137" s="62"/>
      <c r="AER137" s="62"/>
      <c r="AES137" s="62"/>
      <c r="AET137" s="62"/>
      <c r="AEU137" s="62"/>
      <c r="AEV137" s="62"/>
      <c r="AEW137" s="62"/>
      <c r="AEX137" s="62"/>
      <c r="AEY137" s="62"/>
      <c r="AEZ137" s="62"/>
      <c r="AFA137" s="62"/>
      <c r="AFB137" s="62"/>
      <c r="AFC137" s="62"/>
      <c r="AFD137" s="62"/>
      <c r="AFE137" s="62"/>
      <c r="AFF137" s="62"/>
      <c r="AFG137" s="62"/>
      <c r="AFH137" s="62"/>
      <c r="AFI137" s="62"/>
      <c r="AFJ137" s="62"/>
      <c r="AFK137" s="62"/>
      <c r="AFL137" s="62"/>
      <c r="AFM137" s="62"/>
      <c r="AFN137" s="62"/>
      <c r="AFO137" s="62"/>
      <c r="AFP137" s="62"/>
      <c r="AFQ137" s="62"/>
      <c r="AFR137" s="62"/>
      <c r="AFS137" s="62"/>
      <c r="AFT137" s="62"/>
      <c r="AFU137" s="62"/>
      <c r="AFV137" s="62"/>
      <c r="AFW137" s="62"/>
      <c r="AFX137" s="62"/>
      <c r="AFY137" s="62"/>
      <c r="AFZ137" s="62"/>
      <c r="AGA137" s="62"/>
      <c r="AGB137" s="62"/>
      <c r="AGC137" s="62"/>
      <c r="AGD137" s="62"/>
      <c r="AGE137" s="62"/>
      <c r="AGF137" s="62"/>
      <c r="AGG137" s="62"/>
      <c r="AGH137" s="62"/>
      <c r="AGI137" s="62"/>
      <c r="AGJ137" s="62"/>
      <c r="AGK137" s="62"/>
      <c r="AGL137" s="62"/>
      <c r="AGM137" s="62"/>
      <c r="AGN137" s="62"/>
      <c r="AGO137" s="62"/>
      <c r="AGP137" s="62"/>
      <c r="AGQ137" s="62"/>
      <c r="AGR137" s="62"/>
      <c r="AGS137" s="62"/>
      <c r="AGT137" s="62"/>
      <c r="AGU137" s="62"/>
      <c r="AGV137" s="62"/>
      <c r="AGW137" s="62"/>
      <c r="AGX137" s="62"/>
      <c r="AGY137" s="62"/>
      <c r="AGZ137" s="62"/>
      <c r="AHA137" s="62"/>
      <c r="AHB137" s="62"/>
      <c r="AHC137" s="62"/>
      <c r="AHD137" s="62"/>
      <c r="AHE137" s="62"/>
      <c r="AHF137" s="62"/>
      <c r="AHG137" s="62"/>
      <c r="AHH137" s="62"/>
      <c r="AHI137" s="62"/>
      <c r="AHJ137" s="62"/>
      <c r="AHK137" s="62"/>
      <c r="AHL137" s="62"/>
      <c r="AHM137" s="62"/>
      <c r="AHN137" s="62"/>
      <c r="AHO137" s="62"/>
      <c r="AHP137" s="62"/>
      <c r="AHQ137" s="62"/>
      <c r="AHR137" s="62"/>
      <c r="AHS137" s="62"/>
      <c r="AHT137" s="62"/>
      <c r="AHU137" s="62"/>
      <c r="AHV137" s="62"/>
      <c r="AHW137" s="62"/>
      <c r="AHX137" s="62"/>
      <c r="AHY137" s="62"/>
      <c r="AHZ137" s="62"/>
      <c r="AIA137" s="62"/>
      <c r="AIB137" s="62"/>
      <c r="AIC137" s="62"/>
      <c r="AID137" s="62"/>
      <c r="AIE137" s="62"/>
      <c r="AIF137" s="62"/>
      <c r="AIG137" s="62"/>
      <c r="AIH137" s="62"/>
      <c r="AII137" s="62"/>
      <c r="AIJ137" s="62"/>
      <c r="AIK137" s="62"/>
      <c r="AIL137" s="62"/>
      <c r="AIM137" s="62"/>
      <c r="AIN137" s="62"/>
      <c r="AIO137" s="62"/>
      <c r="AIP137" s="62"/>
      <c r="AIQ137" s="62"/>
      <c r="AIR137" s="62"/>
      <c r="AIS137" s="62"/>
      <c r="AIT137" s="62"/>
      <c r="AIU137" s="62"/>
      <c r="AIV137" s="62"/>
      <c r="AIW137" s="62"/>
      <c r="AIX137" s="62"/>
      <c r="AIY137" s="62"/>
      <c r="AIZ137" s="62"/>
      <c r="AJA137" s="62"/>
      <c r="AJB137" s="62"/>
      <c r="AJC137" s="62"/>
      <c r="AJD137" s="62"/>
      <c r="AJE137" s="62"/>
      <c r="AJF137" s="62"/>
      <c r="AJG137" s="62"/>
      <c r="AJH137" s="62"/>
      <c r="AJI137" s="62"/>
      <c r="AJJ137" s="62"/>
      <c r="AJK137" s="62"/>
      <c r="AJL137" s="62"/>
      <c r="AJM137" s="62"/>
      <c r="AJN137" s="62"/>
      <c r="AJO137" s="62"/>
      <c r="AJP137" s="62"/>
      <c r="AJQ137" s="62"/>
      <c r="AJR137" s="62"/>
      <c r="AJS137" s="62"/>
      <c r="AJT137" s="62"/>
      <c r="AJU137" s="62"/>
      <c r="AJV137" s="62"/>
      <c r="AJW137" s="62"/>
      <c r="AJX137" s="62"/>
      <c r="AJY137" s="62"/>
      <c r="AJZ137" s="62"/>
      <c r="AKA137" s="62"/>
      <c r="AKB137" s="62"/>
      <c r="AKC137" s="62"/>
      <c r="AKD137" s="62"/>
      <c r="AKE137" s="62"/>
      <c r="AKF137" s="62"/>
      <c r="AKG137" s="62"/>
      <c r="AKH137" s="62"/>
      <c r="AKI137" s="62"/>
      <c r="AKJ137" s="62"/>
      <c r="AKK137" s="62"/>
      <c r="AKL137" s="62"/>
      <c r="AKM137" s="62"/>
      <c r="AKN137" s="62"/>
      <c r="AKO137" s="62"/>
      <c r="AKP137" s="62"/>
      <c r="AKQ137" s="62"/>
      <c r="AKR137" s="62"/>
      <c r="AKS137" s="62"/>
      <c r="AKT137" s="62"/>
      <c r="AKU137" s="62"/>
      <c r="AKV137" s="62"/>
      <c r="AKW137" s="62"/>
      <c r="AKX137" s="62"/>
      <c r="AKY137" s="62"/>
      <c r="AKZ137" s="62"/>
      <c r="ALA137" s="62"/>
      <c r="ALB137" s="62"/>
      <c r="ALC137" s="62"/>
      <c r="ALD137" s="62"/>
      <c r="ALE137" s="62"/>
      <c r="ALF137" s="62"/>
      <c r="ALG137" s="62"/>
      <c r="ALH137" s="62"/>
    </row>
    <row r="138" spans="1:996" s="56" customFormat="1" ht="13.5" customHeight="1">
      <c r="A138" s="441"/>
      <c r="B138" s="40"/>
      <c r="C138" s="40"/>
      <c r="D138" s="407"/>
      <c r="E138" s="407"/>
      <c r="F138" s="407"/>
      <c r="G138" s="407"/>
      <c r="H138" s="407"/>
      <c r="I138" s="407"/>
      <c r="J138" s="407"/>
      <c r="K138" s="407"/>
      <c r="L138" s="407"/>
      <c r="M138" s="407"/>
      <c r="N138" s="407"/>
      <c r="O138" s="407"/>
      <c r="P138" s="382"/>
      <c r="Q138" s="382"/>
      <c r="R138" s="382"/>
      <c r="S138" s="382"/>
      <c r="T138" s="382"/>
      <c r="U138" s="382"/>
      <c r="V138" s="382"/>
      <c r="W138" s="382"/>
      <c r="X138" s="382"/>
      <c r="Y138" s="382"/>
      <c r="Z138" s="382"/>
      <c r="AA138" s="382"/>
      <c r="AB138" s="382"/>
      <c r="AC138" s="382"/>
      <c r="AD138" s="382"/>
      <c r="AE138" s="382"/>
      <c r="AF138" s="382"/>
      <c r="AG138" s="382"/>
      <c r="AH138" s="382"/>
      <c r="AI138" s="382"/>
      <c r="AJ138" s="382"/>
      <c r="AK138" s="382"/>
      <c r="AL138" s="382"/>
      <c r="AM138" s="382"/>
      <c r="AN138" s="382"/>
      <c r="AO138" s="382"/>
      <c r="AP138" s="382"/>
      <c r="AQ138" s="382"/>
      <c r="AR138" s="382"/>
      <c r="AS138" s="382"/>
      <c r="AT138" s="382"/>
      <c r="AU138" s="382"/>
      <c r="AV138" s="382"/>
      <c r="AW138" s="382"/>
      <c r="AX138" s="382"/>
      <c r="AY138" s="382"/>
      <c r="AZ138" s="382"/>
      <c r="BA138" s="382"/>
      <c r="BB138" s="382"/>
      <c r="BC138" s="382"/>
      <c r="BD138" s="382"/>
      <c r="BE138" s="382"/>
      <c r="BF138" s="382"/>
      <c r="BG138" s="382"/>
    </row>
    <row r="139" spans="1:996" s="56" customFormat="1" ht="13.5" customHeight="1">
      <c r="A139" s="441"/>
      <c r="B139" s="40"/>
      <c r="C139" s="40"/>
      <c r="D139" s="407"/>
      <c r="E139" s="407"/>
      <c r="F139" s="407"/>
      <c r="G139" s="407"/>
      <c r="H139" s="407"/>
      <c r="I139" s="407"/>
      <c r="J139" s="407"/>
      <c r="K139" s="407"/>
      <c r="L139" s="407"/>
      <c r="M139" s="407"/>
      <c r="N139" s="407"/>
      <c r="O139" s="407"/>
      <c r="P139" s="382"/>
      <c r="Q139" s="382"/>
      <c r="R139" s="382"/>
      <c r="S139" s="382"/>
      <c r="T139" s="382"/>
      <c r="U139" s="382"/>
      <c r="V139" s="382"/>
      <c r="W139" s="382"/>
      <c r="X139" s="382"/>
      <c r="Y139" s="382"/>
      <c r="Z139" s="382"/>
      <c r="AA139" s="382"/>
      <c r="AB139" s="382"/>
      <c r="AC139" s="382"/>
      <c r="AD139" s="382"/>
      <c r="AE139" s="382"/>
      <c r="AF139" s="382"/>
      <c r="AG139" s="382"/>
      <c r="AH139" s="382"/>
      <c r="AI139" s="382"/>
      <c r="AJ139" s="382"/>
      <c r="AK139" s="382"/>
      <c r="AL139" s="382"/>
      <c r="AM139" s="382"/>
      <c r="AN139" s="382"/>
      <c r="AO139" s="382"/>
      <c r="AP139" s="382"/>
      <c r="AQ139" s="382"/>
      <c r="AR139" s="382"/>
      <c r="AS139" s="382"/>
      <c r="AT139" s="382"/>
      <c r="AU139" s="382"/>
      <c r="AV139" s="382"/>
      <c r="AW139" s="382"/>
      <c r="AX139" s="382"/>
      <c r="AY139" s="382"/>
      <c r="AZ139" s="382"/>
      <c r="BA139" s="382"/>
      <c r="BB139" s="382"/>
      <c r="BC139" s="382"/>
      <c r="BD139" s="382"/>
      <c r="BE139" s="382"/>
      <c r="BF139" s="382"/>
      <c r="BG139" s="382"/>
    </row>
    <row r="140" spans="1:996">
      <c r="A140" s="409"/>
      <c r="B140" s="41"/>
      <c r="C140" s="41"/>
      <c r="D140" s="407"/>
      <c r="E140" s="407"/>
      <c r="F140" s="407"/>
      <c r="G140" s="407"/>
      <c r="H140" s="407"/>
      <c r="I140" s="407"/>
      <c r="J140" s="407"/>
      <c r="K140" s="407"/>
      <c r="L140" s="407"/>
      <c r="M140" s="407"/>
      <c r="N140" s="407"/>
      <c r="O140" s="407"/>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82"/>
      <c r="AL140" s="382"/>
      <c r="AM140" s="382"/>
      <c r="AN140" s="382"/>
      <c r="AO140" s="382"/>
      <c r="AP140" s="382"/>
      <c r="AQ140" s="382"/>
      <c r="AR140" s="382"/>
      <c r="AS140" s="382"/>
      <c r="AT140" s="382"/>
      <c r="AU140" s="382"/>
      <c r="AV140" s="382"/>
      <c r="AW140" s="382"/>
      <c r="AX140" s="382"/>
      <c r="AY140" s="382"/>
      <c r="AZ140" s="382"/>
      <c r="BA140" s="382"/>
      <c r="BB140" s="382"/>
      <c r="BC140" s="382"/>
      <c r="BD140" s="382"/>
      <c r="BE140" s="382"/>
      <c r="BF140" s="382"/>
      <c r="BG140" s="382"/>
    </row>
    <row r="141" spans="1:996">
      <c r="A141" s="410"/>
      <c r="B141" s="41"/>
      <c r="C141" s="41"/>
      <c r="D141" s="411"/>
      <c r="E141" s="411"/>
      <c r="F141" s="411"/>
      <c r="G141" s="411"/>
      <c r="H141" s="411"/>
      <c r="I141" s="411"/>
      <c r="J141" s="411"/>
      <c r="K141" s="411"/>
      <c r="L141" s="411"/>
      <c r="M141" s="411"/>
      <c r="N141" s="411"/>
      <c r="O141" s="411"/>
      <c r="P141" s="392"/>
      <c r="Q141" s="392"/>
      <c r="R141" s="392"/>
      <c r="S141" s="392"/>
      <c r="T141" s="392"/>
      <c r="U141" s="392"/>
      <c r="V141" s="392"/>
      <c r="W141" s="392"/>
      <c r="X141" s="392"/>
      <c r="Y141" s="392"/>
      <c r="Z141" s="392"/>
      <c r="AA141" s="392"/>
      <c r="AB141" s="392"/>
      <c r="AC141" s="392"/>
      <c r="AD141" s="392"/>
      <c r="AE141" s="392"/>
      <c r="AF141" s="392"/>
      <c r="AG141" s="392"/>
      <c r="AH141" s="392"/>
      <c r="AI141" s="392"/>
      <c r="AJ141" s="392"/>
      <c r="AK141" s="392"/>
      <c r="AL141" s="392"/>
      <c r="AM141" s="392"/>
      <c r="AN141" s="392"/>
      <c r="AO141" s="392"/>
      <c r="AP141" s="392"/>
      <c r="AQ141" s="392"/>
      <c r="AR141" s="392"/>
      <c r="AS141" s="392"/>
      <c r="AT141" s="392"/>
      <c r="AU141" s="392"/>
      <c r="AV141" s="392"/>
      <c r="AW141" s="392"/>
      <c r="AX141" s="392"/>
      <c r="AY141" s="392"/>
      <c r="AZ141" s="392"/>
      <c r="BA141" s="392"/>
      <c r="BB141" s="392"/>
      <c r="BC141" s="392"/>
      <c r="BD141" s="392"/>
      <c r="BE141" s="392"/>
      <c r="BF141" s="392"/>
      <c r="BG141" s="392"/>
    </row>
    <row r="142" spans="1:996">
      <c r="A142" s="412"/>
      <c r="B142" s="41"/>
      <c r="C142" s="41"/>
      <c r="D142" s="407"/>
      <c r="E142" s="407"/>
      <c r="F142" s="407"/>
      <c r="G142" s="407"/>
      <c r="H142" s="407"/>
      <c r="I142" s="407"/>
      <c r="J142" s="407"/>
      <c r="K142" s="407"/>
      <c r="L142" s="407"/>
      <c r="M142" s="407"/>
      <c r="N142" s="407"/>
      <c r="O142" s="407"/>
      <c r="P142" s="382"/>
      <c r="Q142" s="382"/>
      <c r="R142" s="382"/>
      <c r="S142" s="382"/>
      <c r="T142" s="382"/>
      <c r="U142" s="382"/>
      <c r="V142" s="382"/>
      <c r="W142" s="382"/>
      <c r="X142" s="382"/>
      <c r="Y142" s="382"/>
      <c r="Z142" s="382"/>
      <c r="AA142" s="382"/>
      <c r="AB142" s="382"/>
      <c r="AC142" s="382"/>
      <c r="AD142" s="382"/>
      <c r="AE142" s="382"/>
      <c r="AF142" s="382"/>
      <c r="AG142" s="382"/>
      <c r="AH142" s="382"/>
      <c r="AI142" s="382"/>
      <c r="AJ142" s="382"/>
      <c r="AK142" s="382"/>
      <c r="AL142" s="382"/>
      <c r="AM142" s="382"/>
      <c r="AN142" s="382"/>
      <c r="AO142" s="382"/>
      <c r="AP142" s="382"/>
      <c r="AQ142" s="382"/>
      <c r="AR142" s="382"/>
      <c r="AS142" s="382"/>
      <c r="AT142" s="382"/>
      <c r="AU142" s="382"/>
      <c r="AV142" s="382"/>
      <c r="AW142" s="382"/>
      <c r="AX142" s="382"/>
      <c r="AY142" s="382"/>
      <c r="AZ142" s="382"/>
      <c r="BA142" s="382"/>
      <c r="BB142" s="382"/>
      <c r="BC142" s="382"/>
      <c r="BD142" s="382"/>
      <c r="BE142" s="382"/>
      <c r="BF142" s="382"/>
      <c r="BG142" s="382"/>
    </row>
    <row r="143" spans="1:996">
      <c r="A143" s="42"/>
      <c r="B143" s="41"/>
      <c r="C143" s="41"/>
      <c r="D143" s="407"/>
      <c r="E143" s="407"/>
      <c r="F143" s="407"/>
      <c r="G143" s="407"/>
      <c r="H143" s="407"/>
      <c r="I143" s="407"/>
      <c r="J143" s="407"/>
      <c r="K143" s="407"/>
      <c r="L143" s="407"/>
      <c r="M143" s="407"/>
      <c r="N143" s="407"/>
      <c r="O143" s="407"/>
      <c r="P143" s="382"/>
      <c r="Q143" s="382"/>
      <c r="R143" s="382"/>
      <c r="S143" s="382"/>
      <c r="T143" s="382"/>
      <c r="U143" s="382"/>
      <c r="V143" s="382"/>
      <c r="W143" s="382"/>
      <c r="X143" s="382"/>
      <c r="Y143" s="382"/>
      <c r="Z143" s="382"/>
      <c r="AA143" s="382"/>
      <c r="AB143" s="382"/>
      <c r="AC143" s="382"/>
      <c r="AD143" s="382"/>
      <c r="AE143" s="382"/>
      <c r="AF143" s="382"/>
      <c r="AG143" s="382"/>
      <c r="AH143" s="382"/>
      <c r="AI143" s="382"/>
      <c r="AJ143" s="382"/>
      <c r="AK143" s="382"/>
      <c r="AL143" s="382"/>
      <c r="AM143" s="382"/>
      <c r="AN143" s="382"/>
      <c r="AO143" s="382"/>
      <c r="AP143" s="382"/>
      <c r="AQ143" s="382"/>
      <c r="AR143" s="382"/>
      <c r="AS143" s="382"/>
      <c r="AT143" s="382"/>
      <c r="AU143" s="382"/>
      <c r="AV143" s="382"/>
      <c r="AW143" s="382"/>
      <c r="AX143" s="382"/>
      <c r="AY143" s="382"/>
      <c r="AZ143" s="382"/>
      <c r="BA143" s="382"/>
      <c r="BB143" s="382"/>
      <c r="BC143" s="382"/>
      <c r="BD143" s="382"/>
      <c r="BE143" s="382"/>
      <c r="BF143" s="382"/>
      <c r="BG143" s="382"/>
    </row>
    <row r="144" spans="1:996">
      <c r="A144" s="43"/>
      <c r="B144" s="41"/>
      <c r="C144" s="41"/>
      <c r="D144" s="407"/>
      <c r="E144" s="407"/>
      <c r="F144" s="407"/>
      <c r="G144" s="407"/>
      <c r="H144" s="407"/>
      <c r="I144" s="407"/>
      <c r="J144" s="407"/>
      <c r="K144" s="407"/>
      <c r="L144" s="407"/>
      <c r="M144" s="407"/>
      <c r="N144" s="407"/>
      <c r="O144" s="407"/>
      <c r="P144" s="382"/>
      <c r="Q144" s="382"/>
      <c r="R144" s="382"/>
      <c r="S144" s="382"/>
      <c r="T144" s="382"/>
      <c r="U144" s="382"/>
      <c r="V144" s="382"/>
      <c r="W144" s="382"/>
      <c r="X144" s="382"/>
      <c r="Y144" s="382"/>
      <c r="Z144" s="382"/>
      <c r="AA144" s="382"/>
      <c r="AB144" s="382"/>
      <c r="AC144" s="382"/>
      <c r="AD144" s="382"/>
      <c r="AE144" s="382"/>
      <c r="AF144" s="382"/>
      <c r="AG144" s="382"/>
      <c r="AH144" s="382"/>
      <c r="AI144" s="382"/>
      <c r="AJ144" s="382"/>
      <c r="AK144" s="382"/>
      <c r="AL144" s="382"/>
      <c r="AM144" s="382"/>
      <c r="AN144" s="382"/>
      <c r="AO144" s="382"/>
      <c r="AP144" s="382"/>
      <c r="AQ144" s="382"/>
      <c r="AR144" s="382"/>
      <c r="AS144" s="382"/>
      <c r="AT144" s="382"/>
      <c r="AU144" s="382"/>
      <c r="AV144" s="382"/>
      <c r="AW144" s="382"/>
      <c r="AX144" s="382"/>
      <c r="AY144" s="382"/>
      <c r="AZ144" s="382"/>
      <c r="BA144" s="382"/>
      <c r="BB144" s="382"/>
      <c r="BC144" s="382"/>
      <c r="BD144" s="382"/>
      <c r="BE144" s="382"/>
      <c r="BF144" s="382"/>
      <c r="BG144" s="382"/>
    </row>
    <row r="145" spans="1:996">
      <c r="A145" s="39"/>
      <c r="B145" s="41"/>
      <c r="C145" s="41"/>
      <c r="D145" s="407"/>
      <c r="E145" s="407"/>
      <c r="F145" s="407"/>
      <c r="G145" s="407"/>
      <c r="H145" s="407"/>
      <c r="I145" s="407"/>
      <c r="J145" s="407"/>
      <c r="K145" s="407"/>
      <c r="L145" s="407"/>
      <c r="M145" s="407"/>
      <c r="N145" s="407"/>
      <c r="O145" s="407"/>
      <c r="P145" s="382"/>
      <c r="Q145" s="382"/>
      <c r="R145" s="382"/>
      <c r="S145" s="382"/>
      <c r="T145" s="382"/>
      <c r="U145" s="382"/>
      <c r="V145" s="382"/>
      <c r="W145" s="382"/>
      <c r="X145" s="382"/>
      <c r="Y145" s="382"/>
      <c r="Z145" s="382"/>
      <c r="AA145" s="382"/>
      <c r="AB145" s="382"/>
      <c r="AC145" s="382"/>
      <c r="AD145" s="382"/>
      <c r="AE145" s="382"/>
      <c r="AF145" s="382"/>
      <c r="AG145" s="382"/>
      <c r="AH145" s="382"/>
      <c r="AI145" s="382"/>
      <c r="AJ145" s="382"/>
      <c r="AK145" s="382"/>
      <c r="AL145" s="382"/>
      <c r="AM145" s="382"/>
      <c r="AN145" s="382"/>
      <c r="AO145" s="382"/>
      <c r="AP145" s="382"/>
      <c r="AQ145" s="382"/>
      <c r="AR145" s="382"/>
      <c r="AS145" s="382"/>
      <c r="AT145" s="382"/>
      <c r="AU145" s="382"/>
      <c r="AV145" s="382"/>
      <c r="AW145" s="382"/>
      <c r="AX145" s="382"/>
      <c r="AY145" s="382"/>
      <c r="AZ145" s="382"/>
      <c r="BA145" s="382"/>
      <c r="BB145" s="382"/>
      <c r="BC145" s="382"/>
      <c r="BD145" s="382"/>
      <c r="BE145" s="382"/>
      <c r="BF145" s="382"/>
      <c r="BG145" s="382"/>
    </row>
    <row r="146" spans="1:996">
      <c r="A146" s="39"/>
      <c r="B146" s="41"/>
      <c r="C146" s="41"/>
      <c r="D146" s="407"/>
      <c r="E146" s="407"/>
      <c r="F146" s="407"/>
      <c r="G146" s="407"/>
      <c r="H146" s="407"/>
      <c r="I146" s="407"/>
      <c r="J146" s="407"/>
      <c r="K146" s="407"/>
      <c r="L146" s="407"/>
      <c r="M146" s="407"/>
      <c r="N146" s="407"/>
      <c r="O146" s="407"/>
      <c r="P146" s="382"/>
      <c r="Q146" s="382"/>
      <c r="R146" s="382"/>
      <c r="S146" s="382"/>
      <c r="T146" s="382"/>
      <c r="U146" s="382"/>
      <c r="V146" s="382"/>
      <c r="W146" s="382"/>
      <c r="X146" s="382"/>
      <c r="Y146" s="382"/>
      <c r="Z146" s="382"/>
      <c r="AA146" s="382"/>
      <c r="AB146" s="382"/>
      <c r="AC146" s="382"/>
      <c r="AD146" s="382"/>
      <c r="AE146" s="382"/>
      <c r="AF146" s="382"/>
      <c r="AG146" s="382"/>
      <c r="AH146" s="382"/>
      <c r="AI146" s="382"/>
      <c r="AJ146" s="382"/>
      <c r="AK146" s="382"/>
      <c r="AL146" s="382"/>
      <c r="AM146" s="382"/>
      <c r="AN146" s="382"/>
      <c r="AO146" s="382"/>
      <c r="AP146" s="382"/>
      <c r="AQ146" s="382"/>
      <c r="AR146" s="382"/>
      <c r="AS146" s="382"/>
      <c r="AT146" s="382"/>
      <c r="AU146" s="382"/>
      <c r="AV146" s="382"/>
      <c r="AW146" s="382"/>
      <c r="AX146" s="382"/>
      <c r="AY146" s="382"/>
      <c r="AZ146" s="382"/>
      <c r="BA146" s="382"/>
      <c r="BB146" s="382"/>
      <c r="BC146" s="382"/>
      <c r="BD146" s="382"/>
      <c r="BE146" s="382"/>
      <c r="BF146" s="382"/>
      <c r="BG146" s="382"/>
    </row>
    <row r="147" spans="1:996" s="24" customFormat="1" ht="14.4">
      <c r="A147" s="44"/>
      <c r="B147" s="45"/>
      <c r="C147" s="45"/>
      <c r="D147" s="408"/>
      <c r="E147" s="408"/>
      <c r="F147" s="408"/>
      <c r="G147" s="408"/>
      <c r="H147" s="408"/>
      <c r="I147" s="408"/>
      <c r="J147" s="408"/>
      <c r="K147" s="408"/>
      <c r="L147" s="408"/>
      <c r="M147" s="408"/>
      <c r="N147" s="408"/>
      <c r="O147" s="408"/>
      <c r="P147" s="397"/>
      <c r="Q147" s="397"/>
      <c r="R147" s="397"/>
      <c r="S147" s="397"/>
      <c r="T147" s="397"/>
      <c r="U147" s="397"/>
      <c r="V147" s="397"/>
      <c r="W147" s="397"/>
      <c r="X147" s="397"/>
      <c r="Y147" s="397"/>
      <c r="Z147" s="397"/>
      <c r="AA147" s="397"/>
      <c r="AB147" s="397"/>
      <c r="AC147" s="397"/>
      <c r="AD147" s="397"/>
      <c r="AE147" s="397"/>
      <c r="AF147" s="397"/>
      <c r="AG147" s="397"/>
      <c r="AH147" s="397"/>
      <c r="AI147" s="397"/>
      <c r="AJ147" s="397"/>
      <c r="AK147" s="397"/>
      <c r="AL147" s="397"/>
      <c r="AM147" s="397"/>
      <c r="AN147" s="397"/>
      <c r="AO147" s="397"/>
      <c r="AP147" s="397"/>
      <c r="AQ147" s="397"/>
      <c r="AR147" s="397"/>
      <c r="AS147" s="397"/>
      <c r="AT147" s="397"/>
      <c r="AU147" s="397"/>
      <c r="AV147" s="397"/>
      <c r="AW147" s="397"/>
      <c r="AX147" s="397"/>
      <c r="AY147" s="397"/>
      <c r="AZ147" s="397"/>
      <c r="BA147" s="397"/>
      <c r="BB147" s="397"/>
      <c r="BC147" s="397"/>
      <c r="BD147" s="397"/>
      <c r="BE147" s="397"/>
      <c r="BF147" s="397"/>
      <c r="BG147" s="39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c r="DZ147" s="57"/>
      <c r="EA147" s="57"/>
      <c r="EB147" s="57"/>
      <c r="EC147" s="57"/>
      <c r="ED147" s="57"/>
      <c r="EE147" s="57"/>
      <c r="EF147" s="57"/>
      <c r="EG147" s="57"/>
      <c r="EH147" s="57"/>
      <c r="EI147" s="57"/>
      <c r="EJ147" s="57"/>
      <c r="EK147" s="57"/>
      <c r="EL147" s="57"/>
      <c r="EM147" s="57"/>
      <c r="EN147" s="57"/>
      <c r="EO147" s="57"/>
      <c r="EP147" s="57"/>
      <c r="EQ147" s="57"/>
      <c r="ER147" s="57"/>
      <c r="ES147" s="57"/>
      <c r="ET147" s="57"/>
      <c r="EU147" s="57"/>
      <c r="EV147" s="57"/>
      <c r="EW147" s="57"/>
      <c r="EX147" s="57"/>
      <c r="EY147" s="57"/>
      <c r="EZ147" s="57"/>
      <c r="FA147" s="57"/>
      <c r="FB147" s="57"/>
      <c r="FC147" s="57"/>
      <c r="FD147" s="57"/>
      <c r="FE147" s="57"/>
      <c r="FF147" s="57"/>
      <c r="FG147" s="57"/>
      <c r="FH147" s="57"/>
      <c r="FI147" s="57"/>
      <c r="FJ147" s="57"/>
      <c r="FK147" s="57"/>
      <c r="FL147" s="57"/>
      <c r="FM147" s="57"/>
      <c r="FN147" s="57"/>
      <c r="FO147" s="57"/>
      <c r="FP147" s="57"/>
      <c r="FQ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c r="JV147" s="57"/>
      <c r="JW147" s="57"/>
      <c r="JX147" s="57"/>
      <c r="JY147" s="57"/>
      <c r="JZ147" s="57"/>
      <c r="KA147" s="57"/>
      <c r="KB147" s="57"/>
      <c r="KC147" s="57"/>
      <c r="KD147" s="57"/>
      <c r="KE147" s="57"/>
      <c r="KF147" s="57"/>
      <c r="KG147" s="57"/>
      <c r="KH147" s="57"/>
      <c r="KI147" s="57"/>
      <c r="KJ147" s="57"/>
      <c r="KK147" s="57"/>
      <c r="KL147" s="57"/>
      <c r="KM147" s="57"/>
      <c r="KN147" s="57"/>
      <c r="KO147" s="57"/>
      <c r="KP147" s="57"/>
      <c r="KQ147" s="57"/>
      <c r="KR147" s="57"/>
      <c r="KS147" s="57"/>
      <c r="KT147" s="57"/>
      <c r="KU147" s="57"/>
      <c r="KV147" s="57"/>
      <c r="KW147" s="57"/>
      <c r="KX147" s="57"/>
      <c r="KY147" s="57"/>
      <c r="KZ147" s="57"/>
      <c r="LA147" s="57"/>
      <c r="LB147" s="57"/>
      <c r="LC147" s="57"/>
      <c r="LD147" s="57"/>
      <c r="LE147" s="57"/>
      <c r="LF147" s="57"/>
      <c r="LG147" s="57"/>
      <c r="LH147" s="57"/>
      <c r="LI147" s="57"/>
      <c r="LJ147" s="57"/>
      <c r="LK147" s="57"/>
      <c r="LL147" s="57"/>
      <c r="LM147" s="57"/>
      <c r="LN147" s="57"/>
      <c r="LO147" s="57"/>
      <c r="LP147" s="57"/>
      <c r="LQ147" s="57"/>
      <c r="LR147" s="57"/>
      <c r="LS147" s="57"/>
      <c r="LT147" s="57"/>
      <c r="LU147" s="57"/>
      <c r="LV147" s="57"/>
      <c r="LW147" s="57"/>
      <c r="LX147" s="57"/>
      <c r="LY147" s="57"/>
      <c r="LZ147" s="57"/>
      <c r="MA147" s="57"/>
      <c r="MB147" s="57"/>
      <c r="MC147" s="57"/>
      <c r="MD147" s="57"/>
      <c r="ME147" s="57"/>
      <c r="MF147" s="57"/>
      <c r="MG147" s="57"/>
      <c r="MH147" s="57"/>
      <c r="MI147" s="57"/>
      <c r="MJ147" s="57"/>
      <c r="MK147" s="57"/>
      <c r="ML147" s="57"/>
      <c r="MM147" s="57"/>
      <c r="MN147" s="57"/>
      <c r="MO147" s="57"/>
      <c r="MP147" s="57"/>
      <c r="MQ147" s="57"/>
      <c r="MR147" s="57"/>
      <c r="MS147" s="57"/>
      <c r="MT147" s="57"/>
      <c r="MU147" s="57"/>
      <c r="MV147" s="57"/>
      <c r="MW147" s="57"/>
      <c r="MX147" s="57"/>
      <c r="MY147" s="57"/>
      <c r="MZ147" s="57"/>
      <c r="NA147" s="57"/>
      <c r="NB147" s="57"/>
      <c r="NC147" s="57"/>
      <c r="ND147" s="57"/>
      <c r="NE147" s="57"/>
      <c r="NF147" s="57"/>
      <c r="NG147" s="57"/>
      <c r="NH147" s="57"/>
      <c r="NI147" s="57"/>
      <c r="NJ147" s="57"/>
      <c r="NK147" s="57"/>
      <c r="NL147" s="57"/>
      <c r="NM147" s="57"/>
      <c r="NN147" s="57"/>
      <c r="NO147" s="57"/>
      <c r="NP147" s="57"/>
      <c r="NQ147" s="57"/>
      <c r="NR147" s="57"/>
      <c r="NS147" s="57"/>
      <c r="NT147" s="57"/>
      <c r="NU147" s="57"/>
      <c r="NV147" s="57"/>
      <c r="NW147" s="57"/>
      <c r="NX147" s="57"/>
      <c r="NY147" s="57"/>
      <c r="NZ147" s="57"/>
      <c r="OA147" s="57"/>
      <c r="OB147" s="57"/>
      <c r="OC147" s="57"/>
      <c r="OD147" s="57"/>
      <c r="OE147" s="57"/>
      <c r="OF147" s="57"/>
      <c r="OG147" s="57"/>
      <c r="OH147" s="57"/>
      <c r="OI147" s="57"/>
      <c r="OJ147" s="57"/>
      <c r="OK147" s="57"/>
      <c r="OL147" s="57"/>
      <c r="OM147" s="57"/>
      <c r="ON147" s="57"/>
      <c r="OO147" s="57"/>
      <c r="OP147" s="57"/>
      <c r="OQ147" s="57"/>
      <c r="OR147" s="57"/>
      <c r="OS147" s="57"/>
      <c r="OT147" s="57"/>
      <c r="OU147" s="57"/>
      <c r="OV147" s="57"/>
      <c r="OW147" s="57"/>
      <c r="OX147" s="57"/>
      <c r="OY147" s="57"/>
      <c r="OZ147" s="57"/>
      <c r="PA147" s="57"/>
      <c r="PB147" s="57"/>
      <c r="PC147" s="57"/>
      <c r="PD147" s="57"/>
      <c r="PE147" s="57"/>
      <c r="PF147" s="57"/>
      <c r="PG147" s="57"/>
      <c r="PH147" s="57"/>
      <c r="PI147" s="57"/>
      <c r="PJ147" s="57"/>
      <c r="PK147" s="57"/>
      <c r="PL147" s="57"/>
      <c r="PM147" s="57"/>
      <c r="PN147" s="57"/>
      <c r="PO147" s="57"/>
      <c r="PP147" s="57"/>
      <c r="PQ147" s="57"/>
      <c r="PR147" s="57"/>
      <c r="PS147" s="57"/>
      <c r="PT147" s="57"/>
      <c r="PU147" s="57"/>
      <c r="PV147" s="57"/>
      <c r="PW147" s="57"/>
      <c r="PX147" s="57"/>
      <c r="PY147" s="57"/>
      <c r="PZ147" s="57"/>
      <c r="QA147" s="57"/>
      <c r="QB147" s="57"/>
      <c r="QC147" s="57"/>
      <c r="QD147" s="57"/>
      <c r="QE147" s="57"/>
      <c r="QF147" s="57"/>
      <c r="QG147" s="57"/>
      <c r="QH147" s="57"/>
      <c r="QI147" s="57"/>
      <c r="QJ147" s="57"/>
      <c r="QK147" s="57"/>
      <c r="QL147" s="57"/>
      <c r="QM147" s="57"/>
      <c r="QN147" s="57"/>
      <c r="QO147" s="57"/>
      <c r="QP147" s="57"/>
      <c r="QQ147" s="57"/>
      <c r="QR147" s="57"/>
      <c r="QS147" s="57"/>
      <c r="QT147" s="57"/>
      <c r="QU147" s="57"/>
      <c r="QV147" s="57"/>
      <c r="QW147" s="57"/>
      <c r="QX147" s="57"/>
      <c r="QY147" s="57"/>
      <c r="QZ147" s="57"/>
      <c r="RA147" s="57"/>
      <c r="RB147" s="57"/>
      <c r="RC147" s="57"/>
      <c r="RD147" s="57"/>
      <c r="RE147" s="57"/>
      <c r="RF147" s="57"/>
      <c r="RG147" s="57"/>
      <c r="RH147" s="57"/>
      <c r="RI147" s="57"/>
      <c r="RJ147" s="57"/>
      <c r="RK147" s="57"/>
      <c r="RL147" s="57"/>
      <c r="RM147" s="57"/>
      <c r="RN147" s="57"/>
      <c r="RO147" s="57"/>
      <c r="RP147" s="57"/>
      <c r="RQ147" s="57"/>
      <c r="RR147" s="57"/>
      <c r="RS147" s="57"/>
      <c r="RT147" s="57"/>
      <c r="RU147" s="57"/>
      <c r="RV147" s="57"/>
      <c r="RW147" s="57"/>
      <c r="RX147" s="57"/>
      <c r="RY147" s="57"/>
      <c r="RZ147" s="57"/>
      <c r="SA147" s="57"/>
      <c r="SB147" s="57"/>
      <c r="SC147" s="57"/>
      <c r="SD147" s="57"/>
      <c r="SE147" s="57"/>
      <c r="SF147" s="57"/>
      <c r="SG147" s="57"/>
      <c r="SH147" s="57"/>
      <c r="SI147" s="57"/>
      <c r="SJ147" s="57"/>
      <c r="SK147" s="57"/>
      <c r="SL147" s="57"/>
      <c r="SM147" s="57"/>
      <c r="SN147" s="57"/>
      <c r="SO147" s="57"/>
      <c r="SP147" s="57"/>
      <c r="SQ147" s="57"/>
      <c r="SR147" s="57"/>
      <c r="SS147" s="57"/>
      <c r="ST147" s="57"/>
      <c r="SU147" s="57"/>
      <c r="SV147" s="57"/>
      <c r="SW147" s="57"/>
      <c r="SX147" s="57"/>
      <c r="SY147" s="57"/>
      <c r="SZ147" s="57"/>
      <c r="TA147" s="57"/>
      <c r="TB147" s="57"/>
      <c r="TC147" s="57"/>
      <c r="TD147" s="57"/>
      <c r="TE147" s="57"/>
      <c r="TF147" s="57"/>
      <c r="TG147" s="57"/>
      <c r="TH147" s="57"/>
      <c r="TI147" s="57"/>
      <c r="TJ147" s="57"/>
      <c r="TK147" s="57"/>
      <c r="TL147" s="57"/>
      <c r="TM147" s="57"/>
      <c r="TN147" s="57"/>
      <c r="TO147" s="57"/>
      <c r="TP147" s="57"/>
      <c r="TQ147" s="57"/>
      <c r="TR147" s="57"/>
      <c r="TS147" s="57"/>
      <c r="TT147" s="57"/>
      <c r="TU147" s="57"/>
      <c r="TV147" s="57"/>
      <c r="TW147" s="57"/>
      <c r="TX147" s="57"/>
      <c r="TY147" s="57"/>
      <c r="TZ147" s="57"/>
      <c r="UA147" s="57"/>
      <c r="UB147" s="57"/>
      <c r="UC147" s="57"/>
      <c r="UD147" s="57"/>
      <c r="UE147" s="57"/>
      <c r="UF147" s="57"/>
      <c r="UG147" s="57"/>
      <c r="UH147" s="57"/>
      <c r="UI147" s="57"/>
      <c r="UJ147" s="57"/>
      <c r="UK147" s="57"/>
      <c r="UL147" s="57"/>
      <c r="UM147" s="57"/>
      <c r="UN147" s="57"/>
      <c r="UO147" s="57"/>
      <c r="UP147" s="57"/>
      <c r="UQ147" s="57"/>
      <c r="UR147" s="57"/>
      <c r="US147" s="57"/>
      <c r="UT147" s="57"/>
      <c r="UU147" s="57"/>
      <c r="UV147" s="57"/>
      <c r="UW147" s="57"/>
      <c r="UX147" s="57"/>
      <c r="UY147" s="57"/>
      <c r="UZ147" s="57"/>
      <c r="VA147" s="57"/>
      <c r="VB147" s="57"/>
      <c r="VC147" s="57"/>
      <c r="VD147" s="57"/>
      <c r="VE147" s="57"/>
      <c r="VF147" s="57"/>
      <c r="VG147" s="57"/>
      <c r="VH147" s="57"/>
      <c r="VI147" s="57"/>
      <c r="VJ147" s="57"/>
      <c r="VK147" s="57"/>
      <c r="VL147" s="57"/>
      <c r="VM147" s="57"/>
      <c r="VN147" s="57"/>
      <c r="VO147" s="57"/>
      <c r="VP147" s="57"/>
      <c r="VQ147" s="57"/>
      <c r="VR147" s="57"/>
      <c r="VS147" s="57"/>
      <c r="VT147" s="57"/>
      <c r="VU147" s="57"/>
      <c r="VV147" s="57"/>
      <c r="VW147" s="57"/>
      <c r="VX147" s="57"/>
      <c r="VY147" s="57"/>
      <c r="VZ147" s="57"/>
      <c r="WA147" s="57"/>
      <c r="WB147" s="57"/>
      <c r="WC147" s="57"/>
      <c r="WD147" s="57"/>
      <c r="WE147" s="57"/>
      <c r="WF147" s="57"/>
      <c r="WG147" s="57"/>
      <c r="WH147" s="57"/>
      <c r="WI147" s="57"/>
      <c r="WJ147" s="57"/>
      <c r="WK147" s="57"/>
      <c r="WL147" s="57"/>
      <c r="WM147" s="57"/>
      <c r="WN147" s="57"/>
      <c r="WO147" s="57"/>
      <c r="WP147" s="57"/>
      <c r="WQ147" s="57"/>
      <c r="WR147" s="57"/>
      <c r="WS147" s="57"/>
      <c r="WT147" s="57"/>
      <c r="WU147" s="57"/>
      <c r="WV147" s="57"/>
      <c r="WW147" s="57"/>
      <c r="WX147" s="57"/>
      <c r="WY147" s="57"/>
      <c r="WZ147" s="57"/>
      <c r="XA147" s="57"/>
      <c r="XB147" s="57"/>
      <c r="XC147" s="57"/>
      <c r="XD147" s="57"/>
      <c r="XE147" s="57"/>
      <c r="XF147" s="57"/>
      <c r="XG147" s="57"/>
      <c r="XH147" s="57"/>
      <c r="XI147" s="57"/>
      <c r="XJ147" s="57"/>
      <c r="XK147" s="57"/>
      <c r="XL147" s="57"/>
      <c r="XM147" s="57"/>
      <c r="XN147" s="57"/>
      <c r="XO147" s="57"/>
      <c r="XP147" s="57"/>
      <c r="XQ147" s="57"/>
      <c r="XR147" s="57"/>
      <c r="XS147" s="57"/>
      <c r="XT147" s="57"/>
      <c r="XU147" s="57"/>
      <c r="XV147" s="57"/>
      <c r="XW147" s="57"/>
      <c r="XX147" s="57"/>
      <c r="XY147" s="57"/>
      <c r="XZ147" s="57"/>
      <c r="YA147" s="57"/>
      <c r="YB147" s="57"/>
      <c r="YC147" s="57"/>
      <c r="YD147" s="57"/>
      <c r="YE147" s="57"/>
      <c r="YF147" s="57"/>
      <c r="YG147" s="57"/>
      <c r="YH147" s="57"/>
      <c r="YI147" s="57"/>
      <c r="YJ147" s="57"/>
      <c r="YK147" s="57"/>
      <c r="YL147" s="57"/>
      <c r="YM147" s="57"/>
      <c r="YN147" s="57"/>
      <c r="YO147" s="57"/>
      <c r="YP147" s="57"/>
      <c r="YQ147" s="57"/>
      <c r="YR147" s="57"/>
      <c r="YS147" s="57"/>
      <c r="YT147" s="57"/>
      <c r="YU147" s="57"/>
      <c r="YV147" s="57"/>
      <c r="YW147" s="57"/>
      <c r="YX147" s="57"/>
      <c r="YY147" s="57"/>
      <c r="YZ147" s="57"/>
      <c r="ZA147" s="57"/>
      <c r="ZB147" s="57"/>
      <c r="ZC147" s="57"/>
      <c r="ZD147" s="57"/>
      <c r="ZE147" s="57"/>
      <c r="ZF147" s="57"/>
      <c r="ZG147" s="57"/>
      <c r="ZH147" s="57"/>
      <c r="ZI147" s="57"/>
      <c r="ZJ147" s="57"/>
      <c r="ZK147" s="57"/>
      <c r="ZL147" s="57"/>
      <c r="ZM147" s="57"/>
      <c r="ZN147" s="57"/>
      <c r="ZO147" s="57"/>
      <c r="ZP147" s="57"/>
      <c r="ZQ147" s="57"/>
      <c r="ZR147" s="57"/>
      <c r="ZS147" s="57"/>
      <c r="ZT147" s="57"/>
      <c r="ZU147" s="57"/>
      <c r="ZV147" s="57"/>
      <c r="ZW147" s="57"/>
      <c r="ZX147" s="57"/>
      <c r="ZY147" s="57"/>
      <c r="ZZ147" s="57"/>
      <c r="AAA147" s="57"/>
      <c r="AAB147" s="57"/>
      <c r="AAC147" s="57"/>
      <c r="AAD147" s="57"/>
      <c r="AAE147" s="57"/>
      <c r="AAF147" s="57"/>
      <c r="AAG147" s="57"/>
      <c r="AAH147" s="57"/>
      <c r="AAI147" s="57"/>
      <c r="AAJ147" s="57"/>
      <c r="AAK147" s="57"/>
      <c r="AAL147" s="57"/>
      <c r="AAM147" s="57"/>
      <c r="AAN147" s="57"/>
      <c r="AAO147" s="57"/>
      <c r="AAP147" s="57"/>
      <c r="AAQ147" s="57"/>
      <c r="AAR147" s="57"/>
      <c r="AAS147" s="57"/>
      <c r="AAT147" s="57"/>
      <c r="AAU147" s="57"/>
      <c r="AAV147" s="57"/>
      <c r="AAW147" s="57"/>
      <c r="AAX147" s="57"/>
      <c r="AAY147" s="57"/>
      <c r="AAZ147" s="57"/>
      <c r="ABA147" s="57"/>
      <c r="ABB147" s="57"/>
      <c r="ABC147" s="57"/>
      <c r="ABD147" s="57"/>
      <c r="ABE147" s="57"/>
      <c r="ABF147" s="57"/>
      <c r="ABG147" s="57"/>
      <c r="ABH147" s="57"/>
      <c r="ABI147" s="57"/>
      <c r="ABJ147" s="57"/>
      <c r="ABK147" s="57"/>
      <c r="ABL147" s="57"/>
      <c r="ABM147" s="57"/>
      <c r="ABN147" s="57"/>
      <c r="ABO147" s="57"/>
      <c r="ABP147" s="57"/>
      <c r="ABQ147" s="57"/>
      <c r="ABR147" s="57"/>
      <c r="ABS147" s="57"/>
      <c r="ABT147" s="57"/>
      <c r="ABU147" s="57"/>
      <c r="ABV147" s="57"/>
      <c r="ABW147" s="57"/>
      <c r="ABX147" s="57"/>
      <c r="ABY147" s="57"/>
      <c r="ABZ147" s="57"/>
      <c r="ACA147" s="57"/>
      <c r="ACB147" s="57"/>
      <c r="ACC147" s="57"/>
      <c r="ACD147" s="57"/>
      <c r="ACE147" s="57"/>
      <c r="ACF147" s="57"/>
      <c r="ACG147" s="57"/>
      <c r="ACH147" s="57"/>
      <c r="ACI147" s="57"/>
      <c r="ACJ147" s="57"/>
      <c r="ACK147" s="57"/>
      <c r="ACL147" s="57"/>
      <c r="ACM147" s="57"/>
      <c r="ACN147" s="57"/>
      <c r="ACO147" s="57"/>
      <c r="ACP147" s="57"/>
      <c r="ACQ147" s="57"/>
      <c r="ACR147" s="57"/>
      <c r="ACS147" s="57"/>
      <c r="ACT147" s="57"/>
      <c r="ACU147" s="57"/>
      <c r="ACV147" s="57"/>
      <c r="ACW147" s="57"/>
      <c r="ACX147" s="57"/>
      <c r="ACY147" s="57"/>
      <c r="ACZ147" s="57"/>
      <c r="ADA147" s="57"/>
      <c r="ADB147" s="57"/>
      <c r="ADC147" s="57"/>
      <c r="ADD147" s="57"/>
      <c r="ADE147" s="57"/>
      <c r="ADF147" s="57"/>
      <c r="ADG147" s="57"/>
      <c r="ADH147" s="57"/>
      <c r="ADI147" s="57"/>
      <c r="ADJ147" s="57"/>
      <c r="ADK147" s="57"/>
      <c r="ADL147" s="57"/>
      <c r="ADM147" s="57"/>
      <c r="ADN147" s="57"/>
      <c r="ADO147" s="57"/>
      <c r="ADP147" s="57"/>
      <c r="ADQ147" s="57"/>
      <c r="ADR147" s="57"/>
      <c r="ADS147" s="57"/>
      <c r="ADT147" s="57"/>
      <c r="ADU147" s="57"/>
      <c r="ADV147" s="57"/>
      <c r="ADW147" s="57"/>
      <c r="ADX147" s="57"/>
      <c r="ADY147" s="57"/>
      <c r="ADZ147" s="57"/>
      <c r="AEA147" s="57"/>
      <c r="AEB147" s="57"/>
      <c r="AEC147" s="57"/>
      <c r="AED147" s="57"/>
      <c r="AEE147" s="57"/>
      <c r="AEF147" s="57"/>
      <c r="AEG147" s="57"/>
      <c r="AEH147" s="57"/>
      <c r="AEI147" s="57"/>
      <c r="AEJ147" s="57"/>
      <c r="AEK147" s="57"/>
      <c r="AEL147" s="57"/>
      <c r="AEM147" s="57"/>
      <c r="AEN147" s="57"/>
      <c r="AEO147" s="57"/>
      <c r="AEP147" s="57"/>
      <c r="AEQ147" s="57"/>
      <c r="AER147" s="57"/>
      <c r="AES147" s="57"/>
      <c r="AET147" s="57"/>
      <c r="AEU147" s="57"/>
      <c r="AEV147" s="57"/>
      <c r="AEW147" s="57"/>
      <c r="AEX147" s="57"/>
      <c r="AEY147" s="57"/>
      <c r="AEZ147" s="57"/>
      <c r="AFA147" s="57"/>
      <c r="AFB147" s="57"/>
      <c r="AFC147" s="57"/>
      <c r="AFD147" s="57"/>
      <c r="AFE147" s="57"/>
      <c r="AFF147" s="57"/>
      <c r="AFG147" s="57"/>
      <c r="AFH147" s="57"/>
      <c r="AFI147" s="57"/>
      <c r="AFJ147" s="57"/>
      <c r="AFK147" s="57"/>
      <c r="AFL147" s="57"/>
      <c r="AFM147" s="57"/>
      <c r="AFN147" s="57"/>
      <c r="AFO147" s="57"/>
      <c r="AFP147" s="57"/>
      <c r="AFQ147" s="57"/>
      <c r="AFR147" s="57"/>
      <c r="AFS147" s="57"/>
      <c r="AFT147" s="57"/>
      <c r="AFU147" s="57"/>
      <c r="AFV147" s="57"/>
      <c r="AFW147" s="57"/>
      <c r="AFX147" s="57"/>
      <c r="AFY147" s="57"/>
      <c r="AFZ147" s="57"/>
      <c r="AGA147" s="57"/>
      <c r="AGB147" s="57"/>
      <c r="AGC147" s="57"/>
      <c r="AGD147" s="57"/>
      <c r="AGE147" s="57"/>
      <c r="AGF147" s="57"/>
      <c r="AGG147" s="57"/>
      <c r="AGH147" s="57"/>
      <c r="AGI147" s="57"/>
      <c r="AGJ147" s="57"/>
      <c r="AGK147" s="57"/>
      <c r="AGL147" s="57"/>
      <c r="AGM147" s="57"/>
      <c r="AGN147" s="57"/>
      <c r="AGO147" s="57"/>
      <c r="AGP147" s="57"/>
      <c r="AGQ147" s="57"/>
      <c r="AGR147" s="57"/>
      <c r="AGS147" s="57"/>
      <c r="AGT147" s="57"/>
      <c r="AGU147" s="57"/>
      <c r="AGV147" s="57"/>
      <c r="AGW147" s="57"/>
      <c r="AGX147" s="57"/>
      <c r="AGY147" s="57"/>
      <c r="AGZ147" s="57"/>
      <c r="AHA147" s="57"/>
      <c r="AHB147" s="57"/>
      <c r="AHC147" s="57"/>
      <c r="AHD147" s="57"/>
      <c r="AHE147" s="57"/>
      <c r="AHF147" s="57"/>
      <c r="AHG147" s="57"/>
      <c r="AHH147" s="57"/>
      <c r="AHI147" s="57"/>
      <c r="AHJ147" s="57"/>
      <c r="AHK147" s="57"/>
      <c r="AHL147" s="57"/>
      <c r="AHM147" s="57"/>
      <c r="AHN147" s="57"/>
      <c r="AHO147" s="57"/>
      <c r="AHP147" s="57"/>
      <c r="AHQ147" s="57"/>
      <c r="AHR147" s="57"/>
      <c r="AHS147" s="57"/>
      <c r="AHT147" s="57"/>
      <c r="AHU147" s="57"/>
      <c r="AHV147" s="57"/>
      <c r="AHW147" s="57"/>
      <c r="AHX147" s="57"/>
      <c r="AHY147" s="57"/>
      <c r="AHZ147" s="57"/>
      <c r="AIA147" s="57"/>
      <c r="AIB147" s="57"/>
      <c r="AIC147" s="57"/>
      <c r="AID147" s="57"/>
      <c r="AIE147" s="57"/>
      <c r="AIF147" s="57"/>
      <c r="AIG147" s="57"/>
      <c r="AIH147" s="57"/>
      <c r="AII147" s="57"/>
      <c r="AIJ147" s="57"/>
      <c r="AIK147" s="57"/>
      <c r="AIL147" s="57"/>
      <c r="AIM147" s="57"/>
      <c r="AIN147" s="57"/>
      <c r="AIO147" s="57"/>
      <c r="AIP147" s="57"/>
      <c r="AIQ147" s="57"/>
      <c r="AIR147" s="57"/>
      <c r="AIS147" s="57"/>
      <c r="AIT147" s="57"/>
      <c r="AIU147" s="57"/>
      <c r="AIV147" s="57"/>
      <c r="AIW147" s="57"/>
      <c r="AIX147" s="57"/>
      <c r="AIY147" s="57"/>
      <c r="AIZ147" s="57"/>
      <c r="AJA147" s="57"/>
      <c r="AJB147" s="57"/>
      <c r="AJC147" s="57"/>
      <c r="AJD147" s="57"/>
      <c r="AJE147" s="57"/>
      <c r="AJF147" s="57"/>
      <c r="AJG147" s="57"/>
      <c r="AJH147" s="57"/>
      <c r="AJI147" s="57"/>
      <c r="AJJ147" s="57"/>
      <c r="AJK147" s="57"/>
      <c r="AJL147" s="57"/>
      <c r="AJM147" s="57"/>
      <c r="AJN147" s="57"/>
      <c r="AJO147" s="57"/>
      <c r="AJP147" s="57"/>
      <c r="AJQ147" s="57"/>
      <c r="AJR147" s="57"/>
      <c r="AJS147" s="57"/>
      <c r="AJT147" s="57"/>
      <c r="AJU147" s="57"/>
      <c r="AJV147" s="57"/>
      <c r="AJW147" s="57"/>
      <c r="AJX147" s="57"/>
      <c r="AJY147" s="57"/>
      <c r="AJZ147" s="57"/>
      <c r="AKA147" s="57"/>
      <c r="AKB147" s="57"/>
      <c r="AKC147" s="57"/>
      <c r="AKD147" s="57"/>
      <c r="AKE147" s="57"/>
      <c r="AKF147" s="57"/>
      <c r="AKG147" s="57"/>
      <c r="AKH147" s="57"/>
      <c r="AKI147" s="57"/>
      <c r="AKJ147" s="57"/>
      <c r="AKK147" s="57"/>
      <c r="AKL147" s="57"/>
      <c r="AKM147" s="57"/>
      <c r="AKN147" s="57"/>
      <c r="AKO147" s="57"/>
      <c r="AKP147" s="57"/>
      <c r="AKQ147" s="57"/>
      <c r="AKR147" s="57"/>
      <c r="AKS147" s="57"/>
      <c r="AKT147" s="57"/>
      <c r="AKU147" s="57"/>
      <c r="AKV147" s="57"/>
      <c r="AKW147" s="57"/>
      <c r="AKX147" s="57"/>
      <c r="AKY147" s="57"/>
      <c r="AKZ147" s="57"/>
      <c r="ALA147" s="57"/>
      <c r="ALB147" s="57"/>
      <c r="ALC147" s="57"/>
      <c r="ALD147" s="57"/>
      <c r="ALE147" s="57"/>
      <c r="ALF147" s="57"/>
      <c r="ALG147" s="57"/>
      <c r="ALH147" s="57"/>
    </row>
    <row r="148" spans="1:996" s="413" customFormat="1" ht="14.4">
      <c r="A148" s="46"/>
      <c r="B148" s="47"/>
      <c r="C148" s="47"/>
      <c r="D148" s="47"/>
      <c r="E148" s="47"/>
      <c r="F148" s="47"/>
      <c r="G148" s="47"/>
      <c r="H148" s="48"/>
      <c r="I148" s="48"/>
      <c r="J148" s="48"/>
      <c r="K148" s="48"/>
      <c r="L148" s="48"/>
      <c r="M148" s="48"/>
      <c r="N148" s="48"/>
      <c r="O148" s="48"/>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62"/>
      <c r="HN148" s="62"/>
      <c r="HO148" s="62"/>
      <c r="HP148" s="62"/>
      <c r="HQ148" s="62"/>
      <c r="HR148" s="62"/>
      <c r="HS148" s="62"/>
      <c r="HT148" s="62"/>
      <c r="HU148" s="62"/>
      <c r="HV148" s="62"/>
      <c r="HW148" s="62"/>
      <c r="HX148" s="62"/>
      <c r="HY148" s="62"/>
      <c r="HZ148" s="62"/>
      <c r="IA148" s="62"/>
      <c r="IB148" s="62"/>
      <c r="IC148" s="62"/>
      <c r="ID148" s="62"/>
      <c r="IE148" s="62"/>
      <c r="IF148" s="62"/>
      <c r="IG148" s="62"/>
      <c r="IH148" s="62"/>
      <c r="II148" s="62"/>
      <c r="IJ148" s="62"/>
      <c r="IK148" s="62"/>
      <c r="IL148" s="62"/>
      <c r="IM148" s="62"/>
      <c r="IN148" s="62"/>
      <c r="IO148" s="62"/>
      <c r="IP148" s="62"/>
      <c r="IQ148" s="62"/>
      <c r="IR148" s="62"/>
      <c r="IS148" s="62"/>
      <c r="IT148" s="62"/>
      <c r="IU148" s="62"/>
      <c r="IV148" s="62"/>
      <c r="IW148" s="62"/>
      <c r="IX148" s="62"/>
      <c r="IY148" s="62"/>
      <c r="IZ148" s="62"/>
      <c r="JA148" s="62"/>
      <c r="JB148" s="62"/>
      <c r="JC148" s="62"/>
      <c r="JD148" s="62"/>
      <c r="JE148" s="62"/>
      <c r="JF148" s="62"/>
      <c r="JG148" s="62"/>
      <c r="JH148" s="62"/>
      <c r="JI148" s="62"/>
      <c r="JJ148" s="62"/>
      <c r="JK148" s="62"/>
      <c r="JL148" s="62"/>
      <c r="JM148" s="62"/>
      <c r="JN148" s="62"/>
      <c r="JO148" s="62"/>
      <c r="JP148" s="62"/>
      <c r="JQ148" s="62"/>
      <c r="JR148" s="62"/>
      <c r="JS148" s="62"/>
      <c r="JT148" s="62"/>
      <c r="JU148" s="62"/>
      <c r="JV148" s="62"/>
      <c r="JW148" s="62"/>
      <c r="JX148" s="62"/>
      <c r="JY148" s="62"/>
      <c r="JZ148" s="62"/>
      <c r="KA148" s="62"/>
      <c r="KB148" s="62"/>
      <c r="KC148" s="62"/>
      <c r="KD148" s="62"/>
      <c r="KE148" s="62"/>
      <c r="KF148" s="62"/>
      <c r="KG148" s="62"/>
      <c r="KH148" s="62"/>
      <c r="KI148" s="62"/>
      <c r="KJ148" s="62"/>
      <c r="KK148" s="62"/>
      <c r="KL148" s="62"/>
      <c r="KM148" s="62"/>
      <c r="KN148" s="62"/>
      <c r="KO148" s="62"/>
      <c r="KP148" s="62"/>
      <c r="KQ148" s="62"/>
      <c r="KR148" s="62"/>
      <c r="KS148" s="62"/>
      <c r="KT148" s="62"/>
      <c r="KU148" s="62"/>
      <c r="KV148" s="62"/>
      <c r="KW148" s="62"/>
      <c r="KX148" s="62"/>
      <c r="KY148" s="62"/>
      <c r="KZ148" s="62"/>
      <c r="LA148" s="62"/>
      <c r="LB148" s="62"/>
      <c r="LC148" s="62"/>
      <c r="LD148" s="62"/>
      <c r="LE148" s="62"/>
      <c r="LF148" s="62"/>
      <c r="LG148" s="62"/>
      <c r="LH148" s="62"/>
      <c r="LI148" s="62"/>
      <c r="LJ148" s="62"/>
      <c r="LK148" s="62"/>
      <c r="LL148" s="62"/>
      <c r="LM148" s="62"/>
      <c r="LN148" s="62"/>
      <c r="LO148" s="62"/>
      <c r="LP148" s="62"/>
      <c r="LQ148" s="62"/>
      <c r="LR148" s="62"/>
      <c r="LS148" s="62"/>
      <c r="LT148" s="62"/>
      <c r="LU148" s="62"/>
      <c r="LV148" s="62"/>
      <c r="LW148" s="62"/>
      <c r="LX148" s="62"/>
      <c r="LY148" s="62"/>
      <c r="LZ148" s="62"/>
      <c r="MA148" s="62"/>
      <c r="MB148" s="62"/>
      <c r="MC148" s="62"/>
      <c r="MD148" s="62"/>
      <c r="ME148" s="62"/>
      <c r="MF148" s="62"/>
      <c r="MG148" s="62"/>
      <c r="MH148" s="62"/>
      <c r="MI148" s="62"/>
      <c r="MJ148" s="62"/>
      <c r="MK148" s="62"/>
      <c r="ML148" s="62"/>
      <c r="MM148" s="62"/>
      <c r="MN148" s="62"/>
      <c r="MO148" s="62"/>
      <c r="MP148" s="62"/>
      <c r="MQ148" s="62"/>
      <c r="MR148" s="62"/>
      <c r="MS148" s="62"/>
      <c r="MT148" s="62"/>
      <c r="MU148" s="62"/>
      <c r="MV148" s="62"/>
      <c r="MW148" s="62"/>
      <c r="MX148" s="62"/>
      <c r="MY148" s="62"/>
      <c r="MZ148" s="62"/>
      <c r="NA148" s="62"/>
      <c r="NB148" s="62"/>
      <c r="NC148" s="62"/>
      <c r="ND148" s="62"/>
      <c r="NE148" s="62"/>
      <c r="NF148" s="62"/>
      <c r="NG148" s="62"/>
      <c r="NH148" s="62"/>
      <c r="NI148" s="62"/>
      <c r="NJ148" s="62"/>
      <c r="NK148" s="62"/>
      <c r="NL148" s="62"/>
      <c r="NM148" s="62"/>
      <c r="NN148" s="62"/>
      <c r="NO148" s="62"/>
      <c r="NP148" s="62"/>
      <c r="NQ148" s="62"/>
      <c r="NR148" s="62"/>
      <c r="NS148" s="62"/>
      <c r="NT148" s="62"/>
      <c r="NU148" s="62"/>
      <c r="NV148" s="62"/>
      <c r="NW148" s="62"/>
      <c r="NX148" s="62"/>
      <c r="NY148" s="62"/>
      <c r="NZ148" s="62"/>
      <c r="OA148" s="62"/>
      <c r="OB148" s="62"/>
      <c r="OC148" s="62"/>
      <c r="OD148" s="62"/>
      <c r="OE148" s="62"/>
      <c r="OF148" s="62"/>
      <c r="OG148" s="62"/>
      <c r="OH148" s="62"/>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c r="RZ148" s="62"/>
      <c r="SA148" s="62"/>
      <c r="SB148" s="62"/>
      <c r="SC148" s="62"/>
      <c r="SD148" s="62"/>
      <c r="SE148" s="62"/>
      <c r="SF148" s="62"/>
      <c r="SG148" s="62"/>
      <c r="SH148" s="62"/>
      <c r="SI148" s="62"/>
      <c r="SJ148" s="62"/>
      <c r="SK148" s="62"/>
      <c r="SL148" s="62"/>
      <c r="SM148" s="62"/>
      <c r="SN148" s="62"/>
      <c r="SO148" s="62"/>
      <c r="SP148" s="62"/>
      <c r="SQ148" s="62"/>
      <c r="SR148" s="62"/>
      <c r="SS148" s="62"/>
      <c r="ST148" s="62"/>
      <c r="SU148" s="62"/>
      <c r="SV148" s="62"/>
      <c r="SW148" s="62"/>
      <c r="SX148" s="62"/>
      <c r="SY148" s="62"/>
      <c r="SZ148" s="62"/>
      <c r="TA148" s="62"/>
      <c r="TB148" s="62"/>
      <c r="TC148" s="62"/>
      <c r="TD148" s="62"/>
      <c r="TE148" s="62"/>
      <c r="TF148" s="62"/>
      <c r="TG148" s="62"/>
      <c r="TH148" s="62"/>
      <c r="TI148" s="62"/>
      <c r="TJ148" s="62"/>
      <c r="TK148" s="62"/>
      <c r="TL148" s="62"/>
      <c r="TM148" s="62"/>
      <c r="TN148" s="62"/>
      <c r="TO148" s="62"/>
      <c r="TP148" s="62"/>
      <c r="TQ148" s="62"/>
      <c r="TR148" s="62"/>
      <c r="TS148" s="62"/>
      <c r="TT148" s="62"/>
      <c r="TU148" s="62"/>
      <c r="TV148" s="62"/>
      <c r="TW148" s="62"/>
      <c r="TX148" s="62"/>
      <c r="TY148" s="62"/>
      <c r="TZ148" s="62"/>
      <c r="UA148" s="62"/>
      <c r="UB148" s="62"/>
      <c r="UC148" s="62"/>
      <c r="UD148" s="62"/>
      <c r="UE148" s="62"/>
      <c r="UF148" s="62"/>
      <c r="UG148" s="62"/>
      <c r="UH148" s="62"/>
      <c r="UI148" s="62"/>
      <c r="UJ148" s="62"/>
      <c r="UK148" s="62"/>
      <c r="UL148" s="62"/>
      <c r="UM148" s="62"/>
      <c r="UN148" s="62"/>
      <c r="UO148" s="62"/>
      <c r="UP148" s="62"/>
      <c r="UQ148" s="62"/>
      <c r="UR148" s="62"/>
      <c r="US148" s="62"/>
      <c r="UT148" s="62"/>
      <c r="UU148" s="62"/>
      <c r="UV148" s="62"/>
      <c r="UW148" s="62"/>
      <c r="UX148" s="62"/>
      <c r="UY148" s="62"/>
      <c r="UZ148" s="62"/>
      <c r="VA148" s="62"/>
      <c r="VB148" s="62"/>
      <c r="VC148" s="62"/>
      <c r="VD148" s="62"/>
      <c r="VE148" s="62"/>
      <c r="VF148" s="62"/>
      <c r="VG148" s="62"/>
      <c r="VH148" s="62"/>
      <c r="VI148" s="62"/>
      <c r="VJ148" s="62"/>
      <c r="VK148" s="62"/>
      <c r="VL148" s="62"/>
      <c r="VM148" s="62"/>
      <c r="VN148" s="62"/>
      <c r="VO148" s="62"/>
      <c r="VP148" s="62"/>
      <c r="VQ148" s="62"/>
      <c r="VR148" s="62"/>
      <c r="VS148" s="62"/>
      <c r="VT148" s="62"/>
      <c r="VU148" s="62"/>
      <c r="VV148" s="62"/>
      <c r="VW148" s="62"/>
      <c r="VX148" s="62"/>
      <c r="VY148" s="62"/>
      <c r="VZ148" s="62"/>
      <c r="WA148" s="62"/>
      <c r="WB148" s="62"/>
      <c r="WC148" s="62"/>
      <c r="WD148" s="62"/>
      <c r="WE148" s="62"/>
      <c r="WF148" s="62"/>
      <c r="WG148" s="62"/>
      <c r="WH148" s="62"/>
      <c r="WI148" s="62"/>
      <c r="WJ148" s="62"/>
      <c r="WK148" s="62"/>
      <c r="WL148" s="62"/>
      <c r="WM148" s="62"/>
      <c r="WN148" s="62"/>
      <c r="WO148" s="62"/>
      <c r="WP148" s="62"/>
      <c r="WQ148" s="62"/>
      <c r="WR148" s="62"/>
      <c r="WS148" s="62"/>
      <c r="WT148" s="62"/>
      <c r="WU148" s="62"/>
      <c r="WV148" s="62"/>
      <c r="WW148" s="62"/>
      <c r="WX148" s="62"/>
      <c r="WY148" s="62"/>
      <c r="WZ148" s="62"/>
      <c r="XA148" s="62"/>
      <c r="XB148" s="62"/>
      <c r="XC148" s="62"/>
      <c r="XD148" s="62"/>
      <c r="XE148" s="62"/>
      <c r="XF148" s="62"/>
      <c r="XG148" s="62"/>
      <c r="XH148" s="62"/>
      <c r="XI148" s="62"/>
      <c r="XJ148" s="62"/>
      <c r="XK148" s="62"/>
      <c r="XL148" s="62"/>
      <c r="XM148" s="62"/>
      <c r="XN148" s="62"/>
      <c r="XO148" s="62"/>
      <c r="XP148" s="62"/>
      <c r="XQ148" s="62"/>
      <c r="XR148" s="62"/>
      <c r="XS148" s="62"/>
      <c r="XT148" s="62"/>
      <c r="XU148" s="62"/>
      <c r="XV148" s="62"/>
      <c r="XW148" s="62"/>
      <c r="XX148" s="62"/>
      <c r="XY148" s="62"/>
      <c r="XZ148" s="62"/>
      <c r="YA148" s="62"/>
      <c r="YB148" s="62"/>
      <c r="YC148" s="62"/>
      <c r="YD148" s="62"/>
      <c r="YE148" s="62"/>
      <c r="YF148" s="62"/>
      <c r="YG148" s="62"/>
      <c r="YH148" s="62"/>
      <c r="YI148" s="62"/>
      <c r="YJ148" s="62"/>
      <c r="YK148" s="62"/>
      <c r="YL148" s="62"/>
      <c r="YM148" s="62"/>
      <c r="YN148" s="62"/>
      <c r="YO148" s="62"/>
      <c r="YP148" s="62"/>
      <c r="YQ148" s="62"/>
      <c r="YR148" s="62"/>
      <c r="YS148" s="62"/>
      <c r="YT148" s="62"/>
      <c r="YU148" s="62"/>
      <c r="YV148" s="62"/>
      <c r="YW148" s="62"/>
      <c r="YX148" s="62"/>
      <c r="YY148" s="62"/>
      <c r="YZ148" s="62"/>
      <c r="ZA148" s="62"/>
      <c r="ZB148" s="62"/>
      <c r="ZC148" s="62"/>
      <c r="ZD148" s="62"/>
      <c r="ZE148" s="62"/>
      <c r="ZF148" s="62"/>
      <c r="ZG148" s="62"/>
      <c r="ZH148" s="62"/>
      <c r="ZI148" s="62"/>
      <c r="ZJ148" s="62"/>
      <c r="ZK148" s="62"/>
      <c r="ZL148" s="62"/>
      <c r="ZM148" s="62"/>
      <c r="ZN148" s="62"/>
      <c r="ZO148" s="62"/>
      <c r="ZP148" s="62"/>
      <c r="ZQ148" s="62"/>
      <c r="ZR148" s="62"/>
      <c r="ZS148" s="62"/>
      <c r="ZT148" s="62"/>
      <c r="ZU148" s="62"/>
      <c r="ZV148" s="62"/>
      <c r="ZW148" s="62"/>
      <c r="ZX148" s="62"/>
      <c r="ZY148" s="62"/>
      <c r="ZZ148" s="62"/>
      <c r="AAA148" s="62"/>
      <c r="AAB148" s="62"/>
      <c r="AAC148" s="62"/>
      <c r="AAD148" s="62"/>
      <c r="AAE148" s="62"/>
      <c r="AAF148" s="62"/>
      <c r="AAG148" s="62"/>
      <c r="AAH148" s="62"/>
      <c r="AAI148" s="62"/>
      <c r="AAJ148" s="62"/>
      <c r="AAK148" s="62"/>
      <c r="AAL148" s="62"/>
      <c r="AAM148" s="62"/>
      <c r="AAN148" s="62"/>
      <c r="AAO148" s="62"/>
      <c r="AAP148" s="62"/>
      <c r="AAQ148" s="62"/>
      <c r="AAR148" s="62"/>
      <c r="AAS148" s="62"/>
      <c r="AAT148" s="62"/>
      <c r="AAU148" s="62"/>
      <c r="AAV148" s="62"/>
      <c r="AAW148" s="62"/>
      <c r="AAX148" s="62"/>
      <c r="AAY148" s="62"/>
      <c r="AAZ148" s="62"/>
      <c r="ABA148" s="62"/>
      <c r="ABB148" s="62"/>
      <c r="ABC148" s="62"/>
      <c r="ABD148" s="62"/>
      <c r="ABE148" s="62"/>
      <c r="ABF148" s="62"/>
      <c r="ABG148" s="62"/>
      <c r="ABH148" s="62"/>
      <c r="ABI148" s="62"/>
      <c r="ABJ148" s="62"/>
      <c r="ABK148" s="62"/>
      <c r="ABL148" s="62"/>
      <c r="ABM148" s="62"/>
      <c r="ABN148" s="62"/>
      <c r="ABO148" s="62"/>
      <c r="ABP148" s="62"/>
      <c r="ABQ148" s="62"/>
      <c r="ABR148" s="62"/>
      <c r="ABS148" s="62"/>
      <c r="ABT148" s="62"/>
      <c r="ABU148" s="62"/>
      <c r="ABV148" s="62"/>
      <c r="ABW148" s="62"/>
      <c r="ABX148" s="62"/>
      <c r="ABY148" s="62"/>
      <c r="ABZ148" s="62"/>
      <c r="ACA148" s="62"/>
      <c r="ACB148" s="62"/>
      <c r="ACC148" s="62"/>
      <c r="ACD148" s="62"/>
      <c r="ACE148" s="62"/>
      <c r="ACF148" s="62"/>
      <c r="ACG148" s="62"/>
      <c r="ACH148" s="62"/>
      <c r="ACI148" s="62"/>
      <c r="ACJ148" s="62"/>
      <c r="ACK148" s="62"/>
      <c r="ACL148" s="62"/>
      <c r="ACM148" s="62"/>
      <c r="ACN148" s="62"/>
      <c r="ACO148" s="62"/>
      <c r="ACP148" s="62"/>
      <c r="ACQ148" s="62"/>
      <c r="ACR148" s="62"/>
      <c r="ACS148" s="62"/>
      <c r="ACT148" s="62"/>
      <c r="ACU148" s="62"/>
      <c r="ACV148" s="62"/>
      <c r="ACW148" s="62"/>
      <c r="ACX148" s="62"/>
      <c r="ACY148" s="62"/>
      <c r="ACZ148" s="62"/>
      <c r="ADA148" s="62"/>
      <c r="ADB148" s="62"/>
      <c r="ADC148" s="62"/>
      <c r="ADD148" s="62"/>
      <c r="ADE148" s="62"/>
      <c r="ADF148" s="62"/>
      <c r="ADG148" s="62"/>
      <c r="ADH148" s="62"/>
      <c r="ADI148" s="62"/>
      <c r="ADJ148" s="62"/>
      <c r="ADK148" s="62"/>
      <c r="ADL148" s="62"/>
      <c r="ADM148" s="62"/>
      <c r="ADN148" s="62"/>
      <c r="ADO148" s="62"/>
      <c r="ADP148" s="62"/>
      <c r="ADQ148" s="62"/>
      <c r="ADR148" s="62"/>
      <c r="ADS148" s="62"/>
      <c r="ADT148" s="62"/>
      <c r="ADU148" s="62"/>
      <c r="ADV148" s="62"/>
      <c r="ADW148" s="62"/>
      <c r="ADX148" s="62"/>
      <c r="ADY148" s="62"/>
      <c r="ADZ148" s="62"/>
      <c r="AEA148" s="62"/>
      <c r="AEB148" s="62"/>
      <c r="AEC148" s="62"/>
      <c r="AED148" s="62"/>
      <c r="AEE148" s="62"/>
      <c r="AEF148" s="62"/>
      <c r="AEG148" s="62"/>
      <c r="AEH148" s="62"/>
      <c r="AEI148" s="62"/>
      <c r="AEJ148" s="62"/>
      <c r="AEK148" s="62"/>
      <c r="AEL148" s="62"/>
      <c r="AEM148" s="62"/>
      <c r="AEN148" s="62"/>
      <c r="AEO148" s="62"/>
      <c r="AEP148" s="62"/>
      <c r="AEQ148" s="62"/>
      <c r="AER148" s="62"/>
      <c r="AES148" s="62"/>
      <c r="AET148" s="62"/>
      <c r="AEU148" s="62"/>
      <c r="AEV148" s="62"/>
      <c r="AEW148" s="62"/>
      <c r="AEX148" s="62"/>
      <c r="AEY148" s="62"/>
      <c r="AEZ148" s="62"/>
      <c r="AFA148" s="62"/>
      <c r="AFB148" s="62"/>
      <c r="AFC148" s="62"/>
      <c r="AFD148" s="62"/>
      <c r="AFE148" s="62"/>
      <c r="AFF148" s="62"/>
      <c r="AFG148" s="62"/>
      <c r="AFH148" s="62"/>
      <c r="AFI148" s="62"/>
      <c r="AFJ148" s="62"/>
      <c r="AFK148" s="62"/>
      <c r="AFL148" s="62"/>
      <c r="AFM148" s="62"/>
      <c r="AFN148" s="62"/>
      <c r="AFO148" s="62"/>
      <c r="AFP148" s="62"/>
      <c r="AFQ148" s="62"/>
      <c r="AFR148" s="62"/>
      <c r="AFS148" s="62"/>
      <c r="AFT148" s="62"/>
      <c r="AFU148" s="62"/>
      <c r="AFV148" s="62"/>
      <c r="AFW148" s="62"/>
      <c r="AFX148" s="62"/>
      <c r="AFY148" s="62"/>
      <c r="AFZ148" s="62"/>
      <c r="AGA148" s="62"/>
      <c r="AGB148" s="62"/>
      <c r="AGC148" s="62"/>
      <c r="AGD148" s="62"/>
      <c r="AGE148" s="62"/>
      <c r="AGF148" s="62"/>
      <c r="AGG148" s="62"/>
      <c r="AGH148" s="62"/>
      <c r="AGI148" s="62"/>
      <c r="AGJ148" s="62"/>
      <c r="AGK148" s="62"/>
      <c r="AGL148" s="62"/>
      <c r="AGM148" s="62"/>
      <c r="AGN148" s="62"/>
      <c r="AGO148" s="62"/>
      <c r="AGP148" s="62"/>
      <c r="AGQ148" s="62"/>
      <c r="AGR148" s="62"/>
      <c r="AGS148" s="62"/>
      <c r="AGT148" s="62"/>
      <c r="AGU148" s="62"/>
      <c r="AGV148" s="62"/>
      <c r="AGW148" s="62"/>
      <c r="AGX148" s="62"/>
      <c r="AGY148" s="62"/>
      <c r="AGZ148" s="62"/>
      <c r="AHA148" s="62"/>
      <c r="AHB148" s="62"/>
      <c r="AHC148" s="62"/>
      <c r="AHD148" s="62"/>
      <c r="AHE148" s="62"/>
      <c r="AHF148" s="62"/>
      <c r="AHG148" s="62"/>
      <c r="AHH148" s="62"/>
      <c r="AHI148" s="62"/>
      <c r="AHJ148" s="62"/>
      <c r="AHK148" s="62"/>
      <c r="AHL148" s="62"/>
      <c r="AHM148" s="62"/>
      <c r="AHN148" s="62"/>
      <c r="AHO148" s="62"/>
      <c r="AHP148" s="62"/>
      <c r="AHQ148" s="62"/>
      <c r="AHR148" s="62"/>
      <c r="AHS148" s="62"/>
      <c r="AHT148" s="62"/>
      <c r="AHU148" s="62"/>
      <c r="AHV148" s="62"/>
      <c r="AHW148" s="62"/>
      <c r="AHX148" s="62"/>
      <c r="AHY148" s="62"/>
      <c r="AHZ148" s="62"/>
      <c r="AIA148" s="62"/>
      <c r="AIB148" s="62"/>
      <c r="AIC148" s="62"/>
      <c r="AID148" s="62"/>
      <c r="AIE148" s="62"/>
      <c r="AIF148" s="62"/>
      <c r="AIG148" s="62"/>
      <c r="AIH148" s="62"/>
      <c r="AII148" s="62"/>
      <c r="AIJ148" s="62"/>
      <c r="AIK148" s="62"/>
      <c r="AIL148" s="62"/>
      <c r="AIM148" s="62"/>
      <c r="AIN148" s="62"/>
      <c r="AIO148" s="62"/>
      <c r="AIP148" s="62"/>
      <c r="AIQ148" s="62"/>
      <c r="AIR148" s="62"/>
      <c r="AIS148" s="62"/>
      <c r="AIT148" s="62"/>
      <c r="AIU148" s="62"/>
      <c r="AIV148" s="62"/>
      <c r="AIW148" s="62"/>
      <c r="AIX148" s="62"/>
      <c r="AIY148" s="62"/>
      <c r="AIZ148" s="62"/>
      <c r="AJA148" s="62"/>
      <c r="AJB148" s="62"/>
      <c r="AJC148" s="62"/>
      <c r="AJD148" s="62"/>
      <c r="AJE148" s="62"/>
      <c r="AJF148" s="62"/>
      <c r="AJG148" s="62"/>
      <c r="AJH148" s="62"/>
      <c r="AJI148" s="62"/>
      <c r="AJJ148" s="62"/>
      <c r="AJK148" s="62"/>
      <c r="AJL148" s="62"/>
      <c r="AJM148" s="62"/>
      <c r="AJN148" s="62"/>
      <c r="AJO148" s="62"/>
      <c r="AJP148" s="62"/>
      <c r="AJQ148" s="62"/>
      <c r="AJR148" s="62"/>
      <c r="AJS148" s="62"/>
      <c r="AJT148" s="62"/>
      <c r="AJU148" s="62"/>
      <c r="AJV148" s="62"/>
      <c r="AJW148" s="62"/>
      <c r="AJX148" s="62"/>
      <c r="AJY148" s="62"/>
      <c r="AJZ148" s="62"/>
      <c r="AKA148" s="62"/>
      <c r="AKB148" s="62"/>
      <c r="AKC148" s="62"/>
      <c r="AKD148" s="62"/>
      <c r="AKE148" s="62"/>
      <c r="AKF148" s="62"/>
      <c r="AKG148" s="62"/>
      <c r="AKH148" s="62"/>
      <c r="AKI148" s="62"/>
      <c r="AKJ148" s="62"/>
      <c r="AKK148" s="62"/>
      <c r="AKL148" s="62"/>
      <c r="AKM148" s="62"/>
      <c r="AKN148" s="62"/>
      <c r="AKO148" s="62"/>
      <c r="AKP148" s="62"/>
      <c r="AKQ148" s="62"/>
      <c r="AKR148" s="62"/>
      <c r="AKS148" s="62"/>
      <c r="AKT148" s="62"/>
      <c r="AKU148" s="62"/>
      <c r="AKV148" s="62"/>
      <c r="AKW148" s="62"/>
      <c r="AKX148" s="62"/>
      <c r="AKY148" s="62"/>
      <c r="AKZ148" s="62"/>
      <c r="ALA148" s="62"/>
      <c r="ALB148" s="62"/>
      <c r="ALC148" s="62"/>
      <c r="ALD148" s="62"/>
      <c r="ALE148" s="62"/>
      <c r="ALF148" s="62"/>
      <c r="ALG148" s="62"/>
      <c r="ALH148" s="62"/>
    </row>
    <row r="150" spans="1:996" s="57" customFormat="1" ht="11.4">
      <c r="A150" s="11"/>
      <c r="B150" s="12"/>
      <c r="C150" s="12"/>
      <c r="D150" s="13"/>
      <c r="E150" s="13"/>
      <c r="F150" s="13"/>
      <c r="G150" s="13"/>
      <c r="H150" s="13"/>
      <c r="I150" s="13"/>
      <c r="J150" s="13"/>
      <c r="K150" s="13"/>
      <c r="L150" s="13"/>
      <c r="M150" s="13"/>
      <c r="N150" s="13"/>
      <c r="O150" s="13"/>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row>
    <row r="152" spans="1:996">
      <c r="A152" s="414"/>
    </row>
    <row r="153" spans="1:996">
      <c r="A153" s="414"/>
    </row>
    <row r="154" spans="1:996">
      <c r="A154" s="414"/>
    </row>
  </sheetData>
  <sheetProtection algorithmName="SHA-512" hashValue="hAOjFqA3S8yjE8uM0cCi54UHAYA74q/zMNpuZx4u/uQPQaiX/ol7AxQa9C+M3CE2n0NrCysP/Q2vDDauuefMRA==" saltValue="V+UmEuzA+C4l/mHM/5oBBw==" spinCount="100000" sheet="1" objects="1" scenarios="1" formatCells="0"/>
  <mergeCells count="15">
    <mergeCell ref="A127:A128"/>
    <mergeCell ref="A138:A139"/>
    <mergeCell ref="A33:A42"/>
    <mergeCell ref="A44:A53"/>
    <mergeCell ref="A55:A64"/>
    <mergeCell ref="A116:A117"/>
    <mergeCell ref="A99:A107"/>
    <mergeCell ref="A66:A74"/>
    <mergeCell ref="A77:A85"/>
    <mergeCell ref="A88:A96"/>
    <mergeCell ref="B1:B2"/>
    <mergeCell ref="A3:A5"/>
    <mergeCell ref="A7:A9"/>
    <mergeCell ref="A11:A20"/>
    <mergeCell ref="A22:A31"/>
  </mergeCells>
  <dataValidations count="1">
    <dataValidation type="list" allowBlank="1" showInputMessage="1" showErrorMessage="1" sqref="B20 B31 B53 B42 B64" xr:uid="{F0C248AD-B54E-43A2-AC25-3D0404E42A60}">
      <formula1>$A$112:$A$113</formula1>
    </dataValidation>
  </dataValidations>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C2DB5-4779-40B8-A939-2E060F58554F}">
  <dimension ref="A1:AA254"/>
  <sheetViews>
    <sheetView showGridLines="0" zoomScale="80" zoomScaleNormal="80" workbookViewId="0">
      <pane xSplit="2" ySplit="2" topLeftCell="C3" activePane="bottomRight" state="frozen"/>
      <selection activeCell="E2" sqref="E2"/>
      <selection pane="topRight" activeCell="E2" sqref="E2"/>
      <selection pane="bottomLeft" activeCell="E2" sqref="E2"/>
      <selection pane="bottomRight" activeCell="B1" sqref="B1"/>
    </sheetView>
  </sheetViews>
  <sheetFormatPr defaultRowHeight="15"/>
  <cols>
    <col min="1" max="1" width="2.3984375" style="235" customWidth="1"/>
    <col min="2" max="2" width="42.59765625" style="236" customWidth="1"/>
    <col min="3" max="7" width="14" style="237" customWidth="1"/>
    <col min="8" max="8" width="9.8984375" style="238" customWidth="1"/>
    <col min="9" max="10" width="17.296875" style="237" customWidth="1"/>
    <col min="11" max="22" width="10.69921875" style="239" customWidth="1"/>
    <col min="23" max="23" width="15" style="254" bestFit="1" customWidth="1"/>
    <col min="24" max="24" width="31.19921875" style="255" bestFit="1" customWidth="1"/>
    <col min="25" max="16384" width="8.796875" style="238"/>
  </cols>
  <sheetData>
    <row r="1" spans="1:27">
      <c r="K1" s="236" t="s">
        <v>161</v>
      </c>
      <c r="W1" s="240"/>
      <c r="X1" s="241"/>
      <c r="Y1" s="73"/>
      <c r="Z1" s="73"/>
      <c r="AA1" s="73"/>
    </row>
    <row r="2" spans="1:27" s="246" customFormat="1" ht="34.200000000000003">
      <c r="A2" s="242"/>
      <c r="B2" s="243" t="s">
        <v>151</v>
      </c>
      <c r="C2" s="100" t="s">
        <v>223</v>
      </c>
      <c r="D2" s="244" t="s">
        <v>152</v>
      </c>
      <c r="E2" s="244" t="s">
        <v>153</v>
      </c>
      <c r="F2" s="244" t="s">
        <v>154</v>
      </c>
      <c r="G2" s="244" t="s">
        <v>155</v>
      </c>
      <c r="H2" s="243" t="s">
        <v>156</v>
      </c>
      <c r="I2" s="244" t="s">
        <v>157</v>
      </c>
      <c r="J2" s="244" t="s">
        <v>158</v>
      </c>
      <c r="K2" s="75" t="str">
        <f>Naklady!D3</f>
        <v>IV. kwartał 1</v>
      </c>
      <c r="L2" s="75" t="str">
        <f>Naklady!E3</f>
        <v>I. kwartał 2</v>
      </c>
      <c r="M2" s="75" t="str">
        <f>Naklady!F3</f>
        <v>II. kwartał 2</v>
      </c>
      <c r="N2" s="75" t="str">
        <f>Naklady!G3</f>
        <v>III. kwartał 2</v>
      </c>
      <c r="O2" s="75" t="str">
        <f>Naklady!H3</f>
        <v>IV. kwartał 2</v>
      </c>
      <c r="P2" s="75" t="str">
        <f>Naklady!I3</f>
        <v>I. kwartał 3</v>
      </c>
      <c r="Q2" s="75" t="str">
        <f>Naklady!J3</f>
        <v>II. kwartał 3</v>
      </c>
      <c r="R2" s="75" t="str">
        <f>Naklady!K3</f>
        <v>III. kwartał 3</v>
      </c>
      <c r="S2" s="75" t="str">
        <f>Naklady!L3</f>
        <v>IV. kwartał 3</v>
      </c>
      <c r="T2" s="75" t="str">
        <f>Naklady!M3</f>
        <v>I. kwartał 4</v>
      </c>
      <c r="U2" s="75" t="str">
        <f>Naklady!N3</f>
        <v>II. kwartał 4</v>
      </c>
      <c r="V2" s="75" t="str">
        <f>Naklady!O3</f>
        <v>III. kwartał 4</v>
      </c>
      <c r="W2" s="243" t="s">
        <v>159</v>
      </c>
      <c r="X2" s="245"/>
    </row>
    <row r="3" spans="1:27">
      <c r="A3" s="247" t="str">
        <f>IF(X3&lt;&gt;"","!","")</f>
        <v/>
      </c>
      <c r="B3" s="230" t="s">
        <v>308</v>
      </c>
      <c r="C3" s="232" t="s">
        <v>179</v>
      </c>
      <c r="D3" s="231">
        <v>4000</v>
      </c>
      <c r="E3" s="231">
        <v>10000</v>
      </c>
      <c r="F3" s="231"/>
      <c r="G3" s="231"/>
      <c r="H3" s="233">
        <v>0.08</v>
      </c>
      <c r="I3" s="248">
        <f t="shared" ref="I3:I12" si="0">D3*E3+F3*G3</f>
        <v>40000000</v>
      </c>
      <c r="J3" s="248">
        <f>I3*(1+H3)</f>
        <v>43200000</v>
      </c>
      <c r="K3" s="234"/>
      <c r="L3" s="234"/>
      <c r="M3" s="234"/>
      <c r="N3" s="234">
        <v>0.1</v>
      </c>
      <c r="O3" s="234">
        <v>0.1</v>
      </c>
      <c r="P3" s="234">
        <v>0.1</v>
      </c>
      <c r="Q3" s="234">
        <v>0.1</v>
      </c>
      <c r="R3" s="234">
        <v>0.1</v>
      </c>
      <c r="S3" s="234">
        <v>0.1</v>
      </c>
      <c r="T3" s="234">
        <v>0.1</v>
      </c>
      <c r="U3" s="234">
        <v>0.1</v>
      </c>
      <c r="V3" s="234">
        <v>0.2</v>
      </c>
      <c r="W3" s="249">
        <f>SUM(K3:V3)</f>
        <v>1</v>
      </c>
      <c r="X3" s="241" t="str">
        <f>IF(AND(B3&lt;&gt;"",W3&lt;&gt;100%),"Uwaga! Suma sprzedaży nie stanowi 100%!","")</f>
        <v/>
      </c>
    </row>
    <row r="4" spans="1:27">
      <c r="A4" s="247" t="str">
        <f t="shared" ref="A4:A12" si="1">IF(X4&lt;&gt;"","!","")</f>
        <v/>
      </c>
      <c r="B4" s="230" t="s">
        <v>309</v>
      </c>
      <c r="C4" s="232" t="s">
        <v>180</v>
      </c>
      <c r="D4" s="231">
        <v>1500</v>
      </c>
      <c r="E4" s="231">
        <v>12000</v>
      </c>
      <c r="F4" s="231"/>
      <c r="G4" s="231"/>
      <c r="H4" s="233">
        <v>0.23</v>
      </c>
      <c r="I4" s="248">
        <f t="shared" si="0"/>
        <v>18000000</v>
      </c>
      <c r="J4" s="248">
        <f t="shared" ref="J4:J12" si="2">I4*(1+H4)</f>
        <v>22140000</v>
      </c>
      <c r="K4" s="234"/>
      <c r="L4" s="234"/>
      <c r="M4" s="234"/>
      <c r="N4" s="234">
        <v>0.1</v>
      </c>
      <c r="O4" s="234">
        <v>0.1</v>
      </c>
      <c r="P4" s="234">
        <v>0.1</v>
      </c>
      <c r="Q4" s="234">
        <v>0.1</v>
      </c>
      <c r="R4" s="234">
        <v>0.1</v>
      </c>
      <c r="S4" s="234">
        <v>0.1</v>
      </c>
      <c r="T4" s="234">
        <v>0.1</v>
      </c>
      <c r="U4" s="234">
        <v>0.1</v>
      </c>
      <c r="V4" s="234">
        <v>0.2</v>
      </c>
      <c r="W4" s="249">
        <f>SUM(K4:V4)</f>
        <v>1</v>
      </c>
      <c r="X4" s="241" t="str">
        <f>IF(AND(B4&lt;&gt;"",W4&lt;&gt;100%),"Uwaga! Suma sprzedaży nie stanowi 100%!","")</f>
        <v/>
      </c>
    </row>
    <row r="5" spans="1:27">
      <c r="A5" s="247" t="str">
        <f t="shared" si="1"/>
        <v/>
      </c>
      <c r="B5" s="230" t="s">
        <v>310</v>
      </c>
      <c r="C5" s="232" t="s">
        <v>179</v>
      </c>
      <c r="D5" s="231"/>
      <c r="E5" s="231"/>
      <c r="F5" s="231">
        <v>100</v>
      </c>
      <c r="G5" s="231">
        <v>30000</v>
      </c>
      <c r="H5" s="233">
        <v>0.08</v>
      </c>
      <c r="I5" s="248">
        <f t="shared" si="0"/>
        <v>3000000</v>
      </c>
      <c r="J5" s="248">
        <f t="shared" si="2"/>
        <v>3240000</v>
      </c>
      <c r="K5" s="234"/>
      <c r="L5" s="234"/>
      <c r="M5" s="234"/>
      <c r="N5" s="234">
        <v>0.1</v>
      </c>
      <c r="O5" s="234">
        <v>0.1</v>
      </c>
      <c r="P5" s="234">
        <v>0.1</v>
      </c>
      <c r="Q5" s="234">
        <v>0.1</v>
      </c>
      <c r="R5" s="234">
        <v>0.1</v>
      </c>
      <c r="S5" s="234">
        <v>0.1</v>
      </c>
      <c r="T5" s="234">
        <v>0.1</v>
      </c>
      <c r="U5" s="234">
        <v>0.1</v>
      </c>
      <c r="V5" s="234">
        <v>0.2</v>
      </c>
      <c r="W5" s="249">
        <f>SUM(K5:V5)</f>
        <v>1</v>
      </c>
      <c r="X5" s="241" t="str">
        <f>IF(AND(B5&lt;&gt;"",W5&lt;&gt;100%),"Uwaga! Suma sprzedaży nie stanowi 100%!","")</f>
        <v/>
      </c>
    </row>
    <row r="6" spans="1:27">
      <c r="A6" s="247" t="str">
        <f t="shared" si="1"/>
        <v/>
      </c>
      <c r="B6" s="230"/>
      <c r="C6" s="232"/>
      <c r="D6" s="231"/>
      <c r="E6" s="231"/>
      <c r="F6" s="231"/>
      <c r="G6" s="231"/>
      <c r="H6" s="233"/>
      <c r="I6" s="248">
        <f t="shared" si="0"/>
        <v>0</v>
      </c>
      <c r="J6" s="248">
        <f t="shared" si="2"/>
        <v>0</v>
      </c>
      <c r="K6" s="234"/>
      <c r="L6" s="234"/>
      <c r="M6" s="234"/>
      <c r="N6" s="234"/>
      <c r="O6" s="234"/>
      <c r="P6" s="234"/>
      <c r="Q6" s="234"/>
      <c r="R6" s="234"/>
      <c r="S6" s="234"/>
      <c r="T6" s="234"/>
      <c r="U6" s="234"/>
      <c r="V6" s="234"/>
      <c r="W6" s="249">
        <f>SUM(K6:V6)</f>
        <v>0</v>
      </c>
      <c r="X6" s="241" t="str">
        <f>IF(AND(B6&lt;&gt;"",W6&lt;&gt;100%),"Uwaga! Suma sprzedaży nie stanowi 100%!","")</f>
        <v/>
      </c>
    </row>
    <row r="7" spans="1:27">
      <c r="A7" s="247" t="str">
        <f t="shared" si="1"/>
        <v/>
      </c>
      <c r="B7" s="230"/>
      <c r="C7" s="232"/>
      <c r="D7" s="231"/>
      <c r="E7" s="231"/>
      <c r="F7" s="231"/>
      <c r="G7" s="231"/>
      <c r="H7" s="233"/>
      <c r="I7" s="248">
        <f t="shared" si="0"/>
        <v>0</v>
      </c>
      <c r="J7" s="248">
        <f t="shared" si="2"/>
        <v>0</v>
      </c>
      <c r="K7" s="234"/>
      <c r="L7" s="234"/>
      <c r="M7" s="234"/>
      <c r="N7" s="234"/>
      <c r="O7" s="234"/>
      <c r="P7" s="234"/>
      <c r="Q7" s="234"/>
      <c r="R7" s="234"/>
      <c r="S7" s="234"/>
      <c r="T7" s="234"/>
      <c r="U7" s="234"/>
      <c r="V7" s="234"/>
      <c r="W7" s="249">
        <f>SUM(K7:V7)</f>
        <v>0</v>
      </c>
      <c r="X7" s="241" t="str">
        <f>IF(AND(B7&lt;&gt;"",W7&lt;&gt;100%),"Uwaga! Suma sprzedaży nie stanowi 100%!","")</f>
        <v/>
      </c>
    </row>
    <row r="8" spans="1:27">
      <c r="A8" s="247" t="str">
        <f t="shared" si="1"/>
        <v/>
      </c>
      <c r="B8" s="230"/>
      <c r="C8" s="232"/>
      <c r="D8" s="231"/>
      <c r="E8" s="231"/>
      <c r="F8" s="231"/>
      <c r="G8" s="231"/>
      <c r="H8" s="233"/>
      <c r="I8" s="248">
        <f t="shared" si="0"/>
        <v>0</v>
      </c>
      <c r="J8" s="248">
        <f t="shared" si="2"/>
        <v>0</v>
      </c>
      <c r="K8" s="234"/>
      <c r="L8" s="234"/>
      <c r="M8" s="234"/>
      <c r="N8" s="234"/>
      <c r="O8" s="234"/>
      <c r="P8" s="234"/>
      <c r="Q8" s="234"/>
      <c r="R8" s="234"/>
      <c r="S8" s="234"/>
      <c r="T8" s="234"/>
      <c r="U8" s="234"/>
      <c r="V8" s="234"/>
      <c r="W8" s="249">
        <f>SUM(K8:V8)</f>
        <v>0</v>
      </c>
      <c r="X8" s="241" t="str">
        <f>IF(AND(B8&lt;&gt;"",W8&lt;&gt;100%),"Uwaga! Suma sprzedaży nie stanowi 100%!","")</f>
        <v/>
      </c>
    </row>
    <row r="9" spans="1:27">
      <c r="A9" s="247" t="str">
        <f t="shared" si="1"/>
        <v/>
      </c>
      <c r="B9" s="230"/>
      <c r="C9" s="232"/>
      <c r="D9" s="231"/>
      <c r="E9" s="231"/>
      <c r="F9" s="231"/>
      <c r="G9" s="231"/>
      <c r="H9" s="233"/>
      <c r="I9" s="248">
        <f t="shared" si="0"/>
        <v>0</v>
      </c>
      <c r="J9" s="248">
        <f t="shared" si="2"/>
        <v>0</v>
      </c>
      <c r="K9" s="234"/>
      <c r="L9" s="234"/>
      <c r="M9" s="234"/>
      <c r="N9" s="234"/>
      <c r="O9" s="234"/>
      <c r="P9" s="234"/>
      <c r="Q9" s="234"/>
      <c r="R9" s="234"/>
      <c r="S9" s="234"/>
      <c r="T9" s="234"/>
      <c r="U9" s="234"/>
      <c r="V9" s="234"/>
      <c r="W9" s="249">
        <f>SUM(K9:V9)</f>
        <v>0</v>
      </c>
      <c r="X9" s="241" t="str">
        <f>IF(AND(B9&lt;&gt;"",W9&lt;&gt;100%),"Uwaga! Suma sprzedaży nie stanowi 100%!","")</f>
        <v/>
      </c>
    </row>
    <row r="10" spans="1:27">
      <c r="A10" s="247" t="str">
        <f t="shared" si="1"/>
        <v/>
      </c>
      <c r="B10" s="230"/>
      <c r="C10" s="232"/>
      <c r="D10" s="231"/>
      <c r="E10" s="231"/>
      <c r="F10" s="231"/>
      <c r="G10" s="231"/>
      <c r="H10" s="233"/>
      <c r="I10" s="248">
        <f t="shared" si="0"/>
        <v>0</v>
      </c>
      <c r="J10" s="248">
        <f t="shared" si="2"/>
        <v>0</v>
      </c>
      <c r="K10" s="234"/>
      <c r="L10" s="234"/>
      <c r="M10" s="234"/>
      <c r="N10" s="234"/>
      <c r="O10" s="234"/>
      <c r="P10" s="234"/>
      <c r="Q10" s="234"/>
      <c r="R10" s="234"/>
      <c r="S10" s="234"/>
      <c r="T10" s="234"/>
      <c r="U10" s="234"/>
      <c r="V10" s="234"/>
      <c r="W10" s="249">
        <f>SUM(K10:V10)</f>
        <v>0</v>
      </c>
      <c r="X10" s="241" t="str">
        <f>IF(AND(B10&lt;&gt;"",W10&lt;&gt;100%),"Uwaga! Suma sprzedaży nie stanowi 100%!","")</f>
        <v/>
      </c>
    </row>
    <row r="11" spans="1:27">
      <c r="A11" s="247" t="str">
        <f t="shared" si="1"/>
        <v/>
      </c>
      <c r="B11" s="230"/>
      <c r="C11" s="232"/>
      <c r="D11" s="231"/>
      <c r="E11" s="231"/>
      <c r="F11" s="231"/>
      <c r="G11" s="231"/>
      <c r="H11" s="233"/>
      <c r="I11" s="248">
        <f t="shared" si="0"/>
        <v>0</v>
      </c>
      <c r="J11" s="248">
        <f t="shared" si="2"/>
        <v>0</v>
      </c>
      <c r="K11" s="234"/>
      <c r="L11" s="234"/>
      <c r="M11" s="234"/>
      <c r="N11" s="234"/>
      <c r="O11" s="234"/>
      <c r="P11" s="234"/>
      <c r="Q11" s="234"/>
      <c r="R11" s="234"/>
      <c r="S11" s="234"/>
      <c r="T11" s="234"/>
      <c r="U11" s="234"/>
      <c r="V11" s="234"/>
      <c r="W11" s="249">
        <f>SUM(K11:V11)</f>
        <v>0</v>
      </c>
      <c r="X11" s="241" t="str">
        <f>IF(AND(B11&lt;&gt;"",W11&lt;&gt;100%),"Uwaga! Suma sprzedaży nie stanowi 100%!","")</f>
        <v/>
      </c>
    </row>
    <row r="12" spans="1:27">
      <c r="A12" s="247" t="str">
        <f t="shared" si="1"/>
        <v/>
      </c>
      <c r="B12" s="230"/>
      <c r="C12" s="232"/>
      <c r="D12" s="231"/>
      <c r="E12" s="231"/>
      <c r="F12" s="231"/>
      <c r="G12" s="231"/>
      <c r="H12" s="233"/>
      <c r="I12" s="248">
        <f t="shared" si="0"/>
        <v>0</v>
      </c>
      <c r="J12" s="248">
        <f t="shared" si="2"/>
        <v>0</v>
      </c>
      <c r="K12" s="234"/>
      <c r="L12" s="234"/>
      <c r="M12" s="234"/>
      <c r="N12" s="234"/>
      <c r="O12" s="234"/>
      <c r="P12" s="234"/>
      <c r="Q12" s="234"/>
      <c r="R12" s="234"/>
      <c r="S12" s="234"/>
      <c r="T12" s="234"/>
      <c r="U12" s="234"/>
      <c r="V12" s="234"/>
      <c r="W12" s="249">
        <f>SUM(K12:V12)</f>
        <v>0</v>
      </c>
      <c r="X12" s="241" t="str">
        <f>IF(AND(B12&lt;&gt;"",W12&lt;&gt;100%),"Uwaga! Suma sprzedaży nie stanowi 100%!","")</f>
        <v/>
      </c>
    </row>
    <row r="13" spans="1:27">
      <c r="B13" s="250" t="s">
        <v>1</v>
      </c>
      <c r="C13" s="251"/>
      <c r="D13" s="251"/>
      <c r="E13" s="251"/>
      <c r="F13" s="251"/>
      <c r="G13" s="251"/>
      <c r="H13" s="252"/>
      <c r="I13" s="253">
        <f>SUM(I3:I12)</f>
        <v>61000000</v>
      </c>
      <c r="J13" s="253">
        <f>SUM(J3:J12)</f>
        <v>68580000</v>
      </c>
    </row>
    <row r="14" spans="1:27">
      <c r="B14" s="250" t="s">
        <v>226</v>
      </c>
      <c r="C14" s="251"/>
      <c r="D14" s="251"/>
      <c r="E14" s="251"/>
      <c r="F14" s="251"/>
      <c r="G14" s="251"/>
      <c r="H14" s="252"/>
      <c r="I14" s="253">
        <f ca="1">SUMIF(C3:I12,"TAK",I3:I12)</f>
        <v>43000000</v>
      </c>
      <c r="J14" s="253">
        <f ca="1">SUMIF(C3:J12,"TAK",J3:J12)</f>
        <v>46440000</v>
      </c>
    </row>
    <row r="15" spans="1:27">
      <c r="B15" s="256"/>
      <c r="K15" s="257" t="s">
        <v>162</v>
      </c>
    </row>
    <row r="16" spans="1:27">
      <c r="A16" s="247" t="str">
        <f>IF(X16&lt;&gt;"","!","")</f>
        <v/>
      </c>
      <c r="B16" s="258" t="str">
        <f t="shared" ref="B16:C25" si="3">IF(B3="","",B3)</f>
        <v>mieszkania</v>
      </c>
      <c r="C16" s="258" t="str">
        <f>IF(C3="","",C3)</f>
        <v>TAK</v>
      </c>
      <c r="D16" s="251"/>
      <c r="E16" s="251"/>
      <c r="F16" s="251"/>
      <c r="G16" s="251"/>
      <c r="H16" s="252"/>
      <c r="I16" s="251"/>
      <c r="J16" s="251"/>
      <c r="K16" s="234"/>
      <c r="L16" s="234"/>
      <c r="M16" s="234"/>
      <c r="N16" s="234">
        <v>0.2</v>
      </c>
      <c r="O16" s="234"/>
      <c r="P16" s="234">
        <v>0.2</v>
      </c>
      <c r="Q16" s="234"/>
      <c r="R16" s="234">
        <v>0.2</v>
      </c>
      <c r="S16" s="234"/>
      <c r="T16" s="234">
        <v>0.2</v>
      </c>
      <c r="U16" s="234">
        <v>0.2</v>
      </c>
      <c r="V16" s="234"/>
      <c r="W16" s="249">
        <f>SUM(K16:V16)</f>
        <v>1</v>
      </c>
      <c r="X16" s="241" t="str">
        <f>IF(AND(B16&lt;&gt;"",W16&lt;&gt;100%),"Uwaga! Suma rat nie stanowi 100%!","")</f>
        <v/>
      </c>
    </row>
    <row r="17" spans="1:24">
      <c r="A17" s="247" t="str">
        <f t="shared" ref="A17:A25" si="4">IF(X17&lt;&gt;"","!","")</f>
        <v/>
      </c>
      <c r="B17" s="258" t="str">
        <f t="shared" si="3"/>
        <v>lokale usługowe</v>
      </c>
      <c r="C17" s="258" t="str">
        <f t="shared" si="3"/>
        <v>NIE</v>
      </c>
      <c r="D17" s="251"/>
      <c r="E17" s="251"/>
      <c r="F17" s="251"/>
      <c r="G17" s="251"/>
      <c r="H17" s="252"/>
      <c r="I17" s="251"/>
      <c r="J17" s="251"/>
      <c r="K17" s="234"/>
      <c r="L17" s="234"/>
      <c r="M17" s="234"/>
      <c r="N17" s="234">
        <v>0.2</v>
      </c>
      <c r="O17" s="234"/>
      <c r="P17" s="234">
        <v>0.2</v>
      </c>
      <c r="Q17" s="234"/>
      <c r="R17" s="234">
        <v>0.2</v>
      </c>
      <c r="S17" s="234"/>
      <c r="T17" s="234">
        <v>0.2</v>
      </c>
      <c r="U17" s="234">
        <v>0.2</v>
      </c>
      <c r="V17" s="234"/>
      <c r="W17" s="249">
        <f>SUM(K17:V17)</f>
        <v>1</v>
      </c>
      <c r="X17" s="241" t="str">
        <f>IF(AND(B17&lt;&gt;"",W17&lt;&gt;100%),"Uwaga! Suma rat nie stanowi 100%!","")</f>
        <v/>
      </c>
    </row>
    <row r="18" spans="1:24">
      <c r="A18" s="247" t="str">
        <f t="shared" si="4"/>
        <v/>
      </c>
      <c r="B18" s="258" t="str">
        <f t="shared" si="3"/>
        <v>garażowe</v>
      </c>
      <c r="C18" s="258" t="str">
        <f t="shared" si="3"/>
        <v>TAK</v>
      </c>
      <c r="D18" s="251"/>
      <c r="E18" s="251"/>
      <c r="F18" s="251"/>
      <c r="G18" s="251"/>
      <c r="H18" s="252"/>
      <c r="I18" s="251"/>
      <c r="J18" s="251"/>
      <c r="K18" s="234"/>
      <c r="L18" s="234"/>
      <c r="M18" s="234"/>
      <c r="N18" s="234">
        <v>0.2</v>
      </c>
      <c r="O18" s="234"/>
      <c r="P18" s="234">
        <v>0.2</v>
      </c>
      <c r="Q18" s="234"/>
      <c r="R18" s="234">
        <v>0.2</v>
      </c>
      <c r="S18" s="234"/>
      <c r="T18" s="234">
        <v>0.2</v>
      </c>
      <c r="U18" s="234">
        <v>0.2</v>
      </c>
      <c r="V18" s="234"/>
      <c r="W18" s="249">
        <f>SUM(K18:V18)</f>
        <v>1</v>
      </c>
      <c r="X18" s="241" t="str">
        <f>IF(AND(B18&lt;&gt;"",W18&lt;&gt;100%),"Uwaga! Suma rat nie stanowi 100%!","")</f>
        <v/>
      </c>
    </row>
    <row r="19" spans="1:24">
      <c r="A19" s="247" t="str">
        <f t="shared" si="4"/>
        <v/>
      </c>
      <c r="B19" s="258" t="str">
        <f t="shared" si="3"/>
        <v/>
      </c>
      <c r="C19" s="258" t="str">
        <f t="shared" si="3"/>
        <v/>
      </c>
      <c r="D19" s="251"/>
      <c r="E19" s="251"/>
      <c r="F19" s="251"/>
      <c r="G19" s="251"/>
      <c r="H19" s="252"/>
      <c r="I19" s="251"/>
      <c r="J19" s="251"/>
      <c r="K19" s="234"/>
      <c r="L19" s="234"/>
      <c r="M19" s="234"/>
      <c r="N19" s="234"/>
      <c r="O19" s="234"/>
      <c r="P19" s="234"/>
      <c r="Q19" s="234"/>
      <c r="R19" s="234"/>
      <c r="S19" s="234"/>
      <c r="T19" s="234"/>
      <c r="U19" s="234"/>
      <c r="V19" s="234"/>
      <c r="W19" s="249">
        <f>SUM(K19:V19)</f>
        <v>0</v>
      </c>
      <c r="X19" s="241" t="str">
        <f>IF(AND(B19&lt;&gt;"",W19&lt;&gt;100%),"Uwaga! Suma rat nie stanowi 100%!","")</f>
        <v/>
      </c>
    </row>
    <row r="20" spans="1:24">
      <c r="A20" s="247" t="str">
        <f t="shared" si="4"/>
        <v/>
      </c>
      <c r="B20" s="258" t="str">
        <f t="shared" si="3"/>
        <v/>
      </c>
      <c r="C20" s="258" t="str">
        <f t="shared" si="3"/>
        <v/>
      </c>
      <c r="D20" s="251"/>
      <c r="E20" s="251"/>
      <c r="F20" s="251"/>
      <c r="G20" s="251"/>
      <c r="H20" s="252"/>
      <c r="I20" s="251"/>
      <c r="J20" s="251"/>
      <c r="K20" s="234"/>
      <c r="L20" s="234"/>
      <c r="M20" s="234"/>
      <c r="N20" s="234"/>
      <c r="O20" s="234"/>
      <c r="P20" s="234"/>
      <c r="Q20" s="234"/>
      <c r="R20" s="234"/>
      <c r="S20" s="234"/>
      <c r="T20" s="234"/>
      <c r="U20" s="234"/>
      <c r="V20" s="234"/>
      <c r="W20" s="249">
        <f>SUM(K20:V20)</f>
        <v>0</v>
      </c>
      <c r="X20" s="241" t="str">
        <f>IF(AND(B20&lt;&gt;"",W20&lt;&gt;100%),"Uwaga! Suma rat nie stanowi 100%!","")</f>
        <v/>
      </c>
    </row>
    <row r="21" spans="1:24">
      <c r="A21" s="247" t="str">
        <f t="shared" si="4"/>
        <v/>
      </c>
      <c r="B21" s="258" t="str">
        <f t="shared" si="3"/>
        <v/>
      </c>
      <c r="C21" s="258" t="str">
        <f t="shared" si="3"/>
        <v/>
      </c>
      <c r="D21" s="251"/>
      <c r="E21" s="251"/>
      <c r="F21" s="251"/>
      <c r="G21" s="251"/>
      <c r="H21" s="252"/>
      <c r="I21" s="251"/>
      <c r="J21" s="251"/>
      <c r="K21" s="234"/>
      <c r="L21" s="234"/>
      <c r="M21" s="234"/>
      <c r="N21" s="234"/>
      <c r="O21" s="234"/>
      <c r="P21" s="234"/>
      <c r="Q21" s="234"/>
      <c r="R21" s="234"/>
      <c r="S21" s="234"/>
      <c r="T21" s="234"/>
      <c r="U21" s="234"/>
      <c r="V21" s="234"/>
      <c r="W21" s="249">
        <f>SUM(K21:V21)</f>
        <v>0</v>
      </c>
      <c r="X21" s="241" t="str">
        <f>IF(AND(B21&lt;&gt;"",W21&lt;&gt;100%),"Uwaga! Suma rat nie stanowi 100%!","")</f>
        <v/>
      </c>
    </row>
    <row r="22" spans="1:24">
      <c r="A22" s="247" t="str">
        <f t="shared" si="4"/>
        <v/>
      </c>
      <c r="B22" s="258" t="str">
        <f t="shared" si="3"/>
        <v/>
      </c>
      <c r="C22" s="258" t="str">
        <f t="shared" si="3"/>
        <v/>
      </c>
      <c r="D22" s="251"/>
      <c r="E22" s="251"/>
      <c r="F22" s="251"/>
      <c r="G22" s="251"/>
      <c r="H22" s="252"/>
      <c r="I22" s="251"/>
      <c r="J22" s="251"/>
      <c r="K22" s="234"/>
      <c r="L22" s="234"/>
      <c r="M22" s="234"/>
      <c r="N22" s="234"/>
      <c r="O22" s="234"/>
      <c r="P22" s="234"/>
      <c r="Q22" s="234"/>
      <c r="R22" s="234"/>
      <c r="S22" s="234"/>
      <c r="T22" s="234"/>
      <c r="U22" s="234"/>
      <c r="V22" s="234"/>
      <c r="W22" s="249">
        <f>SUM(K22:V22)</f>
        <v>0</v>
      </c>
      <c r="X22" s="241" t="str">
        <f>IF(AND(B22&lt;&gt;"",W22&lt;&gt;100%),"Uwaga! Suma rat nie stanowi 100%!","")</f>
        <v/>
      </c>
    </row>
    <row r="23" spans="1:24">
      <c r="A23" s="247" t="str">
        <f t="shared" si="4"/>
        <v/>
      </c>
      <c r="B23" s="258" t="str">
        <f t="shared" si="3"/>
        <v/>
      </c>
      <c r="C23" s="258" t="str">
        <f t="shared" si="3"/>
        <v/>
      </c>
      <c r="D23" s="251"/>
      <c r="E23" s="251"/>
      <c r="F23" s="251"/>
      <c r="G23" s="251"/>
      <c r="H23" s="252"/>
      <c r="I23" s="251"/>
      <c r="J23" s="251"/>
      <c r="K23" s="234"/>
      <c r="L23" s="234"/>
      <c r="M23" s="234"/>
      <c r="N23" s="234"/>
      <c r="O23" s="234"/>
      <c r="P23" s="234"/>
      <c r="Q23" s="234"/>
      <c r="R23" s="234"/>
      <c r="S23" s="234"/>
      <c r="T23" s="234"/>
      <c r="U23" s="234"/>
      <c r="V23" s="234"/>
      <c r="W23" s="249">
        <f>SUM(K23:V23)</f>
        <v>0</v>
      </c>
      <c r="X23" s="241" t="str">
        <f>IF(AND(B23&lt;&gt;"",W23&lt;&gt;100%),"Uwaga! Suma rat nie stanowi 100%!","")</f>
        <v/>
      </c>
    </row>
    <row r="24" spans="1:24">
      <c r="A24" s="247" t="str">
        <f t="shared" si="4"/>
        <v/>
      </c>
      <c r="B24" s="258" t="str">
        <f t="shared" si="3"/>
        <v/>
      </c>
      <c r="C24" s="258" t="str">
        <f t="shared" si="3"/>
        <v/>
      </c>
      <c r="D24" s="251"/>
      <c r="E24" s="251"/>
      <c r="F24" s="251"/>
      <c r="G24" s="251"/>
      <c r="H24" s="252"/>
      <c r="I24" s="251"/>
      <c r="J24" s="251"/>
      <c r="K24" s="234"/>
      <c r="L24" s="234"/>
      <c r="M24" s="234"/>
      <c r="N24" s="234"/>
      <c r="O24" s="234"/>
      <c r="P24" s="234"/>
      <c r="Q24" s="234"/>
      <c r="R24" s="234"/>
      <c r="S24" s="234"/>
      <c r="T24" s="234"/>
      <c r="U24" s="234"/>
      <c r="V24" s="234"/>
      <c r="W24" s="249">
        <f>SUM(K24:V24)</f>
        <v>0</v>
      </c>
      <c r="X24" s="241" t="str">
        <f>IF(AND(B24&lt;&gt;"",W24&lt;&gt;100%),"Uwaga! Suma rat nie stanowi 100%!","")</f>
        <v/>
      </c>
    </row>
    <row r="25" spans="1:24">
      <c r="A25" s="247" t="str">
        <f t="shared" si="4"/>
        <v/>
      </c>
      <c r="B25" s="258" t="str">
        <f t="shared" si="3"/>
        <v/>
      </c>
      <c r="C25" s="258" t="str">
        <f t="shared" si="3"/>
        <v/>
      </c>
      <c r="D25" s="251"/>
      <c r="E25" s="251"/>
      <c r="F25" s="251"/>
      <c r="G25" s="251"/>
      <c r="H25" s="252"/>
      <c r="I25" s="251"/>
      <c r="J25" s="251"/>
      <c r="K25" s="234"/>
      <c r="L25" s="234"/>
      <c r="M25" s="234"/>
      <c r="N25" s="234"/>
      <c r="O25" s="234"/>
      <c r="P25" s="234"/>
      <c r="Q25" s="234"/>
      <c r="R25" s="234"/>
      <c r="S25" s="234"/>
      <c r="T25" s="234"/>
      <c r="U25" s="234"/>
      <c r="V25" s="234"/>
      <c r="W25" s="249">
        <f>SUM(K25:V25)</f>
        <v>0</v>
      </c>
      <c r="X25" s="241" t="str">
        <f>IF(AND(B25&lt;&gt;"",W25&lt;&gt;100%),"Uwaga! Suma rat nie stanowi 100%!","")</f>
        <v/>
      </c>
    </row>
    <row r="27" spans="1:24">
      <c r="K27" s="259" t="s">
        <v>225</v>
      </c>
    </row>
    <row r="28" spans="1:24">
      <c r="A28" s="247"/>
      <c r="B28" s="258" t="str">
        <f>IF(B16="","",B16)</f>
        <v>mieszkania</v>
      </c>
      <c r="C28" s="258" t="str">
        <f>C16</f>
        <v>TAK</v>
      </c>
      <c r="D28" s="251"/>
      <c r="E28" s="251"/>
      <c r="F28" s="251"/>
      <c r="G28" s="251"/>
      <c r="H28" s="252"/>
      <c r="I28" s="251"/>
      <c r="J28" s="251"/>
      <c r="K28" s="260">
        <f t="shared" ref="K28:K37" si="5">K16</f>
        <v>0</v>
      </c>
      <c r="L28" s="260">
        <f t="shared" ref="L28:V28" si="6">K28+L16</f>
        <v>0</v>
      </c>
      <c r="M28" s="260">
        <f t="shared" si="6"/>
        <v>0</v>
      </c>
      <c r="N28" s="260">
        <f t="shared" si="6"/>
        <v>0.2</v>
      </c>
      <c r="O28" s="260">
        <f t="shared" si="6"/>
        <v>0.2</v>
      </c>
      <c r="P28" s="260">
        <f t="shared" si="6"/>
        <v>0.4</v>
      </c>
      <c r="Q28" s="260">
        <f t="shared" si="6"/>
        <v>0.4</v>
      </c>
      <c r="R28" s="260">
        <f t="shared" si="6"/>
        <v>0.60000000000000009</v>
      </c>
      <c r="S28" s="260">
        <f t="shared" si="6"/>
        <v>0.60000000000000009</v>
      </c>
      <c r="T28" s="260">
        <f t="shared" si="6"/>
        <v>0.8</v>
      </c>
      <c r="U28" s="260">
        <f t="shared" si="6"/>
        <v>1</v>
      </c>
      <c r="V28" s="260">
        <f t="shared" si="6"/>
        <v>1</v>
      </c>
      <c r="W28" s="249"/>
      <c r="X28" s="241"/>
    </row>
    <row r="29" spans="1:24">
      <c r="A29" s="247"/>
      <c r="B29" s="258" t="str">
        <f t="shared" ref="B29:B37" si="7">IF(B17="","",B17)</f>
        <v>lokale usługowe</v>
      </c>
      <c r="C29" s="258" t="str">
        <f t="shared" ref="C29:C37" si="8">C17</f>
        <v>NIE</v>
      </c>
      <c r="D29" s="251"/>
      <c r="E29" s="251"/>
      <c r="F29" s="251"/>
      <c r="G29" s="251"/>
      <c r="H29" s="252"/>
      <c r="I29" s="251"/>
      <c r="J29" s="251"/>
      <c r="K29" s="260">
        <f t="shared" si="5"/>
        <v>0</v>
      </c>
      <c r="L29" s="260">
        <f t="shared" ref="L29:V29" si="9">K29+L17</f>
        <v>0</v>
      </c>
      <c r="M29" s="260">
        <f t="shared" si="9"/>
        <v>0</v>
      </c>
      <c r="N29" s="260">
        <f t="shared" si="9"/>
        <v>0.2</v>
      </c>
      <c r="O29" s="260">
        <f t="shared" si="9"/>
        <v>0.2</v>
      </c>
      <c r="P29" s="260">
        <f t="shared" si="9"/>
        <v>0.4</v>
      </c>
      <c r="Q29" s="260">
        <f t="shared" si="9"/>
        <v>0.4</v>
      </c>
      <c r="R29" s="260">
        <f t="shared" si="9"/>
        <v>0.60000000000000009</v>
      </c>
      <c r="S29" s="260">
        <f t="shared" si="9"/>
        <v>0.60000000000000009</v>
      </c>
      <c r="T29" s="260">
        <f t="shared" si="9"/>
        <v>0.8</v>
      </c>
      <c r="U29" s="260">
        <f t="shared" si="9"/>
        <v>1</v>
      </c>
      <c r="V29" s="260">
        <f t="shared" si="9"/>
        <v>1</v>
      </c>
      <c r="W29" s="249"/>
      <c r="X29" s="241"/>
    </row>
    <row r="30" spans="1:24">
      <c r="A30" s="247"/>
      <c r="B30" s="258" t="str">
        <f t="shared" si="7"/>
        <v>garażowe</v>
      </c>
      <c r="C30" s="258" t="str">
        <f t="shared" si="8"/>
        <v>TAK</v>
      </c>
      <c r="D30" s="251"/>
      <c r="E30" s="251"/>
      <c r="F30" s="251"/>
      <c r="G30" s="251"/>
      <c r="H30" s="252"/>
      <c r="I30" s="251"/>
      <c r="J30" s="251"/>
      <c r="K30" s="260">
        <f t="shared" si="5"/>
        <v>0</v>
      </c>
      <c r="L30" s="260">
        <f t="shared" ref="L30:V30" si="10">K30+L18</f>
        <v>0</v>
      </c>
      <c r="M30" s="260">
        <f t="shared" si="10"/>
        <v>0</v>
      </c>
      <c r="N30" s="260">
        <f t="shared" si="10"/>
        <v>0.2</v>
      </c>
      <c r="O30" s="260">
        <f t="shared" si="10"/>
        <v>0.2</v>
      </c>
      <c r="P30" s="260">
        <f t="shared" si="10"/>
        <v>0.4</v>
      </c>
      <c r="Q30" s="260">
        <f t="shared" si="10"/>
        <v>0.4</v>
      </c>
      <c r="R30" s="260">
        <f t="shared" si="10"/>
        <v>0.60000000000000009</v>
      </c>
      <c r="S30" s="260">
        <f t="shared" si="10"/>
        <v>0.60000000000000009</v>
      </c>
      <c r="T30" s="260">
        <f t="shared" si="10"/>
        <v>0.8</v>
      </c>
      <c r="U30" s="260">
        <f t="shared" si="10"/>
        <v>1</v>
      </c>
      <c r="V30" s="260">
        <f t="shared" si="10"/>
        <v>1</v>
      </c>
      <c r="W30" s="249"/>
      <c r="X30" s="241"/>
    </row>
    <row r="31" spans="1:24">
      <c r="A31" s="247" t="str">
        <f t="shared" ref="A31:A37" si="11">IF(X31&lt;&gt;"","!","")</f>
        <v/>
      </c>
      <c r="B31" s="258" t="str">
        <f t="shared" si="7"/>
        <v/>
      </c>
      <c r="C31" s="258" t="str">
        <f t="shared" si="8"/>
        <v/>
      </c>
      <c r="D31" s="251"/>
      <c r="E31" s="251"/>
      <c r="F31" s="251"/>
      <c r="G31" s="251"/>
      <c r="H31" s="252"/>
      <c r="I31" s="251"/>
      <c r="J31" s="251"/>
      <c r="K31" s="260">
        <f t="shared" si="5"/>
        <v>0</v>
      </c>
      <c r="L31" s="260">
        <f t="shared" ref="L31:V31" si="12">K31+L19</f>
        <v>0</v>
      </c>
      <c r="M31" s="260">
        <f t="shared" si="12"/>
        <v>0</v>
      </c>
      <c r="N31" s="260">
        <f t="shared" si="12"/>
        <v>0</v>
      </c>
      <c r="O31" s="260">
        <f t="shared" si="12"/>
        <v>0</v>
      </c>
      <c r="P31" s="260">
        <f t="shared" si="12"/>
        <v>0</v>
      </c>
      <c r="Q31" s="260">
        <f t="shared" si="12"/>
        <v>0</v>
      </c>
      <c r="R31" s="260">
        <f t="shared" si="12"/>
        <v>0</v>
      </c>
      <c r="S31" s="260">
        <f t="shared" si="12"/>
        <v>0</v>
      </c>
      <c r="T31" s="260">
        <f t="shared" si="12"/>
        <v>0</v>
      </c>
      <c r="U31" s="260">
        <f t="shared" si="12"/>
        <v>0</v>
      </c>
      <c r="V31" s="260">
        <f t="shared" si="12"/>
        <v>0</v>
      </c>
      <c r="W31" s="249"/>
      <c r="X31" s="241"/>
    </row>
    <row r="32" spans="1:24">
      <c r="A32" s="247" t="str">
        <f t="shared" si="11"/>
        <v/>
      </c>
      <c r="B32" s="258" t="str">
        <f t="shared" si="7"/>
        <v/>
      </c>
      <c r="C32" s="258" t="str">
        <f t="shared" si="8"/>
        <v/>
      </c>
      <c r="D32" s="251"/>
      <c r="E32" s="251"/>
      <c r="F32" s="251"/>
      <c r="G32" s="251"/>
      <c r="H32" s="252"/>
      <c r="I32" s="251"/>
      <c r="J32" s="251"/>
      <c r="K32" s="260">
        <f t="shared" si="5"/>
        <v>0</v>
      </c>
      <c r="L32" s="260">
        <f t="shared" ref="L32:V32" si="13">K32+L20</f>
        <v>0</v>
      </c>
      <c r="M32" s="260">
        <f t="shared" si="13"/>
        <v>0</v>
      </c>
      <c r="N32" s="260">
        <f t="shared" si="13"/>
        <v>0</v>
      </c>
      <c r="O32" s="260">
        <f t="shared" si="13"/>
        <v>0</v>
      </c>
      <c r="P32" s="260">
        <f t="shared" si="13"/>
        <v>0</v>
      </c>
      <c r="Q32" s="260">
        <f t="shared" si="13"/>
        <v>0</v>
      </c>
      <c r="R32" s="260">
        <f t="shared" si="13"/>
        <v>0</v>
      </c>
      <c r="S32" s="260">
        <f t="shared" si="13"/>
        <v>0</v>
      </c>
      <c r="T32" s="260">
        <f t="shared" si="13"/>
        <v>0</v>
      </c>
      <c r="U32" s="260">
        <f t="shared" si="13"/>
        <v>0</v>
      </c>
      <c r="V32" s="260">
        <f t="shared" si="13"/>
        <v>0</v>
      </c>
      <c r="W32" s="249"/>
      <c r="X32" s="241"/>
    </row>
    <row r="33" spans="1:24">
      <c r="A33" s="247" t="str">
        <f t="shared" si="11"/>
        <v/>
      </c>
      <c r="B33" s="258" t="str">
        <f t="shared" si="7"/>
        <v/>
      </c>
      <c r="C33" s="258" t="str">
        <f t="shared" si="8"/>
        <v/>
      </c>
      <c r="D33" s="251"/>
      <c r="E33" s="251"/>
      <c r="F33" s="251"/>
      <c r="G33" s="251"/>
      <c r="H33" s="252"/>
      <c r="I33" s="251"/>
      <c r="J33" s="251"/>
      <c r="K33" s="260">
        <f t="shared" si="5"/>
        <v>0</v>
      </c>
      <c r="L33" s="260">
        <f t="shared" ref="L33:V33" si="14">K33+L21</f>
        <v>0</v>
      </c>
      <c r="M33" s="260">
        <f t="shared" si="14"/>
        <v>0</v>
      </c>
      <c r="N33" s="260">
        <f t="shared" si="14"/>
        <v>0</v>
      </c>
      <c r="O33" s="260">
        <f t="shared" si="14"/>
        <v>0</v>
      </c>
      <c r="P33" s="260">
        <f t="shared" si="14"/>
        <v>0</v>
      </c>
      <c r="Q33" s="260">
        <f t="shared" si="14"/>
        <v>0</v>
      </c>
      <c r="R33" s="260">
        <f t="shared" si="14"/>
        <v>0</v>
      </c>
      <c r="S33" s="260">
        <f t="shared" si="14"/>
        <v>0</v>
      </c>
      <c r="T33" s="260">
        <f t="shared" si="14"/>
        <v>0</v>
      </c>
      <c r="U33" s="260">
        <f t="shared" si="14"/>
        <v>0</v>
      </c>
      <c r="V33" s="260">
        <f t="shared" si="14"/>
        <v>0</v>
      </c>
      <c r="W33" s="249"/>
      <c r="X33" s="241"/>
    </row>
    <row r="34" spans="1:24">
      <c r="A34" s="247" t="str">
        <f t="shared" si="11"/>
        <v/>
      </c>
      <c r="B34" s="258" t="str">
        <f t="shared" si="7"/>
        <v/>
      </c>
      <c r="C34" s="258" t="str">
        <f t="shared" si="8"/>
        <v/>
      </c>
      <c r="D34" s="251"/>
      <c r="E34" s="251"/>
      <c r="F34" s="251"/>
      <c r="G34" s="251"/>
      <c r="H34" s="252"/>
      <c r="I34" s="251"/>
      <c r="J34" s="251"/>
      <c r="K34" s="260">
        <f t="shared" si="5"/>
        <v>0</v>
      </c>
      <c r="L34" s="260">
        <f t="shared" ref="L34:V34" si="15">K34+L22</f>
        <v>0</v>
      </c>
      <c r="M34" s="260">
        <f t="shared" si="15"/>
        <v>0</v>
      </c>
      <c r="N34" s="260">
        <f t="shared" si="15"/>
        <v>0</v>
      </c>
      <c r="O34" s="260">
        <f t="shared" si="15"/>
        <v>0</v>
      </c>
      <c r="P34" s="260">
        <f t="shared" si="15"/>
        <v>0</v>
      </c>
      <c r="Q34" s="260">
        <f t="shared" si="15"/>
        <v>0</v>
      </c>
      <c r="R34" s="260">
        <f t="shared" si="15"/>
        <v>0</v>
      </c>
      <c r="S34" s="260">
        <f t="shared" si="15"/>
        <v>0</v>
      </c>
      <c r="T34" s="260">
        <f t="shared" si="15"/>
        <v>0</v>
      </c>
      <c r="U34" s="260">
        <f t="shared" si="15"/>
        <v>0</v>
      </c>
      <c r="V34" s="260">
        <f t="shared" si="15"/>
        <v>0</v>
      </c>
      <c r="W34" s="249"/>
      <c r="X34" s="241"/>
    </row>
    <row r="35" spans="1:24">
      <c r="A35" s="247" t="str">
        <f t="shared" si="11"/>
        <v/>
      </c>
      <c r="B35" s="258" t="str">
        <f t="shared" si="7"/>
        <v/>
      </c>
      <c r="C35" s="258" t="str">
        <f t="shared" si="8"/>
        <v/>
      </c>
      <c r="D35" s="251"/>
      <c r="E35" s="251"/>
      <c r="F35" s="251"/>
      <c r="G35" s="251"/>
      <c r="H35" s="252"/>
      <c r="I35" s="251"/>
      <c r="J35" s="251"/>
      <c r="K35" s="260">
        <f t="shared" si="5"/>
        <v>0</v>
      </c>
      <c r="L35" s="260">
        <f t="shared" ref="L35:V35" si="16">K35+L23</f>
        <v>0</v>
      </c>
      <c r="M35" s="260">
        <f t="shared" si="16"/>
        <v>0</v>
      </c>
      <c r="N35" s="260">
        <f t="shared" si="16"/>
        <v>0</v>
      </c>
      <c r="O35" s="260">
        <f t="shared" si="16"/>
        <v>0</v>
      </c>
      <c r="P35" s="260">
        <f t="shared" si="16"/>
        <v>0</v>
      </c>
      <c r="Q35" s="260">
        <f t="shared" si="16"/>
        <v>0</v>
      </c>
      <c r="R35" s="260">
        <f t="shared" si="16"/>
        <v>0</v>
      </c>
      <c r="S35" s="260">
        <f t="shared" si="16"/>
        <v>0</v>
      </c>
      <c r="T35" s="260">
        <f t="shared" si="16"/>
        <v>0</v>
      </c>
      <c r="U35" s="260">
        <f t="shared" si="16"/>
        <v>0</v>
      </c>
      <c r="V35" s="260">
        <f t="shared" si="16"/>
        <v>0</v>
      </c>
      <c r="W35" s="249"/>
      <c r="X35" s="241"/>
    </row>
    <row r="36" spans="1:24">
      <c r="A36" s="247" t="str">
        <f t="shared" si="11"/>
        <v/>
      </c>
      <c r="B36" s="258" t="str">
        <f t="shared" si="7"/>
        <v/>
      </c>
      <c r="C36" s="258" t="str">
        <f t="shared" si="8"/>
        <v/>
      </c>
      <c r="D36" s="251"/>
      <c r="E36" s="251"/>
      <c r="F36" s="251"/>
      <c r="G36" s="251"/>
      <c r="H36" s="252"/>
      <c r="I36" s="251"/>
      <c r="J36" s="251"/>
      <c r="K36" s="260">
        <f t="shared" si="5"/>
        <v>0</v>
      </c>
      <c r="L36" s="260">
        <f t="shared" ref="L36:V36" si="17">K36+L24</f>
        <v>0</v>
      </c>
      <c r="M36" s="260">
        <f t="shared" si="17"/>
        <v>0</v>
      </c>
      <c r="N36" s="260">
        <f t="shared" si="17"/>
        <v>0</v>
      </c>
      <c r="O36" s="260">
        <f t="shared" si="17"/>
        <v>0</v>
      </c>
      <c r="P36" s="260">
        <f t="shared" si="17"/>
        <v>0</v>
      </c>
      <c r="Q36" s="260">
        <f t="shared" si="17"/>
        <v>0</v>
      </c>
      <c r="R36" s="260">
        <f t="shared" si="17"/>
        <v>0</v>
      </c>
      <c r="S36" s="260">
        <f t="shared" si="17"/>
        <v>0</v>
      </c>
      <c r="T36" s="260">
        <f t="shared" si="17"/>
        <v>0</v>
      </c>
      <c r="U36" s="260">
        <f t="shared" si="17"/>
        <v>0</v>
      </c>
      <c r="V36" s="260">
        <f t="shared" si="17"/>
        <v>0</v>
      </c>
      <c r="W36" s="249"/>
      <c r="X36" s="241"/>
    </row>
    <row r="37" spans="1:24">
      <c r="A37" s="247" t="str">
        <f t="shared" si="11"/>
        <v/>
      </c>
      <c r="B37" s="258" t="str">
        <f t="shared" si="7"/>
        <v/>
      </c>
      <c r="C37" s="258" t="str">
        <f t="shared" si="8"/>
        <v/>
      </c>
      <c r="D37" s="251"/>
      <c r="E37" s="251"/>
      <c r="F37" s="251"/>
      <c r="G37" s="251"/>
      <c r="H37" s="252"/>
      <c r="I37" s="251"/>
      <c r="J37" s="251"/>
      <c r="K37" s="260">
        <f t="shared" si="5"/>
        <v>0</v>
      </c>
      <c r="L37" s="260">
        <f t="shared" ref="L37:V37" si="18">K37+L25</f>
        <v>0</v>
      </c>
      <c r="M37" s="260">
        <f t="shared" si="18"/>
        <v>0</v>
      </c>
      <c r="N37" s="260">
        <f t="shared" si="18"/>
        <v>0</v>
      </c>
      <c r="O37" s="260">
        <f t="shared" si="18"/>
        <v>0</v>
      </c>
      <c r="P37" s="260">
        <f t="shared" si="18"/>
        <v>0</v>
      </c>
      <c r="Q37" s="260">
        <f t="shared" si="18"/>
        <v>0</v>
      </c>
      <c r="R37" s="260">
        <f t="shared" si="18"/>
        <v>0</v>
      </c>
      <c r="S37" s="260">
        <f t="shared" si="18"/>
        <v>0</v>
      </c>
      <c r="T37" s="260">
        <f t="shared" si="18"/>
        <v>0</v>
      </c>
      <c r="U37" s="260">
        <f t="shared" si="18"/>
        <v>0</v>
      </c>
      <c r="V37" s="260">
        <f t="shared" si="18"/>
        <v>0</v>
      </c>
      <c r="W37" s="249"/>
      <c r="X37" s="241"/>
    </row>
    <row r="39" spans="1:24" s="264" customFormat="1">
      <c r="A39" s="261"/>
      <c r="B39" s="262" t="s">
        <v>224</v>
      </c>
      <c r="C39" s="263"/>
      <c r="D39" s="263"/>
      <c r="E39" s="263"/>
      <c r="F39" s="263"/>
      <c r="G39" s="263"/>
      <c r="I39" s="263"/>
      <c r="J39" s="263"/>
      <c r="K39" s="265" t="s">
        <v>15</v>
      </c>
      <c r="L39" s="266"/>
      <c r="M39" s="266"/>
      <c r="N39" s="266"/>
      <c r="O39" s="266"/>
      <c r="P39" s="266"/>
      <c r="Q39" s="266"/>
      <c r="R39" s="266"/>
      <c r="S39" s="266"/>
      <c r="T39" s="266"/>
      <c r="U39" s="266"/>
      <c r="V39" s="266"/>
      <c r="W39" s="267"/>
      <c r="X39" s="267"/>
    </row>
    <row r="40" spans="1:24" s="275" customFormat="1">
      <c r="A40" s="268"/>
      <c r="B40" s="269" t="str">
        <f t="shared" ref="B40:B49" si="19">IF($C40="TAK",IF(B28="","",B28),"")</f>
        <v>mieszkania</v>
      </c>
      <c r="C40" s="269" t="str">
        <f>C28</f>
        <v>TAK</v>
      </c>
      <c r="D40" s="270"/>
      <c r="E40" s="270"/>
      <c r="F40" s="270"/>
      <c r="G40" s="270"/>
      <c r="H40" s="271"/>
      <c r="I40" s="270"/>
      <c r="J40" s="270"/>
      <c r="K40" s="272">
        <f t="shared" ref="K40:V40" si="20">IF($C40="TAK",K3*K28,"")</f>
        <v>0</v>
      </c>
      <c r="L40" s="272">
        <f t="shared" si="20"/>
        <v>0</v>
      </c>
      <c r="M40" s="272">
        <f t="shared" si="20"/>
        <v>0</v>
      </c>
      <c r="N40" s="272">
        <f t="shared" si="20"/>
        <v>2.0000000000000004E-2</v>
      </c>
      <c r="O40" s="272">
        <f t="shared" si="20"/>
        <v>2.0000000000000004E-2</v>
      </c>
      <c r="P40" s="272">
        <f t="shared" si="20"/>
        <v>4.0000000000000008E-2</v>
      </c>
      <c r="Q40" s="272">
        <f t="shared" si="20"/>
        <v>4.0000000000000008E-2</v>
      </c>
      <c r="R40" s="272">
        <f t="shared" si="20"/>
        <v>6.0000000000000012E-2</v>
      </c>
      <c r="S40" s="272">
        <f t="shared" si="20"/>
        <v>6.0000000000000012E-2</v>
      </c>
      <c r="T40" s="272">
        <f t="shared" si="20"/>
        <v>8.0000000000000016E-2</v>
      </c>
      <c r="U40" s="272">
        <f t="shared" si="20"/>
        <v>0.1</v>
      </c>
      <c r="V40" s="272">
        <f t="shared" si="20"/>
        <v>0.2</v>
      </c>
      <c r="W40" s="273"/>
      <c r="X40" s="274"/>
    </row>
    <row r="41" spans="1:24" s="275" customFormat="1">
      <c r="A41" s="268"/>
      <c r="B41" s="269" t="str">
        <f t="shared" si="19"/>
        <v/>
      </c>
      <c r="C41" s="269" t="str">
        <f t="shared" ref="C41:C49" si="21">C29</f>
        <v>NIE</v>
      </c>
      <c r="D41" s="270"/>
      <c r="E41" s="270"/>
      <c r="F41" s="270"/>
      <c r="G41" s="270"/>
      <c r="H41" s="271"/>
      <c r="I41" s="270"/>
      <c r="J41" s="270"/>
      <c r="K41" s="272" t="str">
        <f t="shared" ref="K41:V41" si="22">IF($C41="TAK",K4*K29,"")</f>
        <v/>
      </c>
      <c r="L41" s="272" t="str">
        <f t="shared" si="22"/>
        <v/>
      </c>
      <c r="M41" s="272" t="str">
        <f t="shared" si="22"/>
        <v/>
      </c>
      <c r="N41" s="272" t="str">
        <f t="shared" si="22"/>
        <v/>
      </c>
      <c r="O41" s="272" t="str">
        <f t="shared" si="22"/>
        <v/>
      </c>
      <c r="P41" s="272" t="str">
        <f t="shared" si="22"/>
        <v/>
      </c>
      <c r="Q41" s="272" t="str">
        <f t="shared" si="22"/>
        <v/>
      </c>
      <c r="R41" s="272" t="str">
        <f t="shared" si="22"/>
        <v/>
      </c>
      <c r="S41" s="272" t="str">
        <f t="shared" si="22"/>
        <v/>
      </c>
      <c r="T41" s="272" t="str">
        <f t="shared" si="22"/>
        <v/>
      </c>
      <c r="U41" s="272" t="str">
        <f t="shared" si="22"/>
        <v/>
      </c>
      <c r="V41" s="272" t="str">
        <f t="shared" si="22"/>
        <v/>
      </c>
      <c r="W41" s="273"/>
      <c r="X41" s="274"/>
    </row>
    <row r="42" spans="1:24" s="275" customFormat="1">
      <c r="A42" s="268"/>
      <c r="B42" s="269" t="str">
        <f t="shared" si="19"/>
        <v>garażowe</v>
      </c>
      <c r="C42" s="269" t="str">
        <f t="shared" si="21"/>
        <v>TAK</v>
      </c>
      <c r="D42" s="270"/>
      <c r="E42" s="270"/>
      <c r="F42" s="270"/>
      <c r="G42" s="270"/>
      <c r="H42" s="271"/>
      <c r="I42" s="270"/>
      <c r="J42" s="270"/>
      <c r="K42" s="272">
        <f t="shared" ref="K42:V42" si="23">IF($C42="TAK",K5*K30,"")</f>
        <v>0</v>
      </c>
      <c r="L42" s="272">
        <f t="shared" si="23"/>
        <v>0</v>
      </c>
      <c r="M42" s="272">
        <f t="shared" si="23"/>
        <v>0</v>
      </c>
      <c r="N42" s="272">
        <f t="shared" si="23"/>
        <v>2.0000000000000004E-2</v>
      </c>
      <c r="O42" s="272">
        <f t="shared" si="23"/>
        <v>2.0000000000000004E-2</v>
      </c>
      <c r="P42" s="272">
        <f t="shared" si="23"/>
        <v>4.0000000000000008E-2</v>
      </c>
      <c r="Q42" s="272">
        <f t="shared" si="23"/>
        <v>4.0000000000000008E-2</v>
      </c>
      <c r="R42" s="272">
        <f t="shared" si="23"/>
        <v>6.0000000000000012E-2</v>
      </c>
      <c r="S42" s="272">
        <f t="shared" si="23"/>
        <v>6.0000000000000012E-2</v>
      </c>
      <c r="T42" s="272">
        <f t="shared" si="23"/>
        <v>8.0000000000000016E-2</v>
      </c>
      <c r="U42" s="272">
        <f t="shared" si="23"/>
        <v>0.1</v>
      </c>
      <c r="V42" s="272">
        <f t="shared" si="23"/>
        <v>0.2</v>
      </c>
      <c r="W42" s="273"/>
      <c r="X42" s="274"/>
    </row>
    <row r="43" spans="1:24" s="275" customFormat="1">
      <c r="A43" s="268" t="str">
        <f t="shared" ref="A43:A49" si="24">IF(X43&lt;&gt;"","!","")</f>
        <v/>
      </c>
      <c r="B43" s="269" t="str">
        <f t="shared" si="19"/>
        <v/>
      </c>
      <c r="C43" s="269" t="str">
        <f t="shared" si="21"/>
        <v/>
      </c>
      <c r="D43" s="270"/>
      <c r="E43" s="270"/>
      <c r="F43" s="270"/>
      <c r="G43" s="270"/>
      <c r="H43" s="271"/>
      <c r="I43" s="270"/>
      <c r="J43" s="270"/>
      <c r="K43" s="272" t="str">
        <f t="shared" ref="K43:V43" si="25">IF($C43="TAK",K6*K31,"")</f>
        <v/>
      </c>
      <c r="L43" s="272" t="str">
        <f t="shared" si="25"/>
        <v/>
      </c>
      <c r="M43" s="272" t="str">
        <f t="shared" si="25"/>
        <v/>
      </c>
      <c r="N43" s="272" t="str">
        <f t="shared" si="25"/>
        <v/>
      </c>
      <c r="O43" s="272" t="str">
        <f t="shared" si="25"/>
        <v/>
      </c>
      <c r="P43" s="272" t="str">
        <f t="shared" si="25"/>
        <v/>
      </c>
      <c r="Q43" s="272" t="str">
        <f t="shared" si="25"/>
        <v/>
      </c>
      <c r="R43" s="272" t="str">
        <f t="shared" si="25"/>
        <v/>
      </c>
      <c r="S43" s="272" t="str">
        <f t="shared" si="25"/>
        <v/>
      </c>
      <c r="T43" s="272" t="str">
        <f t="shared" si="25"/>
        <v/>
      </c>
      <c r="U43" s="272" t="str">
        <f t="shared" si="25"/>
        <v/>
      </c>
      <c r="V43" s="272" t="str">
        <f t="shared" si="25"/>
        <v/>
      </c>
      <c r="W43" s="273"/>
      <c r="X43" s="274"/>
    </row>
    <row r="44" spans="1:24" s="275" customFormat="1">
      <c r="A44" s="268" t="str">
        <f t="shared" si="24"/>
        <v/>
      </c>
      <c r="B44" s="269" t="str">
        <f t="shared" si="19"/>
        <v/>
      </c>
      <c r="C44" s="269" t="str">
        <f t="shared" si="21"/>
        <v/>
      </c>
      <c r="D44" s="270"/>
      <c r="E44" s="270"/>
      <c r="F44" s="270"/>
      <c r="G44" s="270"/>
      <c r="H44" s="271"/>
      <c r="I44" s="270"/>
      <c r="J44" s="270"/>
      <c r="K44" s="272" t="str">
        <f t="shared" ref="K44:V44" si="26">IF($C44="TAK",K7*K32,"")</f>
        <v/>
      </c>
      <c r="L44" s="272" t="str">
        <f t="shared" si="26"/>
        <v/>
      </c>
      <c r="M44" s="272" t="str">
        <f t="shared" si="26"/>
        <v/>
      </c>
      <c r="N44" s="272" t="str">
        <f t="shared" si="26"/>
        <v/>
      </c>
      <c r="O44" s="272" t="str">
        <f t="shared" si="26"/>
        <v/>
      </c>
      <c r="P44" s="272" t="str">
        <f t="shared" si="26"/>
        <v/>
      </c>
      <c r="Q44" s="272" t="str">
        <f t="shared" si="26"/>
        <v/>
      </c>
      <c r="R44" s="272" t="str">
        <f t="shared" si="26"/>
        <v/>
      </c>
      <c r="S44" s="272" t="str">
        <f t="shared" si="26"/>
        <v/>
      </c>
      <c r="T44" s="272" t="str">
        <f t="shared" si="26"/>
        <v/>
      </c>
      <c r="U44" s="272" t="str">
        <f t="shared" si="26"/>
        <v/>
      </c>
      <c r="V44" s="272" t="str">
        <f t="shared" si="26"/>
        <v/>
      </c>
      <c r="W44" s="273"/>
      <c r="X44" s="274"/>
    </row>
    <row r="45" spans="1:24" s="275" customFormat="1">
      <c r="A45" s="268" t="str">
        <f t="shared" si="24"/>
        <v/>
      </c>
      <c r="B45" s="269" t="str">
        <f t="shared" si="19"/>
        <v/>
      </c>
      <c r="C45" s="269" t="str">
        <f t="shared" si="21"/>
        <v/>
      </c>
      <c r="D45" s="270"/>
      <c r="E45" s="270"/>
      <c r="F45" s="270"/>
      <c r="G45" s="270"/>
      <c r="H45" s="271"/>
      <c r="I45" s="270"/>
      <c r="J45" s="270"/>
      <c r="K45" s="272" t="str">
        <f t="shared" ref="K45:V45" si="27">IF($C45="TAK",K8*K33,"")</f>
        <v/>
      </c>
      <c r="L45" s="272" t="str">
        <f t="shared" si="27"/>
        <v/>
      </c>
      <c r="M45" s="272" t="str">
        <f t="shared" si="27"/>
        <v/>
      </c>
      <c r="N45" s="272" t="str">
        <f t="shared" si="27"/>
        <v/>
      </c>
      <c r="O45" s="272" t="str">
        <f t="shared" si="27"/>
        <v/>
      </c>
      <c r="P45" s="272" t="str">
        <f t="shared" si="27"/>
        <v/>
      </c>
      <c r="Q45" s="272" t="str">
        <f t="shared" si="27"/>
        <v/>
      </c>
      <c r="R45" s="272" t="str">
        <f t="shared" si="27"/>
        <v/>
      </c>
      <c r="S45" s="272" t="str">
        <f t="shared" si="27"/>
        <v/>
      </c>
      <c r="T45" s="272" t="str">
        <f t="shared" si="27"/>
        <v/>
      </c>
      <c r="U45" s="272" t="str">
        <f t="shared" si="27"/>
        <v/>
      </c>
      <c r="V45" s="272" t="str">
        <f t="shared" si="27"/>
        <v/>
      </c>
      <c r="W45" s="273"/>
      <c r="X45" s="274"/>
    </row>
    <row r="46" spans="1:24" s="275" customFormat="1">
      <c r="A46" s="268" t="str">
        <f t="shared" si="24"/>
        <v/>
      </c>
      <c r="B46" s="269" t="str">
        <f t="shared" si="19"/>
        <v/>
      </c>
      <c r="C46" s="269" t="str">
        <f t="shared" si="21"/>
        <v/>
      </c>
      <c r="D46" s="270"/>
      <c r="E46" s="270"/>
      <c r="F46" s="270"/>
      <c r="G46" s="270"/>
      <c r="H46" s="271"/>
      <c r="I46" s="270"/>
      <c r="J46" s="270"/>
      <c r="K46" s="272" t="str">
        <f t="shared" ref="K46:V46" si="28">IF($C46="TAK",K9*K34,"")</f>
        <v/>
      </c>
      <c r="L46" s="272" t="str">
        <f t="shared" si="28"/>
        <v/>
      </c>
      <c r="M46" s="272" t="str">
        <f t="shared" si="28"/>
        <v/>
      </c>
      <c r="N46" s="272" t="str">
        <f t="shared" si="28"/>
        <v/>
      </c>
      <c r="O46" s="272" t="str">
        <f t="shared" si="28"/>
        <v/>
      </c>
      <c r="P46" s="272" t="str">
        <f t="shared" si="28"/>
        <v/>
      </c>
      <c r="Q46" s="272" t="str">
        <f t="shared" si="28"/>
        <v/>
      </c>
      <c r="R46" s="272" t="str">
        <f t="shared" si="28"/>
        <v/>
      </c>
      <c r="S46" s="272" t="str">
        <f t="shared" si="28"/>
        <v/>
      </c>
      <c r="T46" s="272" t="str">
        <f t="shared" si="28"/>
        <v/>
      </c>
      <c r="U46" s="272" t="str">
        <f t="shared" si="28"/>
        <v/>
      </c>
      <c r="V46" s="272" t="str">
        <f t="shared" si="28"/>
        <v/>
      </c>
      <c r="W46" s="273"/>
      <c r="X46" s="274"/>
    </row>
    <row r="47" spans="1:24" s="275" customFormat="1">
      <c r="A47" s="268" t="str">
        <f t="shared" si="24"/>
        <v/>
      </c>
      <c r="B47" s="269" t="str">
        <f t="shared" si="19"/>
        <v/>
      </c>
      <c r="C47" s="269" t="str">
        <f t="shared" si="21"/>
        <v/>
      </c>
      <c r="D47" s="270"/>
      <c r="E47" s="270"/>
      <c r="F47" s="270"/>
      <c r="G47" s="270"/>
      <c r="H47" s="271"/>
      <c r="I47" s="270"/>
      <c r="J47" s="270"/>
      <c r="K47" s="272" t="str">
        <f t="shared" ref="K47:V47" si="29">IF($C47="TAK",K10*K35,"")</f>
        <v/>
      </c>
      <c r="L47" s="272" t="str">
        <f t="shared" si="29"/>
        <v/>
      </c>
      <c r="M47" s="272" t="str">
        <f t="shared" si="29"/>
        <v/>
      </c>
      <c r="N47" s="272" t="str">
        <f t="shared" si="29"/>
        <v/>
      </c>
      <c r="O47" s="272" t="str">
        <f t="shared" si="29"/>
        <v/>
      </c>
      <c r="P47" s="272" t="str">
        <f t="shared" si="29"/>
        <v/>
      </c>
      <c r="Q47" s="272" t="str">
        <f t="shared" si="29"/>
        <v/>
      </c>
      <c r="R47" s="272" t="str">
        <f t="shared" si="29"/>
        <v/>
      </c>
      <c r="S47" s="272" t="str">
        <f t="shared" si="29"/>
        <v/>
      </c>
      <c r="T47" s="272" t="str">
        <f t="shared" si="29"/>
        <v/>
      </c>
      <c r="U47" s="272" t="str">
        <f t="shared" si="29"/>
        <v/>
      </c>
      <c r="V47" s="272" t="str">
        <f t="shared" si="29"/>
        <v/>
      </c>
      <c r="W47" s="273"/>
      <c r="X47" s="274"/>
    </row>
    <row r="48" spans="1:24" s="275" customFormat="1">
      <c r="A48" s="268" t="str">
        <f t="shared" si="24"/>
        <v/>
      </c>
      <c r="B48" s="269" t="str">
        <f t="shared" si="19"/>
        <v/>
      </c>
      <c r="C48" s="269" t="str">
        <f t="shared" si="21"/>
        <v/>
      </c>
      <c r="D48" s="270"/>
      <c r="E48" s="270"/>
      <c r="F48" s="270"/>
      <c r="G48" s="270"/>
      <c r="H48" s="271"/>
      <c r="I48" s="270"/>
      <c r="J48" s="270"/>
      <c r="K48" s="272" t="str">
        <f t="shared" ref="K48:V48" si="30">IF($C48="TAK",K11*K36,"")</f>
        <v/>
      </c>
      <c r="L48" s="272" t="str">
        <f t="shared" si="30"/>
        <v/>
      </c>
      <c r="M48" s="272" t="str">
        <f t="shared" si="30"/>
        <v/>
      </c>
      <c r="N48" s="272" t="str">
        <f t="shared" si="30"/>
        <v/>
      </c>
      <c r="O48" s="272" t="str">
        <f t="shared" si="30"/>
        <v/>
      </c>
      <c r="P48" s="272" t="str">
        <f t="shared" si="30"/>
        <v/>
      </c>
      <c r="Q48" s="272" t="str">
        <f t="shared" si="30"/>
        <v/>
      </c>
      <c r="R48" s="272" t="str">
        <f t="shared" si="30"/>
        <v/>
      </c>
      <c r="S48" s="272" t="str">
        <f t="shared" si="30"/>
        <v/>
      </c>
      <c r="T48" s="272" t="str">
        <f t="shared" si="30"/>
        <v/>
      </c>
      <c r="U48" s="272" t="str">
        <f t="shared" si="30"/>
        <v/>
      </c>
      <c r="V48" s="272" t="str">
        <f t="shared" si="30"/>
        <v/>
      </c>
      <c r="W48" s="273"/>
      <c r="X48" s="274"/>
    </row>
    <row r="49" spans="1:24" s="275" customFormat="1">
      <c r="A49" s="268" t="str">
        <f t="shared" si="24"/>
        <v/>
      </c>
      <c r="B49" s="269" t="str">
        <f t="shared" si="19"/>
        <v/>
      </c>
      <c r="C49" s="269" t="str">
        <f t="shared" si="21"/>
        <v/>
      </c>
      <c r="D49" s="270"/>
      <c r="E49" s="270"/>
      <c r="F49" s="270"/>
      <c r="G49" s="270"/>
      <c r="H49" s="271"/>
      <c r="I49" s="270"/>
      <c r="J49" s="270"/>
      <c r="K49" s="272" t="str">
        <f t="shared" ref="K49:V49" si="31">IF($C49="TAK",K12*K37,"")</f>
        <v/>
      </c>
      <c r="L49" s="272" t="str">
        <f t="shared" si="31"/>
        <v/>
      </c>
      <c r="M49" s="272" t="str">
        <f t="shared" si="31"/>
        <v/>
      </c>
      <c r="N49" s="272" t="str">
        <f t="shared" si="31"/>
        <v/>
      </c>
      <c r="O49" s="272" t="str">
        <f t="shared" si="31"/>
        <v/>
      </c>
      <c r="P49" s="272" t="str">
        <f t="shared" si="31"/>
        <v/>
      </c>
      <c r="Q49" s="272" t="str">
        <f t="shared" si="31"/>
        <v/>
      </c>
      <c r="R49" s="272" t="str">
        <f t="shared" si="31"/>
        <v/>
      </c>
      <c r="S49" s="272" t="str">
        <f t="shared" si="31"/>
        <v/>
      </c>
      <c r="T49" s="272" t="str">
        <f t="shared" si="31"/>
        <v/>
      </c>
      <c r="U49" s="272" t="str">
        <f t="shared" si="31"/>
        <v/>
      </c>
      <c r="V49" s="272" t="str">
        <f t="shared" si="31"/>
        <v/>
      </c>
      <c r="W49" s="273"/>
      <c r="X49" s="274"/>
    </row>
    <row r="50" spans="1:24" s="275" customFormat="1">
      <c r="A50" s="276"/>
      <c r="B50" s="277"/>
      <c r="C50" s="278"/>
      <c r="D50" s="278"/>
      <c r="E50" s="278"/>
      <c r="F50" s="278"/>
      <c r="G50" s="278"/>
      <c r="I50" s="278"/>
      <c r="J50" s="278"/>
      <c r="K50" s="279"/>
      <c r="L50" s="279"/>
      <c r="M50" s="279"/>
      <c r="N50" s="279"/>
      <c r="O50" s="279"/>
      <c r="P50" s="279"/>
      <c r="Q50" s="279"/>
      <c r="R50" s="279"/>
      <c r="S50" s="279"/>
      <c r="T50" s="279"/>
      <c r="U50" s="279"/>
      <c r="V50" s="279"/>
      <c r="W50" s="280"/>
      <c r="X50" s="280"/>
    </row>
    <row r="51" spans="1:24" s="275" customFormat="1">
      <c r="A51" s="276"/>
      <c r="B51" s="277"/>
      <c r="C51" s="278"/>
      <c r="D51" s="278"/>
      <c r="E51" s="278"/>
      <c r="F51" s="278"/>
      <c r="G51" s="278"/>
      <c r="I51" s="278"/>
      <c r="J51" s="278"/>
      <c r="K51" s="281" t="s">
        <v>164</v>
      </c>
      <c r="L51" s="279"/>
      <c r="M51" s="279"/>
      <c r="N51" s="279"/>
      <c r="O51" s="279"/>
      <c r="P51" s="279"/>
      <c r="Q51" s="279"/>
      <c r="R51" s="279"/>
      <c r="S51" s="279"/>
      <c r="T51" s="279"/>
      <c r="U51" s="279"/>
      <c r="V51" s="279"/>
      <c r="W51" s="280"/>
      <c r="X51" s="280"/>
    </row>
    <row r="52" spans="1:24" s="275" customFormat="1">
      <c r="A52" s="268"/>
      <c r="B52" s="269" t="str">
        <f>IF(B40="","",B40)</f>
        <v>mieszkania</v>
      </c>
      <c r="C52" s="269" t="str">
        <f>C40</f>
        <v>TAK</v>
      </c>
      <c r="D52" s="270"/>
      <c r="E52" s="270"/>
      <c r="F52" s="270"/>
      <c r="G52" s="270"/>
      <c r="H52" s="271"/>
      <c r="I52" s="270"/>
      <c r="J52" s="270"/>
      <c r="K52" s="282">
        <f t="shared" ref="K52:V52" si="32">IF($C52="TAK",K3*$I3,"")</f>
        <v>0</v>
      </c>
      <c r="L52" s="282">
        <f t="shared" si="32"/>
        <v>0</v>
      </c>
      <c r="M52" s="282">
        <f t="shared" si="32"/>
        <v>0</v>
      </c>
      <c r="N52" s="282">
        <f t="shared" si="32"/>
        <v>4000000</v>
      </c>
      <c r="O52" s="282">
        <f t="shared" si="32"/>
        <v>4000000</v>
      </c>
      <c r="P52" s="282">
        <f t="shared" si="32"/>
        <v>4000000</v>
      </c>
      <c r="Q52" s="282">
        <f t="shared" si="32"/>
        <v>4000000</v>
      </c>
      <c r="R52" s="282">
        <f t="shared" si="32"/>
        <v>4000000</v>
      </c>
      <c r="S52" s="282">
        <f t="shared" si="32"/>
        <v>4000000</v>
      </c>
      <c r="T52" s="282">
        <f t="shared" si="32"/>
        <v>4000000</v>
      </c>
      <c r="U52" s="282">
        <f t="shared" si="32"/>
        <v>4000000</v>
      </c>
      <c r="V52" s="282">
        <f t="shared" si="32"/>
        <v>8000000</v>
      </c>
      <c r="W52" s="283">
        <f>SUM(K52:V52)</f>
        <v>40000000</v>
      </c>
      <c r="X52" s="274"/>
    </row>
    <row r="53" spans="1:24" s="275" customFormat="1">
      <c r="A53" s="268"/>
      <c r="B53" s="269" t="str">
        <f t="shared" ref="B53:B61" si="33">IF(B41="","",B41)</f>
        <v/>
      </c>
      <c r="C53" s="269" t="str">
        <f t="shared" ref="C53:C61" si="34">C41</f>
        <v>NIE</v>
      </c>
      <c r="D53" s="270"/>
      <c r="E53" s="270"/>
      <c r="F53" s="270"/>
      <c r="G53" s="270"/>
      <c r="H53" s="271"/>
      <c r="I53" s="270"/>
      <c r="J53" s="270"/>
      <c r="K53" s="282" t="str">
        <f t="shared" ref="K53:V53" si="35">IF($C53="TAK",K4*$I4,"")</f>
        <v/>
      </c>
      <c r="L53" s="282" t="str">
        <f t="shared" si="35"/>
        <v/>
      </c>
      <c r="M53" s="282" t="str">
        <f t="shared" si="35"/>
        <v/>
      </c>
      <c r="N53" s="282" t="str">
        <f t="shared" si="35"/>
        <v/>
      </c>
      <c r="O53" s="282" t="str">
        <f t="shared" si="35"/>
        <v/>
      </c>
      <c r="P53" s="282" t="str">
        <f t="shared" si="35"/>
        <v/>
      </c>
      <c r="Q53" s="282" t="str">
        <f t="shared" si="35"/>
        <v/>
      </c>
      <c r="R53" s="282" t="str">
        <f t="shared" si="35"/>
        <v/>
      </c>
      <c r="S53" s="282" t="str">
        <f t="shared" si="35"/>
        <v/>
      </c>
      <c r="T53" s="282" t="str">
        <f t="shared" si="35"/>
        <v/>
      </c>
      <c r="U53" s="282" t="str">
        <f t="shared" si="35"/>
        <v/>
      </c>
      <c r="V53" s="282" t="str">
        <f t="shared" si="35"/>
        <v/>
      </c>
      <c r="W53" s="283">
        <f>SUM(K53:V53)</f>
        <v>0</v>
      </c>
      <c r="X53" s="274"/>
    </row>
    <row r="54" spans="1:24" s="275" customFormat="1">
      <c r="A54" s="268"/>
      <c r="B54" s="269" t="str">
        <f t="shared" si="33"/>
        <v>garażowe</v>
      </c>
      <c r="C54" s="269" t="str">
        <f t="shared" si="34"/>
        <v>TAK</v>
      </c>
      <c r="D54" s="270"/>
      <c r="E54" s="270"/>
      <c r="F54" s="270"/>
      <c r="G54" s="270"/>
      <c r="H54" s="271"/>
      <c r="I54" s="270"/>
      <c r="J54" s="270"/>
      <c r="K54" s="282">
        <f t="shared" ref="K54:V54" si="36">IF($C54="TAK",K5*$I5,"")</f>
        <v>0</v>
      </c>
      <c r="L54" s="282">
        <f t="shared" si="36"/>
        <v>0</v>
      </c>
      <c r="M54" s="282">
        <f t="shared" si="36"/>
        <v>0</v>
      </c>
      <c r="N54" s="282">
        <f t="shared" si="36"/>
        <v>300000</v>
      </c>
      <c r="O54" s="282">
        <f t="shared" si="36"/>
        <v>300000</v>
      </c>
      <c r="P54" s="282">
        <f t="shared" si="36"/>
        <v>300000</v>
      </c>
      <c r="Q54" s="282">
        <f t="shared" si="36"/>
        <v>300000</v>
      </c>
      <c r="R54" s="282">
        <f t="shared" si="36"/>
        <v>300000</v>
      </c>
      <c r="S54" s="282">
        <f t="shared" si="36"/>
        <v>300000</v>
      </c>
      <c r="T54" s="282">
        <f t="shared" si="36"/>
        <v>300000</v>
      </c>
      <c r="U54" s="282">
        <f t="shared" si="36"/>
        <v>300000</v>
      </c>
      <c r="V54" s="282">
        <f t="shared" si="36"/>
        <v>600000</v>
      </c>
      <c r="W54" s="283">
        <f>SUM(K54:V54)</f>
        <v>3000000</v>
      </c>
      <c r="X54" s="274"/>
    </row>
    <row r="55" spans="1:24" s="275" customFormat="1">
      <c r="A55" s="268" t="str">
        <f t="shared" ref="A55:A61" si="37">IF(X55&lt;&gt;"","!","")</f>
        <v/>
      </c>
      <c r="B55" s="269" t="str">
        <f t="shared" si="33"/>
        <v/>
      </c>
      <c r="C55" s="269" t="str">
        <f t="shared" si="34"/>
        <v/>
      </c>
      <c r="D55" s="270"/>
      <c r="E55" s="270"/>
      <c r="F55" s="270"/>
      <c r="G55" s="270"/>
      <c r="H55" s="271"/>
      <c r="I55" s="270"/>
      <c r="J55" s="270"/>
      <c r="K55" s="282" t="str">
        <f t="shared" ref="K55:V55" si="38">IF($C55="TAK",K6*$I6,"")</f>
        <v/>
      </c>
      <c r="L55" s="282" t="str">
        <f t="shared" si="38"/>
        <v/>
      </c>
      <c r="M55" s="282" t="str">
        <f t="shared" si="38"/>
        <v/>
      </c>
      <c r="N55" s="282" t="str">
        <f t="shared" si="38"/>
        <v/>
      </c>
      <c r="O55" s="282" t="str">
        <f t="shared" si="38"/>
        <v/>
      </c>
      <c r="P55" s="282" t="str">
        <f t="shared" si="38"/>
        <v/>
      </c>
      <c r="Q55" s="282" t="str">
        <f t="shared" si="38"/>
        <v/>
      </c>
      <c r="R55" s="282" t="str">
        <f t="shared" si="38"/>
        <v/>
      </c>
      <c r="S55" s="282" t="str">
        <f t="shared" si="38"/>
        <v/>
      </c>
      <c r="T55" s="282" t="str">
        <f t="shared" si="38"/>
        <v/>
      </c>
      <c r="U55" s="282" t="str">
        <f t="shared" si="38"/>
        <v/>
      </c>
      <c r="V55" s="282" t="str">
        <f t="shared" si="38"/>
        <v/>
      </c>
      <c r="W55" s="283">
        <f>SUM(K55:V55)</f>
        <v>0</v>
      </c>
      <c r="X55" s="274"/>
    </row>
    <row r="56" spans="1:24" s="275" customFormat="1">
      <c r="A56" s="268" t="str">
        <f t="shared" si="37"/>
        <v/>
      </c>
      <c r="B56" s="269" t="str">
        <f t="shared" si="33"/>
        <v/>
      </c>
      <c r="C56" s="269" t="str">
        <f t="shared" si="34"/>
        <v/>
      </c>
      <c r="D56" s="270"/>
      <c r="E56" s="270"/>
      <c r="F56" s="270"/>
      <c r="G56" s="270"/>
      <c r="H56" s="271"/>
      <c r="I56" s="270"/>
      <c r="J56" s="270"/>
      <c r="K56" s="282" t="str">
        <f t="shared" ref="K56:V56" si="39">IF($C56="TAK",K7*$I7,"")</f>
        <v/>
      </c>
      <c r="L56" s="282" t="str">
        <f t="shared" si="39"/>
        <v/>
      </c>
      <c r="M56" s="282" t="str">
        <f t="shared" si="39"/>
        <v/>
      </c>
      <c r="N56" s="282" t="str">
        <f t="shared" si="39"/>
        <v/>
      </c>
      <c r="O56" s="282" t="str">
        <f t="shared" si="39"/>
        <v/>
      </c>
      <c r="P56" s="282" t="str">
        <f t="shared" si="39"/>
        <v/>
      </c>
      <c r="Q56" s="282" t="str">
        <f t="shared" si="39"/>
        <v/>
      </c>
      <c r="R56" s="282" t="str">
        <f t="shared" si="39"/>
        <v/>
      </c>
      <c r="S56" s="282" t="str">
        <f t="shared" si="39"/>
        <v/>
      </c>
      <c r="T56" s="282" t="str">
        <f t="shared" si="39"/>
        <v/>
      </c>
      <c r="U56" s="282" t="str">
        <f t="shared" si="39"/>
        <v/>
      </c>
      <c r="V56" s="282" t="str">
        <f t="shared" si="39"/>
        <v/>
      </c>
      <c r="W56" s="283">
        <f>SUM(K56:V56)</f>
        <v>0</v>
      </c>
      <c r="X56" s="274"/>
    </row>
    <row r="57" spans="1:24" s="275" customFormat="1">
      <c r="A57" s="268" t="str">
        <f t="shared" si="37"/>
        <v/>
      </c>
      <c r="B57" s="269" t="str">
        <f t="shared" si="33"/>
        <v/>
      </c>
      <c r="C57" s="269" t="str">
        <f t="shared" si="34"/>
        <v/>
      </c>
      <c r="D57" s="270"/>
      <c r="E57" s="270"/>
      <c r="F57" s="270"/>
      <c r="G57" s="270"/>
      <c r="H57" s="271"/>
      <c r="I57" s="270"/>
      <c r="J57" s="270"/>
      <c r="K57" s="282" t="str">
        <f t="shared" ref="K57:V57" si="40">IF($C57="TAK",K8*$I8,"")</f>
        <v/>
      </c>
      <c r="L57" s="282" t="str">
        <f t="shared" si="40"/>
        <v/>
      </c>
      <c r="M57" s="282" t="str">
        <f t="shared" si="40"/>
        <v/>
      </c>
      <c r="N57" s="282" t="str">
        <f t="shared" si="40"/>
        <v/>
      </c>
      <c r="O57" s="282" t="str">
        <f t="shared" si="40"/>
        <v/>
      </c>
      <c r="P57" s="282" t="str">
        <f t="shared" si="40"/>
        <v/>
      </c>
      <c r="Q57" s="282" t="str">
        <f t="shared" si="40"/>
        <v/>
      </c>
      <c r="R57" s="282" t="str">
        <f t="shared" si="40"/>
        <v/>
      </c>
      <c r="S57" s="282" t="str">
        <f t="shared" si="40"/>
        <v/>
      </c>
      <c r="T57" s="282" t="str">
        <f t="shared" si="40"/>
        <v/>
      </c>
      <c r="U57" s="282" t="str">
        <f t="shared" si="40"/>
        <v/>
      </c>
      <c r="V57" s="282" t="str">
        <f t="shared" si="40"/>
        <v/>
      </c>
      <c r="W57" s="283">
        <f>SUM(K57:V57)</f>
        <v>0</v>
      </c>
      <c r="X57" s="274"/>
    </row>
    <row r="58" spans="1:24" s="275" customFormat="1">
      <c r="A58" s="268" t="str">
        <f t="shared" si="37"/>
        <v/>
      </c>
      <c r="B58" s="269" t="str">
        <f t="shared" si="33"/>
        <v/>
      </c>
      <c r="C58" s="269" t="str">
        <f t="shared" si="34"/>
        <v/>
      </c>
      <c r="D58" s="270"/>
      <c r="E58" s="270"/>
      <c r="F58" s="270"/>
      <c r="G58" s="270"/>
      <c r="H58" s="271"/>
      <c r="I58" s="270"/>
      <c r="J58" s="270"/>
      <c r="K58" s="282" t="str">
        <f t="shared" ref="K58:V58" si="41">IF($C58="TAK",K9*$I9,"")</f>
        <v/>
      </c>
      <c r="L58" s="282" t="str">
        <f t="shared" si="41"/>
        <v/>
      </c>
      <c r="M58" s="282" t="str">
        <f t="shared" si="41"/>
        <v/>
      </c>
      <c r="N58" s="282" t="str">
        <f t="shared" si="41"/>
        <v/>
      </c>
      <c r="O58" s="282" t="str">
        <f t="shared" si="41"/>
        <v/>
      </c>
      <c r="P58" s="282" t="str">
        <f t="shared" si="41"/>
        <v/>
      </c>
      <c r="Q58" s="282" t="str">
        <f t="shared" si="41"/>
        <v/>
      </c>
      <c r="R58" s="282" t="str">
        <f t="shared" si="41"/>
        <v/>
      </c>
      <c r="S58" s="282" t="str">
        <f t="shared" si="41"/>
        <v/>
      </c>
      <c r="T58" s="282" t="str">
        <f t="shared" si="41"/>
        <v/>
      </c>
      <c r="U58" s="282" t="str">
        <f t="shared" si="41"/>
        <v/>
      </c>
      <c r="V58" s="282" t="str">
        <f t="shared" si="41"/>
        <v/>
      </c>
      <c r="W58" s="283">
        <f>SUM(K58:V58)</f>
        <v>0</v>
      </c>
      <c r="X58" s="274"/>
    </row>
    <row r="59" spans="1:24" s="275" customFormat="1">
      <c r="A59" s="268" t="str">
        <f t="shared" si="37"/>
        <v/>
      </c>
      <c r="B59" s="269" t="str">
        <f t="shared" si="33"/>
        <v/>
      </c>
      <c r="C59" s="269" t="str">
        <f t="shared" si="34"/>
        <v/>
      </c>
      <c r="D59" s="270"/>
      <c r="E59" s="270"/>
      <c r="F59" s="270"/>
      <c r="G59" s="270"/>
      <c r="H59" s="271"/>
      <c r="I59" s="270"/>
      <c r="J59" s="270"/>
      <c r="K59" s="282" t="str">
        <f t="shared" ref="K59:V59" si="42">IF($C59="TAK",K10*$I10,"")</f>
        <v/>
      </c>
      <c r="L59" s="282" t="str">
        <f t="shared" si="42"/>
        <v/>
      </c>
      <c r="M59" s="282" t="str">
        <f t="shared" si="42"/>
        <v/>
      </c>
      <c r="N59" s="282" t="str">
        <f t="shared" si="42"/>
        <v/>
      </c>
      <c r="O59" s="282" t="str">
        <f t="shared" si="42"/>
        <v/>
      </c>
      <c r="P59" s="282" t="str">
        <f t="shared" si="42"/>
        <v/>
      </c>
      <c r="Q59" s="282" t="str">
        <f t="shared" si="42"/>
        <v/>
      </c>
      <c r="R59" s="282" t="str">
        <f t="shared" si="42"/>
        <v/>
      </c>
      <c r="S59" s="282" t="str">
        <f t="shared" si="42"/>
        <v/>
      </c>
      <c r="T59" s="282" t="str">
        <f t="shared" si="42"/>
        <v/>
      </c>
      <c r="U59" s="282" t="str">
        <f t="shared" si="42"/>
        <v/>
      </c>
      <c r="V59" s="282" t="str">
        <f t="shared" si="42"/>
        <v/>
      </c>
      <c r="W59" s="283">
        <f>SUM(K59:V59)</f>
        <v>0</v>
      </c>
      <c r="X59" s="274"/>
    </row>
    <row r="60" spans="1:24" s="275" customFormat="1">
      <c r="A60" s="268" t="str">
        <f t="shared" si="37"/>
        <v/>
      </c>
      <c r="B60" s="269" t="str">
        <f t="shared" si="33"/>
        <v/>
      </c>
      <c r="C60" s="269" t="str">
        <f t="shared" si="34"/>
        <v/>
      </c>
      <c r="D60" s="270"/>
      <c r="E60" s="270"/>
      <c r="F60" s="270"/>
      <c r="G60" s="270"/>
      <c r="H60" s="271"/>
      <c r="I60" s="270"/>
      <c r="J60" s="270"/>
      <c r="K60" s="282" t="str">
        <f t="shared" ref="K60:V60" si="43">IF($C60="TAK",K11*$I11,"")</f>
        <v/>
      </c>
      <c r="L60" s="282" t="str">
        <f t="shared" si="43"/>
        <v/>
      </c>
      <c r="M60" s="282" t="str">
        <f t="shared" si="43"/>
        <v/>
      </c>
      <c r="N60" s="282" t="str">
        <f t="shared" si="43"/>
        <v/>
      </c>
      <c r="O60" s="282" t="str">
        <f t="shared" si="43"/>
        <v/>
      </c>
      <c r="P60" s="282" t="str">
        <f t="shared" si="43"/>
        <v/>
      </c>
      <c r="Q60" s="282" t="str">
        <f t="shared" si="43"/>
        <v/>
      </c>
      <c r="R60" s="282" t="str">
        <f t="shared" si="43"/>
        <v/>
      </c>
      <c r="S60" s="282" t="str">
        <f t="shared" si="43"/>
        <v/>
      </c>
      <c r="T60" s="282" t="str">
        <f t="shared" si="43"/>
        <v/>
      </c>
      <c r="U60" s="282" t="str">
        <f t="shared" si="43"/>
        <v/>
      </c>
      <c r="V60" s="282" t="str">
        <f t="shared" si="43"/>
        <v/>
      </c>
      <c r="W60" s="283">
        <f>SUM(K60:V60)</f>
        <v>0</v>
      </c>
      <c r="X60" s="274"/>
    </row>
    <row r="61" spans="1:24" s="275" customFormat="1">
      <c r="A61" s="268" t="str">
        <f t="shared" si="37"/>
        <v/>
      </c>
      <c r="B61" s="269" t="str">
        <f t="shared" si="33"/>
        <v/>
      </c>
      <c r="C61" s="269" t="str">
        <f t="shared" si="34"/>
        <v/>
      </c>
      <c r="D61" s="270"/>
      <c r="E61" s="270"/>
      <c r="F61" s="270"/>
      <c r="G61" s="270"/>
      <c r="H61" s="271"/>
      <c r="I61" s="270"/>
      <c r="J61" s="270"/>
      <c r="K61" s="282" t="str">
        <f t="shared" ref="K61:V61" si="44">IF($C61="TAK",K12*$I12,"")</f>
        <v/>
      </c>
      <c r="L61" s="282" t="str">
        <f t="shared" si="44"/>
        <v/>
      </c>
      <c r="M61" s="282" t="str">
        <f t="shared" si="44"/>
        <v/>
      </c>
      <c r="N61" s="282" t="str">
        <f t="shared" si="44"/>
        <v/>
      </c>
      <c r="O61" s="282" t="str">
        <f t="shared" si="44"/>
        <v/>
      </c>
      <c r="P61" s="282" t="str">
        <f t="shared" si="44"/>
        <v/>
      </c>
      <c r="Q61" s="282" t="str">
        <f t="shared" si="44"/>
        <v/>
      </c>
      <c r="R61" s="282" t="str">
        <f t="shared" si="44"/>
        <v/>
      </c>
      <c r="S61" s="282" t="str">
        <f t="shared" si="44"/>
        <v/>
      </c>
      <c r="T61" s="282" t="str">
        <f t="shared" si="44"/>
        <v/>
      </c>
      <c r="U61" s="282" t="str">
        <f t="shared" si="44"/>
        <v/>
      </c>
      <c r="V61" s="282" t="str">
        <f t="shared" si="44"/>
        <v/>
      </c>
      <c r="W61" s="283">
        <f>SUM(K61:V61)</f>
        <v>0</v>
      </c>
      <c r="X61" s="274"/>
    </row>
    <row r="62" spans="1:24" s="275" customFormat="1">
      <c r="A62" s="276"/>
      <c r="B62" s="277"/>
      <c r="C62" s="278"/>
      <c r="D62" s="278"/>
      <c r="E62" s="278"/>
      <c r="F62" s="278"/>
      <c r="G62" s="278"/>
      <c r="I62" s="278"/>
      <c r="J62" s="278"/>
      <c r="K62" s="279"/>
      <c r="L62" s="279"/>
      <c r="M62" s="279"/>
      <c r="N62" s="279"/>
      <c r="O62" s="279"/>
      <c r="P62" s="279"/>
      <c r="Q62" s="279"/>
      <c r="R62" s="279"/>
      <c r="S62" s="279"/>
      <c r="T62" s="279"/>
      <c r="U62" s="279"/>
      <c r="V62" s="279"/>
      <c r="W62" s="284">
        <f>SUM(W52:W61)</f>
        <v>43000000</v>
      </c>
      <c r="X62" s="280"/>
    </row>
    <row r="63" spans="1:24" s="275" customFormat="1">
      <c r="A63" s="276"/>
      <c r="B63" s="277"/>
      <c r="C63" s="278"/>
      <c r="D63" s="278"/>
      <c r="E63" s="278"/>
      <c r="F63" s="278"/>
      <c r="G63" s="278"/>
      <c r="I63" s="278"/>
      <c r="J63" s="278"/>
      <c r="K63" s="285" t="s">
        <v>163</v>
      </c>
      <c r="L63" s="279"/>
      <c r="M63" s="279"/>
      <c r="N63" s="279"/>
      <c r="O63" s="279"/>
      <c r="P63" s="279"/>
      <c r="Q63" s="279"/>
      <c r="R63" s="279"/>
      <c r="S63" s="279"/>
      <c r="T63" s="279"/>
      <c r="U63" s="279"/>
      <c r="V63" s="279"/>
      <c r="W63" s="280"/>
      <c r="X63" s="280"/>
    </row>
    <row r="64" spans="1:24" s="275" customFormat="1">
      <c r="A64" s="268"/>
      <c r="B64" s="269" t="str">
        <f>IF(B52="","",B52)</f>
        <v>mieszkania</v>
      </c>
      <c r="C64" s="269" t="str">
        <f>C52</f>
        <v>TAK</v>
      </c>
      <c r="D64" s="270"/>
      <c r="E64" s="270"/>
      <c r="F64" s="270"/>
      <c r="G64" s="270"/>
      <c r="H64" s="271"/>
      <c r="I64" s="270"/>
      <c r="J64" s="270"/>
      <c r="K64" s="272">
        <f t="shared" ref="K64:V64" ca="1" si="45">IF($C64="tak",K52/$I$14,"")</f>
        <v>0</v>
      </c>
      <c r="L64" s="272">
        <f t="shared" ca="1" si="45"/>
        <v>0</v>
      </c>
      <c r="M64" s="272">
        <f t="shared" ca="1" si="45"/>
        <v>0</v>
      </c>
      <c r="N64" s="272">
        <f t="shared" ca="1" si="45"/>
        <v>9.3023255813953487E-2</v>
      </c>
      <c r="O64" s="272">
        <f t="shared" ca="1" si="45"/>
        <v>9.3023255813953487E-2</v>
      </c>
      <c r="P64" s="272">
        <f t="shared" ca="1" si="45"/>
        <v>9.3023255813953487E-2</v>
      </c>
      <c r="Q64" s="272">
        <f t="shared" ca="1" si="45"/>
        <v>9.3023255813953487E-2</v>
      </c>
      <c r="R64" s="272">
        <f t="shared" ca="1" si="45"/>
        <v>9.3023255813953487E-2</v>
      </c>
      <c r="S64" s="272">
        <f t="shared" ca="1" si="45"/>
        <v>9.3023255813953487E-2</v>
      </c>
      <c r="T64" s="272">
        <f t="shared" ca="1" si="45"/>
        <v>9.3023255813953487E-2</v>
      </c>
      <c r="U64" s="272">
        <f t="shared" ca="1" si="45"/>
        <v>9.3023255813953487E-2</v>
      </c>
      <c r="V64" s="272">
        <f t="shared" ca="1" si="45"/>
        <v>0.18604651162790697</v>
      </c>
      <c r="W64" s="286">
        <f ca="1">SUM(K64:V64)</f>
        <v>0.93023255813953487</v>
      </c>
      <c r="X64" s="274"/>
    </row>
    <row r="65" spans="1:24" s="275" customFormat="1">
      <c r="A65" s="268"/>
      <c r="B65" s="269" t="str">
        <f t="shared" ref="B65:B73" si="46">IF(B53="","",B53)</f>
        <v/>
      </c>
      <c r="C65" s="269" t="str">
        <f t="shared" ref="C65:C73" si="47">C53</f>
        <v>NIE</v>
      </c>
      <c r="D65" s="270"/>
      <c r="E65" s="270"/>
      <c r="F65" s="270"/>
      <c r="G65" s="270"/>
      <c r="H65" s="271"/>
      <c r="I65" s="270"/>
      <c r="J65" s="270"/>
      <c r="K65" s="272" t="str">
        <f t="shared" ref="K65:V65" si="48">IF($C65="tak",K53/$I$14,"")</f>
        <v/>
      </c>
      <c r="L65" s="272" t="str">
        <f t="shared" si="48"/>
        <v/>
      </c>
      <c r="M65" s="272" t="str">
        <f t="shared" si="48"/>
        <v/>
      </c>
      <c r="N65" s="272" t="str">
        <f t="shared" si="48"/>
        <v/>
      </c>
      <c r="O65" s="272" t="str">
        <f t="shared" si="48"/>
        <v/>
      </c>
      <c r="P65" s="272" t="str">
        <f t="shared" si="48"/>
        <v/>
      </c>
      <c r="Q65" s="272" t="str">
        <f t="shared" si="48"/>
        <v/>
      </c>
      <c r="R65" s="272" t="str">
        <f t="shared" si="48"/>
        <v/>
      </c>
      <c r="S65" s="272" t="str">
        <f t="shared" si="48"/>
        <v/>
      </c>
      <c r="T65" s="272" t="str">
        <f t="shared" si="48"/>
        <v/>
      </c>
      <c r="U65" s="272" t="str">
        <f t="shared" si="48"/>
        <v/>
      </c>
      <c r="V65" s="272" t="str">
        <f t="shared" si="48"/>
        <v/>
      </c>
      <c r="W65" s="286">
        <f>SUM(K65:V65)</f>
        <v>0</v>
      </c>
      <c r="X65" s="274"/>
    </row>
    <row r="66" spans="1:24" s="275" customFormat="1">
      <c r="A66" s="268"/>
      <c r="B66" s="269" t="str">
        <f t="shared" si="46"/>
        <v>garażowe</v>
      </c>
      <c r="C66" s="269" t="str">
        <f t="shared" si="47"/>
        <v>TAK</v>
      </c>
      <c r="D66" s="270"/>
      <c r="E66" s="270"/>
      <c r="F66" s="270"/>
      <c r="G66" s="270"/>
      <c r="H66" s="271"/>
      <c r="I66" s="270"/>
      <c r="J66" s="270"/>
      <c r="K66" s="272">
        <f t="shared" ref="K66:V66" ca="1" si="49">IF($C66="tak",K54/$I$14,"")</f>
        <v>0</v>
      </c>
      <c r="L66" s="272">
        <f t="shared" ca="1" si="49"/>
        <v>0</v>
      </c>
      <c r="M66" s="272">
        <f t="shared" ca="1" si="49"/>
        <v>0</v>
      </c>
      <c r="N66" s="272">
        <f t="shared" ca="1" si="49"/>
        <v>6.9767441860465115E-3</v>
      </c>
      <c r="O66" s="272">
        <f t="shared" ca="1" si="49"/>
        <v>6.9767441860465115E-3</v>
      </c>
      <c r="P66" s="272">
        <f t="shared" ca="1" si="49"/>
        <v>6.9767441860465115E-3</v>
      </c>
      <c r="Q66" s="272">
        <f t="shared" ca="1" si="49"/>
        <v>6.9767441860465115E-3</v>
      </c>
      <c r="R66" s="272">
        <f t="shared" ca="1" si="49"/>
        <v>6.9767441860465115E-3</v>
      </c>
      <c r="S66" s="272">
        <f t="shared" ca="1" si="49"/>
        <v>6.9767441860465115E-3</v>
      </c>
      <c r="T66" s="272">
        <f t="shared" ca="1" si="49"/>
        <v>6.9767441860465115E-3</v>
      </c>
      <c r="U66" s="272">
        <f t="shared" ca="1" si="49"/>
        <v>6.9767441860465115E-3</v>
      </c>
      <c r="V66" s="272">
        <f t="shared" ca="1" si="49"/>
        <v>1.3953488372093023E-2</v>
      </c>
      <c r="W66" s="286">
        <f ca="1">SUM(K66:V66)</f>
        <v>6.9767441860465115E-2</v>
      </c>
      <c r="X66" s="274"/>
    </row>
    <row r="67" spans="1:24" s="275" customFormat="1">
      <c r="A67" s="268" t="str">
        <f t="shared" ref="A67:A73" si="50">IF(X67&lt;&gt;"","!","")</f>
        <v/>
      </c>
      <c r="B67" s="269" t="str">
        <f t="shared" si="46"/>
        <v/>
      </c>
      <c r="C67" s="269" t="str">
        <f t="shared" si="47"/>
        <v/>
      </c>
      <c r="D67" s="270"/>
      <c r="E67" s="270"/>
      <c r="F67" s="270"/>
      <c r="G67" s="270"/>
      <c r="H67" s="271"/>
      <c r="I67" s="270"/>
      <c r="J67" s="270"/>
      <c r="K67" s="272" t="str">
        <f t="shared" ref="K67:V67" si="51">IF($C67="tak",K55/$I$14,"")</f>
        <v/>
      </c>
      <c r="L67" s="272" t="str">
        <f t="shared" si="51"/>
        <v/>
      </c>
      <c r="M67" s="272" t="str">
        <f t="shared" si="51"/>
        <v/>
      </c>
      <c r="N67" s="272" t="str">
        <f t="shared" si="51"/>
        <v/>
      </c>
      <c r="O67" s="272" t="str">
        <f t="shared" si="51"/>
        <v/>
      </c>
      <c r="P67" s="272" t="str">
        <f t="shared" si="51"/>
        <v/>
      </c>
      <c r="Q67" s="272" t="str">
        <f t="shared" si="51"/>
        <v/>
      </c>
      <c r="R67" s="272" t="str">
        <f t="shared" si="51"/>
        <v/>
      </c>
      <c r="S67" s="272" t="str">
        <f t="shared" si="51"/>
        <v/>
      </c>
      <c r="T67" s="272" t="str">
        <f t="shared" si="51"/>
        <v/>
      </c>
      <c r="U67" s="272" t="str">
        <f t="shared" si="51"/>
        <v/>
      </c>
      <c r="V67" s="272" t="str">
        <f t="shared" si="51"/>
        <v/>
      </c>
      <c r="W67" s="286">
        <f>SUM(K67:V67)</f>
        <v>0</v>
      </c>
      <c r="X67" s="274"/>
    </row>
    <row r="68" spans="1:24" s="275" customFormat="1">
      <c r="A68" s="268" t="str">
        <f t="shared" si="50"/>
        <v/>
      </c>
      <c r="B68" s="269" t="str">
        <f t="shared" si="46"/>
        <v/>
      </c>
      <c r="C68" s="269" t="str">
        <f t="shared" si="47"/>
        <v/>
      </c>
      <c r="D68" s="270"/>
      <c r="E68" s="270"/>
      <c r="F68" s="270"/>
      <c r="G68" s="270"/>
      <c r="H68" s="271"/>
      <c r="I68" s="270"/>
      <c r="J68" s="270"/>
      <c r="K68" s="272" t="str">
        <f t="shared" ref="K68:V68" si="52">IF($C68="tak",K56/$I$14,"")</f>
        <v/>
      </c>
      <c r="L68" s="272" t="str">
        <f t="shared" si="52"/>
        <v/>
      </c>
      <c r="M68" s="272" t="str">
        <f t="shared" si="52"/>
        <v/>
      </c>
      <c r="N68" s="272" t="str">
        <f t="shared" si="52"/>
        <v/>
      </c>
      <c r="O68" s="272" t="str">
        <f t="shared" si="52"/>
        <v/>
      </c>
      <c r="P68" s="272" t="str">
        <f t="shared" si="52"/>
        <v/>
      </c>
      <c r="Q68" s="272" t="str">
        <f t="shared" si="52"/>
        <v/>
      </c>
      <c r="R68" s="272" t="str">
        <f t="shared" si="52"/>
        <v/>
      </c>
      <c r="S68" s="272" t="str">
        <f t="shared" si="52"/>
        <v/>
      </c>
      <c r="T68" s="272" t="str">
        <f t="shared" si="52"/>
        <v/>
      </c>
      <c r="U68" s="272" t="str">
        <f t="shared" si="52"/>
        <v/>
      </c>
      <c r="V68" s="272" t="str">
        <f t="shared" si="52"/>
        <v/>
      </c>
      <c r="W68" s="286">
        <f>SUM(K68:V68)</f>
        <v>0</v>
      </c>
      <c r="X68" s="274"/>
    </row>
    <row r="69" spans="1:24" s="275" customFormat="1">
      <c r="A69" s="268" t="str">
        <f t="shared" si="50"/>
        <v/>
      </c>
      <c r="B69" s="269" t="str">
        <f t="shared" si="46"/>
        <v/>
      </c>
      <c r="C69" s="269" t="str">
        <f t="shared" si="47"/>
        <v/>
      </c>
      <c r="D69" s="270"/>
      <c r="E69" s="270"/>
      <c r="F69" s="270"/>
      <c r="G69" s="270"/>
      <c r="H69" s="271"/>
      <c r="I69" s="270"/>
      <c r="J69" s="270"/>
      <c r="K69" s="272" t="str">
        <f t="shared" ref="K69:V69" si="53">IF($C69="tak",K57/$I$14,"")</f>
        <v/>
      </c>
      <c r="L69" s="272" t="str">
        <f t="shared" si="53"/>
        <v/>
      </c>
      <c r="M69" s="272" t="str">
        <f t="shared" si="53"/>
        <v/>
      </c>
      <c r="N69" s="272" t="str">
        <f t="shared" si="53"/>
        <v/>
      </c>
      <c r="O69" s="272" t="str">
        <f t="shared" si="53"/>
        <v/>
      </c>
      <c r="P69" s="272" t="str">
        <f t="shared" si="53"/>
        <v/>
      </c>
      <c r="Q69" s="272" t="str">
        <f t="shared" si="53"/>
        <v/>
      </c>
      <c r="R69" s="272" t="str">
        <f t="shared" si="53"/>
        <v/>
      </c>
      <c r="S69" s="272" t="str">
        <f t="shared" si="53"/>
        <v/>
      </c>
      <c r="T69" s="272" t="str">
        <f t="shared" si="53"/>
        <v/>
      </c>
      <c r="U69" s="272" t="str">
        <f t="shared" si="53"/>
        <v/>
      </c>
      <c r="V69" s="272" t="str">
        <f t="shared" si="53"/>
        <v/>
      </c>
      <c r="W69" s="286">
        <f>SUM(K69:V69)</f>
        <v>0</v>
      </c>
      <c r="X69" s="274"/>
    </row>
    <row r="70" spans="1:24" s="275" customFormat="1">
      <c r="A70" s="268" t="str">
        <f t="shared" si="50"/>
        <v/>
      </c>
      <c r="B70" s="269" t="str">
        <f t="shared" si="46"/>
        <v/>
      </c>
      <c r="C70" s="269" t="str">
        <f t="shared" si="47"/>
        <v/>
      </c>
      <c r="D70" s="270"/>
      <c r="E70" s="270"/>
      <c r="F70" s="270"/>
      <c r="G70" s="270"/>
      <c r="H70" s="271"/>
      <c r="I70" s="270"/>
      <c r="J70" s="270"/>
      <c r="K70" s="272" t="str">
        <f t="shared" ref="K70:V70" si="54">IF($C70="tak",K58/$I$14,"")</f>
        <v/>
      </c>
      <c r="L70" s="272" t="str">
        <f t="shared" si="54"/>
        <v/>
      </c>
      <c r="M70" s="272" t="str">
        <f t="shared" si="54"/>
        <v/>
      </c>
      <c r="N70" s="272" t="str">
        <f t="shared" si="54"/>
        <v/>
      </c>
      <c r="O70" s="272" t="str">
        <f t="shared" si="54"/>
        <v/>
      </c>
      <c r="P70" s="272" t="str">
        <f t="shared" si="54"/>
        <v/>
      </c>
      <c r="Q70" s="272" t="str">
        <f t="shared" si="54"/>
        <v/>
      </c>
      <c r="R70" s="272" t="str">
        <f t="shared" si="54"/>
        <v/>
      </c>
      <c r="S70" s="272" t="str">
        <f t="shared" si="54"/>
        <v/>
      </c>
      <c r="T70" s="272" t="str">
        <f t="shared" si="54"/>
        <v/>
      </c>
      <c r="U70" s="272" t="str">
        <f t="shared" si="54"/>
        <v/>
      </c>
      <c r="V70" s="272" t="str">
        <f t="shared" si="54"/>
        <v/>
      </c>
      <c r="W70" s="286">
        <f>SUM(K70:V70)</f>
        <v>0</v>
      </c>
      <c r="X70" s="274"/>
    </row>
    <row r="71" spans="1:24" s="275" customFormat="1">
      <c r="A71" s="268" t="str">
        <f t="shared" si="50"/>
        <v/>
      </c>
      <c r="B71" s="269" t="str">
        <f t="shared" si="46"/>
        <v/>
      </c>
      <c r="C71" s="269" t="str">
        <f t="shared" si="47"/>
        <v/>
      </c>
      <c r="D71" s="270"/>
      <c r="E71" s="270"/>
      <c r="F71" s="270"/>
      <c r="G71" s="270"/>
      <c r="H71" s="271"/>
      <c r="I71" s="270"/>
      <c r="J71" s="270"/>
      <c r="K71" s="272" t="str">
        <f t="shared" ref="K71:V71" si="55">IF($C71="tak",K59/$I$14,"")</f>
        <v/>
      </c>
      <c r="L71" s="272" t="str">
        <f t="shared" si="55"/>
        <v/>
      </c>
      <c r="M71" s="272" t="str">
        <f t="shared" si="55"/>
        <v/>
      </c>
      <c r="N71" s="272" t="str">
        <f t="shared" si="55"/>
        <v/>
      </c>
      <c r="O71" s="272" t="str">
        <f t="shared" si="55"/>
        <v/>
      </c>
      <c r="P71" s="272" t="str">
        <f t="shared" si="55"/>
        <v/>
      </c>
      <c r="Q71" s="272" t="str">
        <f t="shared" si="55"/>
        <v/>
      </c>
      <c r="R71" s="272" t="str">
        <f t="shared" si="55"/>
        <v/>
      </c>
      <c r="S71" s="272" t="str">
        <f t="shared" si="55"/>
        <v/>
      </c>
      <c r="T71" s="272" t="str">
        <f t="shared" si="55"/>
        <v/>
      </c>
      <c r="U71" s="272" t="str">
        <f t="shared" si="55"/>
        <v/>
      </c>
      <c r="V71" s="272" t="str">
        <f t="shared" si="55"/>
        <v/>
      </c>
      <c r="W71" s="286">
        <f>SUM(K71:V71)</f>
        <v>0</v>
      </c>
      <c r="X71" s="274"/>
    </row>
    <row r="72" spans="1:24" s="275" customFormat="1">
      <c r="A72" s="268" t="str">
        <f t="shared" si="50"/>
        <v/>
      </c>
      <c r="B72" s="269" t="str">
        <f t="shared" si="46"/>
        <v/>
      </c>
      <c r="C72" s="269" t="str">
        <f t="shared" si="47"/>
        <v/>
      </c>
      <c r="D72" s="270"/>
      <c r="E72" s="270"/>
      <c r="F72" s="270"/>
      <c r="G72" s="270"/>
      <c r="H72" s="271"/>
      <c r="I72" s="270"/>
      <c r="J72" s="270"/>
      <c r="K72" s="272" t="str">
        <f t="shared" ref="K72:V72" si="56">IF($C72="tak",K60/$I$14,"")</f>
        <v/>
      </c>
      <c r="L72" s="272" t="str">
        <f t="shared" si="56"/>
        <v/>
      </c>
      <c r="M72" s="272" t="str">
        <f t="shared" si="56"/>
        <v/>
      </c>
      <c r="N72" s="272" t="str">
        <f t="shared" si="56"/>
        <v/>
      </c>
      <c r="O72" s="272" t="str">
        <f t="shared" si="56"/>
        <v/>
      </c>
      <c r="P72" s="272" t="str">
        <f t="shared" si="56"/>
        <v/>
      </c>
      <c r="Q72" s="272" t="str">
        <f t="shared" si="56"/>
        <v/>
      </c>
      <c r="R72" s="272" t="str">
        <f t="shared" si="56"/>
        <v/>
      </c>
      <c r="S72" s="272" t="str">
        <f t="shared" si="56"/>
        <v/>
      </c>
      <c r="T72" s="272" t="str">
        <f t="shared" si="56"/>
        <v/>
      </c>
      <c r="U72" s="272" t="str">
        <f t="shared" si="56"/>
        <v/>
      </c>
      <c r="V72" s="272" t="str">
        <f t="shared" si="56"/>
        <v/>
      </c>
      <c r="W72" s="286">
        <f>SUM(K72:V72)</f>
        <v>0</v>
      </c>
      <c r="X72" s="274"/>
    </row>
    <row r="73" spans="1:24" s="275" customFormat="1">
      <c r="A73" s="268" t="str">
        <f t="shared" si="50"/>
        <v/>
      </c>
      <c r="B73" s="269" t="str">
        <f t="shared" si="46"/>
        <v/>
      </c>
      <c r="C73" s="269" t="str">
        <f t="shared" si="47"/>
        <v/>
      </c>
      <c r="D73" s="270"/>
      <c r="E73" s="270"/>
      <c r="F73" s="270"/>
      <c r="G73" s="270"/>
      <c r="H73" s="271"/>
      <c r="I73" s="270"/>
      <c r="J73" s="270"/>
      <c r="K73" s="272" t="str">
        <f t="shared" ref="K73:V73" si="57">IF($C73="tak",K61/$I$14,"")</f>
        <v/>
      </c>
      <c r="L73" s="272" t="str">
        <f t="shared" si="57"/>
        <v/>
      </c>
      <c r="M73" s="272" t="str">
        <f t="shared" si="57"/>
        <v/>
      </c>
      <c r="N73" s="272" t="str">
        <f t="shared" si="57"/>
        <v/>
      </c>
      <c r="O73" s="272" t="str">
        <f t="shared" si="57"/>
        <v/>
      </c>
      <c r="P73" s="272" t="str">
        <f t="shared" si="57"/>
        <v/>
      </c>
      <c r="Q73" s="272" t="str">
        <f t="shared" si="57"/>
        <v/>
      </c>
      <c r="R73" s="272" t="str">
        <f t="shared" si="57"/>
        <v/>
      </c>
      <c r="S73" s="272" t="str">
        <f t="shared" si="57"/>
        <v/>
      </c>
      <c r="T73" s="272" t="str">
        <f t="shared" si="57"/>
        <v/>
      </c>
      <c r="U73" s="272" t="str">
        <f t="shared" si="57"/>
        <v/>
      </c>
      <c r="V73" s="272" t="str">
        <f t="shared" si="57"/>
        <v/>
      </c>
      <c r="W73" s="286">
        <f>SUM(K73:V73)</f>
        <v>0</v>
      </c>
      <c r="X73" s="274"/>
    </row>
    <row r="74" spans="1:24" s="280" customFormat="1">
      <c r="A74" s="287"/>
      <c r="B74" s="288" t="s">
        <v>159</v>
      </c>
      <c r="C74" s="289"/>
      <c r="D74" s="289"/>
      <c r="E74" s="289"/>
      <c r="F74" s="289"/>
      <c r="G74" s="289"/>
      <c r="I74" s="289"/>
      <c r="J74" s="289"/>
      <c r="K74" s="290">
        <f t="shared" ref="K74:W74" ca="1" si="58">SUM(K64:K73)</f>
        <v>0</v>
      </c>
      <c r="L74" s="290">
        <f t="shared" ca="1" si="58"/>
        <v>0</v>
      </c>
      <c r="M74" s="290">
        <f t="shared" ca="1" si="58"/>
        <v>0</v>
      </c>
      <c r="N74" s="290">
        <f t="shared" ca="1" si="58"/>
        <v>0.1</v>
      </c>
      <c r="O74" s="290">
        <f t="shared" ca="1" si="58"/>
        <v>0.1</v>
      </c>
      <c r="P74" s="290">
        <f t="shared" ca="1" si="58"/>
        <v>0.1</v>
      </c>
      <c r="Q74" s="290">
        <f t="shared" ca="1" si="58"/>
        <v>0.1</v>
      </c>
      <c r="R74" s="290">
        <f t="shared" ca="1" si="58"/>
        <v>0.1</v>
      </c>
      <c r="S74" s="290">
        <f t="shared" ca="1" si="58"/>
        <v>0.1</v>
      </c>
      <c r="T74" s="290">
        <f t="shared" ca="1" si="58"/>
        <v>0.1</v>
      </c>
      <c r="U74" s="290">
        <f t="shared" ca="1" si="58"/>
        <v>0.1</v>
      </c>
      <c r="V74" s="290">
        <f t="shared" ca="1" si="58"/>
        <v>0.2</v>
      </c>
      <c r="W74" s="291">
        <f t="shared" ca="1" si="58"/>
        <v>1</v>
      </c>
    </row>
    <row r="75" spans="1:24" s="275" customFormat="1">
      <c r="A75" s="276"/>
      <c r="B75" s="277"/>
      <c r="C75" s="278"/>
      <c r="D75" s="278"/>
      <c r="E75" s="278"/>
      <c r="F75" s="278"/>
      <c r="G75" s="278"/>
      <c r="I75" s="278"/>
      <c r="J75" s="278"/>
      <c r="K75" s="285" t="s">
        <v>165</v>
      </c>
      <c r="L75" s="279"/>
      <c r="M75" s="279"/>
      <c r="N75" s="279"/>
      <c r="O75" s="279"/>
      <c r="P75" s="279"/>
      <c r="Q75" s="279"/>
      <c r="R75" s="279"/>
      <c r="S75" s="279"/>
      <c r="T75" s="279"/>
      <c r="U75" s="279"/>
      <c r="V75" s="279"/>
      <c r="W75" s="280"/>
      <c r="X75" s="280"/>
    </row>
    <row r="76" spans="1:24" s="275" customFormat="1">
      <c r="A76" s="268"/>
      <c r="B76" s="269" t="str">
        <f>IF(B64="","",B64)</f>
        <v>mieszkania</v>
      </c>
      <c r="C76" s="269" t="str">
        <f>C64</f>
        <v>TAK</v>
      </c>
      <c r="D76" s="270"/>
      <c r="E76" s="270"/>
      <c r="F76" s="270"/>
      <c r="G76" s="270"/>
      <c r="H76" s="271"/>
      <c r="I76" s="270"/>
      <c r="J76" s="270"/>
      <c r="K76" s="292">
        <f t="shared" ref="K76:V76" si="59">IF($C76="TAK",K28*$I3,"")</f>
        <v>0</v>
      </c>
      <c r="L76" s="292">
        <f t="shared" si="59"/>
        <v>0</v>
      </c>
      <c r="M76" s="292">
        <f t="shared" si="59"/>
        <v>0</v>
      </c>
      <c r="N76" s="292">
        <f t="shared" si="59"/>
        <v>8000000</v>
      </c>
      <c r="O76" s="292">
        <f t="shared" si="59"/>
        <v>8000000</v>
      </c>
      <c r="P76" s="292">
        <f t="shared" si="59"/>
        <v>16000000</v>
      </c>
      <c r="Q76" s="292">
        <f t="shared" si="59"/>
        <v>16000000</v>
      </c>
      <c r="R76" s="292">
        <f t="shared" si="59"/>
        <v>24000000.000000004</v>
      </c>
      <c r="S76" s="292">
        <f t="shared" si="59"/>
        <v>24000000.000000004</v>
      </c>
      <c r="T76" s="292">
        <f t="shared" si="59"/>
        <v>32000000</v>
      </c>
      <c r="U76" s="292">
        <f t="shared" si="59"/>
        <v>40000000</v>
      </c>
      <c r="V76" s="292">
        <f t="shared" si="59"/>
        <v>40000000</v>
      </c>
      <c r="W76" s="293"/>
      <c r="X76" s="274"/>
    </row>
    <row r="77" spans="1:24" s="275" customFormat="1">
      <c r="A77" s="268"/>
      <c r="B77" s="269" t="str">
        <f t="shared" ref="B77:B85" si="60">IF(B65="","",B65)</f>
        <v/>
      </c>
      <c r="C77" s="269" t="str">
        <f t="shared" ref="C77:C85" si="61">C65</f>
        <v>NIE</v>
      </c>
      <c r="D77" s="270"/>
      <c r="E77" s="270"/>
      <c r="F77" s="270"/>
      <c r="G77" s="270"/>
      <c r="H77" s="271"/>
      <c r="I77" s="270"/>
      <c r="J77" s="270"/>
      <c r="K77" s="292" t="str">
        <f t="shared" ref="K77:V77" si="62">IF($C77="TAK",K29*$I4,"")</f>
        <v/>
      </c>
      <c r="L77" s="292" t="str">
        <f t="shared" si="62"/>
        <v/>
      </c>
      <c r="M77" s="292" t="str">
        <f t="shared" si="62"/>
        <v/>
      </c>
      <c r="N77" s="292" t="str">
        <f t="shared" si="62"/>
        <v/>
      </c>
      <c r="O77" s="292" t="str">
        <f t="shared" si="62"/>
        <v/>
      </c>
      <c r="P77" s="292" t="str">
        <f t="shared" si="62"/>
        <v/>
      </c>
      <c r="Q77" s="292" t="str">
        <f t="shared" si="62"/>
        <v/>
      </c>
      <c r="R77" s="292" t="str">
        <f t="shared" si="62"/>
        <v/>
      </c>
      <c r="S77" s="292" t="str">
        <f t="shared" si="62"/>
        <v/>
      </c>
      <c r="T77" s="292" t="str">
        <f t="shared" si="62"/>
        <v/>
      </c>
      <c r="U77" s="292" t="str">
        <f t="shared" si="62"/>
        <v/>
      </c>
      <c r="V77" s="292" t="str">
        <f t="shared" si="62"/>
        <v/>
      </c>
      <c r="W77" s="293"/>
      <c r="X77" s="274"/>
    </row>
    <row r="78" spans="1:24" s="275" customFormat="1">
      <c r="A78" s="268"/>
      <c r="B78" s="269" t="str">
        <f t="shared" si="60"/>
        <v>garażowe</v>
      </c>
      <c r="C78" s="269" t="str">
        <f t="shared" si="61"/>
        <v>TAK</v>
      </c>
      <c r="D78" s="270"/>
      <c r="E78" s="270"/>
      <c r="F78" s="270"/>
      <c r="G78" s="270"/>
      <c r="H78" s="271"/>
      <c r="I78" s="270"/>
      <c r="J78" s="270"/>
      <c r="K78" s="292">
        <f t="shared" ref="K78:V78" si="63">IF($C78="TAK",K30*$I5,"")</f>
        <v>0</v>
      </c>
      <c r="L78" s="292">
        <f t="shared" si="63"/>
        <v>0</v>
      </c>
      <c r="M78" s="292">
        <f t="shared" si="63"/>
        <v>0</v>
      </c>
      <c r="N78" s="292">
        <f t="shared" si="63"/>
        <v>600000</v>
      </c>
      <c r="O78" s="292">
        <f t="shared" si="63"/>
        <v>600000</v>
      </c>
      <c r="P78" s="292">
        <f t="shared" si="63"/>
        <v>1200000</v>
      </c>
      <c r="Q78" s="292">
        <f t="shared" si="63"/>
        <v>1200000</v>
      </c>
      <c r="R78" s="292">
        <f t="shared" si="63"/>
        <v>1800000.0000000002</v>
      </c>
      <c r="S78" s="292">
        <f t="shared" si="63"/>
        <v>1800000.0000000002</v>
      </c>
      <c r="T78" s="292">
        <f t="shared" si="63"/>
        <v>2400000</v>
      </c>
      <c r="U78" s="292">
        <f t="shared" si="63"/>
        <v>3000000</v>
      </c>
      <c r="V78" s="292">
        <f t="shared" si="63"/>
        <v>3000000</v>
      </c>
      <c r="W78" s="293"/>
      <c r="X78" s="274"/>
    </row>
    <row r="79" spans="1:24" s="275" customFormat="1">
      <c r="A79" s="268" t="str">
        <f t="shared" ref="A79:A85" si="64">IF(X79&lt;&gt;"","!","")</f>
        <v/>
      </c>
      <c r="B79" s="269" t="str">
        <f t="shared" si="60"/>
        <v/>
      </c>
      <c r="C79" s="269" t="str">
        <f t="shared" si="61"/>
        <v/>
      </c>
      <c r="D79" s="270"/>
      <c r="E79" s="270"/>
      <c r="F79" s="270"/>
      <c r="G79" s="270"/>
      <c r="H79" s="271"/>
      <c r="I79" s="270"/>
      <c r="J79" s="270"/>
      <c r="K79" s="292" t="str">
        <f t="shared" ref="K79:V79" si="65">IF($C79="TAK",K31*$I6,"")</f>
        <v/>
      </c>
      <c r="L79" s="292" t="str">
        <f t="shared" si="65"/>
        <v/>
      </c>
      <c r="M79" s="292" t="str">
        <f t="shared" si="65"/>
        <v/>
      </c>
      <c r="N79" s="292" t="str">
        <f t="shared" si="65"/>
        <v/>
      </c>
      <c r="O79" s="292" t="str">
        <f t="shared" si="65"/>
        <v/>
      </c>
      <c r="P79" s="292" t="str">
        <f t="shared" si="65"/>
        <v/>
      </c>
      <c r="Q79" s="292" t="str">
        <f t="shared" si="65"/>
        <v/>
      </c>
      <c r="R79" s="292" t="str">
        <f t="shared" si="65"/>
        <v/>
      </c>
      <c r="S79" s="292" t="str">
        <f t="shared" si="65"/>
        <v/>
      </c>
      <c r="T79" s="292" t="str">
        <f t="shared" si="65"/>
        <v/>
      </c>
      <c r="U79" s="292" t="str">
        <f t="shared" si="65"/>
        <v/>
      </c>
      <c r="V79" s="292" t="str">
        <f t="shared" si="65"/>
        <v/>
      </c>
      <c r="W79" s="293"/>
      <c r="X79" s="274"/>
    </row>
    <row r="80" spans="1:24" s="275" customFormat="1">
      <c r="A80" s="268" t="str">
        <f t="shared" si="64"/>
        <v/>
      </c>
      <c r="B80" s="269" t="str">
        <f t="shared" si="60"/>
        <v/>
      </c>
      <c r="C80" s="269" t="str">
        <f t="shared" si="61"/>
        <v/>
      </c>
      <c r="D80" s="270"/>
      <c r="E80" s="270"/>
      <c r="F80" s="270"/>
      <c r="G80" s="270"/>
      <c r="H80" s="271"/>
      <c r="I80" s="270"/>
      <c r="J80" s="270"/>
      <c r="K80" s="292" t="str">
        <f t="shared" ref="K80:V80" si="66">IF($C80="TAK",K32*$I7,"")</f>
        <v/>
      </c>
      <c r="L80" s="292" t="str">
        <f t="shared" si="66"/>
        <v/>
      </c>
      <c r="M80" s="292" t="str">
        <f t="shared" si="66"/>
        <v/>
      </c>
      <c r="N80" s="292" t="str">
        <f t="shared" si="66"/>
        <v/>
      </c>
      <c r="O80" s="292" t="str">
        <f t="shared" si="66"/>
        <v/>
      </c>
      <c r="P80" s="292" t="str">
        <f t="shared" si="66"/>
        <v/>
      </c>
      <c r="Q80" s="292" t="str">
        <f t="shared" si="66"/>
        <v/>
      </c>
      <c r="R80" s="292" t="str">
        <f t="shared" si="66"/>
        <v/>
      </c>
      <c r="S80" s="292" t="str">
        <f t="shared" si="66"/>
        <v/>
      </c>
      <c r="T80" s="292" t="str">
        <f t="shared" si="66"/>
        <v/>
      </c>
      <c r="U80" s="292" t="str">
        <f t="shared" si="66"/>
        <v/>
      </c>
      <c r="V80" s="292" t="str">
        <f t="shared" si="66"/>
        <v/>
      </c>
      <c r="W80" s="293"/>
      <c r="X80" s="274"/>
    </row>
    <row r="81" spans="1:24" s="275" customFormat="1">
      <c r="A81" s="268" t="str">
        <f t="shared" si="64"/>
        <v/>
      </c>
      <c r="B81" s="269" t="str">
        <f t="shared" si="60"/>
        <v/>
      </c>
      <c r="C81" s="269" t="str">
        <f t="shared" si="61"/>
        <v/>
      </c>
      <c r="D81" s="270"/>
      <c r="E81" s="270"/>
      <c r="F81" s="270"/>
      <c r="G81" s="270"/>
      <c r="H81" s="271"/>
      <c r="I81" s="270"/>
      <c r="J81" s="270"/>
      <c r="K81" s="292" t="str">
        <f t="shared" ref="K81:V81" si="67">IF($C81="TAK",K33*$I8,"")</f>
        <v/>
      </c>
      <c r="L81" s="292" t="str">
        <f t="shared" si="67"/>
        <v/>
      </c>
      <c r="M81" s="292" t="str">
        <f t="shared" si="67"/>
        <v/>
      </c>
      <c r="N81" s="292" t="str">
        <f t="shared" si="67"/>
        <v/>
      </c>
      <c r="O81" s="292" t="str">
        <f t="shared" si="67"/>
        <v/>
      </c>
      <c r="P81" s="292" t="str">
        <f t="shared" si="67"/>
        <v/>
      </c>
      <c r="Q81" s="292" t="str">
        <f t="shared" si="67"/>
        <v/>
      </c>
      <c r="R81" s="292" t="str">
        <f t="shared" si="67"/>
        <v/>
      </c>
      <c r="S81" s="292" t="str">
        <f t="shared" si="67"/>
        <v/>
      </c>
      <c r="T81" s="292" t="str">
        <f t="shared" si="67"/>
        <v/>
      </c>
      <c r="U81" s="292" t="str">
        <f t="shared" si="67"/>
        <v/>
      </c>
      <c r="V81" s="292" t="str">
        <f t="shared" si="67"/>
        <v/>
      </c>
      <c r="W81" s="293"/>
      <c r="X81" s="274"/>
    </row>
    <row r="82" spans="1:24" s="275" customFormat="1">
      <c r="A82" s="268" t="str">
        <f t="shared" si="64"/>
        <v/>
      </c>
      <c r="B82" s="269" t="str">
        <f t="shared" si="60"/>
        <v/>
      </c>
      <c r="C82" s="269" t="str">
        <f t="shared" si="61"/>
        <v/>
      </c>
      <c r="D82" s="270"/>
      <c r="E82" s="270"/>
      <c r="F82" s="270"/>
      <c r="G82" s="270"/>
      <c r="H82" s="271"/>
      <c r="I82" s="270"/>
      <c r="J82" s="270"/>
      <c r="K82" s="292" t="str">
        <f t="shared" ref="K82:V82" si="68">IF($C82="TAK",K34*$I9,"")</f>
        <v/>
      </c>
      <c r="L82" s="292" t="str">
        <f t="shared" si="68"/>
        <v/>
      </c>
      <c r="M82" s="292" t="str">
        <f t="shared" si="68"/>
        <v/>
      </c>
      <c r="N82" s="292" t="str">
        <f t="shared" si="68"/>
        <v/>
      </c>
      <c r="O82" s="292" t="str">
        <f t="shared" si="68"/>
        <v/>
      </c>
      <c r="P82" s="292" t="str">
        <f t="shared" si="68"/>
        <v/>
      </c>
      <c r="Q82" s="292" t="str">
        <f t="shared" si="68"/>
        <v/>
      </c>
      <c r="R82" s="292" t="str">
        <f t="shared" si="68"/>
        <v/>
      </c>
      <c r="S82" s="292" t="str">
        <f t="shared" si="68"/>
        <v/>
      </c>
      <c r="T82" s="292" t="str">
        <f t="shared" si="68"/>
        <v/>
      </c>
      <c r="U82" s="292" t="str">
        <f t="shared" si="68"/>
        <v/>
      </c>
      <c r="V82" s="292" t="str">
        <f t="shared" si="68"/>
        <v/>
      </c>
      <c r="W82" s="293"/>
      <c r="X82" s="274"/>
    </row>
    <row r="83" spans="1:24" s="275" customFormat="1">
      <c r="A83" s="268" t="str">
        <f t="shared" si="64"/>
        <v/>
      </c>
      <c r="B83" s="269" t="str">
        <f t="shared" si="60"/>
        <v/>
      </c>
      <c r="C83" s="269" t="str">
        <f t="shared" si="61"/>
        <v/>
      </c>
      <c r="D83" s="270"/>
      <c r="E83" s="270"/>
      <c r="F83" s="270"/>
      <c r="G83" s="270"/>
      <c r="H83" s="271"/>
      <c r="I83" s="270"/>
      <c r="J83" s="270"/>
      <c r="K83" s="292" t="str">
        <f t="shared" ref="K83:V83" si="69">IF($C83="TAK",K35*$I10,"")</f>
        <v/>
      </c>
      <c r="L83" s="292" t="str">
        <f t="shared" si="69"/>
        <v/>
      </c>
      <c r="M83" s="292" t="str">
        <f t="shared" si="69"/>
        <v/>
      </c>
      <c r="N83" s="292" t="str">
        <f t="shared" si="69"/>
        <v/>
      </c>
      <c r="O83" s="292" t="str">
        <f t="shared" si="69"/>
        <v/>
      </c>
      <c r="P83" s="292" t="str">
        <f t="shared" si="69"/>
        <v/>
      </c>
      <c r="Q83" s="292" t="str">
        <f t="shared" si="69"/>
        <v/>
      </c>
      <c r="R83" s="292" t="str">
        <f t="shared" si="69"/>
        <v/>
      </c>
      <c r="S83" s="292" t="str">
        <f t="shared" si="69"/>
        <v/>
      </c>
      <c r="T83" s="292" t="str">
        <f t="shared" si="69"/>
        <v/>
      </c>
      <c r="U83" s="292" t="str">
        <f t="shared" si="69"/>
        <v/>
      </c>
      <c r="V83" s="292" t="str">
        <f t="shared" si="69"/>
        <v/>
      </c>
      <c r="W83" s="293"/>
      <c r="X83" s="274"/>
    </row>
    <row r="84" spans="1:24" s="275" customFormat="1">
      <c r="A84" s="268" t="str">
        <f t="shared" si="64"/>
        <v/>
      </c>
      <c r="B84" s="269" t="str">
        <f t="shared" si="60"/>
        <v/>
      </c>
      <c r="C84" s="269" t="str">
        <f t="shared" si="61"/>
        <v/>
      </c>
      <c r="D84" s="270"/>
      <c r="E84" s="270"/>
      <c r="F84" s="270"/>
      <c r="G84" s="270"/>
      <c r="H84" s="271"/>
      <c r="I84" s="270"/>
      <c r="J84" s="270"/>
      <c r="K84" s="292" t="str">
        <f t="shared" ref="K84:V84" si="70">IF($C84="TAK",K36*$I11,"")</f>
        <v/>
      </c>
      <c r="L84" s="292" t="str">
        <f t="shared" si="70"/>
        <v/>
      </c>
      <c r="M84" s="292" t="str">
        <f t="shared" si="70"/>
        <v/>
      </c>
      <c r="N84" s="292" t="str">
        <f t="shared" si="70"/>
        <v/>
      </c>
      <c r="O84" s="292" t="str">
        <f t="shared" si="70"/>
        <v/>
      </c>
      <c r="P84" s="292" t="str">
        <f t="shared" si="70"/>
        <v/>
      </c>
      <c r="Q84" s="292" t="str">
        <f t="shared" si="70"/>
        <v/>
      </c>
      <c r="R84" s="292" t="str">
        <f t="shared" si="70"/>
        <v/>
      </c>
      <c r="S84" s="292" t="str">
        <f t="shared" si="70"/>
        <v/>
      </c>
      <c r="T84" s="292" t="str">
        <f t="shared" si="70"/>
        <v/>
      </c>
      <c r="U84" s="292" t="str">
        <f t="shared" si="70"/>
        <v/>
      </c>
      <c r="V84" s="292" t="str">
        <f t="shared" si="70"/>
        <v/>
      </c>
      <c r="W84" s="293"/>
      <c r="X84" s="274"/>
    </row>
    <row r="85" spans="1:24" s="275" customFormat="1">
      <c r="A85" s="268" t="str">
        <f t="shared" si="64"/>
        <v/>
      </c>
      <c r="B85" s="269" t="str">
        <f t="shared" si="60"/>
        <v/>
      </c>
      <c r="C85" s="269" t="str">
        <f t="shared" si="61"/>
        <v/>
      </c>
      <c r="D85" s="270"/>
      <c r="E85" s="270"/>
      <c r="F85" s="270"/>
      <c r="G85" s="270"/>
      <c r="H85" s="271"/>
      <c r="I85" s="270"/>
      <c r="J85" s="270"/>
      <c r="K85" s="292" t="str">
        <f t="shared" ref="K85:V85" si="71">IF($C85="TAK",K37*$I12,"")</f>
        <v/>
      </c>
      <c r="L85" s="292" t="str">
        <f t="shared" si="71"/>
        <v/>
      </c>
      <c r="M85" s="292" t="str">
        <f t="shared" si="71"/>
        <v/>
      </c>
      <c r="N85" s="292" t="str">
        <f t="shared" si="71"/>
        <v/>
      </c>
      <c r="O85" s="292" t="str">
        <f t="shared" si="71"/>
        <v/>
      </c>
      <c r="P85" s="292" t="str">
        <f t="shared" si="71"/>
        <v/>
      </c>
      <c r="Q85" s="292" t="str">
        <f t="shared" si="71"/>
        <v/>
      </c>
      <c r="R85" s="292" t="str">
        <f t="shared" si="71"/>
        <v/>
      </c>
      <c r="S85" s="292" t="str">
        <f t="shared" si="71"/>
        <v/>
      </c>
      <c r="T85" s="292" t="str">
        <f t="shared" si="71"/>
        <v/>
      </c>
      <c r="U85" s="292" t="str">
        <f t="shared" si="71"/>
        <v/>
      </c>
      <c r="V85" s="292" t="str">
        <f t="shared" si="71"/>
        <v/>
      </c>
      <c r="W85" s="293"/>
      <c r="X85" s="274"/>
    </row>
    <row r="86" spans="1:24" s="297" customFormat="1">
      <c r="A86" s="294"/>
      <c r="B86" s="295" t="s">
        <v>294</v>
      </c>
      <c r="C86" s="251"/>
      <c r="D86" s="251"/>
      <c r="E86" s="251"/>
      <c r="F86" s="251"/>
      <c r="G86" s="251"/>
      <c r="H86" s="251"/>
      <c r="I86" s="251"/>
      <c r="J86" s="251"/>
      <c r="K86" s="292">
        <f t="shared" ref="K86:V86" si="72">SUM(K76:K85)</f>
        <v>0</v>
      </c>
      <c r="L86" s="292">
        <f t="shared" si="72"/>
        <v>0</v>
      </c>
      <c r="M86" s="292">
        <f t="shared" si="72"/>
        <v>0</v>
      </c>
      <c r="N86" s="292">
        <f t="shared" si="72"/>
        <v>8600000</v>
      </c>
      <c r="O86" s="292">
        <f t="shared" si="72"/>
        <v>8600000</v>
      </c>
      <c r="P86" s="292">
        <f t="shared" si="72"/>
        <v>17200000</v>
      </c>
      <c r="Q86" s="292">
        <f t="shared" si="72"/>
        <v>17200000</v>
      </c>
      <c r="R86" s="292">
        <f t="shared" si="72"/>
        <v>25800000.000000004</v>
      </c>
      <c r="S86" s="292">
        <f t="shared" si="72"/>
        <v>25800000.000000004</v>
      </c>
      <c r="T86" s="292">
        <f t="shared" si="72"/>
        <v>34400000</v>
      </c>
      <c r="U86" s="292">
        <f t="shared" si="72"/>
        <v>43000000</v>
      </c>
      <c r="V86" s="292">
        <f t="shared" si="72"/>
        <v>43000000</v>
      </c>
      <c r="W86" s="293"/>
      <c r="X86" s="296"/>
    </row>
    <row r="87" spans="1:24" s="297" customFormat="1">
      <c r="A87" s="294"/>
      <c r="B87" s="375" t="s">
        <v>220</v>
      </c>
      <c r="C87" s="251"/>
      <c r="D87" s="251"/>
      <c r="E87" s="251"/>
      <c r="F87" s="251"/>
      <c r="G87" s="251"/>
      <c r="H87" s="251"/>
      <c r="I87" s="251"/>
      <c r="J87" s="251"/>
      <c r="K87" s="374">
        <f ca="1">K88</f>
        <v>0</v>
      </c>
      <c r="L87" s="374">
        <f ca="1">L88-K88</f>
        <v>0</v>
      </c>
      <c r="M87" s="374">
        <f t="shared" ref="M87:V87" ca="1" si="73">M88-L88</f>
        <v>0</v>
      </c>
      <c r="N87" s="374">
        <f t="shared" ca="1" si="73"/>
        <v>0.2</v>
      </c>
      <c r="O87" s="374">
        <f t="shared" ca="1" si="73"/>
        <v>0</v>
      </c>
      <c r="P87" s="374">
        <f t="shared" ca="1" si="73"/>
        <v>0.2</v>
      </c>
      <c r="Q87" s="374">
        <f t="shared" ca="1" si="73"/>
        <v>0</v>
      </c>
      <c r="R87" s="374">
        <f t="shared" ca="1" si="73"/>
        <v>0.20000000000000007</v>
      </c>
      <c r="S87" s="374">
        <f t="shared" ca="1" si="73"/>
        <v>0</v>
      </c>
      <c r="T87" s="374">
        <f t="shared" ca="1" si="73"/>
        <v>0.19999999999999996</v>
      </c>
      <c r="U87" s="374">
        <f t="shared" ca="1" si="73"/>
        <v>0.19999999999999996</v>
      </c>
      <c r="V87" s="374">
        <f t="shared" ca="1" si="73"/>
        <v>0</v>
      </c>
      <c r="W87" s="298"/>
      <c r="X87" s="296"/>
    </row>
    <row r="88" spans="1:24" s="275" customFormat="1">
      <c r="A88" s="276"/>
      <c r="B88" s="375" t="s">
        <v>166</v>
      </c>
      <c r="C88" s="251"/>
      <c r="D88" s="251"/>
      <c r="E88" s="251"/>
      <c r="F88" s="251"/>
      <c r="G88" s="251"/>
      <c r="H88" s="251"/>
      <c r="I88" s="251"/>
      <c r="J88" s="251"/>
      <c r="K88" s="374">
        <f ca="1">K86/$I$14</f>
        <v>0</v>
      </c>
      <c r="L88" s="374">
        <f t="shared" ref="L88:V88" ca="1" si="74">L86/$I$14</f>
        <v>0</v>
      </c>
      <c r="M88" s="374">
        <f t="shared" ca="1" si="74"/>
        <v>0</v>
      </c>
      <c r="N88" s="374">
        <f t="shared" ca="1" si="74"/>
        <v>0.2</v>
      </c>
      <c r="O88" s="374">
        <f t="shared" ca="1" si="74"/>
        <v>0.2</v>
      </c>
      <c r="P88" s="374">
        <f t="shared" ca="1" si="74"/>
        <v>0.4</v>
      </c>
      <c r="Q88" s="374">
        <f t="shared" ca="1" si="74"/>
        <v>0.4</v>
      </c>
      <c r="R88" s="374">
        <f t="shared" ca="1" si="74"/>
        <v>0.60000000000000009</v>
      </c>
      <c r="S88" s="374">
        <f t="shared" ca="1" si="74"/>
        <v>0.60000000000000009</v>
      </c>
      <c r="T88" s="374">
        <f t="shared" ca="1" si="74"/>
        <v>0.8</v>
      </c>
      <c r="U88" s="374">
        <f t="shared" ca="1" si="74"/>
        <v>1</v>
      </c>
      <c r="V88" s="374">
        <f t="shared" ca="1" si="74"/>
        <v>1</v>
      </c>
      <c r="W88" s="280"/>
      <c r="X88" s="280"/>
    </row>
    <row r="89" spans="1:24" s="302" customFormat="1">
      <c r="A89" s="299"/>
      <c r="B89" s="300"/>
      <c r="C89" s="301"/>
      <c r="D89" s="301"/>
      <c r="E89" s="301"/>
      <c r="F89" s="301"/>
      <c r="G89" s="301"/>
      <c r="I89" s="301"/>
      <c r="J89" s="301"/>
      <c r="K89" s="303"/>
      <c r="L89" s="303"/>
      <c r="M89" s="303"/>
      <c r="N89" s="303"/>
      <c r="O89" s="303"/>
      <c r="P89" s="303"/>
      <c r="Q89" s="303"/>
      <c r="R89" s="303"/>
      <c r="S89" s="303"/>
      <c r="T89" s="303"/>
      <c r="U89" s="303"/>
      <c r="V89" s="303"/>
      <c r="W89" s="304"/>
      <c r="X89" s="305"/>
    </row>
    <row r="90" spans="1:24" s="302" customFormat="1">
      <c r="A90" s="299"/>
      <c r="B90" s="300"/>
      <c r="C90" s="301"/>
      <c r="D90" s="301"/>
      <c r="E90" s="301"/>
      <c r="F90" s="301"/>
      <c r="G90" s="301"/>
      <c r="I90" s="301"/>
      <c r="J90" s="301"/>
      <c r="K90" s="303"/>
      <c r="L90" s="303"/>
      <c r="M90" s="303"/>
      <c r="N90" s="303"/>
      <c r="O90" s="303"/>
      <c r="P90" s="303"/>
      <c r="Q90" s="303"/>
      <c r="R90" s="303"/>
      <c r="S90" s="303"/>
      <c r="T90" s="303"/>
      <c r="U90" s="303"/>
      <c r="V90" s="303"/>
      <c r="W90" s="304"/>
      <c r="X90" s="305"/>
    </row>
    <row r="91" spans="1:24" s="309" customFormat="1">
      <c r="A91" s="306"/>
      <c r="B91" s="307" t="s">
        <v>229</v>
      </c>
      <c r="C91" s="308"/>
      <c r="D91" s="308"/>
      <c r="E91" s="308"/>
      <c r="F91" s="308"/>
      <c r="G91" s="308"/>
      <c r="I91" s="308"/>
      <c r="J91" s="308"/>
      <c r="K91" s="310" t="s">
        <v>15</v>
      </c>
      <c r="L91" s="311"/>
      <c r="M91" s="311"/>
      <c r="N91" s="311"/>
      <c r="O91" s="311"/>
      <c r="P91" s="311"/>
      <c r="Q91" s="311"/>
      <c r="R91" s="311"/>
      <c r="S91" s="311"/>
      <c r="T91" s="311"/>
      <c r="U91" s="311"/>
      <c r="V91" s="311"/>
      <c r="W91" s="312"/>
      <c r="X91" s="312"/>
    </row>
    <row r="92" spans="1:24" s="320" customFormat="1">
      <c r="A92" s="313"/>
      <c r="B92" s="314" t="str">
        <f t="shared" ref="B92:B101" si="75">IF($C92="NIE",IF(B28="","",B28),"")</f>
        <v/>
      </c>
      <c r="C92" s="314" t="str">
        <f>C28</f>
        <v>TAK</v>
      </c>
      <c r="D92" s="315"/>
      <c r="E92" s="315"/>
      <c r="F92" s="315"/>
      <c r="G92" s="315"/>
      <c r="H92" s="316"/>
      <c r="I92" s="315"/>
      <c r="J92" s="315"/>
      <c r="K92" s="317" t="str">
        <f>IF($C92="NIE",K3*K28,"")</f>
        <v/>
      </c>
      <c r="L92" s="317" t="str">
        <f t="shared" ref="L92:V98" si="76">IF($C92="NIE",L3*L28,"")</f>
        <v/>
      </c>
      <c r="M92" s="317" t="str">
        <f t="shared" si="76"/>
        <v/>
      </c>
      <c r="N92" s="317" t="str">
        <f t="shared" si="76"/>
        <v/>
      </c>
      <c r="O92" s="317" t="str">
        <f t="shared" si="76"/>
        <v/>
      </c>
      <c r="P92" s="317" t="str">
        <f t="shared" si="76"/>
        <v/>
      </c>
      <c r="Q92" s="317" t="str">
        <f t="shared" si="76"/>
        <v/>
      </c>
      <c r="R92" s="317" t="str">
        <f t="shared" si="76"/>
        <v/>
      </c>
      <c r="S92" s="317" t="str">
        <f t="shared" si="76"/>
        <v/>
      </c>
      <c r="T92" s="317" t="str">
        <f t="shared" si="76"/>
        <v/>
      </c>
      <c r="U92" s="317" t="str">
        <f t="shared" si="76"/>
        <v/>
      </c>
      <c r="V92" s="317" t="str">
        <f t="shared" si="76"/>
        <v/>
      </c>
      <c r="W92" s="318"/>
      <c r="X92" s="319"/>
    </row>
    <row r="93" spans="1:24" s="320" customFormat="1">
      <c r="A93" s="313"/>
      <c r="B93" s="314" t="str">
        <f t="shared" si="75"/>
        <v>lokale usługowe</v>
      </c>
      <c r="C93" s="314" t="str">
        <f t="shared" ref="C93:C101" si="77">C29</f>
        <v>NIE</v>
      </c>
      <c r="D93" s="315"/>
      <c r="E93" s="315"/>
      <c r="F93" s="315"/>
      <c r="G93" s="315"/>
      <c r="H93" s="316"/>
      <c r="I93" s="315"/>
      <c r="J93" s="315"/>
      <c r="K93" s="317">
        <f t="shared" ref="K93:V101" si="78">IF($C93="NIE",K4*K29,"")</f>
        <v>0</v>
      </c>
      <c r="L93" s="317">
        <f t="shared" si="78"/>
        <v>0</v>
      </c>
      <c r="M93" s="317">
        <f t="shared" si="78"/>
        <v>0</v>
      </c>
      <c r="N93" s="317">
        <f t="shared" si="78"/>
        <v>2.0000000000000004E-2</v>
      </c>
      <c r="O93" s="317">
        <f t="shared" si="78"/>
        <v>2.0000000000000004E-2</v>
      </c>
      <c r="P93" s="317">
        <f t="shared" si="78"/>
        <v>4.0000000000000008E-2</v>
      </c>
      <c r="Q93" s="317">
        <f t="shared" si="78"/>
        <v>4.0000000000000008E-2</v>
      </c>
      <c r="R93" s="317">
        <f t="shared" si="78"/>
        <v>6.0000000000000012E-2</v>
      </c>
      <c r="S93" s="317">
        <f t="shared" si="78"/>
        <v>6.0000000000000012E-2</v>
      </c>
      <c r="T93" s="317">
        <f t="shared" si="78"/>
        <v>8.0000000000000016E-2</v>
      </c>
      <c r="U93" s="317">
        <f t="shared" si="78"/>
        <v>0.1</v>
      </c>
      <c r="V93" s="317">
        <f t="shared" si="78"/>
        <v>0.2</v>
      </c>
      <c r="W93" s="318"/>
      <c r="X93" s="319"/>
    </row>
    <row r="94" spans="1:24" s="320" customFormat="1">
      <c r="A94" s="313"/>
      <c r="B94" s="314" t="str">
        <f t="shared" si="75"/>
        <v/>
      </c>
      <c r="C94" s="314" t="str">
        <f t="shared" si="77"/>
        <v>TAK</v>
      </c>
      <c r="D94" s="315"/>
      <c r="E94" s="315"/>
      <c r="F94" s="315"/>
      <c r="G94" s="315"/>
      <c r="H94" s="316"/>
      <c r="I94" s="315"/>
      <c r="J94" s="315"/>
      <c r="K94" s="317" t="str">
        <f t="shared" si="78"/>
        <v/>
      </c>
      <c r="L94" s="317" t="str">
        <f t="shared" si="76"/>
        <v/>
      </c>
      <c r="M94" s="317" t="str">
        <f t="shared" si="76"/>
        <v/>
      </c>
      <c r="N94" s="317" t="str">
        <f t="shared" si="76"/>
        <v/>
      </c>
      <c r="O94" s="317" t="str">
        <f t="shared" si="76"/>
        <v/>
      </c>
      <c r="P94" s="317" t="str">
        <f t="shared" si="76"/>
        <v/>
      </c>
      <c r="Q94" s="317" t="str">
        <f t="shared" si="76"/>
        <v/>
      </c>
      <c r="R94" s="317" t="str">
        <f t="shared" si="76"/>
        <v/>
      </c>
      <c r="S94" s="317" t="str">
        <f t="shared" si="76"/>
        <v/>
      </c>
      <c r="T94" s="317" t="str">
        <f t="shared" si="76"/>
        <v/>
      </c>
      <c r="U94" s="317" t="str">
        <f t="shared" si="76"/>
        <v/>
      </c>
      <c r="V94" s="317" t="str">
        <f t="shared" si="76"/>
        <v/>
      </c>
      <c r="W94" s="318"/>
      <c r="X94" s="319"/>
    </row>
    <row r="95" spans="1:24" s="320" customFormat="1">
      <c r="A95" s="313" t="str">
        <f t="shared" ref="A95:A101" si="79">IF(X95&lt;&gt;"","!","")</f>
        <v/>
      </c>
      <c r="B95" s="314" t="str">
        <f t="shared" si="75"/>
        <v/>
      </c>
      <c r="C95" s="314" t="str">
        <f t="shared" si="77"/>
        <v/>
      </c>
      <c r="D95" s="315"/>
      <c r="E95" s="315"/>
      <c r="F95" s="315"/>
      <c r="G95" s="315"/>
      <c r="H95" s="316"/>
      <c r="I95" s="315"/>
      <c r="J95" s="315"/>
      <c r="K95" s="317" t="str">
        <f t="shared" si="78"/>
        <v/>
      </c>
      <c r="L95" s="317" t="str">
        <f t="shared" si="76"/>
        <v/>
      </c>
      <c r="M95" s="317" t="str">
        <f t="shared" si="76"/>
        <v/>
      </c>
      <c r="N95" s="317" t="str">
        <f t="shared" si="76"/>
        <v/>
      </c>
      <c r="O95" s="317" t="str">
        <f t="shared" si="76"/>
        <v/>
      </c>
      <c r="P95" s="317" t="str">
        <f t="shared" si="76"/>
        <v/>
      </c>
      <c r="Q95" s="317" t="str">
        <f t="shared" si="76"/>
        <v/>
      </c>
      <c r="R95" s="317" t="str">
        <f t="shared" si="76"/>
        <v/>
      </c>
      <c r="S95" s="317" t="str">
        <f t="shared" si="76"/>
        <v/>
      </c>
      <c r="T95" s="317" t="str">
        <f t="shared" si="76"/>
        <v/>
      </c>
      <c r="U95" s="317" t="str">
        <f t="shared" si="76"/>
        <v/>
      </c>
      <c r="V95" s="317" t="str">
        <f t="shared" si="76"/>
        <v/>
      </c>
      <c r="W95" s="318"/>
      <c r="X95" s="319"/>
    </row>
    <row r="96" spans="1:24" s="320" customFormat="1">
      <c r="A96" s="313" t="str">
        <f t="shared" si="79"/>
        <v/>
      </c>
      <c r="B96" s="314" t="str">
        <f t="shared" si="75"/>
        <v/>
      </c>
      <c r="C96" s="314" t="str">
        <f t="shared" si="77"/>
        <v/>
      </c>
      <c r="D96" s="315"/>
      <c r="E96" s="315"/>
      <c r="F96" s="315"/>
      <c r="G96" s="315"/>
      <c r="H96" s="316"/>
      <c r="I96" s="315"/>
      <c r="J96" s="315"/>
      <c r="K96" s="317" t="str">
        <f t="shared" si="78"/>
        <v/>
      </c>
      <c r="L96" s="317" t="str">
        <f t="shared" si="76"/>
        <v/>
      </c>
      <c r="M96" s="317" t="str">
        <f t="shared" si="76"/>
        <v/>
      </c>
      <c r="N96" s="317" t="str">
        <f t="shared" si="76"/>
        <v/>
      </c>
      <c r="O96" s="317" t="str">
        <f t="shared" si="76"/>
        <v/>
      </c>
      <c r="P96" s="317" t="str">
        <f t="shared" si="76"/>
        <v/>
      </c>
      <c r="Q96" s="317" t="str">
        <f t="shared" si="76"/>
        <v/>
      </c>
      <c r="R96" s="317" t="str">
        <f t="shared" si="76"/>
        <v/>
      </c>
      <c r="S96" s="317" t="str">
        <f t="shared" si="76"/>
        <v/>
      </c>
      <c r="T96" s="317" t="str">
        <f t="shared" si="76"/>
        <v/>
      </c>
      <c r="U96" s="317" t="str">
        <f t="shared" si="76"/>
        <v/>
      </c>
      <c r="V96" s="317" t="str">
        <f t="shared" si="76"/>
        <v/>
      </c>
      <c r="W96" s="318"/>
      <c r="X96" s="319"/>
    </row>
    <row r="97" spans="1:24" s="320" customFormat="1">
      <c r="A97" s="313" t="str">
        <f t="shared" si="79"/>
        <v/>
      </c>
      <c r="B97" s="314" t="str">
        <f t="shared" si="75"/>
        <v/>
      </c>
      <c r="C97" s="314" t="str">
        <f t="shared" si="77"/>
        <v/>
      </c>
      <c r="D97" s="315"/>
      <c r="E97" s="315"/>
      <c r="F97" s="315"/>
      <c r="G97" s="315"/>
      <c r="H97" s="316"/>
      <c r="I97" s="315"/>
      <c r="J97" s="315"/>
      <c r="K97" s="317" t="str">
        <f t="shared" si="78"/>
        <v/>
      </c>
      <c r="L97" s="317" t="str">
        <f t="shared" si="76"/>
        <v/>
      </c>
      <c r="M97" s="317" t="str">
        <f t="shared" si="76"/>
        <v/>
      </c>
      <c r="N97" s="317" t="str">
        <f t="shared" si="76"/>
        <v/>
      </c>
      <c r="O97" s="317" t="str">
        <f t="shared" si="76"/>
        <v/>
      </c>
      <c r="P97" s="317" t="str">
        <f t="shared" si="76"/>
        <v/>
      </c>
      <c r="Q97" s="317" t="str">
        <f t="shared" si="76"/>
        <v/>
      </c>
      <c r="R97" s="317" t="str">
        <f t="shared" si="76"/>
        <v/>
      </c>
      <c r="S97" s="317" t="str">
        <f t="shared" si="76"/>
        <v/>
      </c>
      <c r="T97" s="317" t="str">
        <f t="shared" si="76"/>
        <v/>
      </c>
      <c r="U97" s="317" t="str">
        <f t="shared" si="76"/>
        <v/>
      </c>
      <c r="V97" s="317" t="str">
        <f t="shared" si="76"/>
        <v/>
      </c>
      <c r="W97" s="318"/>
      <c r="X97" s="319"/>
    </row>
    <row r="98" spans="1:24" s="320" customFormat="1">
      <c r="A98" s="313" t="str">
        <f t="shared" si="79"/>
        <v/>
      </c>
      <c r="B98" s="314" t="str">
        <f t="shared" si="75"/>
        <v/>
      </c>
      <c r="C98" s="314" t="str">
        <f t="shared" si="77"/>
        <v/>
      </c>
      <c r="D98" s="315"/>
      <c r="E98" s="315"/>
      <c r="F98" s="315"/>
      <c r="G98" s="315"/>
      <c r="H98" s="316"/>
      <c r="I98" s="315"/>
      <c r="J98" s="315"/>
      <c r="K98" s="317" t="str">
        <f t="shared" si="78"/>
        <v/>
      </c>
      <c r="L98" s="317" t="str">
        <f t="shared" si="76"/>
        <v/>
      </c>
      <c r="M98" s="317" t="str">
        <f t="shared" si="76"/>
        <v/>
      </c>
      <c r="N98" s="317" t="str">
        <f t="shared" si="76"/>
        <v/>
      </c>
      <c r="O98" s="317" t="str">
        <f t="shared" si="76"/>
        <v/>
      </c>
      <c r="P98" s="317" t="str">
        <f t="shared" si="76"/>
        <v/>
      </c>
      <c r="Q98" s="317" t="str">
        <f t="shared" si="76"/>
        <v/>
      </c>
      <c r="R98" s="317" t="str">
        <f t="shared" si="76"/>
        <v/>
      </c>
      <c r="S98" s="317" t="str">
        <f t="shared" si="76"/>
        <v/>
      </c>
      <c r="T98" s="317" t="str">
        <f t="shared" si="76"/>
        <v/>
      </c>
      <c r="U98" s="317" t="str">
        <f t="shared" si="76"/>
        <v/>
      </c>
      <c r="V98" s="317" t="str">
        <f t="shared" si="76"/>
        <v/>
      </c>
      <c r="W98" s="318"/>
      <c r="X98" s="319"/>
    </row>
    <row r="99" spans="1:24" s="320" customFormat="1">
      <c r="A99" s="313" t="str">
        <f t="shared" si="79"/>
        <v/>
      </c>
      <c r="B99" s="314" t="str">
        <f t="shared" si="75"/>
        <v/>
      </c>
      <c r="C99" s="314" t="str">
        <f t="shared" si="77"/>
        <v/>
      </c>
      <c r="D99" s="315"/>
      <c r="E99" s="315"/>
      <c r="F99" s="315"/>
      <c r="G99" s="315"/>
      <c r="H99" s="316"/>
      <c r="I99" s="315"/>
      <c r="J99" s="315"/>
      <c r="K99" s="317" t="str">
        <f t="shared" si="78"/>
        <v/>
      </c>
      <c r="L99" s="317" t="str">
        <f t="shared" ref="L99:V101" si="80">IF($C99="NIE",L10*L35,"")</f>
        <v/>
      </c>
      <c r="M99" s="317" t="str">
        <f t="shared" si="80"/>
        <v/>
      </c>
      <c r="N99" s="317" t="str">
        <f t="shared" si="80"/>
        <v/>
      </c>
      <c r="O99" s="317" t="str">
        <f t="shared" si="80"/>
        <v/>
      </c>
      <c r="P99" s="317" t="str">
        <f t="shared" si="80"/>
        <v/>
      </c>
      <c r="Q99" s="317" t="str">
        <f t="shared" si="80"/>
        <v/>
      </c>
      <c r="R99" s="317" t="str">
        <f t="shared" si="80"/>
        <v/>
      </c>
      <c r="S99" s="317" t="str">
        <f t="shared" si="80"/>
        <v/>
      </c>
      <c r="T99" s="317" t="str">
        <f t="shared" si="80"/>
        <v/>
      </c>
      <c r="U99" s="317" t="str">
        <f t="shared" si="80"/>
        <v/>
      </c>
      <c r="V99" s="317" t="str">
        <f t="shared" si="80"/>
        <v/>
      </c>
      <c r="W99" s="318"/>
      <c r="X99" s="319"/>
    </row>
    <row r="100" spans="1:24" s="320" customFormat="1">
      <c r="A100" s="313" t="str">
        <f t="shared" si="79"/>
        <v/>
      </c>
      <c r="B100" s="314" t="str">
        <f t="shared" si="75"/>
        <v/>
      </c>
      <c r="C100" s="314" t="str">
        <f t="shared" si="77"/>
        <v/>
      </c>
      <c r="D100" s="315"/>
      <c r="E100" s="315"/>
      <c r="F100" s="315"/>
      <c r="G100" s="315"/>
      <c r="H100" s="316"/>
      <c r="I100" s="315"/>
      <c r="J100" s="315"/>
      <c r="K100" s="317" t="str">
        <f t="shared" si="78"/>
        <v/>
      </c>
      <c r="L100" s="317" t="str">
        <f t="shared" si="80"/>
        <v/>
      </c>
      <c r="M100" s="317" t="str">
        <f t="shared" si="80"/>
        <v/>
      </c>
      <c r="N100" s="317" t="str">
        <f t="shared" si="80"/>
        <v/>
      </c>
      <c r="O100" s="317" t="str">
        <f t="shared" si="80"/>
        <v/>
      </c>
      <c r="P100" s="317" t="str">
        <f t="shared" si="80"/>
        <v/>
      </c>
      <c r="Q100" s="317" t="str">
        <f t="shared" si="80"/>
        <v/>
      </c>
      <c r="R100" s="317" t="str">
        <f t="shared" si="80"/>
        <v/>
      </c>
      <c r="S100" s="317" t="str">
        <f t="shared" si="80"/>
        <v/>
      </c>
      <c r="T100" s="317" t="str">
        <f t="shared" si="80"/>
        <v/>
      </c>
      <c r="U100" s="317" t="str">
        <f t="shared" si="80"/>
        <v/>
      </c>
      <c r="V100" s="317" t="str">
        <f t="shared" si="80"/>
        <v/>
      </c>
      <c r="W100" s="318"/>
      <c r="X100" s="319"/>
    </row>
    <row r="101" spans="1:24" s="320" customFormat="1">
      <c r="A101" s="313" t="str">
        <f t="shared" si="79"/>
        <v/>
      </c>
      <c r="B101" s="314" t="str">
        <f t="shared" si="75"/>
        <v/>
      </c>
      <c r="C101" s="314" t="str">
        <f t="shared" si="77"/>
        <v/>
      </c>
      <c r="D101" s="315"/>
      <c r="E101" s="315"/>
      <c r="F101" s="315"/>
      <c r="G101" s="315"/>
      <c r="H101" s="316"/>
      <c r="I101" s="315"/>
      <c r="J101" s="315"/>
      <c r="K101" s="317" t="str">
        <f t="shared" si="78"/>
        <v/>
      </c>
      <c r="L101" s="317" t="str">
        <f t="shared" si="80"/>
        <v/>
      </c>
      <c r="M101" s="317" t="str">
        <f t="shared" si="80"/>
        <v/>
      </c>
      <c r="N101" s="317" t="str">
        <f t="shared" si="80"/>
        <v/>
      </c>
      <c r="O101" s="317" t="str">
        <f t="shared" si="80"/>
        <v/>
      </c>
      <c r="P101" s="317" t="str">
        <f t="shared" si="80"/>
        <v/>
      </c>
      <c r="Q101" s="317" t="str">
        <f t="shared" si="80"/>
        <v/>
      </c>
      <c r="R101" s="317" t="str">
        <f t="shared" si="80"/>
        <v/>
      </c>
      <c r="S101" s="317" t="str">
        <f t="shared" si="80"/>
        <v/>
      </c>
      <c r="T101" s="317" t="str">
        <f t="shared" si="80"/>
        <v/>
      </c>
      <c r="U101" s="317" t="str">
        <f t="shared" si="80"/>
        <v/>
      </c>
      <c r="V101" s="317" t="str">
        <f t="shared" si="80"/>
        <v/>
      </c>
      <c r="W101" s="318"/>
      <c r="X101" s="319"/>
    </row>
    <row r="102" spans="1:24" s="320" customFormat="1">
      <c r="A102" s="321"/>
      <c r="B102" s="322"/>
      <c r="C102" s="323"/>
      <c r="D102" s="323"/>
      <c r="E102" s="323"/>
      <c r="F102" s="323"/>
      <c r="G102" s="323"/>
      <c r="I102" s="323"/>
      <c r="J102" s="323"/>
      <c r="K102" s="324"/>
      <c r="L102" s="324"/>
      <c r="M102" s="324"/>
      <c r="N102" s="324"/>
      <c r="O102" s="324"/>
      <c r="P102" s="324"/>
      <c r="Q102" s="324"/>
      <c r="R102" s="324"/>
      <c r="S102" s="324"/>
      <c r="T102" s="324"/>
      <c r="U102" s="324"/>
      <c r="V102" s="324"/>
      <c r="W102" s="325"/>
      <c r="X102" s="325"/>
    </row>
    <row r="103" spans="1:24" s="320" customFormat="1">
      <c r="A103" s="321"/>
      <c r="B103" s="322"/>
      <c r="C103" s="323"/>
      <c r="D103" s="323"/>
      <c r="E103" s="323"/>
      <c r="F103" s="323"/>
      <c r="G103" s="323"/>
      <c r="I103" s="323"/>
      <c r="J103" s="323"/>
      <c r="K103" s="326" t="s">
        <v>164</v>
      </c>
      <c r="L103" s="324"/>
      <c r="M103" s="324"/>
      <c r="N103" s="324"/>
      <c r="O103" s="324"/>
      <c r="P103" s="324"/>
      <c r="Q103" s="324"/>
      <c r="R103" s="324"/>
      <c r="S103" s="324"/>
      <c r="T103" s="324"/>
      <c r="U103" s="324"/>
      <c r="V103" s="324"/>
      <c r="W103" s="325"/>
      <c r="X103" s="325"/>
    </row>
    <row r="104" spans="1:24" s="320" customFormat="1">
      <c r="A104" s="313"/>
      <c r="B104" s="314" t="str">
        <f>IF(B92="","",B92)</f>
        <v/>
      </c>
      <c r="C104" s="314" t="str">
        <f>C92</f>
        <v>TAK</v>
      </c>
      <c r="D104" s="315"/>
      <c r="E104" s="315"/>
      <c r="F104" s="315"/>
      <c r="G104" s="315"/>
      <c r="H104" s="316"/>
      <c r="I104" s="315"/>
      <c r="J104" s="315"/>
      <c r="K104" s="327" t="str">
        <f t="shared" ref="K104:V104" si="81">IF($C104="NIE",K3*$I3,"")</f>
        <v/>
      </c>
      <c r="L104" s="327" t="str">
        <f t="shared" si="81"/>
        <v/>
      </c>
      <c r="M104" s="327" t="str">
        <f t="shared" si="81"/>
        <v/>
      </c>
      <c r="N104" s="327" t="str">
        <f t="shared" si="81"/>
        <v/>
      </c>
      <c r="O104" s="327" t="str">
        <f t="shared" si="81"/>
        <v/>
      </c>
      <c r="P104" s="327" t="str">
        <f t="shared" si="81"/>
        <v/>
      </c>
      <c r="Q104" s="327" t="str">
        <f t="shared" si="81"/>
        <v/>
      </c>
      <c r="R104" s="327" t="str">
        <f t="shared" si="81"/>
        <v/>
      </c>
      <c r="S104" s="327" t="str">
        <f t="shared" si="81"/>
        <v/>
      </c>
      <c r="T104" s="327" t="str">
        <f t="shared" si="81"/>
        <v/>
      </c>
      <c r="U104" s="327" t="str">
        <f t="shared" si="81"/>
        <v/>
      </c>
      <c r="V104" s="327" t="str">
        <f t="shared" si="81"/>
        <v/>
      </c>
      <c r="W104" s="328">
        <f>SUM(K104:V104)</f>
        <v>0</v>
      </c>
      <c r="X104" s="319"/>
    </row>
    <row r="105" spans="1:24" s="320" customFormat="1">
      <c r="A105" s="313"/>
      <c r="B105" s="314" t="str">
        <f t="shared" ref="B105:B113" si="82">IF(B93="","",B93)</f>
        <v>lokale usługowe</v>
      </c>
      <c r="C105" s="314" t="str">
        <f t="shared" ref="C105:C113" si="83">C93</f>
        <v>NIE</v>
      </c>
      <c r="D105" s="315"/>
      <c r="E105" s="315"/>
      <c r="F105" s="315"/>
      <c r="G105" s="315"/>
      <c r="H105" s="316"/>
      <c r="I105" s="315"/>
      <c r="J105" s="315"/>
      <c r="K105" s="327">
        <f t="shared" ref="K105:V105" si="84">IF($C105="NIE",K4*$I4,"")</f>
        <v>0</v>
      </c>
      <c r="L105" s="327">
        <f t="shared" si="84"/>
        <v>0</v>
      </c>
      <c r="M105" s="327">
        <f t="shared" si="84"/>
        <v>0</v>
      </c>
      <c r="N105" s="327">
        <f t="shared" si="84"/>
        <v>1800000</v>
      </c>
      <c r="O105" s="327">
        <f t="shared" si="84"/>
        <v>1800000</v>
      </c>
      <c r="P105" s="327">
        <f t="shared" si="84"/>
        <v>1800000</v>
      </c>
      <c r="Q105" s="327">
        <f t="shared" si="84"/>
        <v>1800000</v>
      </c>
      <c r="R105" s="327">
        <f t="shared" si="84"/>
        <v>1800000</v>
      </c>
      <c r="S105" s="327">
        <f t="shared" si="84"/>
        <v>1800000</v>
      </c>
      <c r="T105" s="327">
        <f t="shared" si="84"/>
        <v>1800000</v>
      </c>
      <c r="U105" s="327">
        <f t="shared" si="84"/>
        <v>1800000</v>
      </c>
      <c r="V105" s="327">
        <f t="shared" si="84"/>
        <v>3600000</v>
      </c>
      <c r="W105" s="328">
        <f>SUM(K105:V105)</f>
        <v>18000000</v>
      </c>
      <c r="X105" s="319"/>
    </row>
    <row r="106" spans="1:24" s="320" customFormat="1">
      <c r="A106" s="313"/>
      <c r="B106" s="314" t="str">
        <f t="shared" si="82"/>
        <v/>
      </c>
      <c r="C106" s="314" t="str">
        <f t="shared" si="83"/>
        <v>TAK</v>
      </c>
      <c r="D106" s="315"/>
      <c r="E106" s="315"/>
      <c r="F106" s="315"/>
      <c r="G106" s="315"/>
      <c r="H106" s="316"/>
      <c r="I106" s="315"/>
      <c r="J106" s="315"/>
      <c r="K106" s="327" t="str">
        <f t="shared" ref="K106:V106" si="85">IF($C106="NIE",K5*$I5,"")</f>
        <v/>
      </c>
      <c r="L106" s="327" t="str">
        <f t="shared" si="85"/>
        <v/>
      </c>
      <c r="M106" s="327" t="str">
        <f t="shared" si="85"/>
        <v/>
      </c>
      <c r="N106" s="327" t="str">
        <f t="shared" si="85"/>
        <v/>
      </c>
      <c r="O106" s="327" t="str">
        <f t="shared" si="85"/>
        <v/>
      </c>
      <c r="P106" s="327" t="str">
        <f t="shared" si="85"/>
        <v/>
      </c>
      <c r="Q106" s="327" t="str">
        <f t="shared" si="85"/>
        <v/>
      </c>
      <c r="R106" s="327" t="str">
        <f t="shared" si="85"/>
        <v/>
      </c>
      <c r="S106" s="327" t="str">
        <f t="shared" si="85"/>
        <v/>
      </c>
      <c r="T106" s="327" t="str">
        <f t="shared" si="85"/>
        <v/>
      </c>
      <c r="U106" s="327" t="str">
        <f t="shared" si="85"/>
        <v/>
      </c>
      <c r="V106" s="327" t="str">
        <f t="shared" si="85"/>
        <v/>
      </c>
      <c r="W106" s="328">
        <f>SUM(K106:V106)</f>
        <v>0</v>
      </c>
      <c r="X106" s="319"/>
    </row>
    <row r="107" spans="1:24" s="320" customFormat="1">
      <c r="A107" s="313" t="str">
        <f t="shared" ref="A107:A113" si="86">IF(X107&lt;&gt;"","!","")</f>
        <v/>
      </c>
      <c r="B107" s="314" t="str">
        <f t="shared" si="82"/>
        <v/>
      </c>
      <c r="C107" s="314" t="str">
        <f t="shared" si="83"/>
        <v/>
      </c>
      <c r="D107" s="315"/>
      <c r="E107" s="315"/>
      <c r="F107" s="315"/>
      <c r="G107" s="315"/>
      <c r="H107" s="316"/>
      <c r="I107" s="315"/>
      <c r="J107" s="315"/>
      <c r="K107" s="327" t="str">
        <f t="shared" ref="K107:V107" si="87">IF($C107="NIE",K6*$I6,"")</f>
        <v/>
      </c>
      <c r="L107" s="327" t="str">
        <f t="shared" si="87"/>
        <v/>
      </c>
      <c r="M107" s="327" t="str">
        <f t="shared" si="87"/>
        <v/>
      </c>
      <c r="N107" s="327" t="str">
        <f t="shared" si="87"/>
        <v/>
      </c>
      <c r="O107" s="327" t="str">
        <f t="shared" si="87"/>
        <v/>
      </c>
      <c r="P107" s="327" t="str">
        <f t="shared" si="87"/>
        <v/>
      </c>
      <c r="Q107" s="327" t="str">
        <f t="shared" si="87"/>
        <v/>
      </c>
      <c r="R107" s="327" t="str">
        <f t="shared" si="87"/>
        <v/>
      </c>
      <c r="S107" s="327" t="str">
        <f t="shared" si="87"/>
        <v/>
      </c>
      <c r="T107" s="327" t="str">
        <f t="shared" si="87"/>
        <v/>
      </c>
      <c r="U107" s="327" t="str">
        <f t="shared" si="87"/>
        <v/>
      </c>
      <c r="V107" s="327" t="str">
        <f t="shared" si="87"/>
        <v/>
      </c>
      <c r="W107" s="328">
        <f>SUM(K107:V107)</f>
        <v>0</v>
      </c>
      <c r="X107" s="319"/>
    </row>
    <row r="108" spans="1:24" s="320" customFormat="1">
      <c r="A108" s="313" t="str">
        <f t="shared" si="86"/>
        <v/>
      </c>
      <c r="B108" s="314" t="str">
        <f t="shared" si="82"/>
        <v/>
      </c>
      <c r="C108" s="314" t="str">
        <f t="shared" si="83"/>
        <v/>
      </c>
      <c r="D108" s="315"/>
      <c r="E108" s="315"/>
      <c r="F108" s="315"/>
      <c r="G108" s="315"/>
      <c r="H108" s="316"/>
      <c r="I108" s="315"/>
      <c r="J108" s="315"/>
      <c r="K108" s="327" t="str">
        <f t="shared" ref="K108:V108" si="88">IF($C108="NIE",K7*$I7,"")</f>
        <v/>
      </c>
      <c r="L108" s="327" t="str">
        <f t="shared" si="88"/>
        <v/>
      </c>
      <c r="M108" s="327" t="str">
        <f t="shared" si="88"/>
        <v/>
      </c>
      <c r="N108" s="327" t="str">
        <f t="shared" si="88"/>
        <v/>
      </c>
      <c r="O108" s="327" t="str">
        <f t="shared" si="88"/>
        <v/>
      </c>
      <c r="P108" s="327" t="str">
        <f t="shared" si="88"/>
        <v/>
      </c>
      <c r="Q108" s="327" t="str">
        <f t="shared" si="88"/>
        <v/>
      </c>
      <c r="R108" s="327" t="str">
        <f t="shared" si="88"/>
        <v/>
      </c>
      <c r="S108" s="327" t="str">
        <f t="shared" si="88"/>
        <v/>
      </c>
      <c r="T108" s="327" t="str">
        <f t="shared" si="88"/>
        <v/>
      </c>
      <c r="U108" s="327" t="str">
        <f t="shared" si="88"/>
        <v/>
      </c>
      <c r="V108" s="327" t="str">
        <f t="shared" si="88"/>
        <v/>
      </c>
      <c r="W108" s="328">
        <f>SUM(K108:V108)</f>
        <v>0</v>
      </c>
      <c r="X108" s="319"/>
    </row>
    <row r="109" spans="1:24" s="320" customFormat="1">
      <c r="A109" s="313" t="str">
        <f t="shared" si="86"/>
        <v/>
      </c>
      <c r="B109" s="314" t="str">
        <f t="shared" si="82"/>
        <v/>
      </c>
      <c r="C109" s="314" t="str">
        <f t="shared" si="83"/>
        <v/>
      </c>
      <c r="D109" s="315"/>
      <c r="E109" s="315"/>
      <c r="F109" s="315"/>
      <c r="G109" s="315"/>
      <c r="H109" s="316"/>
      <c r="I109" s="315"/>
      <c r="J109" s="315"/>
      <c r="K109" s="327" t="str">
        <f t="shared" ref="K109:V109" si="89">IF($C109="NIE",K8*$I8,"")</f>
        <v/>
      </c>
      <c r="L109" s="327" t="str">
        <f t="shared" si="89"/>
        <v/>
      </c>
      <c r="M109" s="327" t="str">
        <f t="shared" si="89"/>
        <v/>
      </c>
      <c r="N109" s="327" t="str">
        <f t="shared" si="89"/>
        <v/>
      </c>
      <c r="O109" s="327" t="str">
        <f t="shared" si="89"/>
        <v/>
      </c>
      <c r="P109" s="327" t="str">
        <f t="shared" si="89"/>
        <v/>
      </c>
      <c r="Q109" s="327" t="str">
        <f t="shared" si="89"/>
        <v/>
      </c>
      <c r="R109" s="327" t="str">
        <f t="shared" si="89"/>
        <v/>
      </c>
      <c r="S109" s="327" t="str">
        <f t="shared" si="89"/>
        <v/>
      </c>
      <c r="T109" s="327" t="str">
        <f t="shared" si="89"/>
        <v/>
      </c>
      <c r="U109" s="327" t="str">
        <f t="shared" si="89"/>
        <v/>
      </c>
      <c r="V109" s="327" t="str">
        <f t="shared" si="89"/>
        <v/>
      </c>
      <c r="W109" s="328">
        <f>SUM(K109:V109)</f>
        <v>0</v>
      </c>
      <c r="X109" s="319"/>
    </row>
    <row r="110" spans="1:24" s="320" customFormat="1">
      <c r="A110" s="313" t="str">
        <f t="shared" si="86"/>
        <v/>
      </c>
      <c r="B110" s="314" t="str">
        <f t="shared" si="82"/>
        <v/>
      </c>
      <c r="C110" s="314" t="str">
        <f t="shared" si="83"/>
        <v/>
      </c>
      <c r="D110" s="315"/>
      <c r="E110" s="315"/>
      <c r="F110" s="315"/>
      <c r="G110" s="315"/>
      <c r="H110" s="316"/>
      <c r="I110" s="315"/>
      <c r="J110" s="315"/>
      <c r="K110" s="327" t="str">
        <f t="shared" ref="K110:V110" si="90">IF($C110="NIE",K9*$I9,"")</f>
        <v/>
      </c>
      <c r="L110" s="327" t="str">
        <f t="shared" si="90"/>
        <v/>
      </c>
      <c r="M110" s="327" t="str">
        <f t="shared" si="90"/>
        <v/>
      </c>
      <c r="N110" s="327" t="str">
        <f t="shared" si="90"/>
        <v/>
      </c>
      <c r="O110" s="327" t="str">
        <f t="shared" si="90"/>
        <v/>
      </c>
      <c r="P110" s="327" t="str">
        <f t="shared" si="90"/>
        <v/>
      </c>
      <c r="Q110" s="327" t="str">
        <f t="shared" si="90"/>
        <v/>
      </c>
      <c r="R110" s="327" t="str">
        <f t="shared" si="90"/>
        <v/>
      </c>
      <c r="S110" s="327" t="str">
        <f t="shared" si="90"/>
        <v/>
      </c>
      <c r="T110" s="327" t="str">
        <f t="shared" si="90"/>
        <v/>
      </c>
      <c r="U110" s="327" t="str">
        <f t="shared" si="90"/>
        <v/>
      </c>
      <c r="V110" s="327" t="str">
        <f t="shared" si="90"/>
        <v/>
      </c>
      <c r="W110" s="328">
        <f>SUM(K110:V110)</f>
        <v>0</v>
      </c>
      <c r="X110" s="319"/>
    </row>
    <row r="111" spans="1:24" s="320" customFormat="1">
      <c r="A111" s="313" t="str">
        <f t="shared" si="86"/>
        <v/>
      </c>
      <c r="B111" s="314" t="str">
        <f t="shared" si="82"/>
        <v/>
      </c>
      <c r="C111" s="314" t="str">
        <f t="shared" si="83"/>
        <v/>
      </c>
      <c r="D111" s="315"/>
      <c r="E111" s="315"/>
      <c r="F111" s="315"/>
      <c r="G111" s="315"/>
      <c r="H111" s="316"/>
      <c r="I111" s="315"/>
      <c r="J111" s="315"/>
      <c r="K111" s="327" t="str">
        <f t="shared" ref="K111:V111" si="91">IF($C111="NIE",K10*$I10,"")</f>
        <v/>
      </c>
      <c r="L111" s="327" t="str">
        <f t="shared" si="91"/>
        <v/>
      </c>
      <c r="M111" s="327" t="str">
        <f t="shared" si="91"/>
        <v/>
      </c>
      <c r="N111" s="327" t="str">
        <f t="shared" si="91"/>
        <v/>
      </c>
      <c r="O111" s="327" t="str">
        <f t="shared" si="91"/>
        <v/>
      </c>
      <c r="P111" s="327" t="str">
        <f t="shared" si="91"/>
        <v/>
      </c>
      <c r="Q111" s="327" t="str">
        <f t="shared" si="91"/>
        <v/>
      </c>
      <c r="R111" s="327" t="str">
        <f t="shared" si="91"/>
        <v/>
      </c>
      <c r="S111" s="327" t="str">
        <f t="shared" si="91"/>
        <v/>
      </c>
      <c r="T111" s="327" t="str">
        <f t="shared" si="91"/>
        <v/>
      </c>
      <c r="U111" s="327" t="str">
        <f t="shared" si="91"/>
        <v/>
      </c>
      <c r="V111" s="327" t="str">
        <f t="shared" si="91"/>
        <v/>
      </c>
      <c r="W111" s="328">
        <f>SUM(K111:V111)</f>
        <v>0</v>
      </c>
      <c r="X111" s="319"/>
    </row>
    <row r="112" spans="1:24" s="320" customFormat="1">
      <c r="A112" s="313" t="str">
        <f t="shared" si="86"/>
        <v/>
      </c>
      <c r="B112" s="314" t="str">
        <f t="shared" si="82"/>
        <v/>
      </c>
      <c r="C112" s="314" t="str">
        <f t="shared" si="83"/>
        <v/>
      </c>
      <c r="D112" s="315"/>
      <c r="E112" s="315"/>
      <c r="F112" s="315"/>
      <c r="G112" s="315"/>
      <c r="H112" s="316"/>
      <c r="I112" s="315"/>
      <c r="J112" s="315"/>
      <c r="K112" s="327" t="str">
        <f t="shared" ref="K112:V112" si="92">IF($C112="NIE",K11*$I11,"")</f>
        <v/>
      </c>
      <c r="L112" s="327" t="str">
        <f t="shared" si="92"/>
        <v/>
      </c>
      <c r="M112" s="327" t="str">
        <f t="shared" si="92"/>
        <v/>
      </c>
      <c r="N112" s="327" t="str">
        <f t="shared" si="92"/>
        <v/>
      </c>
      <c r="O112" s="327" t="str">
        <f t="shared" si="92"/>
        <v/>
      </c>
      <c r="P112" s="327" t="str">
        <f t="shared" si="92"/>
        <v/>
      </c>
      <c r="Q112" s="327" t="str">
        <f t="shared" si="92"/>
        <v/>
      </c>
      <c r="R112" s="327" t="str">
        <f t="shared" si="92"/>
        <v/>
      </c>
      <c r="S112" s="327" t="str">
        <f t="shared" si="92"/>
        <v/>
      </c>
      <c r="T112" s="327" t="str">
        <f t="shared" si="92"/>
        <v/>
      </c>
      <c r="U112" s="327" t="str">
        <f t="shared" si="92"/>
        <v/>
      </c>
      <c r="V112" s="327" t="str">
        <f t="shared" si="92"/>
        <v/>
      </c>
      <c r="W112" s="328">
        <f>SUM(K112:V112)</f>
        <v>0</v>
      </c>
      <c r="X112" s="319"/>
    </row>
    <row r="113" spans="1:24" s="320" customFormat="1">
      <c r="A113" s="313" t="str">
        <f t="shared" si="86"/>
        <v/>
      </c>
      <c r="B113" s="314" t="str">
        <f t="shared" si="82"/>
        <v/>
      </c>
      <c r="C113" s="314" t="str">
        <f t="shared" si="83"/>
        <v/>
      </c>
      <c r="D113" s="315"/>
      <c r="E113" s="315"/>
      <c r="F113" s="315"/>
      <c r="G113" s="315"/>
      <c r="H113" s="316"/>
      <c r="I113" s="315"/>
      <c r="J113" s="315"/>
      <c r="K113" s="327" t="str">
        <f t="shared" ref="K113:V113" si="93">IF($C113="NIE",K12*$I12,"")</f>
        <v/>
      </c>
      <c r="L113" s="327" t="str">
        <f t="shared" si="93"/>
        <v/>
      </c>
      <c r="M113" s="327" t="str">
        <f t="shared" si="93"/>
        <v/>
      </c>
      <c r="N113" s="327" t="str">
        <f t="shared" si="93"/>
        <v/>
      </c>
      <c r="O113" s="327" t="str">
        <f t="shared" si="93"/>
        <v/>
      </c>
      <c r="P113" s="327" t="str">
        <f t="shared" si="93"/>
        <v/>
      </c>
      <c r="Q113" s="327" t="str">
        <f t="shared" si="93"/>
        <v/>
      </c>
      <c r="R113" s="327" t="str">
        <f t="shared" si="93"/>
        <v/>
      </c>
      <c r="S113" s="327" t="str">
        <f t="shared" si="93"/>
        <v/>
      </c>
      <c r="T113" s="327" t="str">
        <f t="shared" si="93"/>
        <v/>
      </c>
      <c r="U113" s="327" t="str">
        <f t="shared" si="93"/>
        <v/>
      </c>
      <c r="V113" s="327" t="str">
        <f t="shared" si="93"/>
        <v/>
      </c>
      <c r="W113" s="328">
        <f>SUM(K113:V113)</f>
        <v>0</v>
      </c>
      <c r="X113" s="319"/>
    </row>
    <row r="114" spans="1:24" s="320" customFormat="1">
      <c r="A114" s="321"/>
      <c r="B114" s="322"/>
      <c r="C114" s="323"/>
      <c r="D114" s="323"/>
      <c r="E114" s="323"/>
      <c r="F114" s="323"/>
      <c r="G114" s="323"/>
      <c r="I114" s="323"/>
      <c r="J114" s="323"/>
      <c r="K114" s="324"/>
      <c r="L114" s="324"/>
      <c r="M114" s="324"/>
      <c r="N114" s="324"/>
      <c r="O114" s="324"/>
      <c r="P114" s="324"/>
      <c r="Q114" s="324"/>
      <c r="R114" s="324"/>
      <c r="S114" s="324"/>
      <c r="T114" s="324"/>
      <c r="U114" s="324"/>
      <c r="V114" s="324"/>
      <c r="W114" s="329">
        <f>SUM(W104:W113)</f>
        <v>18000000</v>
      </c>
      <c r="X114" s="325"/>
    </row>
    <row r="115" spans="1:24" s="320" customFormat="1">
      <c r="A115" s="321"/>
      <c r="B115" s="322"/>
      <c r="C115" s="323"/>
      <c r="D115" s="323"/>
      <c r="E115" s="323"/>
      <c r="F115" s="323"/>
      <c r="G115" s="323"/>
      <c r="I115" s="323"/>
      <c r="J115" s="323"/>
      <c r="K115" s="330" t="s">
        <v>163</v>
      </c>
      <c r="L115" s="324"/>
      <c r="M115" s="324"/>
      <c r="N115" s="324"/>
      <c r="O115" s="324"/>
      <c r="P115" s="324"/>
      <c r="Q115" s="324"/>
      <c r="R115" s="324"/>
      <c r="S115" s="324"/>
      <c r="T115" s="324"/>
      <c r="U115" s="324"/>
      <c r="V115" s="324"/>
      <c r="W115" s="325"/>
      <c r="X115" s="325"/>
    </row>
    <row r="116" spans="1:24" s="320" customFormat="1">
      <c r="A116" s="313"/>
      <c r="B116" s="314" t="str">
        <f>IF(B104="","",B104)</f>
        <v/>
      </c>
      <c r="C116" s="314" t="str">
        <f>C104</f>
        <v>TAK</v>
      </c>
      <c r="D116" s="315"/>
      <c r="E116" s="315"/>
      <c r="F116" s="315"/>
      <c r="G116" s="315"/>
      <c r="H116" s="316"/>
      <c r="I116" s="315"/>
      <c r="J116" s="315"/>
      <c r="K116" s="317" t="str">
        <f t="shared" ref="K116:V116" si="94">IF($C116="NIE",K104/($I$13-$I$14),"")</f>
        <v/>
      </c>
      <c r="L116" s="317" t="str">
        <f t="shared" si="94"/>
        <v/>
      </c>
      <c r="M116" s="317" t="str">
        <f t="shared" si="94"/>
        <v/>
      </c>
      <c r="N116" s="317" t="str">
        <f t="shared" si="94"/>
        <v/>
      </c>
      <c r="O116" s="317" t="str">
        <f t="shared" si="94"/>
        <v/>
      </c>
      <c r="P116" s="317" t="str">
        <f t="shared" si="94"/>
        <v/>
      </c>
      <c r="Q116" s="317" t="str">
        <f t="shared" si="94"/>
        <v/>
      </c>
      <c r="R116" s="317" t="str">
        <f t="shared" si="94"/>
        <v/>
      </c>
      <c r="S116" s="317" t="str">
        <f t="shared" si="94"/>
        <v/>
      </c>
      <c r="T116" s="317" t="str">
        <f t="shared" si="94"/>
        <v/>
      </c>
      <c r="U116" s="317" t="str">
        <f t="shared" si="94"/>
        <v/>
      </c>
      <c r="V116" s="317" t="str">
        <f t="shared" si="94"/>
        <v/>
      </c>
      <c r="W116" s="331">
        <f>SUM(K116:V116)</f>
        <v>0</v>
      </c>
      <c r="X116" s="319"/>
    </row>
    <row r="117" spans="1:24" s="320" customFormat="1">
      <c r="A117" s="313"/>
      <c r="B117" s="314" t="str">
        <f t="shared" ref="B117:B125" si="95">IF(B105="","",B105)</f>
        <v>lokale usługowe</v>
      </c>
      <c r="C117" s="314" t="str">
        <f t="shared" ref="C117:C125" si="96">C105</f>
        <v>NIE</v>
      </c>
      <c r="D117" s="315"/>
      <c r="E117" s="315"/>
      <c r="F117" s="315"/>
      <c r="G117" s="315"/>
      <c r="H117" s="316"/>
      <c r="I117" s="315"/>
      <c r="J117" s="315"/>
      <c r="K117" s="317">
        <f t="shared" ref="K117:V117" ca="1" si="97">IF($C117="NIE",K105/($I$13-$I$14),"")</f>
        <v>0</v>
      </c>
      <c r="L117" s="317">
        <f t="shared" ca="1" si="97"/>
        <v>0</v>
      </c>
      <c r="M117" s="317">
        <f t="shared" ca="1" si="97"/>
        <v>0</v>
      </c>
      <c r="N117" s="317">
        <f t="shared" ca="1" si="97"/>
        <v>0.1</v>
      </c>
      <c r="O117" s="317">
        <f t="shared" ca="1" si="97"/>
        <v>0.1</v>
      </c>
      <c r="P117" s="317">
        <f t="shared" ca="1" si="97"/>
        <v>0.1</v>
      </c>
      <c r="Q117" s="317">
        <f t="shared" ca="1" si="97"/>
        <v>0.1</v>
      </c>
      <c r="R117" s="317">
        <f t="shared" ca="1" si="97"/>
        <v>0.1</v>
      </c>
      <c r="S117" s="317">
        <f t="shared" ca="1" si="97"/>
        <v>0.1</v>
      </c>
      <c r="T117" s="317">
        <f t="shared" ca="1" si="97"/>
        <v>0.1</v>
      </c>
      <c r="U117" s="317">
        <f t="shared" ca="1" si="97"/>
        <v>0.1</v>
      </c>
      <c r="V117" s="317">
        <f t="shared" ca="1" si="97"/>
        <v>0.2</v>
      </c>
      <c r="W117" s="331">
        <f ca="1">SUM(K117:V117)</f>
        <v>1</v>
      </c>
      <c r="X117" s="319"/>
    </row>
    <row r="118" spans="1:24" s="320" customFormat="1">
      <c r="A118" s="313"/>
      <c r="B118" s="314" t="str">
        <f t="shared" si="95"/>
        <v/>
      </c>
      <c r="C118" s="314" t="str">
        <f t="shared" si="96"/>
        <v>TAK</v>
      </c>
      <c r="D118" s="315"/>
      <c r="E118" s="315"/>
      <c r="F118" s="315"/>
      <c r="G118" s="315"/>
      <c r="H118" s="316"/>
      <c r="I118" s="315"/>
      <c r="J118" s="315"/>
      <c r="K118" s="317" t="str">
        <f t="shared" ref="K118:V118" si="98">IF($C118="NIE",K106/($I$13-$I$14),"")</f>
        <v/>
      </c>
      <c r="L118" s="317" t="str">
        <f t="shared" si="98"/>
        <v/>
      </c>
      <c r="M118" s="317" t="str">
        <f t="shared" si="98"/>
        <v/>
      </c>
      <c r="N118" s="317" t="str">
        <f t="shared" si="98"/>
        <v/>
      </c>
      <c r="O118" s="317" t="str">
        <f t="shared" si="98"/>
        <v/>
      </c>
      <c r="P118" s="317" t="str">
        <f t="shared" si="98"/>
        <v/>
      </c>
      <c r="Q118" s="317" t="str">
        <f t="shared" si="98"/>
        <v/>
      </c>
      <c r="R118" s="317" t="str">
        <f t="shared" si="98"/>
        <v/>
      </c>
      <c r="S118" s="317" t="str">
        <f t="shared" si="98"/>
        <v/>
      </c>
      <c r="T118" s="317" t="str">
        <f t="shared" si="98"/>
        <v/>
      </c>
      <c r="U118" s="317" t="str">
        <f t="shared" si="98"/>
        <v/>
      </c>
      <c r="V118" s="317" t="str">
        <f t="shared" si="98"/>
        <v/>
      </c>
      <c r="W118" s="331">
        <f>SUM(K118:V118)</f>
        <v>0</v>
      </c>
      <c r="X118" s="319"/>
    </row>
    <row r="119" spans="1:24" s="320" customFormat="1">
      <c r="A119" s="313" t="str">
        <f t="shared" ref="A119:A125" si="99">IF(X119&lt;&gt;"","!","")</f>
        <v/>
      </c>
      <c r="B119" s="314" t="str">
        <f t="shared" si="95"/>
        <v/>
      </c>
      <c r="C119" s="314" t="str">
        <f t="shared" si="96"/>
        <v/>
      </c>
      <c r="D119" s="315"/>
      <c r="E119" s="315"/>
      <c r="F119" s="315"/>
      <c r="G119" s="315"/>
      <c r="H119" s="316"/>
      <c r="I119" s="315"/>
      <c r="J119" s="315"/>
      <c r="K119" s="317" t="str">
        <f t="shared" ref="K119:V119" si="100">IF($C119="NIE",K107/($I$13-$I$14),"")</f>
        <v/>
      </c>
      <c r="L119" s="317" t="str">
        <f t="shared" si="100"/>
        <v/>
      </c>
      <c r="M119" s="317" t="str">
        <f t="shared" si="100"/>
        <v/>
      </c>
      <c r="N119" s="317" t="str">
        <f t="shared" si="100"/>
        <v/>
      </c>
      <c r="O119" s="317" t="str">
        <f t="shared" si="100"/>
        <v/>
      </c>
      <c r="P119" s="317" t="str">
        <f t="shared" si="100"/>
        <v/>
      </c>
      <c r="Q119" s="317" t="str">
        <f t="shared" si="100"/>
        <v/>
      </c>
      <c r="R119" s="317" t="str">
        <f t="shared" si="100"/>
        <v/>
      </c>
      <c r="S119" s="317" t="str">
        <f t="shared" si="100"/>
        <v/>
      </c>
      <c r="T119" s="317" t="str">
        <f t="shared" si="100"/>
        <v/>
      </c>
      <c r="U119" s="317" t="str">
        <f t="shared" si="100"/>
        <v/>
      </c>
      <c r="V119" s="317" t="str">
        <f t="shared" si="100"/>
        <v/>
      </c>
      <c r="W119" s="331">
        <f>SUM(K119:V119)</f>
        <v>0</v>
      </c>
      <c r="X119" s="319"/>
    </row>
    <row r="120" spans="1:24" s="320" customFormat="1">
      <c r="A120" s="313" t="str">
        <f t="shared" si="99"/>
        <v/>
      </c>
      <c r="B120" s="314" t="str">
        <f t="shared" si="95"/>
        <v/>
      </c>
      <c r="C120" s="314" t="str">
        <f t="shared" si="96"/>
        <v/>
      </c>
      <c r="D120" s="315"/>
      <c r="E120" s="315"/>
      <c r="F120" s="315"/>
      <c r="G120" s="315"/>
      <c r="H120" s="316"/>
      <c r="I120" s="315"/>
      <c r="J120" s="315"/>
      <c r="K120" s="317" t="str">
        <f t="shared" ref="K120:V120" si="101">IF($C120="NIE",K108/($I$13-$I$14),"")</f>
        <v/>
      </c>
      <c r="L120" s="317" t="str">
        <f t="shared" si="101"/>
        <v/>
      </c>
      <c r="M120" s="317" t="str">
        <f t="shared" si="101"/>
        <v/>
      </c>
      <c r="N120" s="317" t="str">
        <f t="shared" si="101"/>
        <v/>
      </c>
      <c r="O120" s="317" t="str">
        <f t="shared" si="101"/>
        <v/>
      </c>
      <c r="P120" s="317" t="str">
        <f t="shared" si="101"/>
        <v/>
      </c>
      <c r="Q120" s="317" t="str">
        <f t="shared" si="101"/>
        <v/>
      </c>
      <c r="R120" s="317" t="str">
        <f t="shared" si="101"/>
        <v/>
      </c>
      <c r="S120" s="317" t="str">
        <f t="shared" si="101"/>
        <v/>
      </c>
      <c r="T120" s="317" t="str">
        <f t="shared" si="101"/>
        <v/>
      </c>
      <c r="U120" s="317" t="str">
        <f t="shared" si="101"/>
        <v/>
      </c>
      <c r="V120" s="317" t="str">
        <f t="shared" si="101"/>
        <v/>
      </c>
      <c r="W120" s="331">
        <f>SUM(K120:V120)</f>
        <v>0</v>
      </c>
      <c r="X120" s="319"/>
    </row>
    <row r="121" spans="1:24" s="320" customFormat="1">
      <c r="A121" s="313" t="str">
        <f t="shared" si="99"/>
        <v/>
      </c>
      <c r="B121" s="314" t="str">
        <f t="shared" si="95"/>
        <v/>
      </c>
      <c r="C121" s="314" t="str">
        <f t="shared" si="96"/>
        <v/>
      </c>
      <c r="D121" s="315"/>
      <c r="E121" s="315"/>
      <c r="F121" s="315"/>
      <c r="G121" s="315"/>
      <c r="H121" s="316"/>
      <c r="I121" s="315"/>
      <c r="J121" s="315"/>
      <c r="K121" s="317" t="str">
        <f t="shared" ref="K121:V121" si="102">IF($C121="NIE",K109/($I$13-$I$14),"")</f>
        <v/>
      </c>
      <c r="L121" s="317" t="str">
        <f t="shared" si="102"/>
        <v/>
      </c>
      <c r="M121" s="317" t="str">
        <f t="shared" si="102"/>
        <v/>
      </c>
      <c r="N121" s="317" t="str">
        <f t="shared" si="102"/>
        <v/>
      </c>
      <c r="O121" s="317" t="str">
        <f t="shared" si="102"/>
        <v/>
      </c>
      <c r="P121" s="317" t="str">
        <f t="shared" si="102"/>
        <v/>
      </c>
      <c r="Q121" s="317" t="str">
        <f t="shared" si="102"/>
        <v/>
      </c>
      <c r="R121" s="317" t="str">
        <f t="shared" si="102"/>
        <v/>
      </c>
      <c r="S121" s="317" t="str">
        <f t="shared" si="102"/>
        <v/>
      </c>
      <c r="T121" s="317" t="str">
        <f t="shared" si="102"/>
        <v/>
      </c>
      <c r="U121" s="317" t="str">
        <f t="shared" si="102"/>
        <v/>
      </c>
      <c r="V121" s="317" t="str">
        <f t="shared" si="102"/>
        <v/>
      </c>
      <c r="W121" s="331">
        <f>SUM(K121:V121)</f>
        <v>0</v>
      </c>
      <c r="X121" s="319"/>
    </row>
    <row r="122" spans="1:24" s="320" customFormat="1">
      <c r="A122" s="313" t="str">
        <f t="shared" si="99"/>
        <v/>
      </c>
      <c r="B122" s="314" t="str">
        <f t="shared" si="95"/>
        <v/>
      </c>
      <c r="C122" s="314" t="str">
        <f t="shared" si="96"/>
        <v/>
      </c>
      <c r="D122" s="315"/>
      <c r="E122" s="315"/>
      <c r="F122" s="315"/>
      <c r="G122" s="315"/>
      <c r="H122" s="316"/>
      <c r="I122" s="315"/>
      <c r="J122" s="315"/>
      <c r="K122" s="317" t="str">
        <f t="shared" ref="K122:V122" si="103">IF($C122="NIE",K110/($I$13-$I$14),"")</f>
        <v/>
      </c>
      <c r="L122" s="317" t="str">
        <f t="shared" si="103"/>
        <v/>
      </c>
      <c r="M122" s="317" t="str">
        <f t="shared" si="103"/>
        <v/>
      </c>
      <c r="N122" s="317" t="str">
        <f t="shared" si="103"/>
        <v/>
      </c>
      <c r="O122" s="317" t="str">
        <f t="shared" si="103"/>
        <v/>
      </c>
      <c r="P122" s="317" t="str">
        <f t="shared" si="103"/>
        <v/>
      </c>
      <c r="Q122" s="317" t="str">
        <f t="shared" si="103"/>
        <v/>
      </c>
      <c r="R122" s="317" t="str">
        <f t="shared" si="103"/>
        <v/>
      </c>
      <c r="S122" s="317" t="str">
        <f t="shared" si="103"/>
        <v/>
      </c>
      <c r="T122" s="317" t="str">
        <f t="shared" si="103"/>
        <v/>
      </c>
      <c r="U122" s="317" t="str">
        <f t="shared" si="103"/>
        <v/>
      </c>
      <c r="V122" s="317" t="str">
        <f t="shared" si="103"/>
        <v/>
      </c>
      <c r="W122" s="331">
        <f>SUM(K122:V122)</f>
        <v>0</v>
      </c>
      <c r="X122" s="319"/>
    </row>
    <row r="123" spans="1:24" s="320" customFormat="1">
      <c r="A123" s="313" t="str">
        <f t="shared" si="99"/>
        <v/>
      </c>
      <c r="B123" s="314" t="str">
        <f t="shared" si="95"/>
        <v/>
      </c>
      <c r="C123" s="314" t="str">
        <f t="shared" si="96"/>
        <v/>
      </c>
      <c r="D123" s="315"/>
      <c r="E123" s="315"/>
      <c r="F123" s="315"/>
      <c r="G123" s="315"/>
      <c r="H123" s="316"/>
      <c r="I123" s="315"/>
      <c r="J123" s="315"/>
      <c r="K123" s="317" t="str">
        <f t="shared" ref="K123:V123" si="104">IF($C123="NIE",K111/($I$13-$I$14),"")</f>
        <v/>
      </c>
      <c r="L123" s="317" t="str">
        <f t="shared" si="104"/>
        <v/>
      </c>
      <c r="M123" s="317" t="str">
        <f t="shared" si="104"/>
        <v/>
      </c>
      <c r="N123" s="317" t="str">
        <f t="shared" si="104"/>
        <v/>
      </c>
      <c r="O123" s="317" t="str">
        <f t="shared" si="104"/>
        <v/>
      </c>
      <c r="P123" s="317" t="str">
        <f t="shared" si="104"/>
        <v/>
      </c>
      <c r="Q123" s="317" t="str">
        <f t="shared" si="104"/>
        <v/>
      </c>
      <c r="R123" s="317" t="str">
        <f t="shared" si="104"/>
        <v/>
      </c>
      <c r="S123" s="317" t="str">
        <f t="shared" si="104"/>
        <v/>
      </c>
      <c r="T123" s="317" t="str">
        <f t="shared" si="104"/>
        <v/>
      </c>
      <c r="U123" s="317" t="str">
        <f t="shared" si="104"/>
        <v/>
      </c>
      <c r="V123" s="317" t="str">
        <f t="shared" si="104"/>
        <v/>
      </c>
      <c r="W123" s="331">
        <f>SUM(K123:V123)</f>
        <v>0</v>
      </c>
      <c r="X123" s="319"/>
    </row>
    <row r="124" spans="1:24" s="320" customFormat="1">
      <c r="A124" s="313" t="str">
        <f t="shared" si="99"/>
        <v/>
      </c>
      <c r="B124" s="314" t="str">
        <f t="shared" si="95"/>
        <v/>
      </c>
      <c r="C124" s="314" t="str">
        <f t="shared" si="96"/>
        <v/>
      </c>
      <c r="D124" s="315"/>
      <c r="E124" s="315"/>
      <c r="F124" s="315"/>
      <c r="G124" s="315"/>
      <c r="H124" s="316"/>
      <c r="I124" s="315"/>
      <c r="J124" s="315"/>
      <c r="K124" s="317" t="str">
        <f t="shared" ref="K124:V124" si="105">IF($C124="NIE",K112/($I$13-$I$14),"")</f>
        <v/>
      </c>
      <c r="L124" s="317" t="str">
        <f t="shared" si="105"/>
        <v/>
      </c>
      <c r="M124" s="317" t="str">
        <f t="shared" si="105"/>
        <v/>
      </c>
      <c r="N124" s="317" t="str">
        <f t="shared" si="105"/>
        <v/>
      </c>
      <c r="O124" s="317" t="str">
        <f t="shared" si="105"/>
        <v/>
      </c>
      <c r="P124" s="317" t="str">
        <f t="shared" si="105"/>
        <v/>
      </c>
      <c r="Q124" s="317" t="str">
        <f t="shared" si="105"/>
        <v/>
      </c>
      <c r="R124" s="317" t="str">
        <f t="shared" si="105"/>
        <v/>
      </c>
      <c r="S124" s="317" t="str">
        <f t="shared" si="105"/>
        <v/>
      </c>
      <c r="T124" s="317" t="str">
        <f t="shared" si="105"/>
        <v/>
      </c>
      <c r="U124" s="317" t="str">
        <f t="shared" si="105"/>
        <v/>
      </c>
      <c r="V124" s="317" t="str">
        <f t="shared" si="105"/>
        <v/>
      </c>
      <c r="W124" s="331">
        <f>SUM(K124:V124)</f>
        <v>0</v>
      </c>
      <c r="X124" s="319"/>
    </row>
    <row r="125" spans="1:24" s="320" customFormat="1">
      <c r="A125" s="313" t="str">
        <f t="shared" si="99"/>
        <v/>
      </c>
      <c r="B125" s="314" t="str">
        <f t="shared" si="95"/>
        <v/>
      </c>
      <c r="C125" s="314" t="str">
        <f t="shared" si="96"/>
        <v/>
      </c>
      <c r="D125" s="315"/>
      <c r="E125" s="315"/>
      <c r="F125" s="315"/>
      <c r="G125" s="315"/>
      <c r="H125" s="316"/>
      <c r="I125" s="315"/>
      <c r="J125" s="315"/>
      <c r="K125" s="317" t="str">
        <f t="shared" ref="K125:V125" si="106">IF($C125="NIE",K113/($I$13-$I$14),"")</f>
        <v/>
      </c>
      <c r="L125" s="317" t="str">
        <f t="shared" si="106"/>
        <v/>
      </c>
      <c r="M125" s="317" t="str">
        <f t="shared" si="106"/>
        <v/>
      </c>
      <c r="N125" s="317" t="str">
        <f t="shared" si="106"/>
        <v/>
      </c>
      <c r="O125" s="317" t="str">
        <f t="shared" si="106"/>
        <v/>
      </c>
      <c r="P125" s="317" t="str">
        <f t="shared" si="106"/>
        <v/>
      </c>
      <c r="Q125" s="317" t="str">
        <f t="shared" si="106"/>
        <v/>
      </c>
      <c r="R125" s="317" t="str">
        <f t="shared" si="106"/>
        <v/>
      </c>
      <c r="S125" s="317" t="str">
        <f t="shared" si="106"/>
        <v/>
      </c>
      <c r="T125" s="317" t="str">
        <f t="shared" si="106"/>
        <v/>
      </c>
      <c r="U125" s="317" t="str">
        <f t="shared" si="106"/>
        <v/>
      </c>
      <c r="V125" s="317" t="str">
        <f t="shared" si="106"/>
        <v/>
      </c>
      <c r="W125" s="331">
        <f>SUM(K125:V125)</f>
        <v>0</v>
      </c>
      <c r="X125" s="319"/>
    </row>
    <row r="126" spans="1:24" s="325" customFormat="1">
      <c r="A126" s="332"/>
      <c r="B126" s="333" t="s">
        <v>159</v>
      </c>
      <c r="C126" s="334"/>
      <c r="D126" s="334"/>
      <c r="E126" s="334"/>
      <c r="F126" s="334"/>
      <c r="G126" s="334"/>
      <c r="I126" s="334"/>
      <c r="J126" s="334"/>
      <c r="K126" s="335">
        <f t="shared" ref="K126" ca="1" si="107">SUM(K116:K125)</f>
        <v>0</v>
      </c>
      <c r="L126" s="335">
        <f t="shared" ref="L126" ca="1" si="108">SUM(L116:L125)</f>
        <v>0</v>
      </c>
      <c r="M126" s="335">
        <f t="shared" ref="M126" ca="1" si="109">SUM(M116:M125)</f>
        <v>0</v>
      </c>
      <c r="N126" s="335">
        <f t="shared" ref="N126" ca="1" si="110">SUM(N116:N125)</f>
        <v>0.1</v>
      </c>
      <c r="O126" s="335">
        <f t="shared" ref="O126" ca="1" si="111">SUM(O116:O125)</f>
        <v>0.1</v>
      </c>
      <c r="P126" s="335">
        <f t="shared" ref="P126" ca="1" si="112">SUM(P116:P125)</f>
        <v>0.1</v>
      </c>
      <c r="Q126" s="335">
        <f t="shared" ref="Q126" ca="1" si="113">SUM(Q116:Q125)</f>
        <v>0.1</v>
      </c>
      <c r="R126" s="335">
        <f t="shared" ref="R126" ca="1" si="114">SUM(R116:R125)</f>
        <v>0.1</v>
      </c>
      <c r="S126" s="335">
        <f t="shared" ref="S126" ca="1" si="115">SUM(S116:S125)</f>
        <v>0.1</v>
      </c>
      <c r="T126" s="335">
        <f t="shared" ref="T126" ca="1" si="116">SUM(T116:T125)</f>
        <v>0.1</v>
      </c>
      <c r="U126" s="335">
        <f t="shared" ref="U126" ca="1" si="117">SUM(U116:U125)</f>
        <v>0.1</v>
      </c>
      <c r="V126" s="335">
        <f t="shared" ref="V126" ca="1" si="118">SUM(V116:V125)</f>
        <v>0.2</v>
      </c>
      <c r="W126" s="336">
        <f t="shared" ref="W126" ca="1" si="119">SUM(W116:W125)</f>
        <v>1</v>
      </c>
    </row>
    <row r="127" spans="1:24" s="320" customFormat="1">
      <c r="A127" s="321"/>
      <c r="B127" s="322"/>
      <c r="C127" s="323"/>
      <c r="D127" s="323"/>
      <c r="E127" s="323"/>
      <c r="F127" s="323"/>
      <c r="G127" s="323"/>
      <c r="I127" s="323"/>
      <c r="J127" s="323"/>
      <c r="K127" s="330" t="s">
        <v>165</v>
      </c>
      <c r="L127" s="324"/>
      <c r="M127" s="324"/>
      <c r="N127" s="324"/>
      <c r="O127" s="324"/>
      <c r="P127" s="324"/>
      <c r="Q127" s="324"/>
      <c r="R127" s="324"/>
      <c r="S127" s="324"/>
      <c r="T127" s="324"/>
      <c r="U127" s="324"/>
      <c r="V127" s="324"/>
      <c r="W127" s="325"/>
      <c r="X127" s="325"/>
    </row>
    <row r="128" spans="1:24" s="320" customFormat="1">
      <c r="A128" s="313"/>
      <c r="B128" s="314" t="str">
        <f>IF(B116="","",B116)</f>
        <v/>
      </c>
      <c r="C128" s="314" t="str">
        <f>C116</f>
        <v>TAK</v>
      </c>
      <c r="D128" s="315"/>
      <c r="E128" s="315"/>
      <c r="F128" s="315"/>
      <c r="G128" s="315"/>
      <c r="H128" s="316"/>
      <c r="I128" s="315"/>
      <c r="J128" s="315"/>
      <c r="K128" s="337" t="str">
        <f t="shared" ref="K128:V128" si="120">IF($C128="NIE",K28*$I3,"")</f>
        <v/>
      </c>
      <c r="L128" s="337" t="str">
        <f t="shared" si="120"/>
        <v/>
      </c>
      <c r="M128" s="337" t="str">
        <f t="shared" si="120"/>
        <v/>
      </c>
      <c r="N128" s="337" t="str">
        <f t="shared" si="120"/>
        <v/>
      </c>
      <c r="O128" s="337" t="str">
        <f t="shared" si="120"/>
        <v/>
      </c>
      <c r="P128" s="337" t="str">
        <f t="shared" si="120"/>
        <v/>
      </c>
      <c r="Q128" s="337" t="str">
        <f t="shared" si="120"/>
        <v/>
      </c>
      <c r="R128" s="337" t="str">
        <f t="shared" si="120"/>
        <v/>
      </c>
      <c r="S128" s="337" t="str">
        <f t="shared" si="120"/>
        <v/>
      </c>
      <c r="T128" s="337" t="str">
        <f t="shared" si="120"/>
        <v/>
      </c>
      <c r="U128" s="337" t="str">
        <f t="shared" si="120"/>
        <v/>
      </c>
      <c r="V128" s="337" t="str">
        <f t="shared" si="120"/>
        <v/>
      </c>
      <c r="W128" s="338"/>
      <c r="X128" s="319"/>
    </row>
    <row r="129" spans="1:24" s="320" customFormat="1">
      <c r="A129" s="313"/>
      <c r="B129" s="314" t="str">
        <f t="shared" ref="B129:B137" si="121">IF(B117="","",B117)</f>
        <v>lokale usługowe</v>
      </c>
      <c r="C129" s="314" t="str">
        <f t="shared" ref="C129:C137" si="122">C117</f>
        <v>NIE</v>
      </c>
      <c r="D129" s="315"/>
      <c r="E129" s="315"/>
      <c r="F129" s="315"/>
      <c r="G129" s="315"/>
      <c r="H129" s="316"/>
      <c r="I129" s="315"/>
      <c r="J129" s="315"/>
      <c r="K129" s="337">
        <f t="shared" ref="K129:V129" si="123">IF($C129="NIE",K29*$I4,"")</f>
        <v>0</v>
      </c>
      <c r="L129" s="337">
        <f t="shared" si="123"/>
        <v>0</v>
      </c>
      <c r="M129" s="337">
        <f t="shared" si="123"/>
        <v>0</v>
      </c>
      <c r="N129" s="337">
        <f t="shared" si="123"/>
        <v>3600000</v>
      </c>
      <c r="O129" s="337">
        <f t="shared" si="123"/>
        <v>3600000</v>
      </c>
      <c r="P129" s="337">
        <f t="shared" si="123"/>
        <v>7200000</v>
      </c>
      <c r="Q129" s="337">
        <f t="shared" si="123"/>
        <v>7200000</v>
      </c>
      <c r="R129" s="337">
        <f t="shared" si="123"/>
        <v>10800000.000000002</v>
      </c>
      <c r="S129" s="337">
        <f t="shared" si="123"/>
        <v>10800000.000000002</v>
      </c>
      <c r="T129" s="337">
        <f t="shared" si="123"/>
        <v>14400000</v>
      </c>
      <c r="U129" s="337">
        <f t="shared" si="123"/>
        <v>18000000</v>
      </c>
      <c r="V129" s="337">
        <f t="shared" si="123"/>
        <v>18000000</v>
      </c>
      <c r="W129" s="338"/>
      <c r="X129" s="319"/>
    </row>
    <row r="130" spans="1:24" s="320" customFormat="1">
      <c r="A130" s="313"/>
      <c r="B130" s="314" t="str">
        <f t="shared" si="121"/>
        <v/>
      </c>
      <c r="C130" s="314" t="str">
        <f t="shared" si="122"/>
        <v>TAK</v>
      </c>
      <c r="D130" s="315"/>
      <c r="E130" s="315"/>
      <c r="F130" s="315"/>
      <c r="G130" s="315"/>
      <c r="H130" s="316"/>
      <c r="I130" s="315"/>
      <c r="J130" s="315"/>
      <c r="K130" s="337" t="str">
        <f t="shared" ref="K130:V130" si="124">IF($C130="NIE",K30*$I5,"")</f>
        <v/>
      </c>
      <c r="L130" s="337" t="str">
        <f t="shared" si="124"/>
        <v/>
      </c>
      <c r="M130" s="337" t="str">
        <f t="shared" si="124"/>
        <v/>
      </c>
      <c r="N130" s="337" t="str">
        <f t="shared" si="124"/>
        <v/>
      </c>
      <c r="O130" s="337" t="str">
        <f t="shared" si="124"/>
        <v/>
      </c>
      <c r="P130" s="337" t="str">
        <f t="shared" si="124"/>
        <v/>
      </c>
      <c r="Q130" s="337" t="str">
        <f t="shared" si="124"/>
        <v/>
      </c>
      <c r="R130" s="337" t="str">
        <f t="shared" si="124"/>
        <v/>
      </c>
      <c r="S130" s="337" t="str">
        <f t="shared" si="124"/>
        <v/>
      </c>
      <c r="T130" s="337" t="str">
        <f t="shared" si="124"/>
        <v/>
      </c>
      <c r="U130" s="337" t="str">
        <f t="shared" si="124"/>
        <v/>
      </c>
      <c r="V130" s="337" t="str">
        <f t="shared" si="124"/>
        <v/>
      </c>
      <c r="W130" s="338"/>
      <c r="X130" s="319"/>
    </row>
    <row r="131" spans="1:24" s="320" customFormat="1">
      <c r="A131" s="313" t="str">
        <f t="shared" ref="A131:A137" si="125">IF(X131&lt;&gt;"","!","")</f>
        <v/>
      </c>
      <c r="B131" s="314" t="str">
        <f t="shared" si="121"/>
        <v/>
      </c>
      <c r="C131" s="314" t="str">
        <f t="shared" si="122"/>
        <v/>
      </c>
      <c r="D131" s="315"/>
      <c r="E131" s="315"/>
      <c r="F131" s="315"/>
      <c r="G131" s="315"/>
      <c r="H131" s="316"/>
      <c r="I131" s="315"/>
      <c r="J131" s="315"/>
      <c r="K131" s="337" t="str">
        <f t="shared" ref="K131:V131" si="126">IF($C131="NIE",K31*$I6,"")</f>
        <v/>
      </c>
      <c r="L131" s="337" t="str">
        <f t="shared" si="126"/>
        <v/>
      </c>
      <c r="M131" s="337" t="str">
        <f t="shared" si="126"/>
        <v/>
      </c>
      <c r="N131" s="337" t="str">
        <f t="shared" si="126"/>
        <v/>
      </c>
      <c r="O131" s="337" t="str">
        <f t="shared" si="126"/>
        <v/>
      </c>
      <c r="P131" s="337" t="str">
        <f t="shared" si="126"/>
        <v/>
      </c>
      <c r="Q131" s="337" t="str">
        <f t="shared" si="126"/>
        <v/>
      </c>
      <c r="R131" s="337" t="str">
        <f t="shared" si="126"/>
        <v/>
      </c>
      <c r="S131" s="337" t="str">
        <f t="shared" si="126"/>
        <v/>
      </c>
      <c r="T131" s="337" t="str">
        <f t="shared" si="126"/>
        <v/>
      </c>
      <c r="U131" s="337" t="str">
        <f t="shared" si="126"/>
        <v/>
      </c>
      <c r="V131" s="337" t="str">
        <f t="shared" si="126"/>
        <v/>
      </c>
      <c r="W131" s="338"/>
      <c r="X131" s="319"/>
    </row>
    <row r="132" spans="1:24" s="320" customFormat="1">
      <c r="A132" s="313" t="str">
        <f t="shared" si="125"/>
        <v/>
      </c>
      <c r="B132" s="314" t="str">
        <f t="shared" si="121"/>
        <v/>
      </c>
      <c r="C132" s="314" t="str">
        <f t="shared" si="122"/>
        <v/>
      </c>
      <c r="D132" s="315"/>
      <c r="E132" s="315"/>
      <c r="F132" s="315"/>
      <c r="G132" s="315"/>
      <c r="H132" s="316"/>
      <c r="I132" s="315"/>
      <c r="J132" s="315"/>
      <c r="K132" s="337" t="str">
        <f t="shared" ref="K132:V132" si="127">IF($C132="NIE",K32*$I7,"")</f>
        <v/>
      </c>
      <c r="L132" s="337" t="str">
        <f t="shared" si="127"/>
        <v/>
      </c>
      <c r="M132" s="337" t="str">
        <f t="shared" si="127"/>
        <v/>
      </c>
      <c r="N132" s="337" t="str">
        <f t="shared" si="127"/>
        <v/>
      </c>
      <c r="O132" s="337" t="str">
        <f t="shared" si="127"/>
        <v/>
      </c>
      <c r="P132" s="337" t="str">
        <f t="shared" si="127"/>
        <v/>
      </c>
      <c r="Q132" s="337" t="str">
        <f t="shared" si="127"/>
        <v/>
      </c>
      <c r="R132" s="337" t="str">
        <f t="shared" si="127"/>
        <v/>
      </c>
      <c r="S132" s="337" t="str">
        <f t="shared" si="127"/>
        <v/>
      </c>
      <c r="T132" s="337" t="str">
        <f t="shared" si="127"/>
        <v/>
      </c>
      <c r="U132" s="337" t="str">
        <f t="shared" si="127"/>
        <v/>
      </c>
      <c r="V132" s="337" t="str">
        <f t="shared" si="127"/>
        <v/>
      </c>
      <c r="W132" s="338"/>
      <c r="X132" s="319"/>
    </row>
    <row r="133" spans="1:24" s="320" customFormat="1">
      <c r="A133" s="313" t="str">
        <f t="shared" si="125"/>
        <v/>
      </c>
      <c r="B133" s="314" t="str">
        <f t="shared" si="121"/>
        <v/>
      </c>
      <c r="C133" s="314" t="str">
        <f t="shared" si="122"/>
        <v/>
      </c>
      <c r="D133" s="315"/>
      <c r="E133" s="315"/>
      <c r="F133" s="315"/>
      <c r="G133" s="315"/>
      <c r="H133" s="316"/>
      <c r="I133" s="315"/>
      <c r="J133" s="315"/>
      <c r="K133" s="337" t="str">
        <f t="shared" ref="K133:V133" si="128">IF($C133="NIE",K33*$I8,"")</f>
        <v/>
      </c>
      <c r="L133" s="337" t="str">
        <f t="shared" si="128"/>
        <v/>
      </c>
      <c r="M133" s="337" t="str">
        <f t="shared" si="128"/>
        <v/>
      </c>
      <c r="N133" s="337" t="str">
        <f t="shared" si="128"/>
        <v/>
      </c>
      <c r="O133" s="337" t="str">
        <f t="shared" si="128"/>
        <v/>
      </c>
      <c r="P133" s="337" t="str">
        <f t="shared" si="128"/>
        <v/>
      </c>
      <c r="Q133" s="337" t="str">
        <f t="shared" si="128"/>
        <v/>
      </c>
      <c r="R133" s="337" t="str">
        <f t="shared" si="128"/>
        <v/>
      </c>
      <c r="S133" s="337" t="str">
        <f t="shared" si="128"/>
        <v/>
      </c>
      <c r="T133" s="337" t="str">
        <f t="shared" si="128"/>
        <v/>
      </c>
      <c r="U133" s="337" t="str">
        <f t="shared" si="128"/>
        <v/>
      </c>
      <c r="V133" s="337" t="str">
        <f t="shared" si="128"/>
        <v/>
      </c>
      <c r="W133" s="338"/>
      <c r="X133" s="319"/>
    </row>
    <row r="134" spans="1:24" s="320" customFormat="1">
      <c r="A134" s="313" t="str">
        <f t="shared" si="125"/>
        <v/>
      </c>
      <c r="B134" s="314" t="str">
        <f t="shared" si="121"/>
        <v/>
      </c>
      <c r="C134" s="314" t="str">
        <f t="shared" si="122"/>
        <v/>
      </c>
      <c r="D134" s="315"/>
      <c r="E134" s="315"/>
      <c r="F134" s="315"/>
      <c r="G134" s="315"/>
      <c r="H134" s="316"/>
      <c r="I134" s="315"/>
      <c r="J134" s="315"/>
      <c r="K134" s="337" t="str">
        <f t="shared" ref="K134:V134" si="129">IF($C134="NIE",K34*$I9,"")</f>
        <v/>
      </c>
      <c r="L134" s="337" t="str">
        <f t="shared" si="129"/>
        <v/>
      </c>
      <c r="M134" s="337" t="str">
        <f t="shared" si="129"/>
        <v/>
      </c>
      <c r="N134" s="337" t="str">
        <f t="shared" si="129"/>
        <v/>
      </c>
      <c r="O134" s="337" t="str">
        <f t="shared" si="129"/>
        <v/>
      </c>
      <c r="P134" s="337" t="str">
        <f t="shared" si="129"/>
        <v/>
      </c>
      <c r="Q134" s="337" t="str">
        <f t="shared" si="129"/>
        <v/>
      </c>
      <c r="R134" s="337" t="str">
        <f t="shared" si="129"/>
        <v/>
      </c>
      <c r="S134" s="337" t="str">
        <f t="shared" si="129"/>
        <v/>
      </c>
      <c r="T134" s="337" t="str">
        <f t="shared" si="129"/>
        <v/>
      </c>
      <c r="U134" s="337" t="str">
        <f t="shared" si="129"/>
        <v/>
      </c>
      <c r="V134" s="337" t="str">
        <f t="shared" si="129"/>
        <v/>
      </c>
      <c r="W134" s="338"/>
      <c r="X134" s="319"/>
    </row>
    <row r="135" spans="1:24" s="320" customFormat="1">
      <c r="A135" s="313" t="str">
        <f t="shared" si="125"/>
        <v/>
      </c>
      <c r="B135" s="314" t="str">
        <f t="shared" si="121"/>
        <v/>
      </c>
      <c r="C135" s="314" t="str">
        <f t="shared" si="122"/>
        <v/>
      </c>
      <c r="D135" s="315"/>
      <c r="E135" s="315"/>
      <c r="F135" s="315"/>
      <c r="G135" s="315"/>
      <c r="H135" s="316"/>
      <c r="I135" s="315"/>
      <c r="J135" s="315"/>
      <c r="K135" s="337" t="str">
        <f t="shared" ref="K135:V135" si="130">IF($C135="NIE",K35*$I10,"")</f>
        <v/>
      </c>
      <c r="L135" s="337" t="str">
        <f t="shared" si="130"/>
        <v/>
      </c>
      <c r="M135" s="337" t="str">
        <f t="shared" si="130"/>
        <v/>
      </c>
      <c r="N135" s="337" t="str">
        <f t="shared" si="130"/>
        <v/>
      </c>
      <c r="O135" s="337" t="str">
        <f t="shared" si="130"/>
        <v/>
      </c>
      <c r="P135" s="337" t="str">
        <f t="shared" si="130"/>
        <v/>
      </c>
      <c r="Q135" s="337" t="str">
        <f t="shared" si="130"/>
        <v/>
      </c>
      <c r="R135" s="337" t="str">
        <f t="shared" si="130"/>
        <v/>
      </c>
      <c r="S135" s="337" t="str">
        <f t="shared" si="130"/>
        <v/>
      </c>
      <c r="T135" s="337" t="str">
        <f t="shared" si="130"/>
        <v/>
      </c>
      <c r="U135" s="337" t="str">
        <f t="shared" si="130"/>
        <v/>
      </c>
      <c r="V135" s="337" t="str">
        <f t="shared" si="130"/>
        <v/>
      </c>
      <c r="W135" s="338"/>
      <c r="X135" s="319"/>
    </row>
    <row r="136" spans="1:24" s="320" customFormat="1">
      <c r="A136" s="313" t="str">
        <f t="shared" si="125"/>
        <v/>
      </c>
      <c r="B136" s="314" t="str">
        <f t="shared" si="121"/>
        <v/>
      </c>
      <c r="C136" s="314" t="str">
        <f t="shared" si="122"/>
        <v/>
      </c>
      <c r="D136" s="315"/>
      <c r="E136" s="315"/>
      <c r="F136" s="315"/>
      <c r="G136" s="315"/>
      <c r="H136" s="316"/>
      <c r="I136" s="315"/>
      <c r="J136" s="315"/>
      <c r="K136" s="337" t="str">
        <f t="shared" ref="K136:V136" si="131">IF($C136="NIE",K36*$I11,"")</f>
        <v/>
      </c>
      <c r="L136" s="337" t="str">
        <f t="shared" si="131"/>
        <v/>
      </c>
      <c r="M136" s="337" t="str">
        <f t="shared" si="131"/>
        <v/>
      </c>
      <c r="N136" s="337" t="str">
        <f t="shared" si="131"/>
        <v/>
      </c>
      <c r="O136" s="337" t="str">
        <f t="shared" si="131"/>
        <v/>
      </c>
      <c r="P136" s="337" t="str">
        <f t="shared" si="131"/>
        <v/>
      </c>
      <c r="Q136" s="337" t="str">
        <f t="shared" si="131"/>
        <v/>
      </c>
      <c r="R136" s="337" t="str">
        <f t="shared" si="131"/>
        <v/>
      </c>
      <c r="S136" s="337" t="str">
        <f t="shared" si="131"/>
        <v/>
      </c>
      <c r="T136" s="337" t="str">
        <f t="shared" si="131"/>
        <v/>
      </c>
      <c r="U136" s="337" t="str">
        <f t="shared" si="131"/>
        <v/>
      </c>
      <c r="V136" s="337" t="str">
        <f t="shared" si="131"/>
        <v/>
      </c>
      <c r="W136" s="338"/>
      <c r="X136" s="319"/>
    </row>
    <row r="137" spans="1:24" s="320" customFormat="1">
      <c r="A137" s="313" t="str">
        <f t="shared" si="125"/>
        <v/>
      </c>
      <c r="B137" s="314" t="str">
        <f t="shared" si="121"/>
        <v/>
      </c>
      <c r="C137" s="314" t="str">
        <f t="shared" si="122"/>
        <v/>
      </c>
      <c r="D137" s="315"/>
      <c r="E137" s="315"/>
      <c r="F137" s="315"/>
      <c r="G137" s="315"/>
      <c r="H137" s="316"/>
      <c r="I137" s="315"/>
      <c r="J137" s="315"/>
      <c r="K137" s="337" t="str">
        <f t="shared" ref="K137:V137" si="132">IF($C137="NIE",K37*$I12,"")</f>
        <v/>
      </c>
      <c r="L137" s="337" t="str">
        <f t="shared" si="132"/>
        <v/>
      </c>
      <c r="M137" s="337" t="str">
        <f t="shared" si="132"/>
        <v/>
      </c>
      <c r="N137" s="337" t="str">
        <f t="shared" si="132"/>
        <v/>
      </c>
      <c r="O137" s="337" t="str">
        <f t="shared" si="132"/>
        <v/>
      </c>
      <c r="P137" s="337" t="str">
        <f t="shared" si="132"/>
        <v/>
      </c>
      <c r="Q137" s="337" t="str">
        <f t="shared" si="132"/>
        <v/>
      </c>
      <c r="R137" s="337" t="str">
        <f t="shared" si="132"/>
        <v/>
      </c>
      <c r="S137" s="337" t="str">
        <f t="shared" si="132"/>
        <v/>
      </c>
      <c r="T137" s="337" t="str">
        <f t="shared" si="132"/>
        <v/>
      </c>
      <c r="U137" s="337" t="str">
        <f t="shared" si="132"/>
        <v/>
      </c>
      <c r="V137" s="337" t="str">
        <f t="shared" si="132"/>
        <v/>
      </c>
      <c r="W137" s="338"/>
      <c r="X137" s="319"/>
    </row>
    <row r="138" spans="1:24" s="343" customFormat="1">
      <c r="A138" s="339"/>
      <c r="B138" s="340" t="s">
        <v>294</v>
      </c>
      <c r="C138" s="251"/>
      <c r="D138" s="251"/>
      <c r="E138" s="251"/>
      <c r="F138" s="251"/>
      <c r="G138" s="251"/>
      <c r="H138" s="251"/>
      <c r="I138" s="251"/>
      <c r="J138" s="251"/>
      <c r="K138" s="341">
        <f t="shared" ref="K138:L138" si="133">SUM(K128:K137)</f>
        <v>0</v>
      </c>
      <c r="L138" s="341">
        <f t="shared" si="133"/>
        <v>0</v>
      </c>
      <c r="M138" s="341">
        <f t="shared" ref="M138" si="134">SUM(M128:M137)</f>
        <v>0</v>
      </c>
      <c r="N138" s="341">
        <f t="shared" ref="N138" si="135">SUM(N128:N137)</f>
        <v>3600000</v>
      </c>
      <c r="O138" s="341">
        <f t="shared" ref="O138" si="136">SUM(O128:O137)</f>
        <v>3600000</v>
      </c>
      <c r="P138" s="341">
        <f t="shared" ref="P138" si="137">SUM(P128:P137)</f>
        <v>7200000</v>
      </c>
      <c r="Q138" s="341">
        <f t="shared" ref="Q138" si="138">SUM(Q128:Q137)</f>
        <v>7200000</v>
      </c>
      <c r="R138" s="341">
        <f t="shared" ref="R138" si="139">SUM(R128:R137)</f>
        <v>10800000.000000002</v>
      </c>
      <c r="S138" s="341">
        <f t="shared" ref="S138" si="140">SUM(S128:S137)</f>
        <v>10800000.000000002</v>
      </c>
      <c r="T138" s="341">
        <f t="shared" ref="T138" si="141">SUM(T128:T137)</f>
        <v>14400000</v>
      </c>
      <c r="U138" s="341">
        <f t="shared" ref="U138" si="142">SUM(U128:U137)</f>
        <v>18000000</v>
      </c>
      <c r="V138" s="341">
        <f t="shared" ref="V138" si="143">SUM(V128:V137)</f>
        <v>18000000</v>
      </c>
      <c r="W138" s="338"/>
      <c r="X138" s="342"/>
    </row>
    <row r="139" spans="1:24" s="363" customFormat="1">
      <c r="A139" s="339"/>
      <c r="B139" s="376" t="s">
        <v>220</v>
      </c>
      <c r="C139" s="251"/>
      <c r="D139" s="251"/>
      <c r="E139" s="251"/>
      <c r="F139" s="251"/>
      <c r="G139" s="251"/>
      <c r="H139" s="251"/>
      <c r="I139" s="251"/>
      <c r="J139" s="251"/>
      <c r="K139" s="372">
        <f ca="1">K140</f>
        <v>0</v>
      </c>
      <c r="L139" s="372">
        <f ca="1">L140-K140</f>
        <v>0</v>
      </c>
      <c r="M139" s="372">
        <f t="shared" ref="M139" ca="1" si="144">M140-L140</f>
        <v>0</v>
      </c>
      <c r="N139" s="372">
        <f t="shared" ref="N139" ca="1" si="145">N140-M140</f>
        <v>0.2</v>
      </c>
      <c r="O139" s="372">
        <f t="shared" ref="O139" ca="1" si="146">O140-N140</f>
        <v>0</v>
      </c>
      <c r="P139" s="372">
        <f t="shared" ref="P139" ca="1" si="147">P140-O140</f>
        <v>0.2</v>
      </c>
      <c r="Q139" s="372">
        <f t="shared" ref="Q139" ca="1" si="148">Q140-P140</f>
        <v>0</v>
      </c>
      <c r="R139" s="372">
        <f t="shared" ref="R139" ca="1" si="149">R140-Q140</f>
        <v>0.20000000000000007</v>
      </c>
      <c r="S139" s="372">
        <f t="shared" ref="S139" ca="1" si="150">S140-R140</f>
        <v>0</v>
      </c>
      <c r="T139" s="372">
        <f t="shared" ref="T139" ca="1" si="151">T140-S140</f>
        <v>0.19999999999999996</v>
      </c>
      <c r="U139" s="372">
        <f t="shared" ref="U139" ca="1" si="152">U140-T140</f>
        <v>0.19999999999999996</v>
      </c>
      <c r="V139" s="372">
        <f t="shared" ref="V139" ca="1" si="153">V140-U140</f>
        <v>0</v>
      </c>
      <c r="W139" s="344"/>
      <c r="X139" s="342"/>
    </row>
    <row r="140" spans="1:24" s="320" customFormat="1">
      <c r="A140" s="321"/>
      <c r="B140" s="376" t="s">
        <v>166</v>
      </c>
      <c r="C140" s="251"/>
      <c r="D140" s="251"/>
      <c r="E140" s="251"/>
      <c r="F140" s="251"/>
      <c r="G140" s="251"/>
      <c r="H140" s="251"/>
      <c r="I140" s="251"/>
      <c r="J140" s="251"/>
      <c r="K140" s="373">
        <f ca="1">K138/($I$13-$I$14)</f>
        <v>0</v>
      </c>
      <c r="L140" s="373">
        <f t="shared" ref="L140:V140" ca="1" si="154">L138/($I$13-$I$14)</f>
        <v>0</v>
      </c>
      <c r="M140" s="373">
        <f t="shared" ca="1" si="154"/>
        <v>0</v>
      </c>
      <c r="N140" s="373">
        <f t="shared" ca="1" si="154"/>
        <v>0.2</v>
      </c>
      <c r="O140" s="373">
        <f t="shared" ca="1" si="154"/>
        <v>0.2</v>
      </c>
      <c r="P140" s="373">
        <f t="shared" ca="1" si="154"/>
        <v>0.4</v>
      </c>
      <c r="Q140" s="373">
        <f t="shared" ca="1" si="154"/>
        <v>0.4</v>
      </c>
      <c r="R140" s="373">
        <f t="shared" ca="1" si="154"/>
        <v>0.60000000000000009</v>
      </c>
      <c r="S140" s="373">
        <f t="shared" ca="1" si="154"/>
        <v>0.60000000000000009</v>
      </c>
      <c r="T140" s="373">
        <f t="shared" ca="1" si="154"/>
        <v>0.8</v>
      </c>
      <c r="U140" s="373">
        <f t="shared" ca="1" si="154"/>
        <v>1</v>
      </c>
      <c r="V140" s="373">
        <f t="shared" ca="1" si="154"/>
        <v>1</v>
      </c>
      <c r="W140" s="325"/>
      <c r="X140" s="325"/>
    </row>
    <row r="141" spans="1:24" s="302" customFormat="1">
      <c r="A141" s="299"/>
      <c r="B141" s="300"/>
      <c r="C141" s="301"/>
      <c r="D141" s="301"/>
      <c r="E141" s="301"/>
      <c r="F141" s="301"/>
      <c r="G141" s="301"/>
      <c r="I141" s="301"/>
      <c r="J141" s="301"/>
      <c r="K141" s="303"/>
      <c r="L141" s="303"/>
      <c r="M141" s="303"/>
      <c r="N141" s="303"/>
      <c r="O141" s="303"/>
      <c r="P141" s="303"/>
      <c r="Q141" s="303"/>
      <c r="R141" s="303"/>
      <c r="S141" s="303"/>
      <c r="T141" s="303"/>
      <c r="U141" s="303"/>
      <c r="V141" s="303"/>
      <c r="W141" s="304"/>
      <c r="X141" s="305"/>
    </row>
    <row r="142" spans="1:24" s="302" customFormat="1">
      <c r="A142" s="299"/>
      <c r="B142" s="300"/>
      <c r="C142" s="301"/>
      <c r="D142" s="301"/>
      <c r="E142" s="301"/>
      <c r="F142" s="301"/>
      <c r="G142" s="301"/>
      <c r="I142" s="301"/>
      <c r="J142" s="301"/>
      <c r="K142" s="303"/>
      <c r="L142" s="303"/>
      <c r="M142" s="303"/>
      <c r="N142" s="303"/>
      <c r="O142" s="303"/>
      <c r="P142" s="303"/>
      <c r="Q142" s="303"/>
      <c r="R142" s="303"/>
      <c r="S142" s="303"/>
      <c r="T142" s="303"/>
      <c r="U142" s="303"/>
      <c r="V142" s="303"/>
      <c r="W142" s="304"/>
      <c r="X142" s="305"/>
    </row>
    <row r="143" spans="1:24" s="302" customFormat="1">
      <c r="A143" s="299"/>
      <c r="B143" s="300"/>
      <c r="C143" s="301"/>
      <c r="D143" s="301"/>
      <c r="E143" s="301"/>
      <c r="F143" s="301"/>
      <c r="G143" s="301"/>
      <c r="I143" s="301"/>
      <c r="J143" s="301"/>
      <c r="K143" s="303"/>
      <c r="L143" s="303"/>
      <c r="M143" s="303"/>
      <c r="N143" s="303"/>
      <c r="O143" s="303"/>
      <c r="P143" s="303"/>
      <c r="Q143" s="303"/>
      <c r="R143" s="303"/>
      <c r="S143" s="303"/>
      <c r="T143" s="303"/>
      <c r="U143" s="303"/>
      <c r="V143" s="303"/>
      <c r="W143" s="304"/>
      <c r="X143" s="305"/>
    </row>
    <row r="144" spans="1:24" s="302" customFormat="1">
      <c r="A144" s="299"/>
      <c r="B144" s="300"/>
      <c r="C144" s="301"/>
      <c r="D144" s="301"/>
      <c r="E144" s="301"/>
      <c r="F144" s="301"/>
      <c r="G144" s="301"/>
      <c r="I144" s="301"/>
      <c r="J144" s="301"/>
      <c r="K144" s="303"/>
      <c r="L144" s="303"/>
      <c r="M144" s="303"/>
      <c r="N144" s="303"/>
      <c r="O144" s="303"/>
      <c r="P144" s="303"/>
      <c r="Q144" s="303"/>
      <c r="R144" s="303"/>
      <c r="S144" s="303"/>
      <c r="T144" s="303"/>
      <c r="U144" s="303"/>
      <c r="V144" s="303"/>
      <c r="W144" s="304"/>
      <c r="X144" s="305"/>
    </row>
    <row r="145" spans="1:24" s="302" customFormat="1">
      <c r="A145" s="299"/>
      <c r="B145" s="300"/>
      <c r="C145" s="301"/>
      <c r="D145" s="301"/>
      <c r="E145" s="301"/>
      <c r="F145" s="301"/>
      <c r="G145" s="301"/>
      <c r="I145" s="301"/>
      <c r="J145" s="301"/>
      <c r="K145" s="303"/>
      <c r="L145" s="303"/>
      <c r="M145" s="303"/>
      <c r="N145" s="303"/>
      <c r="O145" s="303"/>
      <c r="P145" s="303"/>
      <c r="Q145" s="303"/>
      <c r="R145" s="303"/>
      <c r="S145" s="303"/>
      <c r="T145" s="303"/>
      <c r="U145" s="303"/>
      <c r="V145" s="303"/>
      <c r="W145" s="304"/>
      <c r="X145" s="305"/>
    </row>
    <row r="146" spans="1:24" s="302" customFormat="1">
      <c r="A146" s="299"/>
      <c r="B146" s="300"/>
      <c r="C146" s="301"/>
      <c r="D146" s="301"/>
      <c r="E146" s="301"/>
      <c r="F146" s="301"/>
      <c r="G146" s="301"/>
      <c r="I146" s="301"/>
      <c r="J146" s="301"/>
      <c r="K146" s="303"/>
      <c r="L146" s="303"/>
      <c r="M146" s="303"/>
      <c r="N146" s="303"/>
      <c r="O146" s="303"/>
      <c r="P146" s="303"/>
      <c r="Q146" s="303"/>
      <c r="R146" s="303"/>
      <c r="S146" s="303"/>
      <c r="T146" s="303"/>
      <c r="U146" s="303"/>
      <c r="V146" s="303"/>
      <c r="W146" s="304"/>
      <c r="X146" s="305"/>
    </row>
    <row r="147" spans="1:24" s="302" customFormat="1">
      <c r="A147" s="299"/>
      <c r="B147" s="300"/>
      <c r="C147" s="301"/>
      <c r="D147" s="301"/>
      <c r="E147" s="301"/>
      <c r="F147" s="301"/>
      <c r="G147" s="301"/>
      <c r="I147" s="301"/>
      <c r="J147" s="301"/>
      <c r="K147" s="303"/>
      <c r="L147" s="303"/>
      <c r="M147" s="303"/>
      <c r="N147" s="303"/>
      <c r="O147" s="303"/>
      <c r="P147" s="303"/>
      <c r="Q147" s="303"/>
      <c r="R147" s="303"/>
      <c r="S147" s="303"/>
      <c r="T147" s="303"/>
      <c r="U147" s="303"/>
      <c r="V147" s="303"/>
      <c r="W147" s="304"/>
      <c r="X147" s="305"/>
    </row>
    <row r="148" spans="1:24" s="302" customFormat="1">
      <c r="A148" s="299"/>
      <c r="B148" s="300"/>
      <c r="C148" s="301"/>
      <c r="D148" s="301"/>
      <c r="E148" s="301"/>
      <c r="F148" s="301"/>
      <c r="G148" s="301"/>
      <c r="I148" s="301"/>
      <c r="J148" s="301"/>
      <c r="K148" s="303"/>
      <c r="L148" s="303"/>
      <c r="M148" s="303"/>
      <c r="N148" s="303"/>
      <c r="O148" s="303"/>
      <c r="P148" s="303"/>
      <c r="Q148" s="303"/>
      <c r="R148" s="303"/>
      <c r="S148" s="303"/>
      <c r="T148" s="303"/>
      <c r="U148" s="303"/>
      <c r="V148" s="303"/>
      <c r="W148" s="304"/>
      <c r="X148" s="305"/>
    </row>
    <row r="149" spans="1:24" s="302" customFormat="1">
      <c r="A149" s="299"/>
      <c r="B149" s="300"/>
      <c r="C149" s="301"/>
      <c r="D149" s="301"/>
      <c r="E149" s="301"/>
      <c r="F149" s="301"/>
      <c r="G149" s="301"/>
      <c r="I149" s="301"/>
      <c r="J149" s="301"/>
      <c r="K149" s="303"/>
      <c r="L149" s="303"/>
      <c r="M149" s="303"/>
      <c r="N149" s="303"/>
      <c r="O149" s="303"/>
      <c r="P149" s="303"/>
      <c r="Q149" s="303"/>
      <c r="R149" s="303"/>
      <c r="S149" s="303"/>
      <c r="T149" s="303"/>
      <c r="U149" s="303"/>
      <c r="V149" s="303"/>
      <c r="W149" s="304"/>
      <c r="X149" s="305"/>
    </row>
    <row r="150" spans="1:24" s="302" customFormat="1">
      <c r="A150" s="299"/>
      <c r="B150" s="300"/>
      <c r="C150" s="301"/>
      <c r="D150" s="301"/>
      <c r="E150" s="301"/>
      <c r="F150" s="301"/>
      <c r="G150" s="301"/>
      <c r="I150" s="301"/>
      <c r="J150" s="301"/>
      <c r="K150" s="303"/>
      <c r="L150" s="303"/>
      <c r="M150" s="303"/>
      <c r="N150" s="303"/>
      <c r="O150" s="303"/>
      <c r="P150" s="303"/>
      <c r="Q150" s="303"/>
      <c r="R150" s="303"/>
      <c r="S150" s="303"/>
      <c r="T150" s="303"/>
      <c r="U150" s="303"/>
      <c r="V150" s="303"/>
      <c r="W150" s="304"/>
      <c r="X150" s="305"/>
    </row>
    <row r="151" spans="1:24" s="302" customFormat="1">
      <c r="A151" s="299"/>
      <c r="B151" s="300"/>
      <c r="C151" s="301"/>
      <c r="D151" s="301"/>
      <c r="E151" s="301"/>
      <c r="F151" s="301"/>
      <c r="G151" s="301"/>
      <c r="I151" s="301"/>
      <c r="J151" s="301"/>
      <c r="K151" s="303"/>
      <c r="L151" s="303"/>
      <c r="M151" s="303"/>
      <c r="N151" s="303"/>
      <c r="O151" s="303"/>
      <c r="P151" s="303"/>
      <c r="Q151" s="303"/>
      <c r="R151" s="303"/>
      <c r="S151" s="303"/>
      <c r="T151" s="303"/>
      <c r="U151" s="303"/>
      <c r="V151" s="303"/>
      <c r="W151" s="304"/>
      <c r="X151" s="305"/>
    </row>
    <row r="152" spans="1:24" s="302" customFormat="1">
      <c r="A152" s="299"/>
      <c r="B152" s="300"/>
      <c r="C152" s="301"/>
      <c r="D152" s="301"/>
      <c r="E152" s="301"/>
      <c r="F152" s="301"/>
      <c r="G152" s="301"/>
      <c r="I152" s="301"/>
      <c r="J152" s="301"/>
      <c r="K152" s="303"/>
      <c r="L152" s="303"/>
      <c r="M152" s="303"/>
      <c r="N152" s="303"/>
      <c r="O152" s="303"/>
      <c r="P152" s="303"/>
      <c r="Q152" s="303"/>
      <c r="R152" s="303"/>
      <c r="S152" s="303"/>
      <c r="T152" s="303"/>
      <c r="U152" s="303"/>
      <c r="V152" s="303"/>
      <c r="W152" s="304"/>
      <c r="X152" s="305"/>
    </row>
    <row r="153" spans="1:24" s="302" customFormat="1">
      <c r="A153" s="299"/>
      <c r="B153" s="300"/>
      <c r="C153" s="301"/>
      <c r="D153" s="301"/>
      <c r="E153" s="301"/>
      <c r="F153" s="301"/>
      <c r="G153" s="301"/>
      <c r="I153" s="301"/>
      <c r="J153" s="301"/>
      <c r="K153" s="303"/>
      <c r="L153" s="303"/>
      <c r="M153" s="303"/>
      <c r="N153" s="303"/>
      <c r="O153" s="303"/>
      <c r="P153" s="303"/>
      <c r="Q153" s="303"/>
      <c r="R153" s="303"/>
      <c r="S153" s="303"/>
      <c r="T153" s="303"/>
      <c r="U153" s="303"/>
      <c r="V153" s="303"/>
      <c r="W153" s="304"/>
      <c r="X153" s="305"/>
    </row>
    <row r="154" spans="1:24" s="302" customFormat="1">
      <c r="A154" s="299"/>
      <c r="B154" s="300"/>
      <c r="C154" s="301"/>
      <c r="D154" s="301"/>
      <c r="E154" s="301"/>
      <c r="F154" s="301"/>
      <c r="G154" s="301"/>
      <c r="I154" s="301"/>
      <c r="J154" s="301"/>
      <c r="K154" s="303"/>
      <c r="L154" s="303"/>
      <c r="M154" s="303"/>
      <c r="N154" s="303"/>
      <c r="O154" s="303"/>
      <c r="P154" s="303"/>
      <c r="Q154" s="303"/>
      <c r="R154" s="303"/>
      <c r="S154" s="303"/>
      <c r="T154" s="303"/>
      <c r="U154" s="303"/>
      <c r="V154" s="303"/>
      <c r="W154" s="304"/>
      <c r="X154" s="305"/>
    </row>
    <row r="155" spans="1:24" s="302" customFormat="1">
      <c r="A155" s="299"/>
      <c r="B155" s="300"/>
      <c r="C155" s="301"/>
      <c r="D155" s="301"/>
      <c r="E155" s="301"/>
      <c r="F155" s="301"/>
      <c r="G155" s="301"/>
      <c r="I155" s="301"/>
      <c r="J155" s="301"/>
      <c r="K155" s="303"/>
      <c r="L155" s="303"/>
      <c r="M155" s="303"/>
      <c r="N155" s="303"/>
      <c r="O155" s="303"/>
      <c r="P155" s="303"/>
      <c r="Q155" s="303"/>
      <c r="R155" s="303"/>
      <c r="S155" s="303"/>
      <c r="T155" s="303"/>
      <c r="U155" s="303"/>
      <c r="V155" s="303"/>
      <c r="W155" s="304"/>
      <c r="X155" s="305"/>
    </row>
    <row r="156" spans="1:24" s="302" customFormat="1">
      <c r="A156" s="299"/>
      <c r="B156" s="300"/>
      <c r="C156" s="301"/>
      <c r="D156" s="301"/>
      <c r="E156" s="301"/>
      <c r="F156" s="301"/>
      <c r="G156" s="301"/>
      <c r="I156" s="301"/>
      <c r="J156" s="301"/>
      <c r="K156" s="303"/>
      <c r="L156" s="303"/>
      <c r="M156" s="303"/>
      <c r="N156" s="303"/>
      <c r="O156" s="303"/>
      <c r="P156" s="303"/>
      <c r="Q156" s="303"/>
      <c r="R156" s="303"/>
      <c r="S156" s="303"/>
      <c r="T156" s="303"/>
      <c r="U156" s="303"/>
      <c r="V156" s="303"/>
      <c r="W156" s="304"/>
      <c r="X156" s="305"/>
    </row>
    <row r="157" spans="1:24" s="302" customFormat="1">
      <c r="A157" s="299"/>
      <c r="B157" s="300"/>
      <c r="C157" s="301"/>
      <c r="D157" s="301"/>
      <c r="E157" s="301"/>
      <c r="F157" s="301"/>
      <c r="G157" s="301"/>
      <c r="I157" s="301"/>
      <c r="J157" s="301"/>
      <c r="K157" s="303"/>
      <c r="L157" s="303"/>
      <c r="M157" s="303"/>
      <c r="N157" s="303"/>
      <c r="O157" s="303"/>
      <c r="P157" s="303"/>
      <c r="Q157" s="303"/>
      <c r="R157" s="303"/>
      <c r="S157" s="303"/>
      <c r="T157" s="303"/>
      <c r="U157" s="303"/>
      <c r="V157" s="303"/>
      <c r="W157" s="304"/>
      <c r="X157" s="305"/>
    </row>
    <row r="158" spans="1:24" s="302" customFormat="1">
      <c r="A158" s="299"/>
      <c r="B158" s="300"/>
      <c r="C158" s="301"/>
      <c r="D158" s="301"/>
      <c r="E158" s="301"/>
      <c r="F158" s="301"/>
      <c r="G158" s="301"/>
      <c r="I158" s="301"/>
      <c r="J158" s="301"/>
      <c r="K158" s="303"/>
      <c r="L158" s="303"/>
      <c r="M158" s="303"/>
      <c r="N158" s="303"/>
      <c r="O158" s="303"/>
      <c r="P158" s="303"/>
      <c r="Q158" s="303"/>
      <c r="R158" s="303"/>
      <c r="S158" s="303"/>
      <c r="T158" s="303"/>
      <c r="U158" s="303"/>
      <c r="V158" s="303"/>
      <c r="W158" s="304"/>
      <c r="X158" s="305"/>
    </row>
    <row r="159" spans="1:24" s="302" customFormat="1">
      <c r="A159" s="299"/>
      <c r="B159" s="300"/>
      <c r="C159" s="301"/>
      <c r="D159" s="301"/>
      <c r="E159" s="301"/>
      <c r="F159" s="301"/>
      <c r="G159" s="301"/>
      <c r="I159" s="301"/>
      <c r="J159" s="301"/>
      <c r="K159" s="303"/>
      <c r="L159" s="303"/>
      <c r="M159" s="303"/>
      <c r="N159" s="303"/>
      <c r="O159" s="303"/>
      <c r="P159" s="303"/>
      <c r="Q159" s="303"/>
      <c r="R159" s="303"/>
      <c r="S159" s="303"/>
      <c r="T159" s="303"/>
      <c r="U159" s="303"/>
      <c r="V159" s="303"/>
      <c r="W159" s="304"/>
      <c r="X159" s="305"/>
    </row>
    <row r="160" spans="1:24" s="302" customFormat="1">
      <c r="A160" s="299"/>
      <c r="B160" s="300"/>
      <c r="C160" s="301"/>
      <c r="D160" s="301"/>
      <c r="E160" s="301"/>
      <c r="F160" s="301"/>
      <c r="G160" s="301"/>
      <c r="I160" s="301"/>
      <c r="J160" s="301"/>
      <c r="K160" s="303"/>
      <c r="L160" s="303"/>
      <c r="M160" s="303"/>
      <c r="N160" s="303"/>
      <c r="O160" s="303"/>
      <c r="P160" s="303"/>
      <c r="Q160" s="303"/>
      <c r="R160" s="303"/>
      <c r="S160" s="303"/>
      <c r="T160" s="303"/>
      <c r="U160" s="303"/>
      <c r="V160" s="303"/>
      <c r="W160" s="304"/>
      <c r="X160" s="305"/>
    </row>
    <row r="161" spans="1:24" s="302" customFormat="1">
      <c r="A161" s="299"/>
      <c r="B161" s="300"/>
      <c r="C161" s="301"/>
      <c r="D161" s="301"/>
      <c r="E161" s="301"/>
      <c r="F161" s="301"/>
      <c r="G161" s="301"/>
      <c r="I161" s="301"/>
      <c r="J161" s="301"/>
      <c r="K161" s="303"/>
      <c r="L161" s="303"/>
      <c r="M161" s="303"/>
      <c r="N161" s="303"/>
      <c r="O161" s="303"/>
      <c r="P161" s="303"/>
      <c r="Q161" s="303"/>
      <c r="R161" s="303"/>
      <c r="S161" s="303"/>
      <c r="T161" s="303"/>
      <c r="U161" s="303"/>
      <c r="V161" s="303"/>
      <c r="W161" s="304"/>
      <c r="X161" s="305"/>
    </row>
    <row r="162" spans="1:24" s="302" customFormat="1">
      <c r="A162" s="299"/>
      <c r="B162" s="300"/>
      <c r="C162" s="301"/>
      <c r="D162" s="301"/>
      <c r="E162" s="301"/>
      <c r="F162" s="301"/>
      <c r="G162" s="301"/>
      <c r="I162" s="301"/>
      <c r="J162" s="301"/>
      <c r="K162" s="303"/>
      <c r="L162" s="303"/>
      <c r="M162" s="303"/>
      <c r="N162" s="303"/>
      <c r="O162" s="303"/>
      <c r="P162" s="303"/>
      <c r="Q162" s="303"/>
      <c r="R162" s="303"/>
      <c r="S162" s="303"/>
      <c r="T162" s="303"/>
      <c r="U162" s="303"/>
      <c r="V162" s="303"/>
      <c r="W162" s="304"/>
      <c r="X162" s="305"/>
    </row>
    <row r="163" spans="1:24" s="302" customFormat="1">
      <c r="A163" s="299"/>
      <c r="B163" s="300"/>
      <c r="C163" s="301"/>
      <c r="D163" s="301"/>
      <c r="E163" s="301"/>
      <c r="F163" s="301"/>
      <c r="G163" s="301"/>
      <c r="I163" s="301"/>
      <c r="J163" s="301"/>
      <c r="K163" s="303"/>
      <c r="L163" s="303"/>
      <c r="M163" s="303"/>
      <c r="N163" s="303"/>
      <c r="O163" s="303"/>
      <c r="P163" s="303"/>
      <c r="Q163" s="303"/>
      <c r="R163" s="303"/>
      <c r="S163" s="303"/>
      <c r="T163" s="303"/>
      <c r="U163" s="303"/>
      <c r="V163" s="303"/>
      <c r="W163" s="304"/>
      <c r="X163" s="305"/>
    </row>
    <row r="164" spans="1:24" s="302" customFormat="1">
      <c r="A164" s="299"/>
      <c r="B164" s="300"/>
      <c r="C164" s="301"/>
      <c r="D164" s="301"/>
      <c r="E164" s="301"/>
      <c r="F164" s="301"/>
      <c r="G164" s="301"/>
      <c r="I164" s="301"/>
      <c r="J164" s="301"/>
      <c r="K164" s="303"/>
      <c r="L164" s="303"/>
      <c r="M164" s="303"/>
      <c r="N164" s="303"/>
      <c r="O164" s="303"/>
      <c r="P164" s="303"/>
      <c r="Q164" s="303"/>
      <c r="R164" s="303"/>
      <c r="S164" s="303"/>
      <c r="T164" s="303"/>
      <c r="U164" s="303"/>
      <c r="V164" s="303"/>
      <c r="W164" s="304"/>
      <c r="X164" s="305"/>
    </row>
    <row r="165" spans="1:24" s="302" customFormat="1">
      <c r="A165" s="299"/>
      <c r="B165" s="300"/>
      <c r="C165" s="301"/>
      <c r="D165" s="301"/>
      <c r="E165" s="301"/>
      <c r="F165" s="301"/>
      <c r="G165" s="301"/>
      <c r="I165" s="301"/>
      <c r="J165" s="301"/>
      <c r="K165" s="303"/>
      <c r="L165" s="303"/>
      <c r="M165" s="303"/>
      <c r="N165" s="303"/>
      <c r="O165" s="303"/>
      <c r="P165" s="303"/>
      <c r="Q165" s="303"/>
      <c r="R165" s="303"/>
      <c r="S165" s="303"/>
      <c r="T165" s="303"/>
      <c r="U165" s="303"/>
      <c r="V165" s="303"/>
      <c r="W165" s="304"/>
      <c r="X165" s="305"/>
    </row>
    <row r="166" spans="1:24" s="302" customFormat="1">
      <c r="A166" s="299"/>
      <c r="B166" s="300"/>
      <c r="C166" s="301"/>
      <c r="D166" s="301"/>
      <c r="E166" s="301"/>
      <c r="F166" s="301"/>
      <c r="G166" s="301"/>
      <c r="I166" s="301"/>
      <c r="J166" s="301"/>
      <c r="K166" s="303"/>
      <c r="L166" s="303"/>
      <c r="M166" s="303"/>
      <c r="N166" s="303"/>
      <c r="O166" s="303"/>
      <c r="P166" s="303"/>
      <c r="Q166" s="303"/>
      <c r="R166" s="303"/>
      <c r="S166" s="303"/>
      <c r="T166" s="303"/>
      <c r="U166" s="303"/>
      <c r="V166" s="303"/>
      <c r="W166" s="304"/>
      <c r="X166" s="305"/>
    </row>
    <row r="167" spans="1:24" s="302" customFormat="1">
      <c r="A167" s="299"/>
      <c r="B167" s="300"/>
      <c r="C167" s="301"/>
      <c r="D167" s="301"/>
      <c r="E167" s="301"/>
      <c r="F167" s="301"/>
      <c r="G167" s="301"/>
      <c r="I167" s="301"/>
      <c r="J167" s="301"/>
      <c r="K167" s="303"/>
      <c r="L167" s="303"/>
      <c r="M167" s="303"/>
      <c r="N167" s="303"/>
      <c r="O167" s="303"/>
      <c r="P167" s="303"/>
      <c r="Q167" s="303"/>
      <c r="R167" s="303"/>
      <c r="S167" s="303"/>
      <c r="T167" s="303"/>
      <c r="U167" s="303"/>
      <c r="V167" s="303"/>
      <c r="W167" s="304"/>
      <c r="X167" s="305"/>
    </row>
    <row r="168" spans="1:24" s="302" customFormat="1">
      <c r="A168" s="299"/>
      <c r="B168" s="300"/>
      <c r="C168" s="301"/>
      <c r="D168" s="301"/>
      <c r="E168" s="301"/>
      <c r="F168" s="301"/>
      <c r="G168" s="301"/>
      <c r="I168" s="301"/>
      <c r="J168" s="301"/>
      <c r="K168" s="303"/>
      <c r="L168" s="303"/>
      <c r="M168" s="303"/>
      <c r="N168" s="303"/>
      <c r="O168" s="303"/>
      <c r="P168" s="303"/>
      <c r="Q168" s="303"/>
      <c r="R168" s="303"/>
      <c r="S168" s="303"/>
      <c r="T168" s="303"/>
      <c r="U168" s="303"/>
      <c r="V168" s="303"/>
      <c r="W168" s="304"/>
      <c r="X168" s="305"/>
    </row>
    <row r="169" spans="1:24" s="302" customFormat="1">
      <c r="A169" s="299"/>
      <c r="B169" s="300"/>
      <c r="C169" s="301"/>
      <c r="D169" s="301"/>
      <c r="E169" s="301"/>
      <c r="F169" s="301"/>
      <c r="G169" s="301"/>
      <c r="I169" s="301"/>
      <c r="J169" s="301"/>
      <c r="K169" s="303"/>
      <c r="L169" s="303"/>
      <c r="M169" s="303"/>
      <c r="N169" s="303"/>
      <c r="O169" s="303"/>
      <c r="P169" s="303"/>
      <c r="Q169" s="303"/>
      <c r="R169" s="303"/>
      <c r="S169" s="303"/>
      <c r="T169" s="303"/>
      <c r="U169" s="303"/>
      <c r="V169" s="303"/>
      <c r="W169" s="304"/>
      <c r="X169" s="305"/>
    </row>
    <row r="170" spans="1:24" s="302" customFormat="1">
      <c r="A170" s="299"/>
      <c r="B170" s="300"/>
      <c r="C170" s="301"/>
      <c r="D170" s="301"/>
      <c r="E170" s="301"/>
      <c r="F170" s="301"/>
      <c r="G170" s="301"/>
      <c r="I170" s="301"/>
      <c r="J170" s="301"/>
      <c r="K170" s="303"/>
      <c r="L170" s="303"/>
      <c r="M170" s="303"/>
      <c r="N170" s="303"/>
      <c r="O170" s="303"/>
      <c r="P170" s="303"/>
      <c r="Q170" s="303"/>
      <c r="R170" s="303"/>
      <c r="S170" s="303"/>
      <c r="T170" s="303"/>
      <c r="U170" s="303"/>
      <c r="V170" s="303"/>
      <c r="W170" s="304"/>
      <c r="X170" s="305"/>
    </row>
    <row r="171" spans="1:24" s="302" customFormat="1">
      <c r="A171" s="299"/>
      <c r="B171" s="300"/>
      <c r="C171" s="301"/>
      <c r="D171" s="301"/>
      <c r="E171" s="301"/>
      <c r="F171" s="301"/>
      <c r="G171" s="301"/>
      <c r="I171" s="301"/>
      <c r="J171" s="301"/>
      <c r="K171" s="303"/>
      <c r="L171" s="303"/>
      <c r="M171" s="303"/>
      <c r="N171" s="303"/>
      <c r="O171" s="303"/>
      <c r="P171" s="303"/>
      <c r="Q171" s="303"/>
      <c r="R171" s="303"/>
      <c r="S171" s="303"/>
      <c r="T171" s="303"/>
      <c r="U171" s="303"/>
      <c r="V171" s="303"/>
      <c r="W171" s="304"/>
      <c r="X171" s="305"/>
    </row>
    <row r="172" spans="1:24" s="302" customFormat="1">
      <c r="A172" s="299"/>
      <c r="B172" s="300"/>
      <c r="C172" s="301"/>
      <c r="D172" s="301"/>
      <c r="E172" s="301"/>
      <c r="F172" s="301"/>
      <c r="G172" s="301"/>
      <c r="I172" s="301"/>
      <c r="J172" s="301"/>
      <c r="K172" s="303"/>
      <c r="L172" s="303"/>
      <c r="M172" s="303"/>
      <c r="N172" s="303"/>
      <c r="O172" s="303"/>
      <c r="P172" s="303"/>
      <c r="Q172" s="303"/>
      <c r="R172" s="303"/>
      <c r="S172" s="303"/>
      <c r="T172" s="303"/>
      <c r="U172" s="303"/>
      <c r="V172" s="303"/>
      <c r="W172" s="304"/>
      <c r="X172" s="305"/>
    </row>
    <row r="173" spans="1:24" s="302" customFormat="1">
      <c r="A173" s="299"/>
      <c r="B173" s="300"/>
      <c r="C173" s="301"/>
      <c r="D173" s="301"/>
      <c r="E173" s="301"/>
      <c r="F173" s="301"/>
      <c r="G173" s="301"/>
      <c r="I173" s="301"/>
      <c r="J173" s="301"/>
      <c r="K173" s="303"/>
      <c r="L173" s="303"/>
      <c r="M173" s="303"/>
      <c r="N173" s="303"/>
      <c r="O173" s="303"/>
      <c r="P173" s="303"/>
      <c r="Q173" s="303"/>
      <c r="R173" s="303"/>
      <c r="S173" s="303"/>
      <c r="T173" s="303"/>
      <c r="U173" s="303"/>
      <c r="V173" s="303"/>
      <c r="W173" s="304"/>
      <c r="X173" s="305"/>
    </row>
    <row r="174" spans="1:24" s="302" customFormat="1">
      <c r="A174" s="299"/>
      <c r="B174" s="300"/>
      <c r="C174" s="301"/>
      <c r="D174" s="301"/>
      <c r="E174" s="301"/>
      <c r="F174" s="301"/>
      <c r="G174" s="301"/>
      <c r="I174" s="301"/>
      <c r="J174" s="301"/>
      <c r="K174" s="303"/>
      <c r="L174" s="303"/>
      <c r="M174" s="303"/>
      <c r="N174" s="303"/>
      <c r="O174" s="303"/>
      <c r="P174" s="303"/>
      <c r="Q174" s="303"/>
      <c r="R174" s="303"/>
      <c r="S174" s="303"/>
      <c r="T174" s="303"/>
      <c r="U174" s="303"/>
      <c r="V174" s="303"/>
      <c r="W174" s="304"/>
      <c r="X174" s="305"/>
    </row>
    <row r="175" spans="1:24" s="302" customFormat="1">
      <c r="A175" s="299"/>
      <c r="B175" s="300"/>
      <c r="C175" s="301"/>
      <c r="D175" s="301"/>
      <c r="E175" s="301"/>
      <c r="F175" s="301"/>
      <c r="G175" s="301"/>
      <c r="I175" s="301"/>
      <c r="J175" s="301"/>
      <c r="K175" s="303"/>
      <c r="L175" s="303"/>
      <c r="M175" s="303"/>
      <c r="N175" s="303"/>
      <c r="O175" s="303"/>
      <c r="P175" s="303"/>
      <c r="Q175" s="303"/>
      <c r="R175" s="303"/>
      <c r="S175" s="303"/>
      <c r="T175" s="303"/>
      <c r="U175" s="303"/>
      <c r="V175" s="303"/>
      <c r="W175" s="304"/>
      <c r="X175" s="305"/>
    </row>
    <row r="176" spans="1:24" s="302" customFormat="1">
      <c r="A176" s="299"/>
      <c r="B176" s="300"/>
      <c r="C176" s="301"/>
      <c r="D176" s="301"/>
      <c r="E176" s="301"/>
      <c r="F176" s="301"/>
      <c r="G176" s="301"/>
      <c r="I176" s="301"/>
      <c r="J176" s="301"/>
      <c r="K176" s="303"/>
      <c r="L176" s="303"/>
      <c r="M176" s="303"/>
      <c r="N176" s="303"/>
      <c r="O176" s="303"/>
      <c r="P176" s="303"/>
      <c r="Q176" s="303"/>
      <c r="R176" s="303"/>
      <c r="S176" s="303"/>
      <c r="T176" s="303"/>
      <c r="U176" s="303"/>
      <c r="V176" s="303"/>
      <c r="W176" s="304"/>
      <c r="X176" s="305"/>
    </row>
    <row r="177" spans="1:24" s="302" customFormat="1">
      <c r="A177" s="299"/>
      <c r="B177" s="300"/>
      <c r="C177" s="301"/>
      <c r="D177" s="301"/>
      <c r="E177" s="301"/>
      <c r="F177" s="301"/>
      <c r="G177" s="301"/>
      <c r="I177" s="301"/>
      <c r="J177" s="301"/>
      <c r="K177" s="303"/>
      <c r="L177" s="303"/>
      <c r="M177" s="303"/>
      <c r="N177" s="303"/>
      <c r="O177" s="303"/>
      <c r="P177" s="303"/>
      <c r="Q177" s="303"/>
      <c r="R177" s="303"/>
      <c r="S177" s="303"/>
      <c r="T177" s="303"/>
      <c r="U177" s="303"/>
      <c r="V177" s="303"/>
      <c r="W177" s="304"/>
      <c r="X177" s="305"/>
    </row>
    <row r="178" spans="1:24" s="302" customFormat="1">
      <c r="A178" s="299"/>
      <c r="B178" s="300"/>
      <c r="C178" s="301"/>
      <c r="D178" s="301"/>
      <c r="E178" s="301"/>
      <c r="F178" s="301"/>
      <c r="G178" s="301"/>
      <c r="I178" s="301"/>
      <c r="J178" s="301"/>
      <c r="K178" s="303"/>
      <c r="L178" s="303"/>
      <c r="M178" s="303"/>
      <c r="N178" s="303"/>
      <c r="O178" s="303"/>
      <c r="P178" s="303"/>
      <c r="Q178" s="303"/>
      <c r="R178" s="303"/>
      <c r="S178" s="303"/>
      <c r="T178" s="303"/>
      <c r="U178" s="303"/>
      <c r="V178" s="303"/>
      <c r="W178" s="304"/>
      <c r="X178" s="305"/>
    </row>
    <row r="179" spans="1:24" s="302" customFormat="1">
      <c r="A179" s="299"/>
      <c r="B179" s="300"/>
      <c r="C179" s="301"/>
      <c r="D179" s="301"/>
      <c r="E179" s="301"/>
      <c r="F179" s="301"/>
      <c r="G179" s="301"/>
      <c r="I179" s="301"/>
      <c r="J179" s="301"/>
      <c r="K179" s="303"/>
      <c r="L179" s="303"/>
      <c r="M179" s="303"/>
      <c r="N179" s="303"/>
      <c r="O179" s="303"/>
      <c r="P179" s="303"/>
      <c r="Q179" s="303"/>
      <c r="R179" s="303"/>
      <c r="S179" s="303"/>
      <c r="T179" s="303"/>
      <c r="U179" s="303"/>
      <c r="V179" s="303"/>
      <c r="W179" s="304"/>
      <c r="X179" s="305"/>
    </row>
    <row r="180" spans="1:24" s="302" customFormat="1">
      <c r="A180" s="299"/>
      <c r="B180" s="300"/>
      <c r="C180" s="301"/>
      <c r="D180" s="301"/>
      <c r="E180" s="301"/>
      <c r="F180" s="301"/>
      <c r="G180" s="301"/>
      <c r="I180" s="301"/>
      <c r="J180" s="301"/>
      <c r="K180" s="303"/>
      <c r="L180" s="303"/>
      <c r="M180" s="303"/>
      <c r="N180" s="303"/>
      <c r="O180" s="303"/>
      <c r="P180" s="303"/>
      <c r="Q180" s="303"/>
      <c r="R180" s="303"/>
      <c r="S180" s="303"/>
      <c r="T180" s="303"/>
      <c r="U180" s="303"/>
      <c r="V180" s="303"/>
      <c r="W180" s="304"/>
      <c r="X180" s="305"/>
    </row>
    <row r="181" spans="1:24" s="302" customFormat="1">
      <c r="A181" s="299"/>
      <c r="B181" s="300"/>
      <c r="C181" s="301"/>
      <c r="D181" s="301"/>
      <c r="E181" s="301"/>
      <c r="F181" s="301"/>
      <c r="G181" s="301"/>
      <c r="I181" s="301"/>
      <c r="J181" s="301"/>
      <c r="K181" s="303"/>
      <c r="L181" s="303"/>
      <c r="M181" s="303"/>
      <c r="N181" s="303"/>
      <c r="O181" s="303"/>
      <c r="P181" s="303"/>
      <c r="Q181" s="303"/>
      <c r="R181" s="303"/>
      <c r="S181" s="303"/>
      <c r="T181" s="303"/>
      <c r="U181" s="303"/>
      <c r="V181" s="303"/>
      <c r="W181" s="304"/>
      <c r="X181" s="305"/>
    </row>
    <row r="182" spans="1:24" s="302" customFormat="1">
      <c r="A182" s="299"/>
      <c r="B182" s="300"/>
      <c r="C182" s="301"/>
      <c r="D182" s="301"/>
      <c r="E182" s="301"/>
      <c r="F182" s="301"/>
      <c r="G182" s="301"/>
      <c r="I182" s="301"/>
      <c r="J182" s="301"/>
      <c r="K182" s="303"/>
      <c r="L182" s="303"/>
      <c r="M182" s="303"/>
      <c r="N182" s="303"/>
      <c r="O182" s="303"/>
      <c r="P182" s="303"/>
      <c r="Q182" s="303"/>
      <c r="R182" s="303"/>
      <c r="S182" s="303"/>
      <c r="T182" s="303"/>
      <c r="U182" s="303"/>
      <c r="V182" s="303"/>
      <c r="W182" s="304"/>
      <c r="X182" s="305"/>
    </row>
    <row r="183" spans="1:24" s="302" customFormat="1">
      <c r="A183" s="299"/>
      <c r="B183" s="300"/>
      <c r="C183" s="301"/>
      <c r="D183" s="301"/>
      <c r="E183" s="301"/>
      <c r="F183" s="301"/>
      <c r="G183" s="301"/>
      <c r="I183" s="301"/>
      <c r="J183" s="301"/>
      <c r="K183" s="303"/>
      <c r="L183" s="303"/>
      <c r="M183" s="303"/>
      <c r="N183" s="303"/>
      <c r="O183" s="303"/>
      <c r="P183" s="303"/>
      <c r="Q183" s="303"/>
      <c r="R183" s="303"/>
      <c r="S183" s="303"/>
      <c r="T183" s="303"/>
      <c r="U183" s="303"/>
      <c r="V183" s="303"/>
      <c r="W183" s="304"/>
      <c r="X183" s="305"/>
    </row>
    <row r="184" spans="1:24" s="302" customFormat="1">
      <c r="A184" s="299"/>
      <c r="B184" s="300"/>
      <c r="C184" s="301"/>
      <c r="D184" s="301"/>
      <c r="E184" s="301"/>
      <c r="F184" s="301"/>
      <c r="G184" s="301"/>
      <c r="I184" s="301"/>
      <c r="J184" s="301"/>
      <c r="K184" s="303"/>
      <c r="L184" s="303"/>
      <c r="M184" s="303"/>
      <c r="N184" s="303"/>
      <c r="O184" s="303"/>
      <c r="P184" s="303"/>
      <c r="Q184" s="303"/>
      <c r="R184" s="303"/>
      <c r="S184" s="303"/>
      <c r="T184" s="303"/>
      <c r="U184" s="303"/>
      <c r="V184" s="303"/>
      <c r="W184" s="304"/>
      <c r="X184" s="305"/>
    </row>
    <row r="185" spans="1:24" s="302" customFormat="1">
      <c r="A185" s="299"/>
      <c r="B185" s="300"/>
      <c r="C185" s="301"/>
      <c r="D185" s="301"/>
      <c r="E185" s="301"/>
      <c r="F185" s="301"/>
      <c r="G185" s="301"/>
      <c r="I185" s="301"/>
      <c r="J185" s="301"/>
      <c r="K185" s="303"/>
      <c r="L185" s="303"/>
      <c r="M185" s="303"/>
      <c r="N185" s="303"/>
      <c r="O185" s="303"/>
      <c r="P185" s="303"/>
      <c r="Q185" s="303"/>
      <c r="R185" s="303"/>
      <c r="S185" s="303"/>
      <c r="T185" s="303"/>
      <c r="U185" s="303"/>
      <c r="V185" s="303"/>
      <c r="W185" s="304"/>
      <c r="X185" s="305"/>
    </row>
    <row r="186" spans="1:24" s="302" customFormat="1">
      <c r="A186" s="299"/>
      <c r="B186" s="300"/>
      <c r="C186" s="301"/>
      <c r="D186" s="301"/>
      <c r="E186" s="301"/>
      <c r="F186" s="301"/>
      <c r="G186" s="301"/>
      <c r="I186" s="301"/>
      <c r="J186" s="301"/>
      <c r="K186" s="303"/>
      <c r="L186" s="303"/>
      <c r="M186" s="303"/>
      <c r="N186" s="303"/>
      <c r="O186" s="303"/>
      <c r="P186" s="303"/>
      <c r="Q186" s="303"/>
      <c r="R186" s="303"/>
      <c r="S186" s="303"/>
      <c r="T186" s="303"/>
      <c r="U186" s="303"/>
      <c r="V186" s="303"/>
      <c r="W186" s="304"/>
      <c r="X186" s="305"/>
    </row>
    <row r="187" spans="1:24" s="302" customFormat="1">
      <c r="A187" s="299"/>
      <c r="B187" s="300"/>
      <c r="C187" s="301"/>
      <c r="D187" s="301"/>
      <c r="E187" s="301"/>
      <c r="F187" s="301"/>
      <c r="G187" s="301"/>
      <c r="I187" s="301"/>
      <c r="J187" s="301"/>
      <c r="K187" s="303"/>
      <c r="L187" s="303"/>
      <c r="M187" s="303"/>
      <c r="N187" s="303"/>
      <c r="O187" s="303"/>
      <c r="P187" s="303"/>
      <c r="Q187" s="303"/>
      <c r="R187" s="303"/>
      <c r="S187" s="303"/>
      <c r="T187" s="303"/>
      <c r="U187" s="303"/>
      <c r="V187" s="303"/>
      <c r="W187" s="304"/>
      <c r="X187" s="305"/>
    </row>
    <row r="188" spans="1:24" s="302" customFormat="1">
      <c r="A188" s="299"/>
      <c r="B188" s="300"/>
      <c r="C188" s="301"/>
      <c r="D188" s="301"/>
      <c r="E188" s="301"/>
      <c r="F188" s="301"/>
      <c r="G188" s="301"/>
      <c r="I188" s="301"/>
      <c r="J188" s="301"/>
      <c r="K188" s="303"/>
      <c r="L188" s="303"/>
      <c r="M188" s="303"/>
      <c r="N188" s="303"/>
      <c r="O188" s="303"/>
      <c r="P188" s="303"/>
      <c r="Q188" s="303"/>
      <c r="R188" s="303"/>
      <c r="S188" s="303"/>
      <c r="T188" s="303"/>
      <c r="U188" s="303"/>
      <c r="V188" s="303"/>
      <c r="W188" s="304"/>
      <c r="X188" s="305"/>
    </row>
    <row r="189" spans="1:24" s="302" customFormat="1">
      <c r="A189" s="299"/>
      <c r="B189" s="300"/>
      <c r="C189" s="301"/>
      <c r="D189" s="301"/>
      <c r="E189" s="301"/>
      <c r="F189" s="301"/>
      <c r="G189" s="301"/>
      <c r="I189" s="301"/>
      <c r="J189" s="301"/>
      <c r="K189" s="303"/>
      <c r="L189" s="303"/>
      <c r="M189" s="303"/>
      <c r="N189" s="303"/>
      <c r="O189" s="303"/>
      <c r="P189" s="303"/>
      <c r="Q189" s="303"/>
      <c r="R189" s="303"/>
      <c r="S189" s="303"/>
      <c r="T189" s="303"/>
      <c r="U189" s="303"/>
      <c r="V189" s="303"/>
      <c r="W189" s="304"/>
      <c r="X189" s="305"/>
    </row>
    <row r="190" spans="1:24" s="302" customFormat="1">
      <c r="A190" s="299"/>
      <c r="B190" s="300"/>
      <c r="C190" s="301"/>
      <c r="D190" s="301"/>
      <c r="E190" s="301"/>
      <c r="F190" s="301"/>
      <c r="G190" s="301"/>
      <c r="I190" s="301"/>
      <c r="J190" s="301"/>
      <c r="K190" s="303"/>
      <c r="L190" s="303"/>
      <c r="M190" s="303"/>
      <c r="N190" s="303"/>
      <c r="O190" s="303"/>
      <c r="P190" s="303"/>
      <c r="Q190" s="303"/>
      <c r="R190" s="303"/>
      <c r="S190" s="303"/>
      <c r="T190" s="303"/>
      <c r="U190" s="303"/>
      <c r="V190" s="303"/>
      <c r="W190" s="304"/>
      <c r="X190" s="305"/>
    </row>
    <row r="191" spans="1:24" s="302" customFormat="1">
      <c r="A191" s="299"/>
      <c r="B191" s="300"/>
      <c r="C191" s="301"/>
      <c r="D191" s="301"/>
      <c r="E191" s="301"/>
      <c r="F191" s="301"/>
      <c r="G191" s="301"/>
      <c r="I191" s="301"/>
      <c r="J191" s="301"/>
      <c r="K191" s="303"/>
      <c r="L191" s="303"/>
      <c r="M191" s="303"/>
      <c r="N191" s="303"/>
      <c r="O191" s="303"/>
      <c r="P191" s="303"/>
      <c r="Q191" s="303"/>
      <c r="R191" s="303"/>
      <c r="S191" s="303"/>
      <c r="T191" s="303"/>
      <c r="U191" s="303"/>
      <c r="V191" s="303"/>
      <c r="W191" s="304"/>
      <c r="X191" s="305"/>
    </row>
    <row r="192" spans="1:24" s="302" customFormat="1">
      <c r="A192" s="299"/>
      <c r="B192" s="300"/>
      <c r="C192" s="301"/>
      <c r="D192" s="301"/>
      <c r="E192" s="301"/>
      <c r="F192" s="301"/>
      <c r="G192" s="301"/>
      <c r="I192" s="301"/>
      <c r="J192" s="301"/>
      <c r="K192" s="303"/>
      <c r="L192" s="303"/>
      <c r="M192" s="303"/>
      <c r="N192" s="303"/>
      <c r="O192" s="303"/>
      <c r="P192" s="303"/>
      <c r="Q192" s="303"/>
      <c r="R192" s="303"/>
      <c r="S192" s="303"/>
      <c r="T192" s="303"/>
      <c r="U192" s="303"/>
      <c r="V192" s="303"/>
      <c r="W192" s="304"/>
      <c r="X192" s="305"/>
    </row>
    <row r="193" spans="1:24" s="302" customFormat="1">
      <c r="A193" s="299"/>
      <c r="B193" s="300"/>
      <c r="C193" s="301"/>
      <c r="D193" s="301"/>
      <c r="E193" s="301"/>
      <c r="F193" s="301"/>
      <c r="G193" s="301"/>
      <c r="I193" s="301"/>
      <c r="J193" s="301"/>
      <c r="K193" s="303"/>
      <c r="L193" s="303"/>
      <c r="M193" s="303"/>
      <c r="N193" s="303"/>
      <c r="O193" s="303"/>
      <c r="P193" s="303"/>
      <c r="Q193" s="303"/>
      <c r="R193" s="303"/>
      <c r="S193" s="303"/>
      <c r="T193" s="303"/>
      <c r="U193" s="303"/>
      <c r="V193" s="303"/>
      <c r="W193" s="304"/>
      <c r="X193" s="305"/>
    </row>
    <row r="194" spans="1:24" s="302" customFormat="1">
      <c r="A194" s="299"/>
      <c r="B194" s="300"/>
      <c r="C194" s="301"/>
      <c r="D194" s="301"/>
      <c r="E194" s="301"/>
      <c r="F194" s="301"/>
      <c r="G194" s="301"/>
      <c r="I194" s="301"/>
      <c r="J194" s="301"/>
      <c r="K194" s="303"/>
      <c r="L194" s="303"/>
      <c r="M194" s="303"/>
      <c r="N194" s="303"/>
      <c r="O194" s="303"/>
      <c r="P194" s="303"/>
      <c r="Q194" s="303"/>
      <c r="R194" s="303"/>
      <c r="S194" s="303"/>
      <c r="T194" s="303"/>
      <c r="U194" s="303"/>
      <c r="V194" s="303"/>
      <c r="W194" s="304"/>
      <c r="X194" s="305"/>
    </row>
    <row r="195" spans="1:24" s="302" customFormat="1">
      <c r="A195" s="299"/>
      <c r="B195" s="300"/>
      <c r="C195" s="301"/>
      <c r="D195" s="301"/>
      <c r="E195" s="301"/>
      <c r="F195" s="301"/>
      <c r="G195" s="301"/>
      <c r="I195" s="301"/>
      <c r="J195" s="301"/>
      <c r="K195" s="303"/>
      <c r="L195" s="303"/>
      <c r="M195" s="303"/>
      <c r="N195" s="303"/>
      <c r="O195" s="303"/>
      <c r="P195" s="303"/>
      <c r="Q195" s="303"/>
      <c r="R195" s="303"/>
      <c r="S195" s="303"/>
      <c r="T195" s="303"/>
      <c r="U195" s="303"/>
      <c r="V195" s="303"/>
      <c r="W195" s="304"/>
      <c r="X195" s="305"/>
    </row>
    <row r="196" spans="1:24" s="302" customFormat="1">
      <c r="A196" s="299"/>
      <c r="B196" s="300"/>
      <c r="C196" s="301"/>
      <c r="D196" s="301"/>
      <c r="E196" s="301"/>
      <c r="F196" s="301"/>
      <c r="G196" s="301"/>
      <c r="I196" s="301"/>
      <c r="J196" s="301"/>
      <c r="K196" s="303"/>
      <c r="L196" s="303"/>
      <c r="M196" s="303"/>
      <c r="N196" s="303"/>
      <c r="O196" s="303"/>
      <c r="P196" s="303"/>
      <c r="Q196" s="303"/>
      <c r="R196" s="303"/>
      <c r="S196" s="303"/>
      <c r="T196" s="303"/>
      <c r="U196" s="303"/>
      <c r="V196" s="303"/>
      <c r="W196" s="304"/>
      <c r="X196" s="305"/>
    </row>
    <row r="197" spans="1:24" s="302" customFormat="1">
      <c r="A197" s="299"/>
      <c r="B197" s="300"/>
      <c r="C197" s="301"/>
      <c r="D197" s="301"/>
      <c r="E197" s="301"/>
      <c r="F197" s="301"/>
      <c r="G197" s="301"/>
      <c r="I197" s="301"/>
      <c r="J197" s="301"/>
      <c r="K197" s="303"/>
      <c r="L197" s="303"/>
      <c r="M197" s="303"/>
      <c r="N197" s="303"/>
      <c r="O197" s="303"/>
      <c r="P197" s="303"/>
      <c r="Q197" s="303"/>
      <c r="R197" s="303"/>
      <c r="S197" s="303"/>
      <c r="T197" s="303"/>
      <c r="U197" s="303"/>
      <c r="V197" s="303"/>
      <c r="W197" s="304"/>
      <c r="X197" s="305"/>
    </row>
    <row r="198" spans="1:24" s="302" customFormat="1">
      <c r="A198" s="299"/>
      <c r="B198" s="300"/>
      <c r="C198" s="301"/>
      <c r="D198" s="301"/>
      <c r="E198" s="301"/>
      <c r="F198" s="301"/>
      <c r="G198" s="301"/>
      <c r="I198" s="301"/>
      <c r="J198" s="301"/>
      <c r="K198" s="303"/>
      <c r="L198" s="303"/>
      <c r="M198" s="303"/>
      <c r="N198" s="303"/>
      <c r="O198" s="303"/>
      <c r="P198" s="303"/>
      <c r="Q198" s="303"/>
      <c r="R198" s="303"/>
      <c r="S198" s="303"/>
      <c r="T198" s="303"/>
      <c r="U198" s="303"/>
      <c r="V198" s="303"/>
      <c r="W198" s="304"/>
      <c r="X198" s="305"/>
    </row>
    <row r="199" spans="1:24" s="302" customFormat="1">
      <c r="A199" s="299"/>
      <c r="B199" s="300"/>
      <c r="C199" s="301"/>
      <c r="D199" s="301"/>
      <c r="E199" s="301"/>
      <c r="F199" s="301"/>
      <c r="G199" s="301"/>
      <c r="I199" s="301"/>
      <c r="J199" s="301"/>
      <c r="K199" s="303"/>
      <c r="L199" s="303"/>
      <c r="M199" s="303"/>
      <c r="N199" s="303"/>
      <c r="O199" s="303"/>
      <c r="P199" s="303"/>
      <c r="Q199" s="303"/>
      <c r="R199" s="303"/>
      <c r="S199" s="303"/>
      <c r="T199" s="303"/>
      <c r="U199" s="303"/>
      <c r="V199" s="303"/>
      <c r="W199" s="304"/>
      <c r="X199" s="305"/>
    </row>
    <row r="200" spans="1:24" s="302" customFormat="1">
      <c r="A200" s="299"/>
      <c r="B200" s="300"/>
      <c r="C200" s="301"/>
      <c r="D200" s="301"/>
      <c r="E200" s="301"/>
      <c r="F200" s="301"/>
      <c r="G200" s="301"/>
      <c r="I200" s="301"/>
      <c r="J200" s="301"/>
      <c r="K200" s="303"/>
      <c r="L200" s="303"/>
      <c r="M200" s="303"/>
      <c r="N200" s="303"/>
      <c r="O200" s="303"/>
      <c r="P200" s="303"/>
      <c r="Q200" s="303"/>
      <c r="R200" s="303"/>
      <c r="S200" s="303"/>
      <c r="T200" s="303"/>
      <c r="U200" s="303"/>
      <c r="V200" s="303"/>
      <c r="W200" s="304"/>
      <c r="X200" s="305"/>
    </row>
    <row r="201" spans="1:24" s="302" customFormat="1">
      <c r="A201" s="299"/>
      <c r="B201" s="300"/>
      <c r="C201" s="301"/>
      <c r="D201" s="301"/>
      <c r="E201" s="301"/>
      <c r="F201" s="301"/>
      <c r="G201" s="301"/>
      <c r="I201" s="301"/>
      <c r="J201" s="301"/>
      <c r="K201" s="303"/>
      <c r="L201" s="303"/>
      <c r="M201" s="303"/>
      <c r="N201" s="303"/>
      <c r="O201" s="303"/>
      <c r="P201" s="303"/>
      <c r="Q201" s="303"/>
      <c r="R201" s="303"/>
      <c r="S201" s="303"/>
      <c r="T201" s="303"/>
      <c r="U201" s="303"/>
      <c r="V201" s="303"/>
      <c r="W201" s="304"/>
      <c r="X201" s="305"/>
    </row>
    <row r="202" spans="1:24" s="302" customFormat="1">
      <c r="A202" s="299"/>
      <c r="B202" s="300"/>
      <c r="C202" s="301"/>
      <c r="D202" s="301"/>
      <c r="E202" s="301"/>
      <c r="F202" s="301"/>
      <c r="G202" s="301"/>
      <c r="I202" s="301"/>
      <c r="J202" s="301"/>
      <c r="K202" s="303"/>
      <c r="L202" s="303"/>
      <c r="M202" s="303"/>
      <c r="N202" s="303"/>
      <c r="O202" s="303"/>
      <c r="P202" s="303"/>
      <c r="Q202" s="303"/>
      <c r="R202" s="303"/>
      <c r="S202" s="303"/>
      <c r="T202" s="303"/>
      <c r="U202" s="303"/>
      <c r="V202" s="303"/>
      <c r="W202" s="304"/>
      <c r="X202" s="305"/>
    </row>
    <row r="203" spans="1:24" s="302" customFormat="1">
      <c r="A203" s="299"/>
      <c r="B203" s="300"/>
      <c r="C203" s="301"/>
      <c r="D203" s="301"/>
      <c r="E203" s="301"/>
      <c r="F203" s="301"/>
      <c r="G203" s="301"/>
      <c r="I203" s="301"/>
      <c r="J203" s="301"/>
      <c r="K203" s="303"/>
      <c r="L203" s="303"/>
      <c r="M203" s="303"/>
      <c r="N203" s="303"/>
      <c r="O203" s="303"/>
      <c r="P203" s="303"/>
      <c r="Q203" s="303"/>
      <c r="R203" s="303"/>
      <c r="S203" s="303"/>
      <c r="T203" s="303"/>
      <c r="U203" s="303"/>
      <c r="V203" s="303"/>
      <c r="W203" s="304"/>
      <c r="X203" s="305"/>
    </row>
    <row r="204" spans="1:24" s="302" customFormat="1">
      <c r="A204" s="299"/>
      <c r="B204" s="300"/>
      <c r="C204" s="301"/>
      <c r="D204" s="301"/>
      <c r="E204" s="301"/>
      <c r="F204" s="301"/>
      <c r="G204" s="301"/>
      <c r="I204" s="301"/>
      <c r="J204" s="301"/>
      <c r="K204" s="303"/>
      <c r="L204" s="303"/>
      <c r="M204" s="303"/>
      <c r="N204" s="303"/>
      <c r="O204" s="303"/>
      <c r="P204" s="303"/>
      <c r="Q204" s="303"/>
      <c r="R204" s="303"/>
      <c r="S204" s="303"/>
      <c r="T204" s="303"/>
      <c r="U204" s="303"/>
      <c r="V204" s="303"/>
      <c r="W204" s="304"/>
      <c r="X204" s="305"/>
    </row>
    <row r="205" spans="1:24" s="302" customFormat="1">
      <c r="A205" s="299"/>
      <c r="B205" s="300"/>
      <c r="C205" s="301"/>
      <c r="D205" s="301"/>
      <c r="E205" s="301"/>
      <c r="F205" s="301"/>
      <c r="G205" s="301"/>
      <c r="I205" s="301"/>
      <c r="J205" s="301"/>
      <c r="K205" s="303"/>
      <c r="L205" s="303"/>
      <c r="M205" s="303"/>
      <c r="N205" s="303"/>
      <c r="O205" s="303"/>
      <c r="P205" s="303"/>
      <c r="Q205" s="303"/>
      <c r="R205" s="303"/>
      <c r="S205" s="303"/>
      <c r="T205" s="303"/>
      <c r="U205" s="303"/>
      <c r="V205" s="303"/>
      <c r="W205" s="304"/>
      <c r="X205" s="305"/>
    </row>
    <row r="206" spans="1:24" s="302" customFormat="1">
      <c r="A206" s="299"/>
      <c r="B206" s="300"/>
      <c r="C206" s="301"/>
      <c r="D206" s="301"/>
      <c r="E206" s="301"/>
      <c r="F206" s="301"/>
      <c r="G206" s="301"/>
      <c r="I206" s="301"/>
      <c r="J206" s="301"/>
      <c r="K206" s="303"/>
      <c r="L206" s="303"/>
      <c r="M206" s="303"/>
      <c r="N206" s="303"/>
      <c r="O206" s="303"/>
      <c r="P206" s="303"/>
      <c r="Q206" s="303"/>
      <c r="R206" s="303"/>
      <c r="S206" s="303"/>
      <c r="T206" s="303"/>
      <c r="U206" s="303"/>
      <c r="V206" s="303"/>
      <c r="W206" s="304"/>
      <c r="X206" s="305"/>
    </row>
    <row r="207" spans="1:24" s="302" customFormat="1">
      <c r="A207" s="299"/>
      <c r="B207" s="300"/>
      <c r="C207" s="301"/>
      <c r="D207" s="301"/>
      <c r="E207" s="301"/>
      <c r="F207" s="301"/>
      <c r="G207" s="301"/>
      <c r="I207" s="301"/>
      <c r="J207" s="301"/>
      <c r="K207" s="303"/>
      <c r="L207" s="303"/>
      <c r="M207" s="303"/>
      <c r="N207" s="303"/>
      <c r="O207" s="303"/>
      <c r="P207" s="303"/>
      <c r="Q207" s="303"/>
      <c r="R207" s="303"/>
      <c r="S207" s="303"/>
      <c r="T207" s="303"/>
      <c r="U207" s="303"/>
      <c r="V207" s="303"/>
      <c r="W207" s="304"/>
      <c r="X207" s="305"/>
    </row>
    <row r="208" spans="1:24" s="302" customFormat="1">
      <c r="A208" s="299"/>
      <c r="B208" s="300"/>
      <c r="C208" s="301"/>
      <c r="D208" s="301"/>
      <c r="E208" s="301"/>
      <c r="F208" s="301"/>
      <c r="G208" s="301"/>
      <c r="I208" s="301"/>
      <c r="J208" s="301"/>
      <c r="K208" s="303"/>
      <c r="L208" s="303"/>
      <c r="M208" s="303"/>
      <c r="N208" s="303"/>
      <c r="O208" s="303"/>
      <c r="P208" s="303"/>
      <c r="Q208" s="303"/>
      <c r="R208" s="303"/>
      <c r="S208" s="303"/>
      <c r="T208" s="303"/>
      <c r="U208" s="303"/>
      <c r="V208" s="303"/>
      <c r="W208" s="304"/>
      <c r="X208" s="305"/>
    </row>
    <row r="209" spans="1:24" s="302" customFormat="1">
      <c r="A209" s="299"/>
      <c r="B209" s="300"/>
      <c r="C209" s="301"/>
      <c r="D209" s="301"/>
      <c r="E209" s="301"/>
      <c r="F209" s="301"/>
      <c r="G209" s="301"/>
      <c r="I209" s="301"/>
      <c r="J209" s="301"/>
      <c r="K209" s="303"/>
      <c r="L209" s="303"/>
      <c r="M209" s="303"/>
      <c r="N209" s="303"/>
      <c r="O209" s="303"/>
      <c r="P209" s="303"/>
      <c r="Q209" s="303"/>
      <c r="R209" s="303"/>
      <c r="S209" s="303"/>
      <c r="T209" s="303"/>
      <c r="U209" s="303"/>
      <c r="V209" s="303"/>
      <c r="W209" s="304"/>
      <c r="X209" s="305"/>
    </row>
    <row r="210" spans="1:24" s="302" customFormat="1">
      <c r="A210" s="299"/>
      <c r="B210" s="300"/>
      <c r="C210" s="301"/>
      <c r="D210" s="301"/>
      <c r="E210" s="301"/>
      <c r="F210" s="301"/>
      <c r="G210" s="301"/>
      <c r="I210" s="301"/>
      <c r="J210" s="301"/>
      <c r="K210" s="303"/>
      <c r="L210" s="303"/>
      <c r="M210" s="303"/>
      <c r="N210" s="303"/>
      <c r="O210" s="303"/>
      <c r="P210" s="303"/>
      <c r="Q210" s="303"/>
      <c r="R210" s="303"/>
      <c r="S210" s="303"/>
      <c r="T210" s="303"/>
      <c r="U210" s="303"/>
      <c r="V210" s="303"/>
      <c r="W210" s="304"/>
      <c r="X210" s="305"/>
    </row>
    <row r="211" spans="1:24" s="302" customFormat="1">
      <c r="A211" s="299"/>
      <c r="B211" s="300"/>
      <c r="C211" s="301"/>
      <c r="D211" s="301"/>
      <c r="E211" s="301"/>
      <c r="F211" s="301"/>
      <c r="G211" s="301"/>
      <c r="I211" s="301"/>
      <c r="J211" s="301"/>
      <c r="K211" s="303"/>
      <c r="L211" s="303"/>
      <c r="M211" s="303"/>
      <c r="N211" s="303"/>
      <c r="O211" s="303"/>
      <c r="P211" s="303"/>
      <c r="Q211" s="303"/>
      <c r="R211" s="303"/>
      <c r="S211" s="303"/>
      <c r="T211" s="303"/>
      <c r="U211" s="303"/>
      <c r="V211" s="303"/>
      <c r="W211" s="304"/>
      <c r="X211" s="305"/>
    </row>
    <row r="212" spans="1:24" s="302" customFormat="1">
      <c r="A212" s="299"/>
      <c r="B212" s="300"/>
      <c r="C212" s="301"/>
      <c r="D212" s="301"/>
      <c r="E212" s="301"/>
      <c r="F212" s="301"/>
      <c r="G212" s="301"/>
      <c r="I212" s="301"/>
      <c r="J212" s="301"/>
      <c r="K212" s="303"/>
      <c r="L212" s="303"/>
      <c r="M212" s="303"/>
      <c r="N212" s="303"/>
      <c r="O212" s="303"/>
      <c r="P212" s="303"/>
      <c r="Q212" s="303"/>
      <c r="R212" s="303"/>
      <c r="S212" s="303"/>
      <c r="T212" s="303"/>
      <c r="U212" s="303"/>
      <c r="V212" s="303"/>
      <c r="W212" s="304"/>
      <c r="X212" s="305"/>
    </row>
    <row r="213" spans="1:24" s="302" customFormat="1">
      <c r="A213" s="299"/>
      <c r="B213" s="300"/>
      <c r="C213" s="301"/>
      <c r="D213" s="301"/>
      <c r="E213" s="301"/>
      <c r="F213" s="301"/>
      <c r="G213" s="301"/>
      <c r="I213" s="301"/>
      <c r="J213" s="301"/>
      <c r="K213" s="303"/>
      <c r="L213" s="303"/>
      <c r="M213" s="303"/>
      <c r="N213" s="303"/>
      <c r="O213" s="303"/>
      <c r="P213" s="303"/>
      <c r="Q213" s="303"/>
      <c r="R213" s="303"/>
      <c r="S213" s="303"/>
      <c r="T213" s="303"/>
      <c r="U213" s="303"/>
      <c r="V213" s="303"/>
      <c r="W213" s="304"/>
      <c r="X213" s="305"/>
    </row>
    <row r="214" spans="1:24" s="302" customFormat="1">
      <c r="A214" s="299"/>
      <c r="B214" s="300"/>
      <c r="C214" s="301"/>
      <c r="D214" s="301"/>
      <c r="E214" s="301"/>
      <c r="F214" s="301"/>
      <c r="G214" s="301"/>
      <c r="I214" s="301"/>
      <c r="J214" s="301"/>
      <c r="K214" s="303"/>
      <c r="L214" s="303"/>
      <c r="M214" s="303"/>
      <c r="N214" s="303"/>
      <c r="O214" s="303"/>
      <c r="P214" s="303"/>
      <c r="Q214" s="303"/>
      <c r="R214" s="303"/>
      <c r="S214" s="303"/>
      <c r="T214" s="303"/>
      <c r="U214" s="303"/>
      <c r="V214" s="303"/>
      <c r="W214" s="304"/>
      <c r="X214" s="305"/>
    </row>
    <row r="215" spans="1:24" s="302" customFormat="1">
      <c r="A215" s="299"/>
      <c r="B215" s="300"/>
      <c r="C215" s="301"/>
      <c r="D215" s="301"/>
      <c r="E215" s="301"/>
      <c r="F215" s="301"/>
      <c r="G215" s="301"/>
      <c r="I215" s="301"/>
      <c r="J215" s="301"/>
      <c r="K215" s="303"/>
      <c r="L215" s="303"/>
      <c r="M215" s="303"/>
      <c r="N215" s="303"/>
      <c r="O215" s="303"/>
      <c r="P215" s="303"/>
      <c r="Q215" s="303"/>
      <c r="R215" s="303"/>
      <c r="S215" s="303"/>
      <c r="T215" s="303"/>
      <c r="U215" s="303"/>
      <c r="V215" s="303"/>
      <c r="W215" s="304"/>
      <c r="X215" s="305"/>
    </row>
    <row r="216" spans="1:24" s="302" customFormat="1">
      <c r="A216" s="299"/>
      <c r="B216" s="300"/>
      <c r="C216" s="301"/>
      <c r="D216" s="301"/>
      <c r="E216" s="301"/>
      <c r="F216" s="301"/>
      <c r="G216" s="301"/>
      <c r="I216" s="301"/>
      <c r="J216" s="301"/>
      <c r="K216" s="303"/>
      <c r="L216" s="303"/>
      <c r="M216" s="303"/>
      <c r="N216" s="303"/>
      <c r="O216" s="303"/>
      <c r="P216" s="303"/>
      <c r="Q216" s="303"/>
      <c r="R216" s="303"/>
      <c r="S216" s="303"/>
      <c r="T216" s="303"/>
      <c r="U216" s="303"/>
      <c r="V216" s="303"/>
      <c r="W216" s="304"/>
      <c r="X216" s="305"/>
    </row>
    <row r="217" spans="1:24" s="302" customFormat="1">
      <c r="A217" s="299"/>
      <c r="B217" s="300"/>
      <c r="C217" s="301"/>
      <c r="D217" s="301"/>
      <c r="E217" s="301"/>
      <c r="F217" s="301"/>
      <c r="G217" s="301"/>
      <c r="I217" s="301"/>
      <c r="J217" s="301"/>
      <c r="K217" s="303"/>
      <c r="L217" s="303"/>
      <c r="M217" s="303"/>
      <c r="N217" s="303"/>
      <c r="O217" s="303"/>
      <c r="P217" s="303"/>
      <c r="Q217" s="303"/>
      <c r="R217" s="303"/>
      <c r="S217" s="303"/>
      <c r="T217" s="303"/>
      <c r="U217" s="303"/>
      <c r="V217" s="303"/>
      <c r="W217" s="304"/>
      <c r="X217" s="305"/>
    </row>
    <row r="218" spans="1:24" s="302" customFormat="1">
      <c r="A218" s="299"/>
      <c r="B218" s="300"/>
      <c r="C218" s="301"/>
      <c r="D218" s="301"/>
      <c r="E218" s="301"/>
      <c r="F218" s="301"/>
      <c r="G218" s="301"/>
      <c r="I218" s="301"/>
      <c r="J218" s="301"/>
      <c r="K218" s="303"/>
      <c r="L218" s="303"/>
      <c r="M218" s="303"/>
      <c r="N218" s="303"/>
      <c r="O218" s="303"/>
      <c r="P218" s="303"/>
      <c r="Q218" s="303"/>
      <c r="R218" s="303"/>
      <c r="S218" s="303"/>
      <c r="T218" s="303"/>
      <c r="U218" s="303"/>
      <c r="V218" s="303"/>
      <c r="W218" s="304"/>
      <c r="X218" s="305"/>
    </row>
    <row r="219" spans="1:24" s="302" customFormat="1">
      <c r="A219" s="299"/>
      <c r="B219" s="300"/>
      <c r="C219" s="301"/>
      <c r="D219" s="301"/>
      <c r="E219" s="301"/>
      <c r="F219" s="301"/>
      <c r="G219" s="301"/>
      <c r="I219" s="301"/>
      <c r="J219" s="301"/>
      <c r="K219" s="303"/>
      <c r="L219" s="303"/>
      <c r="M219" s="303"/>
      <c r="N219" s="303"/>
      <c r="O219" s="303"/>
      <c r="P219" s="303"/>
      <c r="Q219" s="303"/>
      <c r="R219" s="303"/>
      <c r="S219" s="303"/>
      <c r="T219" s="303"/>
      <c r="U219" s="303"/>
      <c r="V219" s="303"/>
      <c r="W219" s="304"/>
      <c r="X219" s="305"/>
    </row>
    <row r="220" spans="1:24" s="302" customFormat="1">
      <c r="A220" s="299"/>
      <c r="B220" s="300"/>
      <c r="C220" s="301"/>
      <c r="D220" s="301"/>
      <c r="E220" s="301"/>
      <c r="F220" s="301"/>
      <c r="G220" s="301"/>
      <c r="I220" s="301"/>
      <c r="J220" s="301"/>
      <c r="K220" s="303"/>
      <c r="L220" s="303"/>
      <c r="M220" s="303"/>
      <c r="N220" s="303"/>
      <c r="O220" s="303"/>
      <c r="P220" s="303"/>
      <c r="Q220" s="303"/>
      <c r="R220" s="303"/>
      <c r="S220" s="303"/>
      <c r="T220" s="303"/>
      <c r="U220" s="303"/>
      <c r="V220" s="303"/>
      <c r="W220" s="304"/>
      <c r="X220" s="305"/>
    </row>
    <row r="221" spans="1:24" s="302" customFormat="1">
      <c r="A221" s="299"/>
      <c r="B221" s="300"/>
      <c r="C221" s="301"/>
      <c r="D221" s="301"/>
      <c r="E221" s="301"/>
      <c r="F221" s="301"/>
      <c r="G221" s="301"/>
      <c r="I221" s="301"/>
      <c r="J221" s="301"/>
      <c r="K221" s="303"/>
      <c r="L221" s="303"/>
      <c r="M221" s="303"/>
      <c r="N221" s="303"/>
      <c r="O221" s="303"/>
      <c r="P221" s="303"/>
      <c r="Q221" s="303"/>
      <c r="R221" s="303"/>
      <c r="S221" s="303"/>
      <c r="T221" s="303"/>
      <c r="U221" s="303"/>
      <c r="V221" s="303"/>
      <c r="W221" s="304"/>
      <c r="X221" s="305"/>
    </row>
    <row r="222" spans="1:24" s="302" customFormat="1">
      <c r="A222" s="299"/>
      <c r="B222" s="300"/>
      <c r="C222" s="301"/>
      <c r="D222" s="301"/>
      <c r="E222" s="301"/>
      <c r="F222" s="301"/>
      <c r="G222" s="301"/>
      <c r="I222" s="301"/>
      <c r="J222" s="301"/>
      <c r="K222" s="303"/>
      <c r="L222" s="303"/>
      <c r="M222" s="303"/>
      <c r="N222" s="303"/>
      <c r="O222" s="303"/>
      <c r="P222" s="303"/>
      <c r="Q222" s="303"/>
      <c r="R222" s="303"/>
      <c r="S222" s="303"/>
      <c r="T222" s="303"/>
      <c r="U222" s="303"/>
      <c r="V222" s="303"/>
      <c r="W222" s="304"/>
      <c r="X222" s="305"/>
    </row>
    <row r="223" spans="1:24" s="302" customFormat="1">
      <c r="A223" s="299"/>
      <c r="B223" s="300"/>
      <c r="C223" s="301"/>
      <c r="D223" s="301"/>
      <c r="E223" s="301"/>
      <c r="F223" s="301"/>
      <c r="G223" s="301"/>
      <c r="I223" s="301"/>
      <c r="J223" s="301"/>
      <c r="K223" s="303"/>
      <c r="L223" s="303"/>
      <c r="M223" s="303"/>
      <c r="N223" s="303"/>
      <c r="O223" s="303"/>
      <c r="P223" s="303"/>
      <c r="Q223" s="303"/>
      <c r="R223" s="303"/>
      <c r="S223" s="303"/>
      <c r="T223" s="303"/>
      <c r="U223" s="303"/>
      <c r="V223" s="303"/>
      <c r="W223" s="304"/>
      <c r="X223" s="305"/>
    </row>
    <row r="224" spans="1:24" s="302" customFormat="1">
      <c r="A224" s="299"/>
      <c r="B224" s="300"/>
      <c r="C224" s="301"/>
      <c r="D224" s="301"/>
      <c r="E224" s="301"/>
      <c r="F224" s="301"/>
      <c r="G224" s="301"/>
      <c r="I224" s="301"/>
      <c r="J224" s="301"/>
      <c r="K224" s="303"/>
      <c r="L224" s="303"/>
      <c r="M224" s="303"/>
      <c r="N224" s="303"/>
      <c r="O224" s="303"/>
      <c r="P224" s="303"/>
      <c r="Q224" s="303"/>
      <c r="R224" s="303"/>
      <c r="S224" s="303"/>
      <c r="T224" s="303"/>
      <c r="U224" s="303"/>
      <c r="V224" s="303"/>
      <c r="W224" s="304"/>
      <c r="X224" s="305"/>
    </row>
    <row r="225" spans="1:24" s="302" customFormat="1">
      <c r="A225" s="299"/>
      <c r="B225" s="300"/>
      <c r="C225" s="301"/>
      <c r="D225" s="301"/>
      <c r="E225" s="301"/>
      <c r="F225" s="301"/>
      <c r="G225" s="301"/>
      <c r="I225" s="301"/>
      <c r="J225" s="301"/>
      <c r="K225" s="303"/>
      <c r="L225" s="303"/>
      <c r="M225" s="303"/>
      <c r="N225" s="303"/>
      <c r="O225" s="303"/>
      <c r="P225" s="303"/>
      <c r="Q225" s="303"/>
      <c r="R225" s="303"/>
      <c r="S225" s="303"/>
      <c r="T225" s="303"/>
      <c r="U225" s="303"/>
      <c r="V225" s="303"/>
      <c r="W225" s="304"/>
      <c r="X225" s="305"/>
    </row>
    <row r="226" spans="1:24" s="302" customFormat="1">
      <c r="A226" s="299"/>
      <c r="B226" s="300"/>
      <c r="C226" s="301"/>
      <c r="D226" s="301"/>
      <c r="E226" s="301"/>
      <c r="F226" s="301"/>
      <c r="G226" s="301"/>
      <c r="I226" s="301"/>
      <c r="J226" s="301"/>
      <c r="K226" s="303"/>
      <c r="L226" s="303"/>
      <c r="M226" s="303"/>
      <c r="N226" s="303"/>
      <c r="O226" s="303"/>
      <c r="P226" s="303"/>
      <c r="Q226" s="303"/>
      <c r="R226" s="303"/>
      <c r="S226" s="303"/>
      <c r="T226" s="303"/>
      <c r="U226" s="303"/>
      <c r="V226" s="303"/>
      <c r="W226" s="304"/>
      <c r="X226" s="305"/>
    </row>
    <row r="227" spans="1:24" s="302" customFormat="1">
      <c r="A227" s="299"/>
      <c r="B227" s="300"/>
      <c r="C227" s="301"/>
      <c r="D227" s="301"/>
      <c r="E227" s="301"/>
      <c r="F227" s="301"/>
      <c r="G227" s="301"/>
      <c r="I227" s="301"/>
      <c r="J227" s="301"/>
      <c r="K227" s="303"/>
      <c r="L227" s="303"/>
      <c r="M227" s="303"/>
      <c r="N227" s="303"/>
      <c r="O227" s="303"/>
      <c r="P227" s="303"/>
      <c r="Q227" s="303"/>
      <c r="R227" s="303"/>
      <c r="S227" s="303"/>
      <c r="T227" s="303"/>
      <c r="U227" s="303"/>
      <c r="V227" s="303"/>
      <c r="W227" s="304"/>
      <c r="X227" s="305"/>
    </row>
    <row r="228" spans="1:24" s="302" customFormat="1">
      <c r="A228" s="299"/>
      <c r="B228" s="300"/>
      <c r="C228" s="301"/>
      <c r="D228" s="301"/>
      <c r="E228" s="301"/>
      <c r="F228" s="301"/>
      <c r="G228" s="301"/>
      <c r="I228" s="301"/>
      <c r="J228" s="301"/>
      <c r="K228" s="303"/>
      <c r="L228" s="303"/>
      <c r="M228" s="303"/>
      <c r="N228" s="303"/>
      <c r="O228" s="303"/>
      <c r="P228" s="303"/>
      <c r="Q228" s="303"/>
      <c r="R228" s="303"/>
      <c r="S228" s="303"/>
      <c r="T228" s="303"/>
      <c r="U228" s="303"/>
      <c r="V228" s="303"/>
      <c r="W228" s="304"/>
      <c r="X228" s="305"/>
    </row>
    <row r="229" spans="1:24" s="302" customFormat="1">
      <c r="A229" s="299"/>
      <c r="B229" s="300"/>
      <c r="C229" s="301"/>
      <c r="D229" s="301"/>
      <c r="E229" s="301"/>
      <c r="F229" s="301"/>
      <c r="G229" s="301"/>
      <c r="I229" s="301"/>
      <c r="J229" s="301"/>
      <c r="K229" s="303"/>
      <c r="L229" s="303"/>
      <c r="M229" s="303"/>
      <c r="N229" s="303"/>
      <c r="O229" s="303"/>
      <c r="P229" s="303"/>
      <c r="Q229" s="303"/>
      <c r="R229" s="303"/>
      <c r="S229" s="303"/>
      <c r="T229" s="303"/>
      <c r="U229" s="303"/>
      <c r="V229" s="303"/>
      <c r="W229" s="304"/>
      <c r="X229" s="305"/>
    </row>
    <row r="230" spans="1:24" s="302" customFormat="1">
      <c r="A230" s="299"/>
      <c r="B230" s="300"/>
      <c r="C230" s="301"/>
      <c r="D230" s="301"/>
      <c r="E230" s="301"/>
      <c r="F230" s="301"/>
      <c r="G230" s="301"/>
      <c r="I230" s="301"/>
      <c r="J230" s="301"/>
      <c r="K230" s="303"/>
      <c r="L230" s="303"/>
      <c r="M230" s="303"/>
      <c r="N230" s="303"/>
      <c r="O230" s="303"/>
      <c r="P230" s="303"/>
      <c r="Q230" s="303"/>
      <c r="R230" s="303"/>
      <c r="S230" s="303"/>
      <c r="T230" s="303"/>
      <c r="U230" s="303"/>
      <c r="V230" s="303"/>
      <c r="W230" s="304"/>
      <c r="X230" s="305"/>
    </row>
    <row r="231" spans="1:24" s="302" customFormat="1">
      <c r="A231" s="299"/>
      <c r="B231" s="300"/>
      <c r="C231" s="301"/>
      <c r="D231" s="301"/>
      <c r="E231" s="301"/>
      <c r="F231" s="301"/>
      <c r="G231" s="301"/>
      <c r="I231" s="301"/>
      <c r="J231" s="301"/>
      <c r="K231" s="303"/>
      <c r="L231" s="303"/>
      <c r="M231" s="303"/>
      <c r="N231" s="303"/>
      <c r="O231" s="303"/>
      <c r="P231" s="303"/>
      <c r="Q231" s="303"/>
      <c r="R231" s="303"/>
      <c r="S231" s="303"/>
      <c r="T231" s="303"/>
      <c r="U231" s="303"/>
      <c r="V231" s="303"/>
      <c r="W231" s="304"/>
      <c r="X231" s="305"/>
    </row>
    <row r="232" spans="1:24" s="302" customFormat="1">
      <c r="A232" s="299"/>
      <c r="B232" s="300"/>
      <c r="C232" s="301"/>
      <c r="D232" s="301"/>
      <c r="E232" s="301"/>
      <c r="F232" s="301"/>
      <c r="G232" s="301"/>
      <c r="I232" s="301"/>
      <c r="J232" s="301"/>
      <c r="K232" s="303"/>
      <c r="L232" s="303"/>
      <c r="M232" s="303"/>
      <c r="N232" s="303"/>
      <c r="O232" s="303"/>
      <c r="P232" s="303"/>
      <c r="Q232" s="303"/>
      <c r="R232" s="303"/>
      <c r="S232" s="303"/>
      <c r="T232" s="303"/>
      <c r="U232" s="303"/>
      <c r="V232" s="303"/>
      <c r="W232" s="304"/>
      <c r="X232" s="305"/>
    </row>
    <row r="233" spans="1:24" s="302" customFormat="1">
      <c r="A233" s="299"/>
      <c r="B233" s="300"/>
      <c r="C233" s="301"/>
      <c r="D233" s="301"/>
      <c r="E233" s="301"/>
      <c r="F233" s="301"/>
      <c r="G233" s="301"/>
      <c r="I233" s="301"/>
      <c r="J233" s="301"/>
      <c r="K233" s="303"/>
      <c r="L233" s="303"/>
      <c r="M233" s="303"/>
      <c r="N233" s="303"/>
      <c r="O233" s="303"/>
      <c r="P233" s="303"/>
      <c r="Q233" s="303"/>
      <c r="R233" s="303"/>
      <c r="S233" s="303"/>
      <c r="T233" s="303"/>
      <c r="U233" s="303"/>
      <c r="V233" s="303"/>
      <c r="W233" s="304"/>
      <c r="X233" s="305"/>
    </row>
    <row r="234" spans="1:24" s="302" customFormat="1">
      <c r="A234" s="299"/>
      <c r="B234" s="300"/>
      <c r="C234" s="301"/>
      <c r="D234" s="301"/>
      <c r="E234" s="301"/>
      <c r="F234" s="301"/>
      <c r="G234" s="301"/>
      <c r="I234" s="301"/>
      <c r="J234" s="301"/>
      <c r="K234" s="303"/>
      <c r="L234" s="303"/>
      <c r="M234" s="303"/>
      <c r="N234" s="303"/>
      <c r="O234" s="303"/>
      <c r="P234" s="303"/>
      <c r="Q234" s="303"/>
      <c r="R234" s="303"/>
      <c r="S234" s="303"/>
      <c r="T234" s="303"/>
      <c r="U234" s="303"/>
      <c r="V234" s="303"/>
      <c r="W234" s="304"/>
      <c r="X234" s="305"/>
    </row>
    <row r="235" spans="1:24" s="302" customFormat="1">
      <c r="A235" s="299"/>
      <c r="B235" s="300"/>
      <c r="C235" s="301"/>
      <c r="D235" s="301"/>
      <c r="E235" s="301"/>
      <c r="F235" s="301"/>
      <c r="G235" s="301"/>
      <c r="I235" s="301"/>
      <c r="J235" s="301"/>
      <c r="K235" s="303"/>
      <c r="L235" s="303"/>
      <c r="M235" s="303"/>
      <c r="N235" s="303"/>
      <c r="O235" s="303"/>
      <c r="P235" s="303"/>
      <c r="Q235" s="303"/>
      <c r="R235" s="303"/>
      <c r="S235" s="303"/>
      <c r="T235" s="303"/>
      <c r="U235" s="303"/>
      <c r="V235" s="303"/>
      <c r="W235" s="304"/>
      <c r="X235" s="305"/>
    </row>
    <row r="236" spans="1:24" s="302" customFormat="1">
      <c r="A236" s="299"/>
      <c r="B236" s="300"/>
      <c r="C236" s="301"/>
      <c r="D236" s="301"/>
      <c r="E236" s="301"/>
      <c r="F236" s="301"/>
      <c r="G236" s="301"/>
      <c r="I236" s="301"/>
      <c r="J236" s="301"/>
      <c r="K236" s="303"/>
      <c r="L236" s="303"/>
      <c r="M236" s="303"/>
      <c r="N236" s="303"/>
      <c r="O236" s="303"/>
      <c r="P236" s="303"/>
      <c r="Q236" s="303"/>
      <c r="R236" s="303"/>
      <c r="S236" s="303"/>
      <c r="T236" s="303"/>
      <c r="U236" s="303"/>
      <c r="V236" s="303"/>
      <c r="W236" s="304"/>
      <c r="X236" s="305"/>
    </row>
    <row r="237" spans="1:24" s="302" customFormat="1">
      <c r="A237" s="299"/>
      <c r="B237" s="300"/>
      <c r="C237" s="301"/>
      <c r="D237" s="301"/>
      <c r="E237" s="301"/>
      <c r="F237" s="301"/>
      <c r="G237" s="301"/>
      <c r="I237" s="301"/>
      <c r="J237" s="301"/>
      <c r="K237" s="303"/>
      <c r="L237" s="303"/>
      <c r="M237" s="303"/>
      <c r="N237" s="303"/>
      <c r="O237" s="303"/>
      <c r="P237" s="303"/>
      <c r="Q237" s="303"/>
      <c r="R237" s="303"/>
      <c r="S237" s="303"/>
      <c r="T237" s="303"/>
      <c r="U237" s="303"/>
      <c r="V237" s="303"/>
      <c r="W237" s="304"/>
      <c r="X237" s="305"/>
    </row>
    <row r="238" spans="1:24" s="302" customFormat="1">
      <c r="A238" s="299"/>
      <c r="B238" s="300"/>
      <c r="C238" s="301"/>
      <c r="D238" s="301"/>
      <c r="E238" s="301"/>
      <c r="F238" s="301"/>
      <c r="G238" s="301"/>
      <c r="I238" s="301"/>
      <c r="J238" s="301"/>
      <c r="K238" s="303"/>
      <c r="L238" s="303"/>
      <c r="M238" s="303"/>
      <c r="N238" s="303"/>
      <c r="O238" s="303"/>
      <c r="P238" s="303"/>
      <c r="Q238" s="303"/>
      <c r="R238" s="303"/>
      <c r="S238" s="303"/>
      <c r="T238" s="303"/>
      <c r="U238" s="303"/>
      <c r="V238" s="303"/>
      <c r="W238" s="304"/>
      <c r="X238" s="305"/>
    </row>
    <row r="239" spans="1:24" s="302" customFormat="1">
      <c r="A239" s="299"/>
      <c r="B239" s="300"/>
      <c r="C239" s="301"/>
      <c r="D239" s="301"/>
      <c r="E239" s="301"/>
      <c r="F239" s="301"/>
      <c r="G239" s="301"/>
      <c r="I239" s="301"/>
      <c r="J239" s="301"/>
      <c r="K239" s="303"/>
      <c r="L239" s="303"/>
      <c r="M239" s="303"/>
      <c r="N239" s="303"/>
      <c r="O239" s="303"/>
      <c r="P239" s="303"/>
      <c r="Q239" s="303"/>
      <c r="R239" s="303"/>
      <c r="S239" s="303"/>
      <c r="T239" s="303"/>
      <c r="U239" s="303"/>
      <c r="V239" s="303"/>
      <c r="W239" s="304"/>
      <c r="X239" s="305"/>
    </row>
    <row r="240" spans="1:24" s="302" customFormat="1">
      <c r="A240" s="299"/>
      <c r="B240" s="300"/>
      <c r="C240" s="301"/>
      <c r="D240" s="301"/>
      <c r="E240" s="301"/>
      <c r="F240" s="301"/>
      <c r="G240" s="301"/>
      <c r="I240" s="301"/>
      <c r="J240" s="301"/>
      <c r="K240" s="303"/>
      <c r="L240" s="303"/>
      <c r="M240" s="303"/>
      <c r="N240" s="303"/>
      <c r="O240" s="303"/>
      <c r="P240" s="303"/>
      <c r="Q240" s="303"/>
      <c r="R240" s="303"/>
      <c r="S240" s="303"/>
      <c r="T240" s="303"/>
      <c r="U240" s="303"/>
      <c r="V240" s="303"/>
      <c r="W240" s="304"/>
      <c r="X240" s="305"/>
    </row>
    <row r="241" spans="1:24" s="302" customFormat="1">
      <c r="A241" s="299"/>
      <c r="B241" s="300"/>
      <c r="C241" s="301"/>
      <c r="D241" s="301"/>
      <c r="E241" s="301"/>
      <c r="F241" s="301"/>
      <c r="G241" s="301"/>
      <c r="I241" s="301"/>
      <c r="J241" s="301"/>
      <c r="K241" s="303"/>
      <c r="L241" s="303"/>
      <c r="M241" s="303"/>
      <c r="N241" s="303"/>
      <c r="O241" s="303"/>
      <c r="P241" s="303"/>
      <c r="Q241" s="303"/>
      <c r="R241" s="303"/>
      <c r="S241" s="303"/>
      <c r="T241" s="303"/>
      <c r="U241" s="303"/>
      <c r="V241" s="303"/>
      <c r="W241" s="304"/>
      <c r="X241" s="305"/>
    </row>
    <row r="242" spans="1:24" s="302" customFormat="1">
      <c r="A242" s="299"/>
      <c r="B242" s="300"/>
      <c r="C242" s="301"/>
      <c r="D242" s="301"/>
      <c r="E242" s="301"/>
      <c r="F242" s="301"/>
      <c r="G242" s="301"/>
      <c r="I242" s="301"/>
      <c r="J242" s="301"/>
      <c r="K242" s="303"/>
      <c r="L242" s="303"/>
      <c r="M242" s="303"/>
      <c r="N242" s="303"/>
      <c r="O242" s="303"/>
      <c r="P242" s="303"/>
      <c r="Q242" s="303"/>
      <c r="R242" s="303"/>
      <c r="S242" s="303"/>
      <c r="T242" s="303"/>
      <c r="U242" s="303"/>
      <c r="V242" s="303"/>
      <c r="W242" s="304"/>
      <c r="X242" s="305"/>
    </row>
    <row r="243" spans="1:24" s="302" customFormat="1">
      <c r="A243" s="299"/>
      <c r="B243" s="300"/>
      <c r="C243" s="301"/>
      <c r="D243" s="301"/>
      <c r="E243" s="301"/>
      <c r="F243" s="301"/>
      <c r="G243" s="301"/>
      <c r="I243" s="301"/>
      <c r="J243" s="301"/>
      <c r="K243" s="303"/>
      <c r="L243" s="303"/>
      <c r="M243" s="303"/>
      <c r="N243" s="303"/>
      <c r="O243" s="303"/>
      <c r="P243" s="303"/>
      <c r="Q243" s="303"/>
      <c r="R243" s="303"/>
      <c r="S243" s="303"/>
      <c r="T243" s="303"/>
      <c r="U243" s="303"/>
      <c r="V243" s="303"/>
      <c r="W243" s="304"/>
      <c r="X243" s="305"/>
    </row>
    <row r="244" spans="1:24" s="302" customFormat="1">
      <c r="A244" s="299"/>
      <c r="B244" s="300"/>
      <c r="C244" s="301"/>
      <c r="D244" s="301"/>
      <c r="E244" s="301"/>
      <c r="F244" s="301"/>
      <c r="G244" s="301"/>
      <c r="I244" s="301"/>
      <c r="J244" s="301"/>
      <c r="K244" s="303"/>
      <c r="L244" s="303"/>
      <c r="M244" s="303"/>
      <c r="N244" s="303"/>
      <c r="O244" s="303"/>
      <c r="P244" s="303"/>
      <c r="Q244" s="303"/>
      <c r="R244" s="303"/>
      <c r="S244" s="303"/>
      <c r="T244" s="303"/>
      <c r="U244" s="303"/>
      <c r="V244" s="303"/>
      <c r="W244" s="304"/>
      <c r="X244" s="305"/>
    </row>
    <row r="245" spans="1:24" s="302" customFormat="1">
      <c r="A245" s="299"/>
      <c r="B245" s="300"/>
      <c r="C245" s="301"/>
      <c r="D245" s="301"/>
      <c r="E245" s="301"/>
      <c r="F245" s="301"/>
      <c r="G245" s="301"/>
      <c r="I245" s="301"/>
      <c r="J245" s="301"/>
      <c r="K245" s="303"/>
      <c r="L245" s="303"/>
      <c r="M245" s="303"/>
      <c r="N245" s="303"/>
      <c r="O245" s="303"/>
      <c r="P245" s="303"/>
      <c r="Q245" s="303"/>
      <c r="R245" s="303"/>
      <c r="S245" s="303"/>
      <c r="T245" s="303"/>
      <c r="U245" s="303"/>
      <c r="V245" s="303"/>
      <c r="W245" s="304"/>
      <c r="X245" s="305"/>
    </row>
    <row r="246" spans="1:24" s="302" customFormat="1">
      <c r="A246" s="299"/>
      <c r="B246" s="300"/>
      <c r="C246" s="301"/>
      <c r="D246" s="301"/>
      <c r="E246" s="301"/>
      <c r="F246" s="301"/>
      <c r="G246" s="301"/>
      <c r="I246" s="301"/>
      <c r="J246" s="301"/>
      <c r="K246" s="303"/>
      <c r="L246" s="303"/>
      <c r="M246" s="303"/>
      <c r="N246" s="303"/>
      <c r="O246" s="303"/>
      <c r="P246" s="303"/>
      <c r="Q246" s="303"/>
      <c r="R246" s="303"/>
      <c r="S246" s="303"/>
      <c r="T246" s="303"/>
      <c r="U246" s="303"/>
      <c r="V246" s="303"/>
      <c r="W246" s="304"/>
      <c r="X246" s="305"/>
    </row>
    <row r="247" spans="1:24" s="302" customFormat="1">
      <c r="A247" s="299"/>
      <c r="B247" s="300"/>
      <c r="C247" s="301"/>
      <c r="D247" s="301"/>
      <c r="E247" s="301"/>
      <c r="F247" s="301"/>
      <c r="G247" s="301"/>
      <c r="I247" s="301"/>
      <c r="J247" s="301"/>
      <c r="K247" s="303"/>
      <c r="L247" s="303"/>
      <c r="M247" s="303"/>
      <c r="N247" s="303"/>
      <c r="O247" s="303"/>
      <c r="P247" s="303"/>
      <c r="Q247" s="303"/>
      <c r="R247" s="303"/>
      <c r="S247" s="303"/>
      <c r="T247" s="303"/>
      <c r="U247" s="303"/>
      <c r="V247" s="303"/>
      <c r="W247" s="304"/>
      <c r="X247" s="305"/>
    </row>
    <row r="248" spans="1:24" s="302" customFormat="1">
      <c r="A248" s="299"/>
      <c r="B248" s="300"/>
      <c r="C248" s="301"/>
      <c r="D248" s="301"/>
      <c r="E248" s="301"/>
      <c r="F248" s="301"/>
      <c r="G248" s="301"/>
      <c r="I248" s="301"/>
      <c r="J248" s="301"/>
      <c r="K248" s="303"/>
      <c r="L248" s="303"/>
      <c r="M248" s="303"/>
      <c r="N248" s="303"/>
      <c r="O248" s="303"/>
      <c r="P248" s="303"/>
      <c r="Q248" s="303"/>
      <c r="R248" s="303"/>
      <c r="S248" s="303"/>
      <c r="T248" s="303"/>
      <c r="U248" s="303"/>
      <c r="V248" s="303"/>
      <c r="W248" s="304"/>
      <c r="X248" s="305"/>
    </row>
    <row r="249" spans="1:24" s="302" customFormat="1">
      <c r="A249" s="299"/>
      <c r="B249" s="300"/>
      <c r="C249" s="301"/>
      <c r="D249" s="301"/>
      <c r="E249" s="301"/>
      <c r="F249" s="301"/>
      <c r="G249" s="301"/>
      <c r="I249" s="301"/>
      <c r="J249" s="301"/>
      <c r="K249" s="303"/>
      <c r="L249" s="303"/>
      <c r="M249" s="303"/>
      <c r="N249" s="303"/>
      <c r="O249" s="303"/>
      <c r="P249" s="303"/>
      <c r="Q249" s="303"/>
      <c r="R249" s="303"/>
      <c r="S249" s="303"/>
      <c r="T249" s="303"/>
      <c r="U249" s="303"/>
      <c r="V249" s="303"/>
      <c r="W249" s="304"/>
      <c r="X249" s="305"/>
    </row>
    <row r="250" spans="1:24" s="302" customFormat="1">
      <c r="A250" s="299"/>
      <c r="B250" s="300"/>
      <c r="C250" s="301"/>
      <c r="D250" s="301"/>
      <c r="E250" s="301"/>
      <c r="F250" s="301"/>
      <c r="G250" s="301"/>
      <c r="I250" s="301"/>
      <c r="J250" s="301"/>
      <c r="K250" s="303"/>
      <c r="L250" s="303"/>
      <c r="M250" s="303"/>
      <c r="N250" s="303"/>
      <c r="O250" s="303"/>
      <c r="P250" s="303"/>
      <c r="Q250" s="303"/>
      <c r="R250" s="303"/>
      <c r="S250" s="303"/>
      <c r="T250" s="303"/>
      <c r="U250" s="303"/>
      <c r="V250" s="303"/>
      <c r="W250" s="304"/>
      <c r="X250" s="305"/>
    </row>
    <row r="251" spans="1:24" s="302" customFormat="1">
      <c r="A251" s="299"/>
      <c r="B251" s="300"/>
      <c r="C251" s="301"/>
      <c r="D251" s="301"/>
      <c r="E251" s="301"/>
      <c r="F251" s="301"/>
      <c r="G251" s="301"/>
      <c r="I251" s="301"/>
      <c r="J251" s="301"/>
      <c r="K251" s="303"/>
      <c r="L251" s="303"/>
      <c r="M251" s="303"/>
      <c r="N251" s="303"/>
      <c r="O251" s="303"/>
      <c r="P251" s="303"/>
      <c r="Q251" s="303"/>
      <c r="R251" s="303"/>
      <c r="S251" s="303"/>
      <c r="T251" s="303"/>
      <c r="U251" s="303"/>
      <c r="V251" s="303"/>
      <c r="W251" s="304"/>
      <c r="X251" s="305"/>
    </row>
    <row r="252" spans="1:24" s="302" customFormat="1">
      <c r="A252" s="299"/>
      <c r="B252" s="300"/>
      <c r="C252" s="301"/>
      <c r="D252" s="301"/>
      <c r="E252" s="301"/>
      <c r="F252" s="301"/>
      <c r="G252" s="301"/>
      <c r="I252" s="301"/>
      <c r="J252" s="301"/>
      <c r="K252" s="303"/>
      <c r="L252" s="303"/>
      <c r="M252" s="303"/>
      <c r="N252" s="303"/>
      <c r="O252" s="303"/>
      <c r="P252" s="303"/>
      <c r="Q252" s="303"/>
      <c r="R252" s="303"/>
      <c r="S252" s="303"/>
      <c r="T252" s="303"/>
      <c r="U252" s="303"/>
      <c r="V252" s="303"/>
      <c r="W252" s="304"/>
      <c r="X252" s="305"/>
    </row>
    <row r="253" spans="1:24">
      <c r="B253" s="236" t="s">
        <v>179</v>
      </c>
    </row>
    <row r="254" spans="1:24">
      <c r="B254" s="236" t="s">
        <v>180</v>
      </c>
    </row>
  </sheetData>
  <sheetProtection algorithmName="SHA-512" hashValue="3Wy/+U+ORPQEFRQ1dnGRSLnFep2RnEU0JvCzZG74ll0PPBgZBZ1Z+6gEdQUy42W4D+rQwbT1/8BXUTmQ2zVjVw==" saltValue="6EQ1vUL0mnRI+g/N+8oZ3g==" spinCount="100000" sheet="1" formatCells="0"/>
  <conditionalFormatting sqref="C40:D49">
    <cfRule type="cellIs" dxfId="9" priority="11" operator="equal">
      <formula>"NIE"</formula>
    </cfRule>
  </conditionalFormatting>
  <conditionalFormatting sqref="C52:D61">
    <cfRule type="cellIs" dxfId="8" priority="10" operator="equal">
      <formula>"NIE"</formula>
    </cfRule>
  </conditionalFormatting>
  <conditionalFormatting sqref="C64:D73">
    <cfRule type="cellIs" dxfId="7" priority="9" operator="equal">
      <formula>"NIE"</formula>
    </cfRule>
  </conditionalFormatting>
  <conditionalFormatting sqref="C76:D85">
    <cfRule type="cellIs" dxfId="6" priority="8" operator="equal">
      <formula>"NIE"</formula>
    </cfRule>
  </conditionalFormatting>
  <conditionalFormatting sqref="C92:D101">
    <cfRule type="cellIs" dxfId="5" priority="7" operator="equal">
      <formula>"TAK"</formula>
    </cfRule>
  </conditionalFormatting>
  <conditionalFormatting sqref="C104:D113">
    <cfRule type="cellIs" dxfId="4" priority="3" operator="equal">
      <formula>"TAK"</formula>
    </cfRule>
  </conditionalFormatting>
  <conditionalFormatting sqref="C116:D125">
    <cfRule type="cellIs" dxfId="3" priority="2" operator="equal">
      <formula>"TAK"</formula>
    </cfRule>
  </conditionalFormatting>
  <conditionalFormatting sqref="C128:D137">
    <cfRule type="cellIs" dxfId="2" priority="1" operator="equal">
      <formula>"TAK"</formula>
    </cfRule>
  </conditionalFormatting>
  <dataValidations count="1">
    <dataValidation type="list" allowBlank="1" showInputMessage="1" showErrorMessage="1" sqref="C3:C12" xr:uid="{6404BB45-EFE8-4572-8CB0-E34ECEE0BD88}">
      <formula1>$B$253:$B$254</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dimension ref="A1:AKN112"/>
  <sheetViews>
    <sheetView zoomScale="90" zoomScaleNormal="90" workbookViewId="0">
      <pane xSplit="3" ySplit="1" topLeftCell="D2" activePane="bottomRight" state="frozen"/>
      <selection activeCell="E2" sqref="E2"/>
      <selection pane="topRight" activeCell="E2" sqref="E2"/>
      <selection pane="bottomLeft" activeCell="E2" sqref="E2"/>
      <selection pane="bottomRight" activeCell="D1" sqref="D1"/>
    </sheetView>
  </sheetViews>
  <sheetFormatPr defaultRowHeight="13.8"/>
  <cols>
    <col min="1" max="1" width="34.69921875" style="26" customWidth="1"/>
    <col min="2" max="2" width="30.09765625" style="14" bestFit="1" customWidth="1"/>
    <col min="3" max="3" width="14.3984375" style="14" hidden="1" customWidth="1"/>
    <col min="4" max="15" width="13.69921875" style="14" customWidth="1"/>
    <col min="16" max="976" width="9.09765625" style="14" customWidth="1"/>
    <col min="977" max="977" width="9" customWidth="1"/>
  </cols>
  <sheetData>
    <row r="1" spans="1:976" s="20" customFormat="1" ht="10.199999999999999">
      <c r="A1" s="35"/>
      <c r="D1" s="415" t="str">
        <f>Finansowanie!D1</f>
        <v>IV. kwartał 1</v>
      </c>
      <c r="E1" s="415" t="str">
        <f>Finansowanie!E1</f>
        <v>I. kwartał 2</v>
      </c>
      <c r="F1" s="415" t="str">
        <f>Finansowanie!F1</f>
        <v>II. kwartał 2</v>
      </c>
      <c r="G1" s="415" t="str">
        <f>Finansowanie!G1</f>
        <v>III. kwartał 2</v>
      </c>
      <c r="H1" s="415" t="str">
        <f>Finansowanie!H1</f>
        <v>IV. kwartał 2</v>
      </c>
      <c r="I1" s="415" t="str">
        <f>Finansowanie!I1</f>
        <v>I. kwartał 3</v>
      </c>
      <c r="J1" s="415" t="str">
        <f>Finansowanie!J1</f>
        <v>II. kwartał 3</v>
      </c>
      <c r="K1" s="415" t="str">
        <f>Finansowanie!K1</f>
        <v>III. kwartał 3</v>
      </c>
      <c r="L1" s="415" t="str">
        <f>Finansowanie!L1</f>
        <v>IV. kwartał 3</v>
      </c>
      <c r="M1" s="415" t="str">
        <f>Finansowanie!M1</f>
        <v>I. kwartał 4</v>
      </c>
      <c r="N1" s="415" t="str">
        <f>Finansowanie!N1</f>
        <v>II. kwartał 4</v>
      </c>
      <c r="O1" s="415" t="str">
        <f>Finansowanie!O1</f>
        <v>III. kwartał 4</v>
      </c>
    </row>
    <row r="2" spans="1:976" s="150" customFormat="1" ht="27.6">
      <c r="A2" s="146" t="s">
        <v>227</v>
      </c>
      <c r="B2" s="147">
        <f ca="1">'Parametry sprzedazy'!I14</f>
        <v>43000000</v>
      </c>
      <c r="C2" s="148"/>
      <c r="D2" s="149"/>
    </row>
    <row r="3" spans="1:976" s="416" customFormat="1">
      <c r="A3" s="446"/>
      <c r="B3" s="446"/>
      <c r="C3" s="446"/>
      <c r="D3" s="36"/>
      <c r="E3" s="36"/>
      <c r="F3" s="36"/>
      <c r="G3" s="36"/>
      <c r="H3" s="36"/>
      <c r="I3" s="36"/>
      <c r="J3" s="36"/>
      <c r="K3" s="36"/>
      <c r="L3" s="36"/>
      <c r="M3" s="36"/>
      <c r="N3" s="36"/>
      <c r="O3" s="36"/>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row>
    <row r="4" spans="1:976" s="416" customFormat="1" ht="18" customHeight="1">
      <c r="A4" s="140"/>
      <c r="B4" s="76" t="s">
        <v>220</v>
      </c>
      <c r="C4" s="140"/>
      <c r="D4" s="36">
        <f ca="1">IFERROR('Parametry sprzedazy'!K87,0)</f>
        <v>0</v>
      </c>
      <c r="E4" s="36">
        <f ca="1">IFERROR('Parametry sprzedazy'!L87,0)</f>
        <v>0</v>
      </c>
      <c r="F4" s="36">
        <f ca="1">IFERROR('Parametry sprzedazy'!M87,0)</f>
        <v>0</v>
      </c>
      <c r="G4" s="36">
        <f ca="1">IFERROR('Parametry sprzedazy'!N87,0)</f>
        <v>0.2</v>
      </c>
      <c r="H4" s="36">
        <f ca="1">IFERROR('Parametry sprzedazy'!O87,0)</f>
        <v>0</v>
      </c>
      <c r="I4" s="36">
        <f ca="1">IFERROR('Parametry sprzedazy'!P87,0)</f>
        <v>0.2</v>
      </c>
      <c r="J4" s="36">
        <f ca="1">IFERROR('Parametry sprzedazy'!Q87,0)</f>
        <v>0</v>
      </c>
      <c r="K4" s="36">
        <f ca="1">IFERROR('Parametry sprzedazy'!R87,0)</f>
        <v>0.20000000000000007</v>
      </c>
      <c r="L4" s="36">
        <f ca="1">IFERROR('Parametry sprzedazy'!S87,0)</f>
        <v>0</v>
      </c>
      <c r="M4" s="36">
        <f ca="1">IFERROR('Parametry sprzedazy'!T87,0)</f>
        <v>0.19999999999999996</v>
      </c>
      <c r="N4" s="36">
        <f ca="1">IFERROR('Parametry sprzedazy'!U87,0)</f>
        <v>0.19999999999999996</v>
      </c>
      <c r="O4" s="36">
        <f ca="1">IFERROR('Parametry sprzedazy'!V87,0)</f>
        <v>0</v>
      </c>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c r="OX4" s="37"/>
      <c r="OY4" s="37"/>
      <c r="OZ4" s="37"/>
      <c r="PA4" s="37"/>
      <c r="PB4" s="37"/>
      <c r="PC4" s="37"/>
      <c r="PD4" s="37"/>
      <c r="PE4" s="37"/>
      <c r="PF4" s="37"/>
      <c r="PG4" s="37"/>
      <c r="PH4" s="37"/>
      <c r="PI4" s="37"/>
      <c r="PJ4" s="37"/>
      <c r="PK4" s="37"/>
      <c r="PL4" s="37"/>
      <c r="PM4" s="37"/>
      <c r="PN4" s="37"/>
      <c r="PO4" s="37"/>
      <c r="PP4" s="37"/>
      <c r="PQ4" s="37"/>
      <c r="PR4" s="37"/>
      <c r="PS4" s="37"/>
      <c r="PT4" s="37"/>
      <c r="PU4" s="37"/>
      <c r="PV4" s="37"/>
      <c r="PW4" s="37"/>
      <c r="PX4" s="37"/>
      <c r="PY4" s="37"/>
      <c r="PZ4" s="37"/>
      <c r="QA4" s="37"/>
      <c r="QB4" s="37"/>
      <c r="QC4" s="37"/>
      <c r="QD4" s="37"/>
      <c r="QE4" s="37"/>
      <c r="QF4" s="37"/>
      <c r="QG4" s="37"/>
      <c r="QH4" s="37"/>
      <c r="QI4" s="37"/>
      <c r="QJ4" s="37"/>
      <c r="QK4" s="37"/>
      <c r="QL4" s="37"/>
      <c r="QM4" s="37"/>
      <c r="QN4" s="37"/>
      <c r="QO4" s="37"/>
      <c r="QP4" s="37"/>
      <c r="QQ4" s="37"/>
      <c r="QR4" s="37"/>
      <c r="QS4" s="37"/>
      <c r="QT4" s="37"/>
      <c r="QU4" s="37"/>
      <c r="QV4" s="37"/>
      <c r="QW4" s="37"/>
      <c r="QX4" s="37"/>
      <c r="QY4" s="37"/>
      <c r="QZ4" s="37"/>
      <c r="RA4" s="37"/>
      <c r="RB4" s="37"/>
      <c r="RC4" s="37"/>
      <c r="RD4" s="37"/>
      <c r="RE4" s="37"/>
      <c r="RF4" s="37"/>
      <c r="RG4" s="37"/>
      <c r="RH4" s="37"/>
      <c r="RI4" s="37"/>
      <c r="RJ4" s="37"/>
      <c r="RK4" s="37"/>
      <c r="RL4" s="37"/>
      <c r="RM4" s="37"/>
      <c r="RN4" s="37"/>
      <c r="RO4" s="37"/>
      <c r="RP4" s="37"/>
      <c r="RQ4" s="37"/>
      <c r="RR4" s="37"/>
      <c r="RS4" s="37"/>
      <c r="RT4" s="37"/>
      <c r="RU4" s="37"/>
      <c r="RV4" s="37"/>
      <c r="RW4" s="37"/>
      <c r="RX4" s="37"/>
      <c r="RY4" s="37"/>
      <c r="RZ4" s="37"/>
      <c r="SA4" s="37"/>
      <c r="SB4" s="37"/>
      <c r="SC4" s="37"/>
      <c r="SD4" s="37"/>
      <c r="SE4" s="37"/>
      <c r="SF4" s="37"/>
      <c r="SG4" s="37"/>
      <c r="SH4" s="37"/>
      <c r="SI4" s="37"/>
      <c r="SJ4" s="37"/>
      <c r="SK4" s="37"/>
      <c r="SL4" s="37"/>
      <c r="SM4" s="37"/>
      <c r="SN4" s="37"/>
      <c r="SO4" s="37"/>
      <c r="SP4" s="37"/>
      <c r="SQ4" s="37"/>
      <c r="SR4" s="37"/>
      <c r="SS4" s="37"/>
      <c r="ST4" s="37"/>
      <c r="SU4" s="37"/>
      <c r="SV4" s="37"/>
      <c r="SW4" s="37"/>
      <c r="SX4" s="37"/>
      <c r="SY4" s="37"/>
      <c r="SZ4" s="37"/>
      <c r="TA4" s="37"/>
      <c r="TB4" s="37"/>
      <c r="TC4" s="37"/>
      <c r="TD4" s="37"/>
      <c r="TE4" s="37"/>
      <c r="TF4" s="37"/>
      <c r="TG4" s="37"/>
      <c r="TH4" s="37"/>
      <c r="TI4" s="37"/>
      <c r="TJ4" s="37"/>
      <c r="TK4" s="37"/>
      <c r="TL4" s="37"/>
      <c r="TM4" s="37"/>
      <c r="TN4" s="37"/>
      <c r="TO4" s="37"/>
      <c r="TP4" s="37"/>
      <c r="TQ4" s="37"/>
      <c r="TR4" s="37"/>
      <c r="TS4" s="37"/>
      <c r="TT4" s="37"/>
      <c r="TU4" s="37"/>
      <c r="TV4" s="37"/>
      <c r="TW4" s="37"/>
      <c r="TX4" s="37"/>
      <c r="TY4" s="37"/>
      <c r="TZ4" s="37"/>
      <c r="UA4" s="37"/>
      <c r="UB4" s="37"/>
      <c r="UC4" s="37"/>
      <c r="UD4" s="37"/>
      <c r="UE4" s="37"/>
      <c r="UF4" s="37"/>
      <c r="UG4" s="37"/>
      <c r="UH4" s="37"/>
      <c r="UI4" s="37"/>
      <c r="UJ4" s="37"/>
      <c r="UK4" s="37"/>
      <c r="UL4" s="37"/>
      <c r="UM4" s="37"/>
      <c r="UN4" s="37"/>
      <c r="UO4" s="37"/>
      <c r="UP4" s="37"/>
      <c r="UQ4" s="37"/>
      <c r="UR4" s="37"/>
      <c r="US4" s="37"/>
      <c r="UT4" s="37"/>
      <c r="UU4" s="37"/>
      <c r="UV4" s="37"/>
      <c r="UW4" s="37"/>
      <c r="UX4" s="37"/>
      <c r="UY4" s="37"/>
      <c r="UZ4" s="37"/>
      <c r="VA4" s="37"/>
      <c r="VB4" s="37"/>
      <c r="VC4" s="37"/>
      <c r="VD4" s="37"/>
      <c r="VE4" s="37"/>
      <c r="VF4" s="37"/>
      <c r="VG4" s="37"/>
      <c r="VH4" s="37"/>
      <c r="VI4" s="37"/>
      <c r="VJ4" s="37"/>
      <c r="VK4" s="37"/>
      <c r="VL4" s="37"/>
      <c r="VM4" s="37"/>
      <c r="VN4" s="37"/>
      <c r="VO4" s="37"/>
      <c r="VP4" s="37"/>
      <c r="VQ4" s="37"/>
      <c r="VR4" s="37"/>
      <c r="VS4" s="37"/>
      <c r="VT4" s="37"/>
      <c r="VU4" s="37"/>
      <c r="VV4" s="37"/>
      <c r="VW4" s="37"/>
      <c r="VX4" s="37"/>
      <c r="VY4" s="37"/>
      <c r="VZ4" s="37"/>
      <c r="WA4" s="37"/>
      <c r="WB4" s="37"/>
      <c r="WC4" s="37"/>
      <c r="WD4" s="37"/>
      <c r="WE4" s="37"/>
      <c r="WF4" s="37"/>
      <c r="WG4" s="37"/>
      <c r="WH4" s="37"/>
      <c r="WI4" s="37"/>
      <c r="WJ4" s="37"/>
      <c r="WK4" s="37"/>
      <c r="WL4" s="37"/>
      <c r="WM4" s="37"/>
      <c r="WN4" s="37"/>
      <c r="WO4" s="37"/>
      <c r="WP4" s="37"/>
      <c r="WQ4" s="37"/>
      <c r="WR4" s="37"/>
      <c r="WS4" s="37"/>
      <c r="WT4" s="37"/>
      <c r="WU4" s="37"/>
      <c r="WV4" s="37"/>
      <c r="WW4" s="37"/>
      <c r="WX4" s="37"/>
      <c r="WY4" s="37"/>
      <c r="WZ4" s="37"/>
      <c r="XA4" s="37"/>
      <c r="XB4" s="37"/>
      <c r="XC4" s="37"/>
      <c r="XD4" s="37"/>
      <c r="XE4" s="37"/>
      <c r="XF4" s="37"/>
      <c r="XG4" s="37"/>
      <c r="XH4" s="37"/>
      <c r="XI4" s="37"/>
      <c r="XJ4" s="37"/>
      <c r="XK4" s="37"/>
      <c r="XL4" s="37"/>
      <c r="XM4" s="37"/>
      <c r="XN4" s="37"/>
      <c r="XO4" s="37"/>
      <c r="XP4" s="37"/>
      <c r="XQ4" s="37"/>
      <c r="XR4" s="37"/>
      <c r="XS4" s="37"/>
      <c r="XT4" s="37"/>
      <c r="XU4" s="37"/>
      <c r="XV4" s="37"/>
      <c r="XW4" s="37"/>
      <c r="XX4" s="37"/>
      <c r="XY4" s="37"/>
      <c r="XZ4" s="37"/>
      <c r="YA4" s="37"/>
      <c r="YB4" s="37"/>
      <c r="YC4" s="37"/>
      <c r="YD4" s="37"/>
      <c r="YE4" s="37"/>
      <c r="YF4" s="37"/>
      <c r="YG4" s="37"/>
      <c r="YH4" s="37"/>
      <c r="YI4" s="37"/>
      <c r="YJ4" s="37"/>
      <c r="YK4" s="37"/>
      <c r="YL4" s="37"/>
      <c r="YM4" s="37"/>
      <c r="YN4" s="37"/>
      <c r="YO4" s="37"/>
      <c r="YP4" s="37"/>
      <c r="YQ4" s="37"/>
      <c r="YR4" s="37"/>
      <c r="YS4" s="37"/>
      <c r="YT4" s="37"/>
      <c r="YU4" s="37"/>
      <c r="YV4" s="37"/>
      <c r="YW4" s="37"/>
      <c r="YX4" s="37"/>
      <c r="YY4" s="37"/>
      <c r="YZ4" s="37"/>
      <c r="ZA4" s="37"/>
      <c r="ZB4" s="37"/>
      <c r="ZC4" s="37"/>
      <c r="ZD4" s="37"/>
      <c r="ZE4" s="37"/>
      <c r="ZF4" s="37"/>
      <c r="ZG4" s="37"/>
      <c r="ZH4" s="37"/>
      <c r="ZI4" s="37"/>
      <c r="ZJ4" s="37"/>
      <c r="ZK4" s="37"/>
      <c r="ZL4" s="37"/>
      <c r="ZM4" s="37"/>
      <c r="ZN4" s="37"/>
      <c r="ZO4" s="37"/>
      <c r="ZP4" s="37"/>
      <c r="ZQ4" s="37"/>
      <c r="ZR4" s="37"/>
      <c r="ZS4" s="37"/>
      <c r="ZT4" s="37"/>
      <c r="ZU4" s="37"/>
      <c r="ZV4" s="37"/>
      <c r="ZW4" s="37"/>
      <c r="ZX4" s="37"/>
      <c r="ZY4" s="37"/>
      <c r="ZZ4" s="37"/>
      <c r="AAA4" s="37"/>
      <c r="AAB4" s="37"/>
      <c r="AAC4" s="37"/>
      <c r="AAD4" s="37"/>
      <c r="AAE4" s="37"/>
      <c r="AAF4" s="37"/>
      <c r="AAG4" s="37"/>
      <c r="AAH4" s="37"/>
      <c r="AAI4" s="37"/>
      <c r="AAJ4" s="37"/>
      <c r="AAK4" s="37"/>
      <c r="AAL4" s="37"/>
      <c r="AAM4" s="37"/>
      <c r="AAN4" s="37"/>
      <c r="AAO4" s="37"/>
      <c r="AAP4" s="37"/>
      <c r="AAQ4" s="37"/>
      <c r="AAR4" s="37"/>
      <c r="AAS4" s="37"/>
      <c r="AAT4" s="37"/>
      <c r="AAU4" s="37"/>
      <c r="AAV4" s="37"/>
      <c r="AAW4" s="37"/>
      <c r="AAX4" s="37"/>
      <c r="AAY4" s="37"/>
      <c r="AAZ4" s="37"/>
      <c r="ABA4" s="37"/>
      <c r="ABB4" s="37"/>
      <c r="ABC4" s="37"/>
      <c r="ABD4" s="37"/>
      <c r="ABE4" s="37"/>
      <c r="ABF4" s="37"/>
      <c r="ABG4" s="37"/>
      <c r="ABH4" s="37"/>
      <c r="ABI4" s="37"/>
      <c r="ABJ4" s="37"/>
      <c r="ABK4" s="37"/>
      <c r="ABL4" s="37"/>
      <c r="ABM4" s="37"/>
      <c r="ABN4" s="37"/>
      <c r="ABO4" s="37"/>
      <c r="ABP4" s="37"/>
      <c r="ABQ4" s="37"/>
      <c r="ABR4" s="37"/>
      <c r="ABS4" s="37"/>
      <c r="ABT4" s="37"/>
      <c r="ABU4" s="37"/>
      <c r="ABV4" s="37"/>
      <c r="ABW4" s="37"/>
      <c r="ABX4" s="37"/>
      <c r="ABY4" s="37"/>
      <c r="ABZ4" s="37"/>
      <c r="ACA4" s="37"/>
      <c r="ACB4" s="37"/>
      <c r="ACC4" s="37"/>
      <c r="ACD4" s="37"/>
      <c r="ACE4" s="37"/>
      <c r="ACF4" s="37"/>
      <c r="ACG4" s="37"/>
      <c r="ACH4" s="37"/>
      <c r="ACI4" s="37"/>
      <c r="ACJ4" s="37"/>
      <c r="ACK4" s="37"/>
      <c r="ACL4" s="37"/>
      <c r="ACM4" s="37"/>
      <c r="ACN4" s="37"/>
      <c r="ACO4" s="37"/>
      <c r="ACP4" s="37"/>
      <c r="ACQ4" s="37"/>
      <c r="ACR4" s="37"/>
      <c r="ACS4" s="37"/>
      <c r="ACT4" s="37"/>
      <c r="ACU4" s="37"/>
      <c r="ACV4" s="37"/>
      <c r="ACW4" s="37"/>
      <c r="ACX4" s="37"/>
      <c r="ACY4" s="37"/>
      <c r="ACZ4" s="37"/>
      <c r="ADA4" s="37"/>
      <c r="ADB4" s="37"/>
      <c r="ADC4" s="37"/>
      <c r="ADD4" s="37"/>
      <c r="ADE4" s="37"/>
      <c r="ADF4" s="37"/>
      <c r="ADG4" s="37"/>
      <c r="ADH4" s="37"/>
      <c r="ADI4" s="37"/>
      <c r="ADJ4" s="37"/>
      <c r="ADK4" s="37"/>
      <c r="ADL4" s="37"/>
      <c r="ADM4" s="37"/>
      <c r="ADN4" s="37"/>
      <c r="ADO4" s="37"/>
      <c r="ADP4" s="37"/>
      <c r="ADQ4" s="37"/>
      <c r="ADR4" s="37"/>
      <c r="ADS4" s="37"/>
      <c r="ADT4" s="37"/>
      <c r="ADU4" s="37"/>
      <c r="ADV4" s="37"/>
      <c r="ADW4" s="37"/>
      <c r="ADX4" s="37"/>
      <c r="ADY4" s="37"/>
      <c r="ADZ4" s="37"/>
      <c r="AEA4" s="37"/>
      <c r="AEB4" s="37"/>
      <c r="AEC4" s="37"/>
      <c r="AED4" s="37"/>
      <c r="AEE4" s="37"/>
      <c r="AEF4" s="37"/>
      <c r="AEG4" s="37"/>
      <c r="AEH4" s="37"/>
      <c r="AEI4" s="37"/>
      <c r="AEJ4" s="37"/>
      <c r="AEK4" s="37"/>
      <c r="AEL4" s="37"/>
      <c r="AEM4" s="37"/>
      <c r="AEN4" s="37"/>
      <c r="AEO4" s="37"/>
      <c r="AEP4" s="37"/>
      <c r="AEQ4" s="37"/>
      <c r="AER4" s="37"/>
      <c r="AES4" s="37"/>
      <c r="AET4" s="37"/>
      <c r="AEU4" s="37"/>
      <c r="AEV4" s="37"/>
      <c r="AEW4" s="37"/>
      <c r="AEX4" s="37"/>
      <c r="AEY4" s="37"/>
      <c r="AEZ4" s="37"/>
      <c r="AFA4" s="37"/>
      <c r="AFB4" s="37"/>
      <c r="AFC4" s="37"/>
      <c r="AFD4" s="37"/>
      <c r="AFE4" s="37"/>
      <c r="AFF4" s="37"/>
      <c r="AFG4" s="37"/>
      <c r="AFH4" s="37"/>
      <c r="AFI4" s="37"/>
      <c r="AFJ4" s="37"/>
      <c r="AFK4" s="37"/>
      <c r="AFL4" s="37"/>
      <c r="AFM4" s="37"/>
      <c r="AFN4" s="37"/>
      <c r="AFO4" s="37"/>
      <c r="AFP4" s="37"/>
      <c r="AFQ4" s="37"/>
      <c r="AFR4" s="37"/>
      <c r="AFS4" s="37"/>
      <c r="AFT4" s="37"/>
      <c r="AFU4" s="37"/>
      <c r="AFV4" s="37"/>
      <c r="AFW4" s="37"/>
      <c r="AFX4" s="37"/>
      <c r="AFY4" s="37"/>
      <c r="AFZ4" s="37"/>
      <c r="AGA4" s="37"/>
      <c r="AGB4" s="37"/>
      <c r="AGC4" s="37"/>
      <c r="AGD4" s="37"/>
      <c r="AGE4" s="37"/>
      <c r="AGF4" s="37"/>
      <c r="AGG4" s="37"/>
      <c r="AGH4" s="37"/>
      <c r="AGI4" s="37"/>
      <c r="AGJ4" s="37"/>
      <c r="AGK4" s="37"/>
      <c r="AGL4" s="37"/>
      <c r="AGM4" s="37"/>
      <c r="AGN4" s="37"/>
      <c r="AGO4" s="37"/>
      <c r="AGP4" s="37"/>
      <c r="AGQ4" s="37"/>
      <c r="AGR4" s="37"/>
      <c r="AGS4" s="37"/>
      <c r="AGT4" s="37"/>
      <c r="AGU4" s="37"/>
      <c r="AGV4" s="37"/>
      <c r="AGW4" s="37"/>
      <c r="AGX4" s="37"/>
      <c r="AGY4" s="37"/>
      <c r="AGZ4" s="37"/>
      <c r="AHA4" s="37"/>
      <c r="AHB4" s="37"/>
      <c r="AHC4" s="37"/>
      <c r="AHD4" s="37"/>
      <c r="AHE4" s="37"/>
      <c r="AHF4" s="37"/>
      <c r="AHG4" s="37"/>
      <c r="AHH4" s="37"/>
      <c r="AHI4" s="37"/>
      <c r="AHJ4" s="37"/>
      <c r="AHK4" s="37"/>
      <c r="AHL4" s="37"/>
      <c r="AHM4" s="37"/>
      <c r="AHN4" s="37"/>
      <c r="AHO4" s="37"/>
      <c r="AHP4" s="37"/>
      <c r="AHQ4" s="37"/>
      <c r="AHR4" s="37"/>
      <c r="AHS4" s="37"/>
      <c r="AHT4" s="37"/>
      <c r="AHU4" s="37"/>
      <c r="AHV4" s="37"/>
      <c r="AHW4" s="37"/>
      <c r="AHX4" s="37"/>
      <c r="AHY4" s="37"/>
      <c r="AHZ4" s="37"/>
      <c r="AIA4" s="37"/>
      <c r="AIB4" s="37"/>
      <c r="AIC4" s="37"/>
      <c r="AID4" s="37"/>
      <c r="AIE4" s="37"/>
      <c r="AIF4" s="37"/>
      <c r="AIG4" s="37"/>
      <c r="AIH4" s="37"/>
      <c r="AII4" s="37"/>
      <c r="AIJ4" s="37"/>
      <c r="AIK4" s="37"/>
      <c r="AIL4" s="37"/>
      <c r="AIM4" s="37"/>
      <c r="AIN4" s="37"/>
      <c r="AIO4" s="37"/>
      <c r="AIP4" s="37"/>
      <c r="AIQ4" s="37"/>
      <c r="AIR4" s="37"/>
      <c r="AIS4" s="37"/>
      <c r="AIT4" s="37"/>
      <c r="AIU4" s="37"/>
      <c r="AIV4" s="37"/>
      <c r="AIW4" s="37"/>
      <c r="AIX4" s="37"/>
      <c r="AIY4" s="37"/>
      <c r="AIZ4" s="37"/>
      <c r="AJA4" s="37"/>
      <c r="AJB4" s="37"/>
      <c r="AJC4" s="37"/>
      <c r="AJD4" s="37"/>
      <c r="AJE4" s="37"/>
      <c r="AJF4" s="37"/>
      <c r="AJG4" s="37"/>
      <c r="AJH4" s="37"/>
      <c r="AJI4" s="37"/>
      <c r="AJJ4" s="37"/>
      <c r="AJK4" s="37"/>
      <c r="AJL4" s="37"/>
      <c r="AJM4" s="37"/>
      <c r="AJN4" s="37"/>
      <c r="AJO4" s="37"/>
      <c r="AJP4" s="37"/>
      <c r="AJQ4" s="37"/>
      <c r="AJR4" s="37"/>
      <c r="AJS4" s="37"/>
      <c r="AJT4" s="37"/>
      <c r="AJU4" s="37"/>
      <c r="AJV4" s="37"/>
      <c r="AJW4" s="37"/>
      <c r="AJX4" s="37"/>
      <c r="AJY4" s="37"/>
      <c r="AJZ4" s="37"/>
      <c r="AKA4" s="37"/>
      <c r="AKB4" s="37"/>
      <c r="AKC4" s="37"/>
      <c r="AKD4" s="37"/>
      <c r="AKE4" s="37"/>
      <c r="AKF4" s="37"/>
      <c r="AKG4" s="37"/>
      <c r="AKH4" s="37"/>
      <c r="AKI4" s="37"/>
      <c r="AKJ4" s="37"/>
      <c r="AKK4" s="37"/>
      <c r="AKL4" s="37"/>
      <c r="AKM4" s="37"/>
      <c r="AKN4" s="37"/>
    </row>
    <row r="5" spans="1:976" s="416" customFormat="1" ht="18" customHeight="1">
      <c r="A5" s="140"/>
      <c r="B5" s="76" t="s">
        <v>166</v>
      </c>
      <c r="C5" s="140"/>
      <c r="D5" s="36">
        <f ca="1">IFERROR('Parametry sprzedazy'!K88,0)</f>
        <v>0</v>
      </c>
      <c r="E5" s="36">
        <f ca="1">IFERROR('Parametry sprzedazy'!L88,0)</f>
        <v>0</v>
      </c>
      <c r="F5" s="36">
        <f ca="1">IFERROR('Parametry sprzedazy'!M88,0)</f>
        <v>0</v>
      </c>
      <c r="G5" s="36">
        <f ca="1">IFERROR('Parametry sprzedazy'!N88,0)</f>
        <v>0.2</v>
      </c>
      <c r="H5" s="36">
        <f ca="1">IFERROR('Parametry sprzedazy'!O88,0)</f>
        <v>0.2</v>
      </c>
      <c r="I5" s="36">
        <f ca="1">IFERROR('Parametry sprzedazy'!P88,0)</f>
        <v>0.4</v>
      </c>
      <c r="J5" s="36">
        <f ca="1">IFERROR('Parametry sprzedazy'!Q88,0)</f>
        <v>0.4</v>
      </c>
      <c r="K5" s="36">
        <f ca="1">IFERROR('Parametry sprzedazy'!R88,0)</f>
        <v>0.60000000000000009</v>
      </c>
      <c r="L5" s="36">
        <f ca="1">IFERROR('Parametry sprzedazy'!S88,0)</f>
        <v>0.60000000000000009</v>
      </c>
      <c r="M5" s="36">
        <f ca="1">IFERROR('Parametry sprzedazy'!T88,0)</f>
        <v>0.8</v>
      </c>
      <c r="N5" s="36">
        <f ca="1">IFERROR('Parametry sprzedazy'!U88,0)</f>
        <v>1</v>
      </c>
      <c r="O5" s="36">
        <f ca="1">IFERROR('Parametry sprzedazy'!V88,0)</f>
        <v>1</v>
      </c>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37"/>
      <c r="QH5" s="37"/>
      <c r="QI5" s="37"/>
      <c r="QJ5" s="37"/>
      <c r="QK5" s="37"/>
      <c r="QL5" s="37"/>
      <c r="QM5" s="37"/>
      <c r="QN5" s="37"/>
      <c r="QO5" s="37"/>
      <c r="QP5" s="37"/>
      <c r="QQ5" s="37"/>
      <c r="QR5" s="37"/>
      <c r="QS5" s="37"/>
      <c r="QT5" s="37"/>
      <c r="QU5" s="37"/>
      <c r="QV5" s="37"/>
      <c r="QW5" s="37"/>
      <c r="QX5" s="37"/>
      <c r="QY5" s="37"/>
      <c r="QZ5" s="37"/>
      <c r="RA5" s="37"/>
      <c r="RB5" s="37"/>
      <c r="RC5" s="37"/>
      <c r="RD5" s="37"/>
      <c r="RE5" s="37"/>
      <c r="RF5" s="37"/>
      <c r="RG5" s="37"/>
      <c r="RH5" s="37"/>
      <c r="RI5" s="37"/>
      <c r="RJ5" s="37"/>
      <c r="RK5" s="37"/>
      <c r="RL5" s="37"/>
      <c r="RM5" s="37"/>
      <c r="RN5" s="37"/>
      <c r="RO5" s="37"/>
      <c r="RP5" s="37"/>
      <c r="RQ5" s="37"/>
      <c r="RR5" s="37"/>
      <c r="RS5" s="37"/>
      <c r="RT5" s="37"/>
      <c r="RU5" s="37"/>
      <c r="RV5" s="37"/>
      <c r="RW5" s="37"/>
      <c r="RX5" s="37"/>
      <c r="RY5" s="37"/>
      <c r="RZ5" s="37"/>
      <c r="SA5" s="37"/>
      <c r="SB5" s="37"/>
      <c r="SC5" s="37"/>
      <c r="SD5" s="37"/>
      <c r="SE5" s="37"/>
      <c r="SF5" s="37"/>
      <c r="SG5" s="37"/>
      <c r="SH5" s="37"/>
      <c r="SI5" s="37"/>
      <c r="SJ5" s="37"/>
      <c r="SK5" s="37"/>
      <c r="SL5" s="37"/>
      <c r="SM5" s="37"/>
      <c r="SN5" s="37"/>
      <c r="SO5" s="37"/>
      <c r="SP5" s="37"/>
      <c r="SQ5" s="37"/>
      <c r="SR5" s="37"/>
      <c r="SS5" s="37"/>
      <c r="ST5" s="37"/>
      <c r="SU5" s="37"/>
      <c r="SV5" s="37"/>
      <c r="SW5" s="37"/>
      <c r="SX5" s="37"/>
      <c r="SY5" s="37"/>
      <c r="SZ5" s="37"/>
      <c r="TA5" s="37"/>
      <c r="TB5" s="37"/>
      <c r="TC5" s="37"/>
      <c r="TD5" s="37"/>
      <c r="TE5" s="37"/>
      <c r="TF5" s="37"/>
      <c r="TG5" s="37"/>
      <c r="TH5" s="37"/>
      <c r="TI5" s="37"/>
      <c r="TJ5" s="37"/>
      <c r="TK5" s="37"/>
      <c r="TL5" s="37"/>
      <c r="TM5" s="37"/>
      <c r="TN5" s="37"/>
      <c r="TO5" s="37"/>
      <c r="TP5" s="37"/>
      <c r="TQ5" s="37"/>
      <c r="TR5" s="37"/>
      <c r="TS5" s="37"/>
      <c r="TT5" s="37"/>
      <c r="TU5" s="37"/>
      <c r="TV5" s="37"/>
      <c r="TW5" s="37"/>
      <c r="TX5" s="37"/>
      <c r="TY5" s="37"/>
      <c r="TZ5" s="37"/>
      <c r="UA5" s="37"/>
      <c r="UB5" s="37"/>
      <c r="UC5" s="37"/>
      <c r="UD5" s="37"/>
      <c r="UE5" s="37"/>
      <c r="UF5" s="37"/>
      <c r="UG5" s="37"/>
      <c r="UH5" s="37"/>
      <c r="UI5" s="37"/>
      <c r="UJ5" s="37"/>
      <c r="UK5" s="37"/>
      <c r="UL5" s="37"/>
      <c r="UM5" s="37"/>
      <c r="UN5" s="37"/>
      <c r="UO5" s="37"/>
      <c r="UP5" s="37"/>
      <c r="UQ5" s="37"/>
      <c r="UR5" s="37"/>
      <c r="US5" s="37"/>
      <c r="UT5" s="37"/>
      <c r="UU5" s="37"/>
      <c r="UV5" s="37"/>
      <c r="UW5" s="37"/>
      <c r="UX5" s="37"/>
      <c r="UY5" s="37"/>
      <c r="UZ5" s="37"/>
      <c r="VA5" s="37"/>
      <c r="VB5" s="37"/>
      <c r="VC5" s="37"/>
      <c r="VD5" s="37"/>
      <c r="VE5" s="37"/>
      <c r="VF5" s="37"/>
      <c r="VG5" s="37"/>
      <c r="VH5" s="37"/>
      <c r="VI5" s="37"/>
      <c r="VJ5" s="37"/>
      <c r="VK5" s="37"/>
      <c r="VL5" s="37"/>
      <c r="VM5" s="37"/>
      <c r="VN5" s="37"/>
      <c r="VO5" s="37"/>
      <c r="VP5" s="37"/>
      <c r="VQ5" s="37"/>
      <c r="VR5" s="37"/>
      <c r="VS5" s="37"/>
      <c r="VT5" s="37"/>
      <c r="VU5" s="37"/>
      <c r="VV5" s="37"/>
      <c r="VW5" s="37"/>
      <c r="VX5" s="37"/>
      <c r="VY5" s="37"/>
      <c r="VZ5" s="37"/>
      <c r="WA5" s="37"/>
      <c r="WB5" s="37"/>
      <c r="WC5" s="37"/>
      <c r="WD5" s="37"/>
      <c r="WE5" s="37"/>
      <c r="WF5" s="37"/>
      <c r="WG5" s="37"/>
      <c r="WH5" s="37"/>
      <c r="WI5" s="37"/>
      <c r="WJ5" s="37"/>
      <c r="WK5" s="37"/>
      <c r="WL5" s="37"/>
      <c r="WM5" s="37"/>
      <c r="WN5" s="37"/>
      <c r="WO5" s="37"/>
      <c r="WP5" s="37"/>
      <c r="WQ5" s="37"/>
      <c r="WR5" s="37"/>
      <c r="WS5" s="37"/>
      <c r="WT5" s="37"/>
      <c r="WU5" s="37"/>
      <c r="WV5" s="37"/>
      <c r="WW5" s="37"/>
      <c r="WX5" s="37"/>
      <c r="WY5" s="37"/>
      <c r="WZ5" s="37"/>
      <c r="XA5" s="37"/>
      <c r="XB5" s="37"/>
      <c r="XC5" s="37"/>
      <c r="XD5" s="37"/>
      <c r="XE5" s="37"/>
      <c r="XF5" s="37"/>
      <c r="XG5" s="37"/>
      <c r="XH5" s="37"/>
      <c r="XI5" s="37"/>
      <c r="XJ5" s="37"/>
      <c r="XK5" s="37"/>
      <c r="XL5" s="37"/>
      <c r="XM5" s="37"/>
      <c r="XN5" s="37"/>
      <c r="XO5" s="37"/>
      <c r="XP5" s="37"/>
      <c r="XQ5" s="37"/>
      <c r="XR5" s="37"/>
      <c r="XS5" s="37"/>
      <c r="XT5" s="37"/>
      <c r="XU5" s="37"/>
      <c r="XV5" s="37"/>
      <c r="XW5" s="37"/>
      <c r="XX5" s="37"/>
      <c r="XY5" s="37"/>
      <c r="XZ5" s="37"/>
      <c r="YA5" s="37"/>
      <c r="YB5" s="37"/>
      <c r="YC5" s="37"/>
      <c r="YD5" s="37"/>
      <c r="YE5" s="37"/>
      <c r="YF5" s="37"/>
      <c r="YG5" s="37"/>
      <c r="YH5" s="37"/>
      <c r="YI5" s="37"/>
      <c r="YJ5" s="37"/>
      <c r="YK5" s="37"/>
      <c r="YL5" s="37"/>
      <c r="YM5" s="37"/>
      <c r="YN5" s="37"/>
      <c r="YO5" s="37"/>
      <c r="YP5" s="37"/>
      <c r="YQ5" s="37"/>
      <c r="YR5" s="37"/>
      <c r="YS5" s="37"/>
      <c r="YT5" s="37"/>
      <c r="YU5" s="37"/>
      <c r="YV5" s="37"/>
      <c r="YW5" s="37"/>
      <c r="YX5" s="37"/>
      <c r="YY5" s="37"/>
      <c r="YZ5" s="37"/>
      <c r="ZA5" s="37"/>
      <c r="ZB5" s="37"/>
      <c r="ZC5" s="37"/>
      <c r="ZD5" s="37"/>
      <c r="ZE5" s="37"/>
      <c r="ZF5" s="37"/>
      <c r="ZG5" s="37"/>
      <c r="ZH5" s="37"/>
      <c r="ZI5" s="37"/>
      <c r="ZJ5" s="37"/>
      <c r="ZK5" s="37"/>
      <c r="ZL5" s="37"/>
      <c r="ZM5" s="37"/>
      <c r="ZN5" s="37"/>
      <c r="ZO5" s="37"/>
      <c r="ZP5" s="37"/>
      <c r="ZQ5" s="37"/>
      <c r="ZR5" s="37"/>
      <c r="ZS5" s="37"/>
      <c r="ZT5" s="37"/>
      <c r="ZU5" s="37"/>
      <c r="ZV5" s="37"/>
      <c r="ZW5" s="37"/>
      <c r="ZX5" s="37"/>
      <c r="ZY5" s="37"/>
      <c r="ZZ5" s="37"/>
      <c r="AAA5" s="37"/>
      <c r="AAB5" s="37"/>
      <c r="AAC5" s="37"/>
      <c r="AAD5" s="37"/>
      <c r="AAE5" s="37"/>
      <c r="AAF5" s="37"/>
      <c r="AAG5" s="37"/>
      <c r="AAH5" s="37"/>
      <c r="AAI5" s="37"/>
      <c r="AAJ5" s="37"/>
      <c r="AAK5" s="37"/>
      <c r="AAL5" s="37"/>
      <c r="AAM5" s="37"/>
      <c r="AAN5" s="37"/>
      <c r="AAO5" s="37"/>
      <c r="AAP5" s="37"/>
      <c r="AAQ5" s="37"/>
      <c r="AAR5" s="37"/>
      <c r="AAS5" s="37"/>
      <c r="AAT5" s="37"/>
      <c r="AAU5" s="37"/>
      <c r="AAV5" s="37"/>
      <c r="AAW5" s="37"/>
      <c r="AAX5" s="37"/>
      <c r="AAY5" s="37"/>
      <c r="AAZ5" s="37"/>
      <c r="ABA5" s="37"/>
      <c r="ABB5" s="37"/>
      <c r="ABC5" s="37"/>
      <c r="ABD5" s="37"/>
      <c r="ABE5" s="37"/>
      <c r="ABF5" s="37"/>
      <c r="ABG5" s="37"/>
      <c r="ABH5" s="37"/>
      <c r="ABI5" s="37"/>
      <c r="ABJ5" s="37"/>
      <c r="ABK5" s="37"/>
      <c r="ABL5" s="37"/>
      <c r="ABM5" s="37"/>
      <c r="ABN5" s="37"/>
      <c r="ABO5" s="37"/>
      <c r="ABP5" s="37"/>
      <c r="ABQ5" s="37"/>
      <c r="ABR5" s="37"/>
      <c r="ABS5" s="37"/>
      <c r="ABT5" s="37"/>
      <c r="ABU5" s="37"/>
      <c r="ABV5" s="37"/>
      <c r="ABW5" s="37"/>
      <c r="ABX5" s="37"/>
      <c r="ABY5" s="37"/>
      <c r="ABZ5" s="37"/>
      <c r="ACA5" s="37"/>
      <c r="ACB5" s="37"/>
      <c r="ACC5" s="37"/>
      <c r="ACD5" s="37"/>
      <c r="ACE5" s="37"/>
      <c r="ACF5" s="37"/>
      <c r="ACG5" s="37"/>
      <c r="ACH5" s="37"/>
      <c r="ACI5" s="37"/>
      <c r="ACJ5" s="37"/>
      <c r="ACK5" s="37"/>
      <c r="ACL5" s="37"/>
      <c r="ACM5" s="37"/>
      <c r="ACN5" s="37"/>
      <c r="ACO5" s="37"/>
      <c r="ACP5" s="37"/>
      <c r="ACQ5" s="37"/>
      <c r="ACR5" s="37"/>
      <c r="ACS5" s="37"/>
      <c r="ACT5" s="37"/>
      <c r="ACU5" s="37"/>
      <c r="ACV5" s="37"/>
      <c r="ACW5" s="37"/>
      <c r="ACX5" s="37"/>
      <c r="ACY5" s="37"/>
      <c r="ACZ5" s="37"/>
      <c r="ADA5" s="37"/>
      <c r="ADB5" s="37"/>
      <c r="ADC5" s="37"/>
      <c r="ADD5" s="37"/>
      <c r="ADE5" s="37"/>
      <c r="ADF5" s="37"/>
      <c r="ADG5" s="37"/>
      <c r="ADH5" s="37"/>
      <c r="ADI5" s="37"/>
      <c r="ADJ5" s="37"/>
      <c r="ADK5" s="37"/>
      <c r="ADL5" s="37"/>
      <c r="ADM5" s="37"/>
      <c r="ADN5" s="37"/>
      <c r="ADO5" s="37"/>
      <c r="ADP5" s="37"/>
      <c r="ADQ5" s="37"/>
      <c r="ADR5" s="37"/>
      <c r="ADS5" s="37"/>
      <c r="ADT5" s="37"/>
      <c r="ADU5" s="37"/>
      <c r="ADV5" s="37"/>
      <c r="ADW5" s="37"/>
      <c r="ADX5" s="37"/>
      <c r="ADY5" s="37"/>
      <c r="ADZ5" s="37"/>
      <c r="AEA5" s="37"/>
      <c r="AEB5" s="37"/>
      <c r="AEC5" s="37"/>
      <c r="AED5" s="37"/>
      <c r="AEE5" s="37"/>
      <c r="AEF5" s="37"/>
      <c r="AEG5" s="37"/>
      <c r="AEH5" s="37"/>
      <c r="AEI5" s="37"/>
      <c r="AEJ5" s="37"/>
      <c r="AEK5" s="37"/>
      <c r="AEL5" s="37"/>
      <c r="AEM5" s="37"/>
      <c r="AEN5" s="37"/>
      <c r="AEO5" s="37"/>
      <c r="AEP5" s="37"/>
      <c r="AEQ5" s="37"/>
      <c r="AER5" s="37"/>
      <c r="AES5" s="37"/>
      <c r="AET5" s="37"/>
      <c r="AEU5" s="37"/>
      <c r="AEV5" s="37"/>
      <c r="AEW5" s="37"/>
      <c r="AEX5" s="37"/>
      <c r="AEY5" s="37"/>
      <c r="AEZ5" s="37"/>
      <c r="AFA5" s="37"/>
      <c r="AFB5" s="37"/>
      <c r="AFC5" s="37"/>
      <c r="AFD5" s="37"/>
      <c r="AFE5" s="37"/>
      <c r="AFF5" s="37"/>
      <c r="AFG5" s="37"/>
      <c r="AFH5" s="37"/>
      <c r="AFI5" s="37"/>
      <c r="AFJ5" s="37"/>
      <c r="AFK5" s="37"/>
      <c r="AFL5" s="37"/>
      <c r="AFM5" s="37"/>
      <c r="AFN5" s="37"/>
      <c r="AFO5" s="37"/>
      <c r="AFP5" s="37"/>
      <c r="AFQ5" s="37"/>
      <c r="AFR5" s="37"/>
      <c r="AFS5" s="37"/>
      <c r="AFT5" s="37"/>
      <c r="AFU5" s="37"/>
      <c r="AFV5" s="37"/>
      <c r="AFW5" s="37"/>
      <c r="AFX5" s="37"/>
      <c r="AFY5" s="37"/>
      <c r="AFZ5" s="37"/>
      <c r="AGA5" s="37"/>
      <c r="AGB5" s="37"/>
      <c r="AGC5" s="37"/>
      <c r="AGD5" s="37"/>
      <c r="AGE5" s="37"/>
      <c r="AGF5" s="37"/>
      <c r="AGG5" s="37"/>
      <c r="AGH5" s="37"/>
      <c r="AGI5" s="37"/>
      <c r="AGJ5" s="37"/>
      <c r="AGK5" s="37"/>
      <c r="AGL5" s="37"/>
      <c r="AGM5" s="37"/>
      <c r="AGN5" s="37"/>
      <c r="AGO5" s="37"/>
      <c r="AGP5" s="37"/>
      <c r="AGQ5" s="37"/>
      <c r="AGR5" s="37"/>
      <c r="AGS5" s="37"/>
      <c r="AGT5" s="37"/>
      <c r="AGU5" s="37"/>
      <c r="AGV5" s="37"/>
      <c r="AGW5" s="37"/>
      <c r="AGX5" s="37"/>
      <c r="AGY5" s="37"/>
      <c r="AGZ5" s="37"/>
      <c r="AHA5" s="37"/>
      <c r="AHB5" s="37"/>
      <c r="AHC5" s="37"/>
      <c r="AHD5" s="37"/>
      <c r="AHE5" s="37"/>
      <c r="AHF5" s="37"/>
      <c r="AHG5" s="37"/>
      <c r="AHH5" s="37"/>
      <c r="AHI5" s="37"/>
      <c r="AHJ5" s="37"/>
      <c r="AHK5" s="37"/>
      <c r="AHL5" s="37"/>
      <c r="AHM5" s="37"/>
      <c r="AHN5" s="37"/>
      <c r="AHO5" s="37"/>
      <c r="AHP5" s="37"/>
      <c r="AHQ5" s="37"/>
      <c r="AHR5" s="37"/>
      <c r="AHS5" s="37"/>
      <c r="AHT5" s="37"/>
      <c r="AHU5" s="37"/>
      <c r="AHV5" s="37"/>
      <c r="AHW5" s="37"/>
      <c r="AHX5" s="37"/>
      <c r="AHY5" s="37"/>
      <c r="AHZ5" s="37"/>
      <c r="AIA5" s="37"/>
      <c r="AIB5" s="37"/>
      <c r="AIC5" s="37"/>
      <c r="AID5" s="37"/>
      <c r="AIE5" s="37"/>
      <c r="AIF5" s="37"/>
      <c r="AIG5" s="37"/>
      <c r="AIH5" s="37"/>
      <c r="AII5" s="37"/>
      <c r="AIJ5" s="37"/>
      <c r="AIK5" s="37"/>
      <c r="AIL5" s="37"/>
      <c r="AIM5" s="37"/>
      <c r="AIN5" s="37"/>
      <c r="AIO5" s="37"/>
      <c r="AIP5" s="37"/>
      <c r="AIQ5" s="37"/>
      <c r="AIR5" s="37"/>
      <c r="AIS5" s="37"/>
      <c r="AIT5" s="37"/>
      <c r="AIU5" s="37"/>
      <c r="AIV5" s="37"/>
      <c r="AIW5" s="37"/>
      <c r="AIX5" s="37"/>
      <c r="AIY5" s="37"/>
      <c r="AIZ5" s="37"/>
      <c r="AJA5" s="37"/>
      <c r="AJB5" s="37"/>
      <c r="AJC5" s="37"/>
      <c r="AJD5" s="37"/>
      <c r="AJE5" s="37"/>
      <c r="AJF5" s="37"/>
      <c r="AJG5" s="37"/>
      <c r="AJH5" s="37"/>
      <c r="AJI5" s="37"/>
      <c r="AJJ5" s="37"/>
      <c r="AJK5" s="37"/>
      <c r="AJL5" s="37"/>
      <c r="AJM5" s="37"/>
      <c r="AJN5" s="37"/>
      <c r="AJO5" s="37"/>
      <c r="AJP5" s="37"/>
      <c r="AJQ5" s="37"/>
      <c r="AJR5" s="37"/>
      <c r="AJS5" s="37"/>
      <c r="AJT5" s="37"/>
      <c r="AJU5" s="37"/>
      <c r="AJV5" s="37"/>
      <c r="AJW5" s="37"/>
      <c r="AJX5" s="37"/>
      <c r="AJY5" s="37"/>
      <c r="AJZ5" s="37"/>
      <c r="AKA5" s="37"/>
      <c r="AKB5" s="37"/>
      <c r="AKC5" s="37"/>
      <c r="AKD5" s="37"/>
      <c r="AKE5" s="37"/>
      <c r="AKF5" s="37"/>
      <c r="AKG5" s="37"/>
      <c r="AKH5" s="37"/>
      <c r="AKI5" s="37"/>
      <c r="AKJ5" s="37"/>
      <c r="AKK5" s="37"/>
      <c r="AKL5" s="37"/>
      <c r="AKM5" s="37"/>
      <c r="AKN5" s="37"/>
    </row>
    <row r="6" spans="1:976" s="416" customFormat="1">
      <c r="A6" s="446"/>
      <c r="B6" s="446"/>
      <c r="C6" s="446"/>
      <c r="D6" s="36"/>
      <c r="E6" s="36"/>
      <c r="F6" s="36"/>
      <c r="G6" s="36"/>
      <c r="H6" s="36"/>
      <c r="I6" s="36"/>
      <c r="J6" s="36"/>
      <c r="K6" s="36"/>
      <c r="L6" s="36"/>
      <c r="M6" s="36"/>
      <c r="N6" s="36"/>
      <c r="O6" s="36"/>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c r="OX6" s="37"/>
      <c r="OY6" s="37"/>
      <c r="OZ6" s="37"/>
      <c r="PA6" s="37"/>
      <c r="PB6" s="37"/>
      <c r="PC6" s="37"/>
      <c r="PD6" s="37"/>
      <c r="PE6" s="37"/>
      <c r="PF6" s="37"/>
      <c r="PG6" s="37"/>
      <c r="PH6" s="37"/>
      <c r="PI6" s="37"/>
      <c r="PJ6" s="37"/>
      <c r="PK6" s="37"/>
      <c r="PL6" s="37"/>
      <c r="PM6" s="37"/>
      <c r="PN6" s="37"/>
      <c r="PO6" s="37"/>
      <c r="PP6" s="37"/>
      <c r="PQ6" s="37"/>
      <c r="PR6" s="37"/>
      <c r="PS6" s="37"/>
      <c r="PT6" s="37"/>
      <c r="PU6" s="37"/>
      <c r="PV6" s="37"/>
      <c r="PW6" s="37"/>
      <c r="PX6" s="37"/>
      <c r="PY6" s="37"/>
      <c r="PZ6" s="37"/>
      <c r="QA6" s="37"/>
      <c r="QB6" s="37"/>
      <c r="QC6" s="37"/>
      <c r="QD6" s="37"/>
      <c r="QE6" s="37"/>
      <c r="QF6" s="37"/>
      <c r="QG6" s="37"/>
      <c r="QH6" s="37"/>
      <c r="QI6" s="37"/>
      <c r="QJ6" s="37"/>
      <c r="QK6" s="37"/>
      <c r="QL6" s="37"/>
      <c r="QM6" s="37"/>
      <c r="QN6" s="37"/>
      <c r="QO6" s="37"/>
      <c r="QP6" s="37"/>
      <c r="QQ6" s="37"/>
      <c r="QR6" s="37"/>
      <c r="QS6" s="37"/>
      <c r="QT6" s="37"/>
      <c r="QU6" s="37"/>
      <c r="QV6" s="37"/>
      <c r="QW6" s="37"/>
      <c r="QX6" s="37"/>
      <c r="QY6" s="37"/>
      <c r="QZ6" s="37"/>
      <c r="RA6" s="37"/>
      <c r="RB6" s="37"/>
      <c r="RC6" s="37"/>
      <c r="RD6" s="37"/>
      <c r="RE6" s="37"/>
      <c r="RF6" s="37"/>
      <c r="RG6" s="37"/>
      <c r="RH6" s="37"/>
      <c r="RI6" s="37"/>
      <c r="RJ6" s="37"/>
      <c r="RK6" s="37"/>
      <c r="RL6" s="37"/>
      <c r="RM6" s="37"/>
      <c r="RN6" s="37"/>
      <c r="RO6" s="37"/>
      <c r="RP6" s="37"/>
      <c r="RQ6" s="37"/>
      <c r="RR6" s="37"/>
      <c r="RS6" s="37"/>
      <c r="RT6" s="37"/>
      <c r="RU6" s="37"/>
      <c r="RV6" s="37"/>
      <c r="RW6" s="37"/>
      <c r="RX6" s="37"/>
      <c r="RY6" s="37"/>
      <c r="RZ6" s="37"/>
      <c r="SA6" s="37"/>
      <c r="SB6" s="37"/>
      <c r="SC6" s="37"/>
      <c r="SD6" s="37"/>
      <c r="SE6" s="37"/>
      <c r="SF6" s="37"/>
      <c r="SG6" s="37"/>
      <c r="SH6" s="37"/>
      <c r="SI6" s="37"/>
      <c r="SJ6" s="37"/>
      <c r="SK6" s="37"/>
      <c r="SL6" s="37"/>
      <c r="SM6" s="37"/>
      <c r="SN6" s="37"/>
      <c r="SO6" s="37"/>
      <c r="SP6" s="37"/>
      <c r="SQ6" s="37"/>
      <c r="SR6" s="37"/>
      <c r="SS6" s="37"/>
      <c r="ST6" s="37"/>
      <c r="SU6" s="37"/>
      <c r="SV6" s="37"/>
      <c r="SW6" s="37"/>
      <c r="SX6" s="37"/>
      <c r="SY6" s="37"/>
      <c r="SZ6" s="37"/>
      <c r="TA6" s="37"/>
      <c r="TB6" s="37"/>
      <c r="TC6" s="37"/>
      <c r="TD6" s="37"/>
      <c r="TE6" s="37"/>
      <c r="TF6" s="37"/>
      <c r="TG6" s="37"/>
      <c r="TH6" s="37"/>
      <c r="TI6" s="37"/>
      <c r="TJ6" s="37"/>
      <c r="TK6" s="37"/>
      <c r="TL6" s="37"/>
      <c r="TM6" s="37"/>
      <c r="TN6" s="37"/>
      <c r="TO6" s="37"/>
      <c r="TP6" s="37"/>
      <c r="TQ6" s="37"/>
      <c r="TR6" s="37"/>
      <c r="TS6" s="37"/>
      <c r="TT6" s="37"/>
      <c r="TU6" s="37"/>
      <c r="TV6" s="37"/>
      <c r="TW6" s="37"/>
      <c r="TX6" s="37"/>
      <c r="TY6" s="37"/>
      <c r="TZ6" s="37"/>
      <c r="UA6" s="37"/>
      <c r="UB6" s="37"/>
      <c r="UC6" s="37"/>
      <c r="UD6" s="37"/>
      <c r="UE6" s="37"/>
      <c r="UF6" s="37"/>
      <c r="UG6" s="37"/>
      <c r="UH6" s="37"/>
      <c r="UI6" s="37"/>
      <c r="UJ6" s="37"/>
      <c r="UK6" s="37"/>
      <c r="UL6" s="37"/>
      <c r="UM6" s="37"/>
      <c r="UN6" s="37"/>
      <c r="UO6" s="37"/>
      <c r="UP6" s="37"/>
      <c r="UQ6" s="37"/>
      <c r="UR6" s="37"/>
      <c r="US6" s="37"/>
      <c r="UT6" s="37"/>
      <c r="UU6" s="37"/>
      <c r="UV6" s="37"/>
      <c r="UW6" s="37"/>
      <c r="UX6" s="37"/>
      <c r="UY6" s="37"/>
      <c r="UZ6" s="37"/>
      <c r="VA6" s="37"/>
      <c r="VB6" s="37"/>
      <c r="VC6" s="37"/>
      <c r="VD6" s="37"/>
      <c r="VE6" s="37"/>
      <c r="VF6" s="37"/>
      <c r="VG6" s="37"/>
      <c r="VH6" s="37"/>
      <c r="VI6" s="37"/>
      <c r="VJ6" s="37"/>
      <c r="VK6" s="37"/>
      <c r="VL6" s="37"/>
      <c r="VM6" s="37"/>
      <c r="VN6" s="37"/>
      <c r="VO6" s="37"/>
      <c r="VP6" s="37"/>
      <c r="VQ6" s="37"/>
      <c r="VR6" s="37"/>
      <c r="VS6" s="37"/>
      <c r="VT6" s="37"/>
      <c r="VU6" s="37"/>
      <c r="VV6" s="37"/>
      <c r="VW6" s="37"/>
      <c r="VX6" s="37"/>
      <c r="VY6" s="37"/>
      <c r="VZ6" s="37"/>
      <c r="WA6" s="37"/>
      <c r="WB6" s="37"/>
      <c r="WC6" s="37"/>
      <c r="WD6" s="37"/>
      <c r="WE6" s="37"/>
      <c r="WF6" s="37"/>
      <c r="WG6" s="37"/>
      <c r="WH6" s="37"/>
      <c r="WI6" s="37"/>
      <c r="WJ6" s="37"/>
      <c r="WK6" s="37"/>
      <c r="WL6" s="37"/>
      <c r="WM6" s="37"/>
      <c r="WN6" s="37"/>
      <c r="WO6" s="37"/>
      <c r="WP6" s="37"/>
      <c r="WQ6" s="37"/>
      <c r="WR6" s="37"/>
      <c r="WS6" s="37"/>
      <c r="WT6" s="37"/>
      <c r="WU6" s="37"/>
      <c r="WV6" s="37"/>
      <c r="WW6" s="37"/>
      <c r="WX6" s="37"/>
      <c r="WY6" s="37"/>
      <c r="WZ6" s="37"/>
      <c r="XA6" s="37"/>
      <c r="XB6" s="37"/>
      <c r="XC6" s="37"/>
      <c r="XD6" s="37"/>
      <c r="XE6" s="37"/>
      <c r="XF6" s="37"/>
      <c r="XG6" s="37"/>
      <c r="XH6" s="37"/>
      <c r="XI6" s="37"/>
      <c r="XJ6" s="37"/>
      <c r="XK6" s="37"/>
      <c r="XL6" s="37"/>
      <c r="XM6" s="37"/>
      <c r="XN6" s="37"/>
      <c r="XO6" s="37"/>
      <c r="XP6" s="37"/>
      <c r="XQ6" s="37"/>
      <c r="XR6" s="37"/>
      <c r="XS6" s="37"/>
      <c r="XT6" s="37"/>
      <c r="XU6" s="37"/>
      <c r="XV6" s="37"/>
      <c r="XW6" s="37"/>
      <c r="XX6" s="37"/>
      <c r="XY6" s="37"/>
      <c r="XZ6" s="37"/>
      <c r="YA6" s="37"/>
      <c r="YB6" s="37"/>
      <c r="YC6" s="37"/>
      <c r="YD6" s="37"/>
      <c r="YE6" s="37"/>
      <c r="YF6" s="37"/>
      <c r="YG6" s="37"/>
      <c r="YH6" s="37"/>
      <c r="YI6" s="37"/>
      <c r="YJ6" s="37"/>
      <c r="YK6" s="37"/>
      <c r="YL6" s="37"/>
      <c r="YM6" s="37"/>
      <c r="YN6" s="37"/>
      <c r="YO6" s="37"/>
      <c r="YP6" s="37"/>
      <c r="YQ6" s="37"/>
      <c r="YR6" s="37"/>
      <c r="YS6" s="37"/>
      <c r="YT6" s="37"/>
      <c r="YU6" s="37"/>
      <c r="YV6" s="37"/>
      <c r="YW6" s="37"/>
      <c r="YX6" s="37"/>
      <c r="YY6" s="37"/>
      <c r="YZ6" s="37"/>
      <c r="ZA6" s="37"/>
      <c r="ZB6" s="37"/>
      <c r="ZC6" s="37"/>
      <c r="ZD6" s="37"/>
      <c r="ZE6" s="37"/>
      <c r="ZF6" s="37"/>
      <c r="ZG6" s="37"/>
      <c r="ZH6" s="37"/>
      <c r="ZI6" s="37"/>
      <c r="ZJ6" s="37"/>
      <c r="ZK6" s="37"/>
      <c r="ZL6" s="37"/>
      <c r="ZM6" s="37"/>
      <c r="ZN6" s="37"/>
      <c r="ZO6" s="37"/>
      <c r="ZP6" s="37"/>
      <c r="ZQ6" s="37"/>
      <c r="ZR6" s="37"/>
      <c r="ZS6" s="37"/>
      <c r="ZT6" s="37"/>
      <c r="ZU6" s="37"/>
      <c r="ZV6" s="37"/>
      <c r="ZW6" s="37"/>
      <c r="ZX6" s="37"/>
      <c r="ZY6" s="37"/>
      <c r="ZZ6" s="37"/>
      <c r="AAA6" s="37"/>
      <c r="AAB6" s="37"/>
      <c r="AAC6" s="37"/>
      <c r="AAD6" s="37"/>
      <c r="AAE6" s="37"/>
      <c r="AAF6" s="37"/>
      <c r="AAG6" s="37"/>
      <c r="AAH6" s="37"/>
      <c r="AAI6" s="37"/>
      <c r="AAJ6" s="37"/>
      <c r="AAK6" s="37"/>
      <c r="AAL6" s="37"/>
      <c r="AAM6" s="37"/>
      <c r="AAN6" s="37"/>
      <c r="AAO6" s="37"/>
      <c r="AAP6" s="37"/>
      <c r="AAQ6" s="37"/>
      <c r="AAR6" s="37"/>
      <c r="AAS6" s="37"/>
      <c r="AAT6" s="37"/>
      <c r="AAU6" s="37"/>
      <c r="AAV6" s="37"/>
      <c r="AAW6" s="37"/>
      <c r="AAX6" s="37"/>
      <c r="AAY6" s="37"/>
      <c r="AAZ6" s="37"/>
      <c r="ABA6" s="37"/>
      <c r="ABB6" s="37"/>
      <c r="ABC6" s="37"/>
      <c r="ABD6" s="37"/>
      <c r="ABE6" s="37"/>
      <c r="ABF6" s="37"/>
      <c r="ABG6" s="37"/>
      <c r="ABH6" s="37"/>
      <c r="ABI6" s="37"/>
      <c r="ABJ6" s="37"/>
      <c r="ABK6" s="37"/>
      <c r="ABL6" s="37"/>
      <c r="ABM6" s="37"/>
      <c r="ABN6" s="37"/>
      <c r="ABO6" s="37"/>
      <c r="ABP6" s="37"/>
      <c r="ABQ6" s="37"/>
      <c r="ABR6" s="37"/>
      <c r="ABS6" s="37"/>
      <c r="ABT6" s="37"/>
      <c r="ABU6" s="37"/>
      <c r="ABV6" s="37"/>
      <c r="ABW6" s="37"/>
      <c r="ABX6" s="37"/>
      <c r="ABY6" s="37"/>
      <c r="ABZ6" s="37"/>
      <c r="ACA6" s="37"/>
      <c r="ACB6" s="37"/>
      <c r="ACC6" s="37"/>
      <c r="ACD6" s="37"/>
      <c r="ACE6" s="37"/>
      <c r="ACF6" s="37"/>
      <c r="ACG6" s="37"/>
      <c r="ACH6" s="37"/>
      <c r="ACI6" s="37"/>
      <c r="ACJ6" s="37"/>
      <c r="ACK6" s="37"/>
      <c r="ACL6" s="37"/>
      <c r="ACM6" s="37"/>
      <c r="ACN6" s="37"/>
      <c r="ACO6" s="37"/>
      <c r="ACP6" s="37"/>
      <c r="ACQ6" s="37"/>
      <c r="ACR6" s="37"/>
      <c r="ACS6" s="37"/>
      <c r="ACT6" s="37"/>
      <c r="ACU6" s="37"/>
      <c r="ACV6" s="37"/>
      <c r="ACW6" s="37"/>
      <c r="ACX6" s="37"/>
      <c r="ACY6" s="37"/>
      <c r="ACZ6" s="37"/>
      <c r="ADA6" s="37"/>
      <c r="ADB6" s="37"/>
      <c r="ADC6" s="37"/>
      <c r="ADD6" s="37"/>
      <c r="ADE6" s="37"/>
      <c r="ADF6" s="37"/>
      <c r="ADG6" s="37"/>
      <c r="ADH6" s="37"/>
      <c r="ADI6" s="37"/>
      <c r="ADJ6" s="37"/>
      <c r="ADK6" s="37"/>
      <c r="ADL6" s="37"/>
      <c r="ADM6" s="37"/>
      <c r="ADN6" s="37"/>
      <c r="ADO6" s="37"/>
      <c r="ADP6" s="37"/>
      <c r="ADQ6" s="37"/>
      <c r="ADR6" s="37"/>
      <c r="ADS6" s="37"/>
      <c r="ADT6" s="37"/>
      <c r="ADU6" s="37"/>
      <c r="ADV6" s="37"/>
      <c r="ADW6" s="37"/>
      <c r="ADX6" s="37"/>
      <c r="ADY6" s="37"/>
      <c r="ADZ6" s="37"/>
      <c r="AEA6" s="37"/>
      <c r="AEB6" s="37"/>
      <c r="AEC6" s="37"/>
      <c r="AED6" s="37"/>
      <c r="AEE6" s="37"/>
      <c r="AEF6" s="37"/>
      <c r="AEG6" s="37"/>
      <c r="AEH6" s="37"/>
      <c r="AEI6" s="37"/>
      <c r="AEJ6" s="37"/>
      <c r="AEK6" s="37"/>
      <c r="AEL6" s="37"/>
      <c r="AEM6" s="37"/>
      <c r="AEN6" s="37"/>
      <c r="AEO6" s="37"/>
      <c r="AEP6" s="37"/>
      <c r="AEQ6" s="37"/>
      <c r="AER6" s="37"/>
      <c r="AES6" s="37"/>
      <c r="AET6" s="37"/>
      <c r="AEU6" s="37"/>
      <c r="AEV6" s="37"/>
      <c r="AEW6" s="37"/>
      <c r="AEX6" s="37"/>
      <c r="AEY6" s="37"/>
      <c r="AEZ6" s="37"/>
      <c r="AFA6" s="37"/>
      <c r="AFB6" s="37"/>
      <c r="AFC6" s="37"/>
      <c r="AFD6" s="37"/>
      <c r="AFE6" s="37"/>
      <c r="AFF6" s="37"/>
      <c r="AFG6" s="37"/>
      <c r="AFH6" s="37"/>
      <c r="AFI6" s="37"/>
      <c r="AFJ6" s="37"/>
      <c r="AFK6" s="37"/>
      <c r="AFL6" s="37"/>
      <c r="AFM6" s="37"/>
      <c r="AFN6" s="37"/>
      <c r="AFO6" s="37"/>
      <c r="AFP6" s="37"/>
      <c r="AFQ6" s="37"/>
      <c r="AFR6" s="37"/>
      <c r="AFS6" s="37"/>
      <c r="AFT6" s="37"/>
      <c r="AFU6" s="37"/>
      <c r="AFV6" s="37"/>
      <c r="AFW6" s="37"/>
      <c r="AFX6" s="37"/>
      <c r="AFY6" s="37"/>
      <c r="AFZ6" s="37"/>
      <c r="AGA6" s="37"/>
      <c r="AGB6" s="37"/>
      <c r="AGC6" s="37"/>
      <c r="AGD6" s="37"/>
      <c r="AGE6" s="37"/>
      <c r="AGF6" s="37"/>
      <c r="AGG6" s="37"/>
      <c r="AGH6" s="37"/>
      <c r="AGI6" s="37"/>
      <c r="AGJ6" s="37"/>
      <c r="AGK6" s="37"/>
      <c r="AGL6" s="37"/>
      <c r="AGM6" s="37"/>
      <c r="AGN6" s="37"/>
      <c r="AGO6" s="37"/>
      <c r="AGP6" s="37"/>
      <c r="AGQ6" s="37"/>
      <c r="AGR6" s="37"/>
      <c r="AGS6" s="37"/>
      <c r="AGT6" s="37"/>
      <c r="AGU6" s="37"/>
      <c r="AGV6" s="37"/>
      <c r="AGW6" s="37"/>
      <c r="AGX6" s="37"/>
      <c r="AGY6" s="37"/>
      <c r="AGZ6" s="37"/>
      <c r="AHA6" s="37"/>
      <c r="AHB6" s="37"/>
      <c r="AHC6" s="37"/>
      <c r="AHD6" s="37"/>
      <c r="AHE6" s="37"/>
      <c r="AHF6" s="37"/>
      <c r="AHG6" s="37"/>
      <c r="AHH6" s="37"/>
      <c r="AHI6" s="37"/>
      <c r="AHJ6" s="37"/>
      <c r="AHK6" s="37"/>
      <c r="AHL6" s="37"/>
      <c r="AHM6" s="37"/>
      <c r="AHN6" s="37"/>
      <c r="AHO6" s="37"/>
      <c r="AHP6" s="37"/>
      <c r="AHQ6" s="37"/>
      <c r="AHR6" s="37"/>
      <c r="AHS6" s="37"/>
      <c r="AHT6" s="37"/>
      <c r="AHU6" s="37"/>
      <c r="AHV6" s="37"/>
      <c r="AHW6" s="37"/>
      <c r="AHX6" s="37"/>
      <c r="AHY6" s="37"/>
      <c r="AHZ6" s="37"/>
      <c r="AIA6" s="37"/>
      <c r="AIB6" s="37"/>
      <c r="AIC6" s="37"/>
      <c r="AID6" s="37"/>
      <c r="AIE6" s="37"/>
      <c r="AIF6" s="37"/>
      <c r="AIG6" s="37"/>
      <c r="AIH6" s="37"/>
      <c r="AII6" s="37"/>
      <c r="AIJ6" s="37"/>
      <c r="AIK6" s="37"/>
      <c r="AIL6" s="37"/>
      <c r="AIM6" s="37"/>
      <c r="AIN6" s="37"/>
      <c r="AIO6" s="37"/>
      <c r="AIP6" s="37"/>
      <c r="AIQ6" s="37"/>
      <c r="AIR6" s="37"/>
      <c r="AIS6" s="37"/>
      <c r="AIT6" s="37"/>
      <c r="AIU6" s="37"/>
      <c r="AIV6" s="37"/>
      <c r="AIW6" s="37"/>
      <c r="AIX6" s="37"/>
      <c r="AIY6" s="37"/>
      <c r="AIZ6" s="37"/>
      <c r="AJA6" s="37"/>
      <c r="AJB6" s="37"/>
      <c r="AJC6" s="37"/>
      <c r="AJD6" s="37"/>
      <c r="AJE6" s="37"/>
      <c r="AJF6" s="37"/>
      <c r="AJG6" s="37"/>
      <c r="AJH6" s="37"/>
      <c r="AJI6" s="37"/>
      <c r="AJJ6" s="37"/>
      <c r="AJK6" s="37"/>
      <c r="AJL6" s="37"/>
      <c r="AJM6" s="37"/>
      <c r="AJN6" s="37"/>
      <c r="AJO6" s="37"/>
      <c r="AJP6" s="37"/>
      <c r="AJQ6" s="37"/>
      <c r="AJR6" s="37"/>
      <c r="AJS6" s="37"/>
      <c r="AJT6" s="37"/>
      <c r="AJU6" s="37"/>
      <c r="AJV6" s="37"/>
      <c r="AJW6" s="37"/>
      <c r="AJX6" s="37"/>
      <c r="AJY6" s="37"/>
      <c r="AJZ6" s="37"/>
      <c r="AKA6" s="37"/>
      <c r="AKB6" s="37"/>
      <c r="AKC6" s="37"/>
      <c r="AKD6" s="37"/>
      <c r="AKE6" s="37"/>
      <c r="AKF6" s="37"/>
      <c r="AKG6" s="37"/>
      <c r="AKH6" s="37"/>
      <c r="AKI6" s="37"/>
      <c r="AKJ6" s="37"/>
      <c r="AKK6" s="37"/>
      <c r="AKL6" s="37"/>
      <c r="AKM6" s="37"/>
      <c r="AKN6" s="37"/>
    </row>
    <row r="7" spans="1:976" s="417" customFormat="1" ht="26.4">
      <c r="A7" s="369"/>
      <c r="B7" s="217" t="s">
        <v>291</v>
      </c>
      <c r="C7" s="370"/>
      <c r="D7" s="49" t="s">
        <v>292</v>
      </c>
      <c r="E7" s="49"/>
      <c r="F7" s="49"/>
      <c r="G7" s="49"/>
      <c r="H7" s="49"/>
      <c r="I7" s="49"/>
      <c r="J7" s="49"/>
      <c r="K7" s="49"/>
      <c r="L7" s="49"/>
      <c r="M7" s="49"/>
      <c r="N7" s="49"/>
      <c r="O7" s="49"/>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row>
    <row r="8" spans="1:976">
      <c r="A8" s="25" t="str">
        <f>D1</f>
        <v>IV. kwartał 1</v>
      </c>
      <c r="B8" s="77">
        <f ca="1">'Parametry sprzedazy'!K74</f>
        <v>0</v>
      </c>
      <c r="C8" s="32"/>
      <c r="D8" s="28">
        <f t="shared" ref="D8:O12" ca="1" si="0">$B8*D$5</f>
        <v>0</v>
      </c>
      <c r="E8" s="28">
        <f t="shared" ca="1" si="0"/>
        <v>0</v>
      </c>
      <c r="F8" s="28">
        <f t="shared" ca="1" si="0"/>
        <v>0</v>
      </c>
      <c r="G8" s="28">
        <f t="shared" ca="1" si="0"/>
        <v>0</v>
      </c>
      <c r="H8" s="28">
        <f t="shared" ca="1" si="0"/>
        <v>0</v>
      </c>
      <c r="I8" s="28">
        <f t="shared" ca="1" si="0"/>
        <v>0</v>
      </c>
      <c r="J8" s="28">
        <f t="shared" ca="1" si="0"/>
        <v>0</v>
      </c>
      <c r="K8" s="28">
        <f t="shared" ca="1" si="0"/>
        <v>0</v>
      </c>
      <c r="L8" s="28">
        <f t="shared" ca="1" si="0"/>
        <v>0</v>
      </c>
      <c r="M8" s="28">
        <f t="shared" ca="1" si="0"/>
        <v>0</v>
      </c>
      <c r="N8" s="28">
        <f t="shared" ca="1" si="0"/>
        <v>0</v>
      </c>
      <c r="O8" s="28">
        <f t="shared" ca="1" si="0"/>
        <v>0</v>
      </c>
    </row>
    <row r="9" spans="1:976">
      <c r="A9" s="16" t="str">
        <f>E1</f>
        <v>I. kwartał 2</v>
      </c>
      <c r="B9" s="78">
        <f ca="1">'Parametry sprzedazy'!L74</f>
        <v>0</v>
      </c>
      <c r="C9" s="32"/>
      <c r="D9" s="17"/>
      <c r="E9" s="17">
        <f t="shared" ca="1" si="0"/>
        <v>0</v>
      </c>
      <c r="F9" s="17">
        <f t="shared" ca="1" si="0"/>
        <v>0</v>
      </c>
      <c r="G9" s="17">
        <f t="shared" ca="1" si="0"/>
        <v>0</v>
      </c>
      <c r="H9" s="17">
        <f t="shared" ca="1" si="0"/>
        <v>0</v>
      </c>
      <c r="I9" s="17">
        <f t="shared" ca="1" si="0"/>
        <v>0</v>
      </c>
      <c r="J9" s="17">
        <f t="shared" ca="1" si="0"/>
        <v>0</v>
      </c>
      <c r="K9" s="17">
        <f t="shared" ca="1" si="0"/>
        <v>0</v>
      </c>
      <c r="L9" s="17">
        <f t="shared" ca="1" si="0"/>
        <v>0</v>
      </c>
      <c r="M9" s="17">
        <f t="shared" ca="1" si="0"/>
        <v>0</v>
      </c>
      <c r="N9" s="17">
        <f t="shared" ca="1" si="0"/>
        <v>0</v>
      </c>
      <c r="O9" s="17">
        <f t="shared" ca="1" si="0"/>
        <v>0</v>
      </c>
    </row>
    <row r="10" spans="1:976">
      <c r="A10" s="16" t="str">
        <f>F1</f>
        <v>II. kwartał 2</v>
      </c>
      <c r="B10" s="78">
        <f ca="1">'Parametry sprzedazy'!M74</f>
        <v>0</v>
      </c>
      <c r="C10" s="32"/>
      <c r="D10" s="17"/>
      <c r="E10" s="17"/>
      <c r="F10" s="17">
        <f t="shared" ca="1" si="0"/>
        <v>0</v>
      </c>
      <c r="G10" s="17">
        <f t="shared" ca="1" si="0"/>
        <v>0</v>
      </c>
      <c r="H10" s="17">
        <f t="shared" ca="1" si="0"/>
        <v>0</v>
      </c>
      <c r="I10" s="17">
        <f t="shared" ca="1" si="0"/>
        <v>0</v>
      </c>
      <c r="J10" s="17">
        <f t="shared" ca="1" si="0"/>
        <v>0</v>
      </c>
      <c r="K10" s="17">
        <f t="shared" ca="1" si="0"/>
        <v>0</v>
      </c>
      <c r="L10" s="17">
        <f t="shared" ca="1" si="0"/>
        <v>0</v>
      </c>
      <c r="M10" s="17">
        <f t="shared" ca="1" si="0"/>
        <v>0</v>
      </c>
      <c r="N10" s="17">
        <f t="shared" ca="1" si="0"/>
        <v>0</v>
      </c>
      <c r="O10" s="17">
        <f t="shared" ca="1" si="0"/>
        <v>0</v>
      </c>
    </row>
    <row r="11" spans="1:976">
      <c r="A11" s="16" t="str">
        <f>G1</f>
        <v>III. kwartał 2</v>
      </c>
      <c r="B11" s="78">
        <f ca="1">'Parametry sprzedazy'!N74</f>
        <v>0.1</v>
      </c>
      <c r="C11" s="32"/>
      <c r="D11" s="17"/>
      <c r="E11" s="17"/>
      <c r="F11" s="17"/>
      <c r="G11" s="17">
        <f t="shared" ca="1" si="0"/>
        <v>2.0000000000000004E-2</v>
      </c>
      <c r="H11" s="17">
        <f t="shared" ca="1" si="0"/>
        <v>2.0000000000000004E-2</v>
      </c>
      <c r="I11" s="17">
        <f t="shared" ca="1" si="0"/>
        <v>4.0000000000000008E-2</v>
      </c>
      <c r="J11" s="17">
        <f t="shared" ca="1" si="0"/>
        <v>4.0000000000000008E-2</v>
      </c>
      <c r="K11" s="17">
        <f t="shared" ca="1" si="0"/>
        <v>6.0000000000000012E-2</v>
      </c>
      <c r="L11" s="17">
        <f t="shared" ca="1" si="0"/>
        <v>6.0000000000000012E-2</v>
      </c>
      <c r="M11" s="17">
        <f t="shared" ca="1" si="0"/>
        <v>8.0000000000000016E-2</v>
      </c>
      <c r="N11" s="17">
        <f t="shared" ca="1" si="0"/>
        <v>0.1</v>
      </c>
      <c r="O11" s="17">
        <f t="shared" ca="1" si="0"/>
        <v>0.1</v>
      </c>
    </row>
    <row r="12" spans="1:976">
      <c r="A12" s="16" t="str">
        <f>H1</f>
        <v>IV. kwartał 2</v>
      </c>
      <c r="B12" s="77">
        <f ca="1">'Parametry sprzedazy'!O74</f>
        <v>0.1</v>
      </c>
      <c r="C12" s="32"/>
      <c r="D12" s="17"/>
      <c r="E12" s="17"/>
      <c r="F12" s="17"/>
      <c r="G12" s="17"/>
      <c r="H12" s="17">
        <f t="shared" ca="1" si="0"/>
        <v>2.0000000000000004E-2</v>
      </c>
      <c r="I12" s="17">
        <f t="shared" ca="1" si="0"/>
        <v>4.0000000000000008E-2</v>
      </c>
      <c r="J12" s="17">
        <f t="shared" ca="1" si="0"/>
        <v>4.0000000000000008E-2</v>
      </c>
      <c r="K12" s="17">
        <f t="shared" ca="1" si="0"/>
        <v>6.0000000000000012E-2</v>
      </c>
      <c r="L12" s="17">
        <f t="shared" ca="1" si="0"/>
        <v>6.0000000000000012E-2</v>
      </c>
      <c r="M12" s="17">
        <f t="shared" ca="1" si="0"/>
        <v>8.0000000000000016E-2</v>
      </c>
      <c r="N12" s="17">
        <f t="shared" ca="1" si="0"/>
        <v>0.1</v>
      </c>
      <c r="O12" s="17">
        <f t="shared" ca="1" si="0"/>
        <v>0.1</v>
      </c>
    </row>
    <row r="13" spans="1:976">
      <c r="A13" s="16" t="str">
        <f>I1</f>
        <v>I. kwartał 3</v>
      </c>
      <c r="B13" s="77">
        <f ca="1">'Parametry sprzedazy'!P74</f>
        <v>0.1</v>
      </c>
      <c r="C13" s="32"/>
      <c r="D13" s="17"/>
      <c r="E13" s="17"/>
      <c r="F13" s="17"/>
      <c r="G13" s="17"/>
      <c r="H13" s="17"/>
      <c r="I13" s="17">
        <f t="shared" ref="I13:O19" ca="1" si="1">$B13*I$5</f>
        <v>4.0000000000000008E-2</v>
      </c>
      <c r="J13" s="17">
        <f t="shared" ca="1" si="1"/>
        <v>4.0000000000000008E-2</v>
      </c>
      <c r="K13" s="17">
        <f t="shared" ca="1" si="1"/>
        <v>6.0000000000000012E-2</v>
      </c>
      <c r="L13" s="17">
        <f t="shared" ca="1" si="1"/>
        <v>6.0000000000000012E-2</v>
      </c>
      <c r="M13" s="17">
        <f t="shared" ca="1" si="1"/>
        <v>8.0000000000000016E-2</v>
      </c>
      <c r="N13" s="17">
        <f t="shared" ca="1" si="1"/>
        <v>0.1</v>
      </c>
      <c r="O13" s="17">
        <f t="shared" ca="1" si="1"/>
        <v>0.1</v>
      </c>
    </row>
    <row r="14" spans="1:976">
      <c r="A14" s="16" t="str">
        <f>J1</f>
        <v>II. kwartał 3</v>
      </c>
      <c r="B14" s="77">
        <f ca="1">'Parametry sprzedazy'!Q74</f>
        <v>0.1</v>
      </c>
      <c r="C14" s="32"/>
      <c r="D14" s="17"/>
      <c r="E14" s="17"/>
      <c r="F14" s="17"/>
      <c r="G14" s="17"/>
      <c r="H14" s="17"/>
      <c r="I14" s="17"/>
      <c r="J14" s="17">
        <f t="shared" ca="1" si="1"/>
        <v>4.0000000000000008E-2</v>
      </c>
      <c r="K14" s="17">
        <f t="shared" ca="1" si="1"/>
        <v>6.0000000000000012E-2</v>
      </c>
      <c r="L14" s="17">
        <f t="shared" ca="1" si="1"/>
        <v>6.0000000000000012E-2</v>
      </c>
      <c r="M14" s="17">
        <f t="shared" ca="1" si="1"/>
        <v>8.0000000000000016E-2</v>
      </c>
      <c r="N14" s="17">
        <f t="shared" ca="1" si="1"/>
        <v>0.1</v>
      </c>
      <c r="O14" s="17">
        <f t="shared" ca="1" si="1"/>
        <v>0.1</v>
      </c>
    </row>
    <row r="15" spans="1:976">
      <c r="A15" s="16" t="str">
        <f>K1</f>
        <v>III. kwartał 3</v>
      </c>
      <c r="B15" s="77">
        <f ca="1">'Parametry sprzedazy'!R74</f>
        <v>0.1</v>
      </c>
      <c r="C15" s="32"/>
      <c r="D15" s="17"/>
      <c r="E15" s="17"/>
      <c r="F15" s="17"/>
      <c r="G15" s="17"/>
      <c r="H15" s="17"/>
      <c r="I15" s="17"/>
      <c r="J15" s="17"/>
      <c r="K15" s="17">
        <f t="shared" ca="1" si="1"/>
        <v>6.0000000000000012E-2</v>
      </c>
      <c r="L15" s="17">
        <f t="shared" ca="1" si="1"/>
        <v>6.0000000000000012E-2</v>
      </c>
      <c r="M15" s="17">
        <f t="shared" ca="1" si="1"/>
        <v>8.0000000000000016E-2</v>
      </c>
      <c r="N15" s="17">
        <f t="shared" ca="1" si="1"/>
        <v>0.1</v>
      </c>
      <c r="O15" s="17">
        <f t="shared" ca="1" si="1"/>
        <v>0.1</v>
      </c>
    </row>
    <row r="16" spans="1:976">
      <c r="A16" s="16" t="str">
        <f>L1</f>
        <v>IV. kwartał 3</v>
      </c>
      <c r="B16" s="77">
        <f ca="1">'Parametry sprzedazy'!S74</f>
        <v>0.1</v>
      </c>
      <c r="C16" s="32"/>
      <c r="D16" s="17"/>
      <c r="E16" s="17"/>
      <c r="F16" s="17"/>
      <c r="G16" s="17"/>
      <c r="H16" s="17"/>
      <c r="I16" s="17"/>
      <c r="J16" s="17"/>
      <c r="K16" s="17"/>
      <c r="L16" s="17">
        <f t="shared" ca="1" si="1"/>
        <v>6.0000000000000012E-2</v>
      </c>
      <c r="M16" s="17">
        <f t="shared" ca="1" si="1"/>
        <v>8.0000000000000016E-2</v>
      </c>
      <c r="N16" s="17">
        <f t="shared" ca="1" si="1"/>
        <v>0.1</v>
      </c>
      <c r="O16" s="17">
        <f t="shared" ca="1" si="1"/>
        <v>0.1</v>
      </c>
    </row>
    <row r="17" spans="1:976">
      <c r="A17" s="16" t="str">
        <f>M1</f>
        <v>I. kwartał 4</v>
      </c>
      <c r="B17" s="77">
        <f ca="1">'Parametry sprzedazy'!T74</f>
        <v>0.1</v>
      </c>
      <c r="C17" s="32"/>
      <c r="D17" s="17"/>
      <c r="E17" s="17"/>
      <c r="F17" s="17"/>
      <c r="G17" s="17"/>
      <c r="H17" s="17"/>
      <c r="I17" s="17"/>
      <c r="J17" s="17"/>
      <c r="K17" s="17"/>
      <c r="L17" s="17"/>
      <c r="M17" s="17">
        <f t="shared" ca="1" si="1"/>
        <v>8.0000000000000016E-2</v>
      </c>
      <c r="N17" s="17">
        <f t="shared" ca="1" si="1"/>
        <v>0.1</v>
      </c>
      <c r="O17" s="17">
        <f t="shared" ca="1" si="1"/>
        <v>0.1</v>
      </c>
    </row>
    <row r="18" spans="1:976">
      <c r="A18" s="16" t="str">
        <f>N1</f>
        <v>II. kwartał 4</v>
      </c>
      <c r="B18" s="77">
        <f ca="1">'Parametry sprzedazy'!U74</f>
        <v>0.1</v>
      </c>
      <c r="C18" s="32"/>
      <c r="D18" s="17"/>
      <c r="E18" s="17"/>
      <c r="F18" s="17"/>
      <c r="G18" s="17"/>
      <c r="H18" s="17"/>
      <c r="I18" s="17"/>
      <c r="J18" s="17"/>
      <c r="K18" s="17"/>
      <c r="L18" s="17"/>
      <c r="M18" s="17"/>
      <c r="N18" s="17">
        <f t="shared" ca="1" si="1"/>
        <v>0.1</v>
      </c>
      <c r="O18" s="17">
        <f t="shared" ca="1" si="1"/>
        <v>0.1</v>
      </c>
    </row>
    <row r="19" spans="1:976">
      <c r="A19" s="16" t="str">
        <f>O1</f>
        <v>III. kwartał 4</v>
      </c>
      <c r="B19" s="77">
        <f ca="1">'Parametry sprzedazy'!V74</f>
        <v>0.2</v>
      </c>
      <c r="C19" s="32"/>
      <c r="D19" s="17"/>
      <c r="E19" s="17"/>
      <c r="F19" s="17"/>
      <c r="G19" s="17"/>
      <c r="H19" s="17"/>
      <c r="I19" s="17"/>
      <c r="J19" s="17"/>
      <c r="K19" s="17"/>
      <c r="L19" s="17"/>
      <c r="M19" s="17"/>
      <c r="N19" s="17"/>
      <c r="O19" s="17">
        <f t="shared" ca="1" si="1"/>
        <v>0.2</v>
      </c>
    </row>
    <row r="20" spans="1:976" s="417" customFormat="1">
      <c r="B20" s="365"/>
      <c r="C20" s="365"/>
      <c r="D20" s="364" t="s">
        <v>290</v>
      </c>
      <c r="E20" s="30"/>
      <c r="F20" s="30"/>
      <c r="G20" s="30"/>
      <c r="H20" s="30"/>
      <c r="I20" s="30"/>
      <c r="J20" s="30"/>
      <c r="K20" s="30"/>
      <c r="L20" s="30"/>
      <c r="M20" s="30"/>
      <c r="N20" s="30"/>
      <c r="O20" s="31"/>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row>
    <row r="21" spans="1:976">
      <c r="A21" s="16" t="str">
        <f>A8</f>
        <v>IV. kwartał 1</v>
      </c>
      <c r="B21" s="32"/>
      <c r="C21" s="32"/>
      <c r="D21" s="142">
        <f ca="1">D8*$B$2</f>
        <v>0</v>
      </c>
      <c r="E21" s="142">
        <f ca="1">E8*$B$2</f>
        <v>0</v>
      </c>
      <c r="F21" s="142">
        <f ca="1">F8*$B$2</f>
        <v>0</v>
      </c>
      <c r="G21" s="142">
        <f ca="1">G8*$B$2</f>
        <v>0</v>
      </c>
      <c r="H21" s="142">
        <f ca="1">H8*$B$2</f>
        <v>0</v>
      </c>
      <c r="I21" s="142">
        <f ca="1">I8*$B$2</f>
        <v>0</v>
      </c>
      <c r="J21" s="142">
        <f ca="1">J8*$B$2</f>
        <v>0</v>
      </c>
      <c r="K21" s="142">
        <f ca="1">K8*$B$2</f>
        <v>0</v>
      </c>
      <c r="L21" s="142">
        <f ca="1">L8*$B$2</f>
        <v>0</v>
      </c>
      <c r="M21" s="142">
        <f ca="1">M8*$B$2</f>
        <v>0</v>
      </c>
      <c r="N21" s="142">
        <f ca="1">N8*$B$2</f>
        <v>0</v>
      </c>
      <c r="O21" s="142">
        <f ca="1">O8*$B$2</f>
        <v>0</v>
      </c>
    </row>
    <row r="22" spans="1:976">
      <c r="A22" s="16" t="str">
        <f>A9</f>
        <v>I. kwartał 2</v>
      </c>
      <c r="B22" s="32"/>
      <c r="C22" s="32"/>
      <c r="D22" s="142">
        <f ca="1">D9*$B$2</f>
        <v>0</v>
      </c>
      <c r="E22" s="142">
        <f ca="1">E9*$B$2</f>
        <v>0</v>
      </c>
      <c r="F22" s="142">
        <f ca="1">F9*$B$2</f>
        <v>0</v>
      </c>
      <c r="G22" s="142">
        <f ca="1">G9*$B$2</f>
        <v>0</v>
      </c>
      <c r="H22" s="142">
        <f ca="1">H9*$B$2</f>
        <v>0</v>
      </c>
      <c r="I22" s="142">
        <f ca="1">I9*$B$2</f>
        <v>0</v>
      </c>
      <c r="J22" s="142">
        <f ca="1">J9*$B$2</f>
        <v>0</v>
      </c>
      <c r="K22" s="142">
        <f ca="1">K9*$B$2</f>
        <v>0</v>
      </c>
      <c r="L22" s="142">
        <f ca="1">L9*$B$2</f>
        <v>0</v>
      </c>
      <c r="M22" s="142">
        <f ca="1">M9*$B$2</f>
        <v>0</v>
      </c>
      <c r="N22" s="142">
        <f ca="1">N9*$B$2</f>
        <v>0</v>
      </c>
      <c r="O22" s="142">
        <f ca="1">O9*$B$2</f>
        <v>0</v>
      </c>
    </row>
    <row r="23" spans="1:976">
      <c r="A23" s="16" t="str">
        <f>A10</f>
        <v>II. kwartał 2</v>
      </c>
      <c r="B23" s="32"/>
      <c r="C23" s="32"/>
      <c r="D23" s="142">
        <f ca="1">D10*$B$2</f>
        <v>0</v>
      </c>
      <c r="E23" s="142">
        <f ca="1">E10*$B$2</f>
        <v>0</v>
      </c>
      <c r="F23" s="142">
        <f ca="1">F10*$B$2</f>
        <v>0</v>
      </c>
      <c r="G23" s="142">
        <f ca="1">G10*$B$2</f>
        <v>0</v>
      </c>
      <c r="H23" s="142">
        <f ca="1">H10*$B$2</f>
        <v>0</v>
      </c>
      <c r="I23" s="142">
        <f ca="1">I10*$B$2</f>
        <v>0</v>
      </c>
      <c r="J23" s="142">
        <f ca="1">J10*$B$2</f>
        <v>0</v>
      </c>
      <c r="K23" s="142">
        <f ca="1">K10*$B$2</f>
        <v>0</v>
      </c>
      <c r="L23" s="142">
        <f ca="1">L10*$B$2</f>
        <v>0</v>
      </c>
      <c r="M23" s="142">
        <f ca="1">M10*$B$2</f>
        <v>0</v>
      </c>
      <c r="N23" s="142">
        <f ca="1">N10*$B$2</f>
        <v>0</v>
      </c>
      <c r="O23" s="142">
        <f ca="1">O10*$B$2</f>
        <v>0</v>
      </c>
    </row>
    <row r="24" spans="1:976">
      <c r="A24" s="16" t="str">
        <f>A11</f>
        <v>III. kwartał 2</v>
      </c>
      <c r="B24" s="32"/>
      <c r="C24" s="32"/>
      <c r="D24" s="142">
        <f ca="1">D11*$B$2</f>
        <v>0</v>
      </c>
      <c r="E24" s="142">
        <f ca="1">E11*$B$2</f>
        <v>0</v>
      </c>
      <c r="F24" s="142">
        <f ca="1">F11*$B$2</f>
        <v>0</v>
      </c>
      <c r="G24" s="142">
        <f ca="1">G11*$B$2</f>
        <v>860000.00000000012</v>
      </c>
      <c r="H24" s="142">
        <f ca="1">H11*$B$2</f>
        <v>860000.00000000012</v>
      </c>
      <c r="I24" s="142">
        <f ca="1">I11*$B$2</f>
        <v>1720000.0000000002</v>
      </c>
      <c r="J24" s="142">
        <f ca="1">J11*$B$2</f>
        <v>1720000.0000000002</v>
      </c>
      <c r="K24" s="142">
        <f ca="1">K11*$B$2</f>
        <v>2580000.0000000005</v>
      </c>
      <c r="L24" s="142">
        <f ca="1">L11*$B$2</f>
        <v>2580000.0000000005</v>
      </c>
      <c r="M24" s="142">
        <f ca="1">M11*$B$2</f>
        <v>3440000.0000000005</v>
      </c>
      <c r="N24" s="142">
        <f ca="1">N11*$B$2</f>
        <v>4300000</v>
      </c>
      <c r="O24" s="142">
        <f ca="1">O11*$B$2</f>
        <v>4300000</v>
      </c>
    </row>
    <row r="25" spans="1:976">
      <c r="A25" s="16" t="str">
        <f>A12</f>
        <v>IV. kwartał 2</v>
      </c>
      <c r="B25" s="32"/>
      <c r="C25" s="32"/>
      <c r="D25" s="142">
        <f ca="1">D12*$B$2</f>
        <v>0</v>
      </c>
      <c r="E25" s="142">
        <f ca="1">E12*$B$2</f>
        <v>0</v>
      </c>
      <c r="F25" s="142">
        <f ca="1">F12*$B$2</f>
        <v>0</v>
      </c>
      <c r="G25" s="142">
        <f ca="1">G12*$B$2</f>
        <v>0</v>
      </c>
      <c r="H25" s="142">
        <f ca="1">H12*$B$2</f>
        <v>860000.00000000012</v>
      </c>
      <c r="I25" s="142">
        <f ca="1">I12*$B$2</f>
        <v>1720000.0000000002</v>
      </c>
      <c r="J25" s="142">
        <f ca="1">J12*$B$2</f>
        <v>1720000.0000000002</v>
      </c>
      <c r="K25" s="142">
        <f ca="1">K12*$B$2</f>
        <v>2580000.0000000005</v>
      </c>
      <c r="L25" s="142">
        <f ca="1">L12*$B$2</f>
        <v>2580000.0000000005</v>
      </c>
      <c r="M25" s="142">
        <f ca="1">M12*$B$2</f>
        <v>3440000.0000000005</v>
      </c>
      <c r="N25" s="142">
        <f ca="1">N12*$B$2</f>
        <v>4300000</v>
      </c>
      <c r="O25" s="142">
        <f ca="1">O12*$B$2</f>
        <v>4300000</v>
      </c>
    </row>
    <row r="26" spans="1:976">
      <c r="A26" s="16" t="str">
        <f>A13</f>
        <v>I. kwartał 3</v>
      </c>
      <c r="B26" s="32"/>
      <c r="C26" s="32"/>
      <c r="D26" s="142">
        <f ca="1">D13*$B$2</f>
        <v>0</v>
      </c>
      <c r="E26" s="142">
        <f ca="1">E13*$B$2</f>
        <v>0</v>
      </c>
      <c r="F26" s="142">
        <f ca="1">F13*$B$2</f>
        <v>0</v>
      </c>
      <c r="G26" s="142">
        <f ca="1">G13*$B$2</f>
        <v>0</v>
      </c>
      <c r="H26" s="142">
        <f ca="1">H13*$B$2</f>
        <v>0</v>
      </c>
      <c r="I26" s="142">
        <f ca="1">I13*$B$2</f>
        <v>1720000.0000000002</v>
      </c>
      <c r="J26" s="142">
        <f ca="1">J13*$B$2</f>
        <v>1720000.0000000002</v>
      </c>
      <c r="K26" s="142">
        <f ca="1">K13*$B$2</f>
        <v>2580000.0000000005</v>
      </c>
      <c r="L26" s="142">
        <f ca="1">L13*$B$2</f>
        <v>2580000.0000000005</v>
      </c>
      <c r="M26" s="142">
        <f ca="1">M13*$B$2</f>
        <v>3440000.0000000005</v>
      </c>
      <c r="N26" s="142">
        <f ca="1">N13*$B$2</f>
        <v>4300000</v>
      </c>
      <c r="O26" s="142">
        <f ca="1">O13*$B$2</f>
        <v>4300000</v>
      </c>
    </row>
    <row r="27" spans="1:976">
      <c r="A27" s="16" t="str">
        <f>A14</f>
        <v>II. kwartał 3</v>
      </c>
      <c r="B27" s="32"/>
      <c r="C27" s="32"/>
      <c r="D27" s="142">
        <f ca="1">D14*$B$2</f>
        <v>0</v>
      </c>
      <c r="E27" s="142">
        <f ca="1">E14*$B$2</f>
        <v>0</v>
      </c>
      <c r="F27" s="142">
        <f ca="1">F14*$B$2</f>
        <v>0</v>
      </c>
      <c r="G27" s="142">
        <f ca="1">G14*$B$2</f>
        <v>0</v>
      </c>
      <c r="H27" s="142">
        <f ca="1">H14*$B$2</f>
        <v>0</v>
      </c>
      <c r="I27" s="142">
        <f ca="1">I14*$B$2</f>
        <v>0</v>
      </c>
      <c r="J27" s="142">
        <f ca="1">J14*$B$2</f>
        <v>1720000.0000000002</v>
      </c>
      <c r="K27" s="142">
        <f ca="1">K14*$B$2</f>
        <v>2580000.0000000005</v>
      </c>
      <c r="L27" s="142">
        <f ca="1">L14*$B$2</f>
        <v>2580000.0000000005</v>
      </c>
      <c r="M27" s="142">
        <f ca="1">M14*$B$2</f>
        <v>3440000.0000000005</v>
      </c>
      <c r="N27" s="142">
        <f ca="1">N14*$B$2</f>
        <v>4300000</v>
      </c>
      <c r="O27" s="142">
        <f ca="1">O14*$B$2</f>
        <v>4300000</v>
      </c>
    </row>
    <row r="28" spans="1:976">
      <c r="A28" s="16" t="str">
        <f>A15</f>
        <v>III. kwartał 3</v>
      </c>
      <c r="B28" s="32"/>
      <c r="C28" s="32"/>
      <c r="D28" s="142">
        <f ca="1">D15*$B$2</f>
        <v>0</v>
      </c>
      <c r="E28" s="142">
        <f ca="1">E15*$B$2</f>
        <v>0</v>
      </c>
      <c r="F28" s="142">
        <f ca="1">F15*$B$2</f>
        <v>0</v>
      </c>
      <c r="G28" s="142">
        <f ca="1">G15*$B$2</f>
        <v>0</v>
      </c>
      <c r="H28" s="142">
        <f ca="1">H15*$B$2</f>
        <v>0</v>
      </c>
      <c r="I28" s="142">
        <f ca="1">I15*$B$2</f>
        <v>0</v>
      </c>
      <c r="J28" s="142">
        <f ca="1">J15*$B$2</f>
        <v>0</v>
      </c>
      <c r="K28" s="142">
        <f ca="1">K15*$B$2</f>
        <v>2580000.0000000005</v>
      </c>
      <c r="L28" s="142">
        <f ca="1">L15*$B$2</f>
        <v>2580000.0000000005</v>
      </c>
      <c r="M28" s="142">
        <f ca="1">M15*$B$2</f>
        <v>3440000.0000000005</v>
      </c>
      <c r="N28" s="142">
        <f ca="1">N15*$B$2</f>
        <v>4300000</v>
      </c>
      <c r="O28" s="142">
        <f ca="1">O15*$B$2</f>
        <v>4300000</v>
      </c>
    </row>
    <row r="29" spans="1:976">
      <c r="A29" s="16" t="str">
        <f>A16</f>
        <v>IV. kwartał 3</v>
      </c>
      <c r="B29" s="32"/>
      <c r="C29" s="32"/>
      <c r="D29" s="142">
        <f ca="1">D16*$B$2</f>
        <v>0</v>
      </c>
      <c r="E29" s="142">
        <f ca="1">E16*$B$2</f>
        <v>0</v>
      </c>
      <c r="F29" s="142">
        <f ca="1">F16*$B$2</f>
        <v>0</v>
      </c>
      <c r="G29" s="142">
        <f ca="1">G16*$B$2</f>
        <v>0</v>
      </c>
      <c r="H29" s="142">
        <f ca="1">H16*$B$2</f>
        <v>0</v>
      </c>
      <c r="I29" s="142">
        <f ca="1">I16*$B$2</f>
        <v>0</v>
      </c>
      <c r="J29" s="142">
        <f ca="1">J16*$B$2</f>
        <v>0</v>
      </c>
      <c r="K29" s="142">
        <f ca="1">K16*$B$2</f>
        <v>0</v>
      </c>
      <c r="L29" s="142">
        <f ca="1">L16*$B$2</f>
        <v>2580000.0000000005</v>
      </c>
      <c r="M29" s="142">
        <f ca="1">M16*$B$2</f>
        <v>3440000.0000000005</v>
      </c>
      <c r="N29" s="142">
        <f ca="1">N16*$B$2</f>
        <v>4300000</v>
      </c>
      <c r="O29" s="142">
        <f ca="1">O16*$B$2</f>
        <v>4300000</v>
      </c>
    </row>
    <row r="30" spans="1:976">
      <c r="A30" s="16" t="str">
        <f>A17</f>
        <v>I. kwartał 4</v>
      </c>
      <c r="B30" s="32"/>
      <c r="C30" s="32"/>
      <c r="D30" s="142">
        <f ca="1">D17*$B$2</f>
        <v>0</v>
      </c>
      <c r="E30" s="142">
        <f ca="1">E17*$B$2</f>
        <v>0</v>
      </c>
      <c r="F30" s="142">
        <f ca="1">F17*$B$2</f>
        <v>0</v>
      </c>
      <c r="G30" s="142">
        <f ca="1">G17*$B$2</f>
        <v>0</v>
      </c>
      <c r="H30" s="142">
        <f ca="1">H17*$B$2</f>
        <v>0</v>
      </c>
      <c r="I30" s="142">
        <f ca="1">I17*$B$2</f>
        <v>0</v>
      </c>
      <c r="J30" s="142">
        <f ca="1">J17*$B$2</f>
        <v>0</v>
      </c>
      <c r="K30" s="142">
        <f ca="1">K17*$B$2</f>
        <v>0</v>
      </c>
      <c r="L30" s="142">
        <f ca="1">L17*$B$2</f>
        <v>0</v>
      </c>
      <c r="M30" s="142">
        <f ca="1">M17*$B$2</f>
        <v>3440000.0000000005</v>
      </c>
      <c r="N30" s="142">
        <f ca="1">N17*$B$2</f>
        <v>4300000</v>
      </c>
      <c r="O30" s="142">
        <f ca="1">O17*$B$2</f>
        <v>4300000</v>
      </c>
    </row>
    <row r="31" spans="1:976">
      <c r="A31" s="16" t="str">
        <f>A18</f>
        <v>II. kwartał 4</v>
      </c>
      <c r="B31" s="32"/>
      <c r="C31" s="32"/>
      <c r="D31" s="142">
        <f ca="1">D18*$B$2</f>
        <v>0</v>
      </c>
      <c r="E31" s="142">
        <f ca="1">E18*$B$2</f>
        <v>0</v>
      </c>
      <c r="F31" s="142">
        <f ca="1">F18*$B$2</f>
        <v>0</v>
      </c>
      <c r="G31" s="142">
        <f ca="1">G18*$B$2</f>
        <v>0</v>
      </c>
      <c r="H31" s="142">
        <f ca="1">H18*$B$2</f>
        <v>0</v>
      </c>
      <c r="I31" s="142">
        <f ca="1">I18*$B$2</f>
        <v>0</v>
      </c>
      <c r="J31" s="142">
        <f ca="1">J18*$B$2</f>
        <v>0</v>
      </c>
      <c r="K31" s="142">
        <f ca="1">K18*$B$2</f>
        <v>0</v>
      </c>
      <c r="L31" s="142">
        <f ca="1">L18*$B$2</f>
        <v>0</v>
      </c>
      <c r="M31" s="142">
        <f ca="1">M18*$B$2</f>
        <v>0</v>
      </c>
      <c r="N31" s="142">
        <f ca="1">N18*$B$2</f>
        <v>4300000</v>
      </c>
      <c r="O31" s="142">
        <f ca="1">O18*$B$2</f>
        <v>4300000</v>
      </c>
    </row>
    <row r="32" spans="1:976">
      <c r="A32" s="16" t="str">
        <f>A19</f>
        <v>III. kwartał 4</v>
      </c>
      <c r="B32" s="32"/>
      <c r="C32" s="32"/>
      <c r="D32" s="142">
        <f ca="1">D19*$B$2</f>
        <v>0</v>
      </c>
      <c r="E32" s="142">
        <f ca="1">E19*$B$2</f>
        <v>0</v>
      </c>
      <c r="F32" s="142">
        <f ca="1">F19*$B$2</f>
        <v>0</v>
      </c>
      <c r="G32" s="142">
        <f ca="1">G19*$B$2</f>
        <v>0</v>
      </c>
      <c r="H32" s="142">
        <f ca="1">H19*$B$2</f>
        <v>0</v>
      </c>
      <c r="I32" s="142">
        <f ca="1">I19*$B$2</f>
        <v>0</v>
      </c>
      <c r="J32" s="142">
        <f ca="1">J19*$B$2</f>
        <v>0</v>
      </c>
      <c r="K32" s="142">
        <f ca="1">K19*$B$2</f>
        <v>0</v>
      </c>
      <c r="L32" s="142">
        <f ca="1">L19*$B$2</f>
        <v>0</v>
      </c>
      <c r="M32" s="142">
        <f ca="1">M19*$B$2</f>
        <v>0</v>
      </c>
      <c r="N32" s="142">
        <f ca="1">N19*$B$2</f>
        <v>0</v>
      </c>
      <c r="O32" s="142">
        <f ca="1">O19*$B$2</f>
        <v>8600000</v>
      </c>
    </row>
    <row r="33" spans="1:976" s="417" customFormat="1">
      <c r="A33" s="453"/>
      <c r="B33" s="454"/>
      <c r="C33" s="454"/>
      <c r="D33" s="143" t="s">
        <v>293</v>
      </c>
      <c r="E33" s="143"/>
      <c r="F33" s="143"/>
      <c r="G33" s="143"/>
      <c r="H33" s="143"/>
      <c r="I33" s="143"/>
      <c r="J33" s="143"/>
      <c r="K33" s="143"/>
      <c r="L33" s="143"/>
      <c r="M33" s="143"/>
      <c r="N33" s="143"/>
      <c r="O33" s="143"/>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row>
    <row r="34" spans="1:976">
      <c r="A34" s="33" t="str">
        <f>A21</f>
        <v>IV. kwartał 1</v>
      </c>
      <c r="B34" s="34"/>
      <c r="C34" s="34"/>
      <c r="D34" s="144">
        <f ca="1">D21</f>
        <v>0</v>
      </c>
      <c r="E34" s="144">
        <f ca="1">E21-D21</f>
        <v>0</v>
      </c>
      <c r="F34" s="144">
        <f ca="1">F21-E21</f>
        <v>0</v>
      </c>
      <c r="G34" s="144">
        <f ca="1">G21-F21</f>
        <v>0</v>
      </c>
      <c r="H34" s="144">
        <f ca="1">H21-G21</f>
        <v>0</v>
      </c>
      <c r="I34" s="144">
        <f ca="1">I21-H21</f>
        <v>0</v>
      </c>
      <c r="J34" s="144">
        <f ca="1">J21-I21</f>
        <v>0</v>
      </c>
      <c r="K34" s="144">
        <f ca="1">K21-J21</f>
        <v>0</v>
      </c>
      <c r="L34" s="144">
        <f ca="1">L21-K21</f>
        <v>0</v>
      </c>
      <c r="M34" s="144">
        <f ca="1">M21-L21</f>
        <v>0</v>
      </c>
      <c r="N34" s="144">
        <f ca="1">N21-M21</f>
        <v>0</v>
      </c>
      <c r="O34" s="144">
        <f ca="1">O21-N21</f>
        <v>0</v>
      </c>
    </row>
    <row r="35" spans="1:976">
      <c r="A35" s="33" t="str">
        <f>A22</f>
        <v>I. kwartał 2</v>
      </c>
      <c r="B35" s="34"/>
      <c r="C35" s="34"/>
      <c r="D35" s="144">
        <f ca="1">D22</f>
        <v>0</v>
      </c>
      <c r="E35" s="144">
        <f ca="1">E22-D22</f>
        <v>0</v>
      </c>
      <c r="F35" s="144">
        <f ca="1">F22-E22</f>
        <v>0</v>
      </c>
      <c r="G35" s="144">
        <f ca="1">G22-F22</f>
        <v>0</v>
      </c>
      <c r="H35" s="144">
        <f ca="1">H22-G22</f>
        <v>0</v>
      </c>
      <c r="I35" s="144">
        <f ca="1">I22-H22</f>
        <v>0</v>
      </c>
      <c r="J35" s="144">
        <f ca="1">J22-I22</f>
        <v>0</v>
      </c>
      <c r="K35" s="144">
        <f ca="1">K22-J22</f>
        <v>0</v>
      </c>
      <c r="L35" s="144">
        <f ca="1">L22-K22</f>
        <v>0</v>
      </c>
      <c r="M35" s="144">
        <f ca="1">M22-L22</f>
        <v>0</v>
      </c>
      <c r="N35" s="144">
        <f ca="1">N22-M22</f>
        <v>0</v>
      </c>
      <c r="O35" s="144">
        <f ca="1">O22-N22</f>
        <v>0</v>
      </c>
    </row>
    <row r="36" spans="1:976">
      <c r="A36" s="33" t="str">
        <f>A23</f>
        <v>II. kwartał 2</v>
      </c>
      <c r="B36" s="34"/>
      <c r="C36" s="34"/>
      <c r="D36" s="144">
        <f ca="1">D23</f>
        <v>0</v>
      </c>
      <c r="E36" s="144">
        <f ca="1">E23-D23</f>
        <v>0</v>
      </c>
      <c r="F36" s="144">
        <f ca="1">F23-E23</f>
        <v>0</v>
      </c>
      <c r="G36" s="144">
        <f ca="1">G23-F23</f>
        <v>0</v>
      </c>
      <c r="H36" s="144">
        <f ca="1">H23-G23</f>
        <v>0</v>
      </c>
      <c r="I36" s="144">
        <f ca="1">I23-H23</f>
        <v>0</v>
      </c>
      <c r="J36" s="144">
        <f ca="1">J23-I23</f>
        <v>0</v>
      </c>
      <c r="K36" s="144">
        <f ca="1">K23-J23</f>
        <v>0</v>
      </c>
      <c r="L36" s="144">
        <f ca="1">L23-K23</f>
        <v>0</v>
      </c>
      <c r="M36" s="144">
        <f ca="1">M23-L23</f>
        <v>0</v>
      </c>
      <c r="N36" s="144">
        <f ca="1">N23-M23</f>
        <v>0</v>
      </c>
      <c r="O36" s="144">
        <f ca="1">O23-N23</f>
        <v>0</v>
      </c>
    </row>
    <row r="37" spans="1:976">
      <c r="A37" s="33" t="str">
        <f>A24</f>
        <v>III. kwartał 2</v>
      </c>
      <c r="B37" s="34"/>
      <c r="C37" s="34"/>
      <c r="D37" s="144">
        <f ca="1">D24</f>
        <v>0</v>
      </c>
      <c r="E37" s="144">
        <f ca="1">E24-D24</f>
        <v>0</v>
      </c>
      <c r="F37" s="144">
        <f ca="1">F24-E24</f>
        <v>0</v>
      </c>
      <c r="G37" s="144">
        <f ca="1">G24-F24</f>
        <v>860000.00000000012</v>
      </c>
      <c r="H37" s="144">
        <f ca="1">H24-G24</f>
        <v>0</v>
      </c>
      <c r="I37" s="144">
        <f ca="1">I24-H24</f>
        <v>860000.00000000012</v>
      </c>
      <c r="J37" s="144">
        <f ca="1">J24-I24</f>
        <v>0</v>
      </c>
      <c r="K37" s="144">
        <f ca="1">K24-J24</f>
        <v>860000.00000000023</v>
      </c>
      <c r="L37" s="144">
        <f ca="1">L24-K24</f>
        <v>0</v>
      </c>
      <c r="M37" s="144">
        <f ca="1">M24-L24</f>
        <v>860000</v>
      </c>
      <c r="N37" s="144">
        <f ca="1">N24-M24</f>
        <v>859999.99999999953</v>
      </c>
      <c r="O37" s="144">
        <f ca="1">O24-N24</f>
        <v>0</v>
      </c>
    </row>
    <row r="38" spans="1:976">
      <c r="A38" s="33" t="str">
        <f>A25</f>
        <v>IV. kwartał 2</v>
      </c>
      <c r="B38" s="34"/>
      <c r="C38" s="34"/>
      <c r="D38" s="144">
        <f ca="1">D25</f>
        <v>0</v>
      </c>
      <c r="E38" s="144">
        <f ca="1">E25-D25</f>
        <v>0</v>
      </c>
      <c r="F38" s="144">
        <f ca="1">F25-E25</f>
        <v>0</v>
      </c>
      <c r="G38" s="144">
        <f ca="1">G25-F25</f>
        <v>0</v>
      </c>
      <c r="H38" s="144">
        <f ca="1">H25-G25</f>
        <v>860000.00000000012</v>
      </c>
      <c r="I38" s="144">
        <f ca="1">I25-H25</f>
        <v>860000.00000000012</v>
      </c>
      <c r="J38" s="144">
        <f ca="1">J25-I25</f>
        <v>0</v>
      </c>
      <c r="K38" s="144">
        <f ca="1">K25-J25</f>
        <v>860000.00000000023</v>
      </c>
      <c r="L38" s="144">
        <f ca="1">L25-K25</f>
        <v>0</v>
      </c>
      <c r="M38" s="144">
        <f ca="1">M25-L25</f>
        <v>860000</v>
      </c>
      <c r="N38" s="144">
        <f ca="1">N25-M25</f>
        <v>859999.99999999953</v>
      </c>
      <c r="O38" s="144">
        <f ca="1">O25-N25</f>
        <v>0</v>
      </c>
    </row>
    <row r="39" spans="1:976">
      <c r="A39" s="33" t="str">
        <f>A26</f>
        <v>I. kwartał 3</v>
      </c>
      <c r="B39" s="34"/>
      <c r="C39" s="34"/>
      <c r="D39" s="144">
        <f ca="1">D26</f>
        <v>0</v>
      </c>
      <c r="E39" s="144">
        <f ca="1">E26-D26</f>
        <v>0</v>
      </c>
      <c r="F39" s="144">
        <f ca="1">F26-E26</f>
        <v>0</v>
      </c>
      <c r="G39" s="144">
        <f ca="1">G26-F26</f>
        <v>0</v>
      </c>
      <c r="H39" s="144">
        <f ca="1">H26-G26</f>
        <v>0</v>
      </c>
      <c r="I39" s="144">
        <f ca="1">I26-H26</f>
        <v>1720000.0000000002</v>
      </c>
      <c r="J39" s="144">
        <f ca="1">J26-I26</f>
        <v>0</v>
      </c>
      <c r="K39" s="144">
        <f ca="1">K26-J26</f>
        <v>860000.00000000023</v>
      </c>
      <c r="L39" s="144">
        <f ca="1">L26-K26</f>
        <v>0</v>
      </c>
      <c r="M39" s="144">
        <f ca="1">M26-L26</f>
        <v>860000</v>
      </c>
      <c r="N39" s="144">
        <f ca="1">N26-M26</f>
        <v>859999.99999999953</v>
      </c>
      <c r="O39" s="144">
        <f ca="1">O26-N26</f>
        <v>0</v>
      </c>
    </row>
    <row r="40" spans="1:976">
      <c r="A40" s="33" t="str">
        <f>A27</f>
        <v>II. kwartał 3</v>
      </c>
      <c r="B40" s="34"/>
      <c r="C40" s="34"/>
      <c r="D40" s="144">
        <f ca="1">D27</f>
        <v>0</v>
      </c>
      <c r="E40" s="144">
        <f ca="1">E27-D27</f>
        <v>0</v>
      </c>
      <c r="F40" s="144">
        <f ca="1">F27-E27</f>
        <v>0</v>
      </c>
      <c r="G40" s="144">
        <f ca="1">G27-F27</f>
        <v>0</v>
      </c>
      <c r="H40" s="144">
        <f ca="1">H27-G27</f>
        <v>0</v>
      </c>
      <c r="I40" s="144">
        <f ca="1">I27-H27</f>
        <v>0</v>
      </c>
      <c r="J40" s="144">
        <f ca="1">J27-I27</f>
        <v>1720000.0000000002</v>
      </c>
      <c r="K40" s="144">
        <f ca="1">K27-J27</f>
        <v>860000.00000000023</v>
      </c>
      <c r="L40" s="144">
        <f ca="1">L27-K27</f>
        <v>0</v>
      </c>
      <c r="M40" s="144">
        <f ca="1">M27-L27</f>
        <v>860000</v>
      </c>
      <c r="N40" s="144">
        <f ca="1">N27-M27</f>
        <v>859999.99999999953</v>
      </c>
      <c r="O40" s="144">
        <f ca="1">O27-N27</f>
        <v>0</v>
      </c>
    </row>
    <row r="41" spans="1:976">
      <c r="A41" s="33" t="str">
        <f>A28</f>
        <v>III. kwartał 3</v>
      </c>
      <c r="B41" s="34"/>
      <c r="C41" s="34"/>
      <c r="D41" s="144">
        <f ca="1">D28</f>
        <v>0</v>
      </c>
      <c r="E41" s="144">
        <f ca="1">E28-D28</f>
        <v>0</v>
      </c>
      <c r="F41" s="144">
        <f ca="1">F28-E28</f>
        <v>0</v>
      </c>
      <c r="G41" s="144">
        <f ca="1">G28-F28</f>
        <v>0</v>
      </c>
      <c r="H41" s="144">
        <f ca="1">H28-G28</f>
        <v>0</v>
      </c>
      <c r="I41" s="144">
        <f ca="1">I28-H28</f>
        <v>0</v>
      </c>
      <c r="J41" s="144">
        <f ca="1">J28-I28</f>
        <v>0</v>
      </c>
      <c r="K41" s="144">
        <f ca="1">K28-J28</f>
        <v>2580000.0000000005</v>
      </c>
      <c r="L41" s="144">
        <f ca="1">L28-K28</f>
        <v>0</v>
      </c>
      <c r="M41" s="144">
        <f ca="1">M28-L28</f>
        <v>860000</v>
      </c>
      <c r="N41" s="144">
        <f ca="1">N28-M28</f>
        <v>859999.99999999953</v>
      </c>
      <c r="O41" s="144">
        <f ca="1">O28-N28</f>
        <v>0</v>
      </c>
    </row>
    <row r="42" spans="1:976">
      <c r="A42" s="33" t="str">
        <f>A29</f>
        <v>IV. kwartał 3</v>
      </c>
      <c r="B42" s="34"/>
      <c r="C42" s="34"/>
      <c r="D42" s="144">
        <f ca="1">D29</f>
        <v>0</v>
      </c>
      <c r="E42" s="144">
        <f ca="1">E29-D29</f>
        <v>0</v>
      </c>
      <c r="F42" s="144">
        <f ca="1">F29-E29</f>
        <v>0</v>
      </c>
      <c r="G42" s="144">
        <f ca="1">G29-F29</f>
        <v>0</v>
      </c>
      <c r="H42" s="144">
        <f ca="1">H29-G29</f>
        <v>0</v>
      </c>
      <c r="I42" s="144">
        <f ca="1">I29-H29</f>
        <v>0</v>
      </c>
      <c r="J42" s="144">
        <f ca="1">J29-I29</f>
        <v>0</v>
      </c>
      <c r="K42" s="144">
        <f ca="1">K29-J29</f>
        <v>0</v>
      </c>
      <c r="L42" s="144">
        <f ca="1">L29-K29</f>
        <v>2580000.0000000005</v>
      </c>
      <c r="M42" s="144">
        <f ca="1">M29-L29</f>
        <v>860000</v>
      </c>
      <c r="N42" s="144">
        <f ca="1">N29-M29</f>
        <v>859999.99999999953</v>
      </c>
      <c r="O42" s="144">
        <f ca="1">O29-N29</f>
        <v>0</v>
      </c>
    </row>
    <row r="43" spans="1:976">
      <c r="A43" s="33" t="str">
        <f>A30</f>
        <v>I. kwartał 4</v>
      </c>
      <c r="B43" s="34"/>
      <c r="C43" s="34"/>
      <c r="D43" s="144">
        <f ca="1">D30</f>
        <v>0</v>
      </c>
      <c r="E43" s="144">
        <f ca="1">E30-D30</f>
        <v>0</v>
      </c>
      <c r="F43" s="144">
        <f ca="1">F30-E30</f>
        <v>0</v>
      </c>
      <c r="G43" s="144">
        <f ca="1">G30-F30</f>
        <v>0</v>
      </c>
      <c r="H43" s="144">
        <f ca="1">H30-G30</f>
        <v>0</v>
      </c>
      <c r="I43" s="144">
        <f ca="1">I30-H30</f>
        <v>0</v>
      </c>
      <c r="J43" s="144">
        <f ca="1">J30-I30</f>
        <v>0</v>
      </c>
      <c r="K43" s="144">
        <f ca="1">K30-J30</f>
        <v>0</v>
      </c>
      <c r="L43" s="144">
        <f ca="1">L30-K30</f>
        <v>0</v>
      </c>
      <c r="M43" s="144">
        <f ca="1">M30-L30</f>
        <v>3440000.0000000005</v>
      </c>
      <c r="N43" s="144">
        <f ca="1">N30-M30</f>
        <v>859999.99999999953</v>
      </c>
      <c r="O43" s="144">
        <f ca="1">O30-N30</f>
        <v>0</v>
      </c>
    </row>
    <row r="44" spans="1:976">
      <c r="A44" s="33" t="str">
        <f>A31</f>
        <v>II. kwartał 4</v>
      </c>
      <c r="B44" s="34"/>
      <c r="C44" s="34"/>
      <c r="D44" s="144">
        <f ca="1">D31</f>
        <v>0</v>
      </c>
      <c r="E44" s="144">
        <f ca="1">E31-D31</f>
        <v>0</v>
      </c>
      <c r="F44" s="144">
        <f ca="1">F31-E31</f>
        <v>0</v>
      </c>
      <c r="G44" s="144">
        <f ca="1">G31-F31</f>
        <v>0</v>
      </c>
      <c r="H44" s="144">
        <f ca="1">H31-G31</f>
        <v>0</v>
      </c>
      <c r="I44" s="144">
        <f ca="1">I31-H31</f>
        <v>0</v>
      </c>
      <c r="J44" s="144">
        <f ca="1">J31-I31</f>
        <v>0</v>
      </c>
      <c r="K44" s="144">
        <f ca="1">K31-J31</f>
        <v>0</v>
      </c>
      <c r="L44" s="144">
        <f ca="1">L31-K31</f>
        <v>0</v>
      </c>
      <c r="M44" s="144">
        <f ca="1">M31-L31</f>
        <v>0</v>
      </c>
      <c r="N44" s="144">
        <f ca="1">N31-M31</f>
        <v>4300000</v>
      </c>
      <c r="O44" s="144">
        <f ca="1">O31-N31</f>
        <v>0</v>
      </c>
    </row>
    <row r="45" spans="1:976">
      <c r="A45" s="33" t="str">
        <f>A32</f>
        <v>III. kwartał 4</v>
      </c>
      <c r="B45" s="34"/>
      <c r="C45" s="34"/>
      <c r="D45" s="144">
        <f ca="1">D32</f>
        <v>0</v>
      </c>
      <c r="E45" s="144">
        <f ca="1">E32-D32</f>
        <v>0</v>
      </c>
      <c r="F45" s="144">
        <f ca="1">F32-E32</f>
        <v>0</v>
      </c>
      <c r="G45" s="144">
        <f ca="1">G32-F32</f>
        <v>0</v>
      </c>
      <c r="H45" s="144">
        <f ca="1">H32-G32</f>
        <v>0</v>
      </c>
      <c r="I45" s="144">
        <f ca="1">I32-H32</f>
        <v>0</v>
      </c>
      <c r="J45" s="144">
        <f ca="1">J32-I32</f>
        <v>0</v>
      </c>
      <c r="K45" s="144">
        <f ca="1">K32-J32</f>
        <v>0</v>
      </c>
      <c r="L45" s="144">
        <f ca="1">L32-K32</f>
        <v>0</v>
      </c>
      <c r="M45" s="144">
        <f ca="1">M32-L32</f>
        <v>0</v>
      </c>
      <c r="N45" s="144">
        <f ca="1">N32-M32</f>
        <v>0</v>
      </c>
      <c r="O45" s="144">
        <f ca="1">O32-N32</f>
        <v>8600000</v>
      </c>
    </row>
    <row r="46" spans="1:976">
      <c r="A46" s="455" t="s">
        <v>269</v>
      </c>
      <c r="B46" s="455"/>
      <c r="C46" s="192"/>
      <c r="D46" s="193">
        <f ca="1">SUM(D34:D45)</f>
        <v>0</v>
      </c>
      <c r="E46" s="193">
        <f ca="1">SUM(E34:E45)</f>
        <v>0</v>
      </c>
      <c r="F46" s="193">
        <f ca="1">SUM(F34:F45)</f>
        <v>0</v>
      </c>
      <c r="G46" s="193">
        <f ca="1">SUM(G34:G45)</f>
        <v>860000.00000000012</v>
      </c>
      <c r="H46" s="193">
        <f ca="1">SUM(H34:H45)</f>
        <v>860000.00000000012</v>
      </c>
      <c r="I46" s="193">
        <f ca="1">SUM(I34:I45)</f>
        <v>3440000.0000000005</v>
      </c>
      <c r="J46" s="193">
        <f ca="1">SUM(J34:J45)</f>
        <v>1720000.0000000002</v>
      </c>
      <c r="K46" s="193">
        <f ca="1">SUM(K34:K45)</f>
        <v>6020000.0000000019</v>
      </c>
      <c r="L46" s="193">
        <f ca="1">SUM(L34:L45)</f>
        <v>2580000.0000000005</v>
      </c>
      <c r="M46" s="193">
        <f ca="1">SUM(M34:M45)</f>
        <v>8600000</v>
      </c>
      <c r="N46" s="193">
        <f ca="1">SUM(N34:N45)</f>
        <v>10319999.999999998</v>
      </c>
      <c r="O46" s="193">
        <f ca="1">SUM(O34:O45)</f>
        <v>8600000</v>
      </c>
    </row>
    <row r="47" spans="1:976">
      <c r="A47" s="445" t="s">
        <v>270</v>
      </c>
      <c r="B47" s="445"/>
      <c r="D47" s="145">
        <f ca="1">D46</f>
        <v>0</v>
      </c>
      <c r="E47" s="145">
        <f ca="1">E46+D47</f>
        <v>0</v>
      </c>
      <c r="F47" s="145">
        <f t="shared" ref="F47:O47" ca="1" si="2">F46+E47</f>
        <v>0</v>
      </c>
      <c r="G47" s="145">
        <f t="shared" ca="1" si="2"/>
        <v>860000.00000000012</v>
      </c>
      <c r="H47" s="145">
        <f t="shared" ca="1" si="2"/>
        <v>1720000.0000000002</v>
      </c>
      <c r="I47" s="145">
        <f t="shared" ca="1" si="2"/>
        <v>5160000.0000000009</v>
      </c>
      <c r="J47" s="145">
        <f t="shared" ca="1" si="2"/>
        <v>6880000.0000000009</v>
      </c>
      <c r="K47" s="145">
        <f t="shared" ca="1" si="2"/>
        <v>12900000.000000004</v>
      </c>
      <c r="L47" s="145">
        <f t="shared" ca="1" si="2"/>
        <v>15480000.000000004</v>
      </c>
      <c r="M47" s="145">
        <f t="shared" ca="1" si="2"/>
        <v>24080000.000000004</v>
      </c>
      <c r="N47" s="145">
        <f t="shared" ca="1" si="2"/>
        <v>34400000</v>
      </c>
      <c r="O47" s="145">
        <f t="shared" ca="1" si="2"/>
        <v>43000000</v>
      </c>
    </row>
    <row r="48" spans="1:976">
      <c r="A48" s="445" t="s">
        <v>271</v>
      </c>
      <c r="B48" s="445"/>
      <c r="D48" s="145">
        <f ca="1">IF(D103=1,D46,0)</f>
        <v>0</v>
      </c>
      <c r="E48" s="145">
        <f ca="1">IF(E103=1,E46,0)</f>
        <v>0</v>
      </c>
      <c r="F48" s="145">
        <f ca="1">IF(F103=1,F46,0)</f>
        <v>0</v>
      </c>
      <c r="G48" s="145">
        <f ca="1">IF(G103=1,G46,0)</f>
        <v>860000.00000000012</v>
      </c>
      <c r="H48" s="145">
        <f ca="1">IF(H103=1,H46,0)</f>
        <v>860000.00000000012</v>
      </c>
      <c r="I48" s="145">
        <f ca="1">IF(I103=1,I46,0)</f>
        <v>3440000.0000000005</v>
      </c>
      <c r="J48" s="145">
        <f ca="1">IF(J103=1,J46,0)</f>
        <v>1720000.0000000002</v>
      </c>
      <c r="K48" s="145">
        <f ca="1">IF(K103=1,K46,0)</f>
        <v>6020000.0000000019</v>
      </c>
      <c r="L48" s="145">
        <f ca="1">IF(L103=1,L46,0)</f>
        <v>2580000.0000000005</v>
      </c>
      <c r="M48" s="145">
        <f ca="1">IF(M103=1,M46,0)</f>
        <v>8600000</v>
      </c>
      <c r="N48" s="145">
        <f>IF(N103=1,N46,0)</f>
        <v>0</v>
      </c>
      <c r="O48" s="145">
        <f>IF(O103=1,O46,0)</f>
        <v>0</v>
      </c>
    </row>
    <row r="49" spans="1:976">
      <c r="A49" s="445" t="s">
        <v>228</v>
      </c>
      <c r="B49" s="445"/>
      <c r="D49" s="15" cm="1">
        <f t="array" aca="1" ref="D49" ca="1">IFERROR(B1D131/$B$2,0)</f>
        <v>0</v>
      </c>
      <c r="E49" s="15" cm="1">
        <f t="array" aca="1" ref="E49" ca="1">IFERROR(B1D131/$B$2,0)</f>
        <v>0</v>
      </c>
      <c r="F49" s="15" cm="1">
        <f t="array" aca="1" ref="F49" ca="1">IFERROR(B1D131/$B$2,0)</f>
        <v>0</v>
      </c>
      <c r="G49" s="15" cm="1">
        <f t="array" aca="1" ref="G49" ca="1">IFERROR(B1D131/$B$2,0)</f>
        <v>0</v>
      </c>
      <c r="H49" s="15" cm="1">
        <f t="array" aca="1" ref="H49" ca="1">IFERROR(B1D131/$B$2,0)</f>
        <v>0</v>
      </c>
      <c r="I49" s="15" cm="1">
        <f t="array" aca="1" ref="I49" ca="1">IFERROR(B1D131/$B$2,0)</f>
        <v>0</v>
      </c>
      <c r="J49" s="15" cm="1">
        <f t="array" aca="1" ref="J49" ca="1">IFERROR(B1D131/$B$2,0)</f>
        <v>0</v>
      </c>
      <c r="K49" s="15" cm="1">
        <f t="array" aca="1" ref="K49" ca="1">IFERROR(B1D131/$B$2,0)</f>
        <v>0</v>
      </c>
      <c r="L49" s="15" cm="1">
        <f t="array" aca="1" ref="L49" ca="1">IFERROR(B1D131/$B$2,0)</f>
        <v>0</v>
      </c>
      <c r="M49" s="15" cm="1">
        <f t="array" aca="1" ref="M49" ca="1">IFERROR(B1D131/$B$2,0)</f>
        <v>0</v>
      </c>
      <c r="N49" s="15" cm="1">
        <f t="array" aca="1" ref="N49" ca="1">IFERROR(B1D131/$B$2,0)</f>
        <v>0</v>
      </c>
      <c r="O49" s="15" cm="1">
        <f t="array" aca="1" ref="O49" ca="1">IFERROR(B1D131/$B$2,0)</f>
        <v>0</v>
      </c>
    </row>
    <row r="50" spans="1:976">
      <c r="D50" s="15"/>
      <c r="E50" s="15"/>
      <c r="F50" s="15"/>
      <c r="G50" s="15"/>
      <c r="H50" s="15"/>
      <c r="I50" s="15"/>
      <c r="J50" s="15"/>
      <c r="K50" s="15"/>
      <c r="L50" s="15"/>
      <c r="M50" s="15"/>
      <c r="N50" s="15"/>
      <c r="O50" s="15"/>
    </row>
    <row r="51" spans="1:976" s="418" customFormat="1">
      <c r="A51" s="448" t="s">
        <v>236</v>
      </c>
      <c r="B51" s="448"/>
      <c r="C51" s="346"/>
      <c r="D51" s="347"/>
      <c r="E51" s="347"/>
      <c r="F51" s="347"/>
      <c r="G51" s="347"/>
      <c r="H51" s="347"/>
      <c r="I51" s="347">
        <f ca="1">H52*I5</f>
        <v>688000.00000000012</v>
      </c>
      <c r="J51" s="347">
        <f ca="1">I52*J5</f>
        <v>1788800.0000000005</v>
      </c>
      <c r="K51" s="347">
        <f ca="1">J52*K5</f>
        <v>2641920.0000000005</v>
      </c>
      <c r="L51" s="347">
        <f ca="1">K52*L5</f>
        <v>4668768.0000000019</v>
      </c>
      <c r="M51" s="347">
        <f ca="1">L52*M5</f>
        <v>4554009.6000000006</v>
      </c>
      <c r="N51" s="347">
        <f ca="1">M52*N5</f>
        <v>9738502.3999999985</v>
      </c>
      <c r="O51" s="347">
        <f ca="1">N52*O5</f>
        <v>10320000</v>
      </c>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c r="IW51" s="346"/>
      <c r="IX51" s="346"/>
      <c r="IY51" s="346"/>
      <c r="IZ51" s="346"/>
      <c r="JA51" s="346"/>
      <c r="JB51" s="346"/>
      <c r="JC51" s="346"/>
      <c r="JD51" s="346"/>
      <c r="JE51" s="346"/>
      <c r="JF51" s="346"/>
      <c r="JG51" s="346"/>
      <c r="JH51" s="346"/>
      <c r="JI51" s="346"/>
      <c r="JJ51" s="346"/>
      <c r="JK51" s="346"/>
      <c r="JL51" s="346"/>
      <c r="JM51" s="346"/>
      <c r="JN51" s="346"/>
      <c r="JO51" s="346"/>
      <c r="JP51" s="346"/>
      <c r="JQ51" s="346"/>
      <c r="JR51" s="346"/>
      <c r="JS51" s="346"/>
      <c r="JT51" s="346"/>
      <c r="JU51" s="346"/>
      <c r="JV51" s="346"/>
      <c r="JW51" s="346"/>
      <c r="JX51" s="346"/>
      <c r="JY51" s="346"/>
      <c r="JZ51" s="346"/>
      <c r="KA51" s="346"/>
      <c r="KB51" s="346"/>
      <c r="KC51" s="346"/>
      <c r="KD51" s="346"/>
      <c r="KE51" s="346"/>
      <c r="KF51" s="346"/>
      <c r="KG51" s="346"/>
      <c r="KH51" s="346"/>
      <c r="KI51" s="346"/>
      <c r="KJ51" s="346"/>
      <c r="KK51" s="346"/>
      <c r="KL51" s="346"/>
      <c r="KM51" s="346"/>
      <c r="KN51" s="346"/>
      <c r="KO51" s="346"/>
      <c r="KP51" s="346"/>
      <c r="KQ51" s="346"/>
      <c r="KR51" s="346"/>
      <c r="KS51" s="346"/>
      <c r="KT51" s="346"/>
      <c r="KU51" s="346"/>
      <c r="KV51" s="346"/>
      <c r="KW51" s="346"/>
      <c r="KX51" s="346"/>
      <c r="KY51" s="346"/>
      <c r="KZ51" s="346"/>
      <c r="LA51" s="346"/>
      <c r="LB51" s="346"/>
      <c r="LC51" s="346"/>
      <c r="LD51" s="346"/>
      <c r="LE51" s="346"/>
      <c r="LF51" s="346"/>
      <c r="LG51" s="346"/>
      <c r="LH51" s="346"/>
      <c r="LI51" s="346"/>
      <c r="LJ51" s="346"/>
      <c r="LK51" s="346"/>
      <c r="LL51" s="346"/>
      <c r="LM51" s="346"/>
      <c r="LN51" s="346"/>
      <c r="LO51" s="346"/>
      <c r="LP51" s="346"/>
      <c r="LQ51" s="346"/>
      <c r="LR51" s="346"/>
      <c r="LS51" s="346"/>
      <c r="LT51" s="346"/>
      <c r="LU51" s="346"/>
      <c r="LV51" s="346"/>
      <c r="LW51" s="346"/>
      <c r="LX51" s="346"/>
      <c r="LY51" s="346"/>
      <c r="LZ51" s="346"/>
      <c r="MA51" s="346"/>
      <c r="MB51" s="346"/>
      <c r="MC51" s="346"/>
      <c r="MD51" s="346"/>
      <c r="ME51" s="346"/>
      <c r="MF51" s="346"/>
      <c r="MG51" s="346"/>
      <c r="MH51" s="346"/>
      <c r="MI51" s="346"/>
      <c r="MJ51" s="346"/>
      <c r="MK51" s="346"/>
      <c r="ML51" s="346"/>
      <c r="MM51" s="346"/>
      <c r="MN51" s="346"/>
      <c r="MO51" s="346"/>
      <c r="MP51" s="346"/>
      <c r="MQ51" s="346"/>
      <c r="MR51" s="346"/>
      <c r="MS51" s="346"/>
      <c r="MT51" s="346"/>
      <c r="MU51" s="346"/>
      <c r="MV51" s="346"/>
      <c r="MW51" s="346"/>
      <c r="MX51" s="346"/>
      <c r="MY51" s="346"/>
      <c r="MZ51" s="346"/>
      <c r="NA51" s="346"/>
      <c r="NB51" s="346"/>
      <c r="NC51" s="346"/>
      <c r="ND51" s="346"/>
      <c r="NE51" s="346"/>
      <c r="NF51" s="346"/>
      <c r="NG51" s="346"/>
      <c r="NH51" s="346"/>
      <c r="NI51" s="346"/>
      <c r="NJ51" s="346"/>
      <c r="NK51" s="346"/>
      <c r="NL51" s="346"/>
      <c r="NM51" s="346"/>
      <c r="NN51" s="346"/>
      <c r="NO51" s="346"/>
      <c r="NP51" s="346"/>
      <c r="NQ51" s="346"/>
      <c r="NR51" s="346"/>
      <c r="NS51" s="346"/>
      <c r="NT51" s="346"/>
      <c r="NU51" s="346"/>
      <c r="NV51" s="346"/>
      <c r="NW51" s="346"/>
      <c r="NX51" s="346"/>
      <c r="NY51" s="346"/>
      <c r="NZ51" s="346"/>
      <c r="OA51" s="346"/>
      <c r="OB51" s="346"/>
      <c r="OC51" s="346"/>
      <c r="OD51" s="346"/>
      <c r="OE51" s="346"/>
      <c r="OF51" s="346"/>
      <c r="OG51" s="346"/>
      <c r="OH51" s="346"/>
      <c r="OI51" s="346"/>
      <c r="OJ51" s="346"/>
      <c r="OK51" s="346"/>
      <c r="OL51" s="346"/>
      <c r="OM51" s="346"/>
      <c r="ON51" s="346"/>
      <c r="OO51" s="346"/>
      <c r="OP51" s="346"/>
      <c r="OQ51" s="346"/>
      <c r="OR51" s="346"/>
      <c r="OS51" s="346"/>
      <c r="OT51" s="346"/>
      <c r="OU51" s="346"/>
      <c r="OV51" s="346"/>
      <c r="OW51" s="346"/>
      <c r="OX51" s="346"/>
      <c r="OY51" s="346"/>
      <c r="OZ51" s="346"/>
      <c r="PA51" s="346"/>
      <c r="PB51" s="346"/>
      <c r="PC51" s="346"/>
      <c r="PD51" s="346"/>
      <c r="PE51" s="346"/>
      <c r="PF51" s="346"/>
      <c r="PG51" s="346"/>
      <c r="PH51" s="346"/>
      <c r="PI51" s="346"/>
      <c r="PJ51" s="346"/>
      <c r="PK51" s="346"/>
      <c r="PL51" s="346"/>
      <c r="PM51" s="346"/>
      <c r="PN51" s="346"/>
      <c r="PO51" s="346"/>
      <c r="PP51" s="346"/>
      <c r="PQ51" s="346"/>
      <c r="PR51" s="346"/>
      <c r="PS51" s="346"/>
      <c r="PT51" s="346"/>
      <c r="PU51" s="346"/>
      <c r="PV51" s="346"/>
      <c r="PW51" s="346"/>
      <c r="PX51" s="346"/>
      <c r="PY51" s="346"/>
      <c r="PZ51" s="346"/>
      <c r="QA51" s="346"/>
      <c r="QB51" s="346"/>
      <c r="QC51" s="346"/>
      <c r="QD51" s="346"/>
      <c r="QE51" s="346"/>
      <c r="QF51" s="346"/>
      <c r="QG51" s="346"/>
      <c r="QH51" s="346"/>
      <c r="QI51" s="346"/>
      <c r="QJ51" s="346"/>
      <c r="QK51" s="346"/>
      <c r="QL51" s="346"/>
      <c r="QM51" s="346"/>
      <c r="QN51" s="346"/>
      <c r="QO51" s="346"/>
      <c r="QP51" s="346"/>
      <c r="QQ51" s="346"/>
      <c r="QR51" s="346"/>
      <c r="QS51" s="346"/>
      <c r="QT51" s="346"/>
      <c r="QU51" s="346"/>
      <c r="QV51" s="346"/>
      <c r="QW51" s="346"/>
      <c r="QX51" s="346"/>
      <c r="QY51" s="346"/>
      <c r="QZ51" s="346"/>
      <c r="RA51" s="346"/>
      <c r="RB51" s="346"/>
      <c r="RC51" s="346"/>
      <c r="RD51" s="346"/>
      <c r="RE51" s="346"/>
      <c r="RF51" s="346"/>
      <c r="RG51" s="346"/>
      <c r="RH51" s="346"/>
      <c r="RI51" s="346"/>
      <c r="RJ51" s="346"/>
      <c r="RK51" s="346"/>
      <c r="RL51" s="346"/>
      <c r="RM51" s="346"/>
      <c r="RN51" s="346"/>
      <c r="RO51" s="346"/>
      <c r="RP51" s="346"/>
      <c r="RQ51" s="346"/>
      <c r="RR51" s="346"/>
      <c r="RS51" s="346"/>
      <c r="RT51" s="346"/>
      <c r="RU51" s="346"/>
      <c r="RV51" s="346"/>
      <c r="RW51" s="346"/>
      <c r="RX51" s="346"/>
      <c r="RY51" s="346"/>
      <c r="RZ51" s="346"/>
      <c r="SA51" s="346"/>
      <c r="SB51" s="346"/>
      <c r="SC51" s="346"/>
      <c r="SD51" s="346"/>
      <c r="SE51" s="346"/>
      <c r="SF51" s="346"/>
      <c r="SG51" s="346"/>
      <c r="SH51" s="346"/>
      <c r="SI51" s="346"/>
      <c r="SJ51" s="346"/>
      <c r="SK51" s="346"/>
      <c r="SL51" s="346"/>
      <c r="SM51" s="346"/>
      <c r="SN51" s="346"/>
      <c r="SO51" s="346"/>
      <c r="SP51" s="346"/>
      <c r="SQ51" s="346"/>
      <c r="SR51" s="346"/>
      <c r="SS51" s="346"/>
      <c r="ST51" s="346"/>
      <c r="SU51" s="346"/>
      <c r="SV51" s="346"/>
      <c r="SW51" s="346"/>
      <c r="SX51" s="346"/>
      <c r="SY51" s="346"/>
      <c r="SZ51" s="346"/>
      <c r="TA51" s="346"/>
      <c r="TB51" s="346"/>
      <c r="TC51" s="346"/>
      <c r="TD51" s="346"/>
      <c r="TE51" s="346"/>
      <c r="TF51" s="346"/>
      <c r="TG51" s="346"/>
      <c r="TH51" s="346"/>
      <c r="TI51" s="346"/>
      <c r="TJ51" s="346"/>
      <c r="TK51" s="346"/>
      <c r="TL51" s="346"/>
      <c r="TM51" s="346"/>
      <c r="TN51" s="346"/>
      <c r="TO51" s="346"/>
      <c r="TP51" s="346"/>
      <c r="TQ51" s="346"/>
      <c r="TR51" s="346"/>
      <c r="TS51" s="346"/>
      <c r="TT51" s="346"/>
      <c r="TU51" s="346"/>
      <c r="TV51" s="346"/>
      <c r="TW51" s="346"/>
      <c r="TX51" s="346"/>
      <c r="TY51" s="346"/>
      <c r="TZ51" s="346"/>
      <c r="UA51" s="346"/>
      <c r="UB51" s="346"/>
      <c r="UC51" s="346"/>
      <c r="UD51" s="346"/>
      <c r="UE51" s="346"/>
      <c r="UF51" s="346"/>
      <c r="UG51" s="346"/>
      <c r="UH51" s="346"/>
      <c r="UI51" s="346"/>
      <c r="UJ51" s="346"/>
      <c r="UK51" s="346"/>
      <c r="UL51" s="346"/>
      <c r="UM51" s="346"/>
      <c r="UN51" s="346"/>
      <c r="UO51" s="346"/>
      <c r="UP51" s="346"/>
      <c r="UQ51" s="346"/>
      <c r="UR51" s="346"/>
      <c r="US51" s="346"/>
      <c r="UT51" s="346"/>
      <c r="UU51" s="346"/>
      <c r="UV51" s="346"/>
      <c r="UW51" s="346"/>
      <c r="UX51" s="346"/>
      <c r="UY51" s="346"/>
      <c r="UZ51" s="346"/>
      <c r="VA51" s="346"/>
      <c r="VB51" s="346"/>
      <c r="VC51" s="346"/>
      <c r="VD51" s="346"/>
      <c r="VE51" s="346"/>
      <c r="VF51" s="346"/>
      <c r="VG51" s="346"/>
      <c r="VH51" s="346"/>
      <c r="VI51" s="346"/>
      <c r="VJ51" s="346"/>
      <c r="VK51" s="346"/>
      <c r="VL51" s="346"/>
      <c r="VM51" s="346"/>
      <c r="VN51" s="346"/>
      <c r="VO51" s="346"/>
      <c r="VP51" s="346"/>
      <c r="VQ51" s="346"/>
      <c r="VR51" s="346"/>
      <c r="VS51" s="346"/>
      <c r="VT51" s="346"/>
      <c r="VU51" s="346"/>
      <c r="VV51" s="346"/>
      <c r="VW51" s="346"/>
      <c r="VX51" s="346"/>
      <c r="VY51" s="346"/>
      <c r="VZ51" s="346"/>
      <c r="WA51" s="346"/>
      <c r="WB51" s="346"/>
      <c r="WC51" s="346"/>
      <c r="WD51" s="346"/>
      <c r="WE51" s="346"/>
      <c r="WF51" s="346"/>
      <c r="WG51" s="346"/>
      <c r="WH51" s="346"/>
      <c r="WI51" s="346"/>
      <c r="WJ51" s="346"/>
      <c r="WK51" s="346"/>
      <c r="WL51" s="346"/>
      <c r="WM51" s="346"/>
      <c r="WN51" s="346"/>
      <c r="WO51" s="346"/>
      <c r="WP51" s="346"/>
      <c r="WQ51" s="346"/>
      <c r="WR51" s="346"/>
      <c r="WS51" s="346"/>
      <c r="WT51" s="346"/>
      <c r="WU51" s="346"/>
      <c r="WV51" s="346"/>
      <c r="WW51" s="346"/>
      <c r="WX51" s="346"/>
      <c r="WY51" s="346"/>
      <c r="WZ51" s="346"/>
      <c r="XA51" s="346"/>
      <c r="XB51" s="346"/>
      <c r="XC51" s="346"/>
      <c r="XD51" s="346"/>
      <c r="XE51" s="346"/>
      <c r="XF51" s="346"/>
      <c r="XG51" s="346"/>
      <c r="XH51" s="346"/>
      <c r="XI51" s="346"/>
      <c r="XJ51" s="346"/>
      <c r="XK51" s="346"/>
      <c r="XL51" s="346"/>
      <c r="XM51" s="346"/>
      <c r="XN51" s="346"/>
      <c r="XO51" s="346"/>
      <c r="XP51" s="346"/>
      <c r="XQ51" s="346"/>
      <c r="XR51" s="346"/>
      <c r="XS51" s="346"/>
      <c r="XT51" s="346"/>
      <c r="XU51" s="346"/>
      <c r="XV51" s="346"/>
      <c r="XW51" s="346"/>
      <c r="XX51" s="346"/>
      <c r="XY51" s="346"/>
      <c r="XZ51" s="346"/>
      <c r="YA51" s="346"/>
      <c r="YB51" s="346"/>
      <c r="YC51" s="346"/>
      <c r="YD51" s="346"/>
      <c r="YE51" s="346"/>
      <c r="YF51" s="346"/>
      <c r="YG51" s="346"/>
      <c r="YH51" s="346"/>
      <c r="YI51" s="346"/>
      <c r="YJ51" s="346"/>
      <c r="YK51" s="346"/>
      <c r="YL51" s="346"/>
      <c r="YM51" s="346"/>
      <c r="YN51" s="346"/>
      <c r="YO51" s="346"/>
      <c r="YP51" s="346"/>
      <c r="YQ51" s="346"/>
      <c r="YR51" s="346"/>
      <c r="YS51" s="346"/>
      <c r="YT51" s="346"/>
      <c r="YU51" s="346"/>
      <c r="YV51" s="346"/>
      <c r="YW51" s="346"/>
      <c r="YX51" s="346"/>
      <c r="YY51" s="346"/>
      <c r="YZ51" s="346"/>
      <c r="ZA51" s="346"/>
      <c r="ZB51" s="346"/>
      <c r="ZC51" s="346"/>
      <c r="ZD51" s="346"/>
      <c r="ZE51" s="346"/>
      <c r="ZF51" s="346"/>
      <c r="ZG51" s="346"/>
      <c r="ZH51" s="346"/>
      <c r="ZI51" s="346"/>
      <c r="ZJ51" s="346"/>
      <c r="ZK51" s="346"/>
      <c r="ZL51" s="346"/>
      <c r="ZM51" s="346"/>
      <c r="ZN51" s="346"/>
      <c r="ZO51" s="346"/>
      <c r="ZP51" s="346"/>
      <c r="ZQ51" s="346"/>
      <c r="ZR51" s="346"/>
      <c r="ZS51" s="346"/>
      <c r="ZT51" s="346"/>
      <c r="ZU51" s="346"/>
      <c r="ZV51" s="346"/>
      <c r="ZW51" s="346"/>
      <c r="ZX51" s="346"/>
      <c r="ZY51" s="346"/>
      <c r="ZZ51" s="346"/>
      <c r="AAA51" s="346"/>
      <c r="AAB51" s="346"/>
      <c r="AAC51" s="346"/>
      <c r="AAD51" s="346"/>
      <c r="AAE51" s="346"/>
      <c r="AAF51" s="346"/>
      <c r="AAG51" s="346"/>
      <c r="AAH51" s="346"/>
      <c r="AAI51" s="346"/>
      <c r="AAJ51" s="346"/>
      <c r="AAK51" s="346"/>
      <c r="AAL51" s="346"/>
      <c r="AAM51" s="346"/>
      <c r="AAN51" s="346"/>
      <c r="AAO51" s="346"/>
      <c r="AAP51" s="346"/>
      <c r="AAQ51" s="346"/>
      <c r="AAR51" s="346"/>
      <c r="AAS51" s="346"/>
      <c r="AAT51" s="346"/>
      <c r="AAU51" s="346"/>
      <c r="AAV51" s="346"/>
      <c r="AAW51" s="346"/>
      <c r="AAX51" s="346"/>
      <c r="AAY51" s="346"/>
      <c r="AAZ51" s="346"/>
      <c r="ABA51" s="346"/>
      <c r="ABB51" s="346"/>
      <c r="ABC51" s="346"/>
      <c r="ABD51" s="346"/>
      <c r="ABE51" s="346"/>
      <c r="ABF51" s="346"/>
      <c r="ABG51" s="346"/>
      <c r="ABH51" s="346"/>
      <c r="ABI51" s="346"/>
      <c r="ABJ51" s="346"/>
      <c r="ABK51" s="346"/>
      <c r="ABL51" s="346"/>
      <c r="ABM51" s="346"/>
      <c r="ABN51" s="346"/>
      <c r="ABO51" s="346"/>
      <c r="ABP51" s="346"/>
      <c r="ABQ51" s="346"/>
      <c r="ABR51" s="346"/>
      <c r="ABS51" s="346"/>
      <c r="ABT51" s="346"/>
      <c r="ABU51" s="346"/>
      <c r="ABV51" s="346"/>
      <c r="ABW51" s="346"/>
      <c r="ABX51" s="346"/>
      <c r="ABY51" s="346"/>
      <c r="ABZ51" s="346"/>
      <c r="ACA51" s="346"/>
      <c r="ACB51" s="346"/>
      <c r="ACC51" s="346"/>
      <c r="ACD51" s="346"/>
      <c r="ACE51" s="346"/>
      <c r="ACF51" s="346"/>
      <c r="ACG51" s="346"/>
      <c r="ACH51" s="346"/>
      <c r="ACI51" s="346"/>
      <c r="ACJ51" s="346"/>
      <c r="ACK51" s="346"/>
      <c r="ACL51" s="346"/>
      <c r="ACM51" s="346"/>
      <c r="ACN51" s="346"/>
      <c r="ACO51" s="346"/>
      <c r="ACP51" s="346"/>
      <c r="ACQ51" s="346"/>
      <c r="ACR51" s="346"/>
      <c r="ACS51" s="346"/>
      <c r="ACT51" s="346"/>
      <c r="ACU51" s="346"/>
      <c r="ACV51" s="346"/>
      <c r="ACW51" s="346"/>
      <c r="ACX51" s="346"/>
      <c r="ACY51" s="346"/>
      <c r="ACZ51" s="346"/>
      <c r="ADA51" s="346"/>
      <c r="ADB51" s="346"/>
      <c r="ADC51" s="346"/>
      <c r="ADD51" s="346"/>
      <c r="ADE51" s="346"/>
      <c r="ADF51" s="346"/>
      <c r="ADG51" s="346"/>
      <c r="ADH51" s="346"/>
      <c r="ADI51" s="346"/>
      <c r="ADJ51" s="346"/>
      <c r="ADK51" s="346"/>
      <c r="ADL51" s="346"/>
      <c r="ADM51" s="346"/>
      <c r="ADN51" s="346"/>
      <c r="ADO51" s="346"/>
      <c r="ADP51" s="346"/>
      <c r="ADQ51" s="346"/>
      <c r="ADR51" s="346"/>
      <c r="ADS51" s="346"/>
      <c r="ADT51" s="346"/>
      <c r="ADU51" s="346"/>
      <c r="ADV51" s="346"/>
      <c r="ADW51" s="346"/>
      <c r="ADX51" s="346"/>
      <c r="ADY51" s="346"/>
      <c r="ADZ51" s="346"/>
      <c r="AEA51" s="346"/>
      <c r="AEB51" s="346"/>
      <c r="AEC51" s="346"/>
      <c r="AED51" s="346"/>
      <c r="AEE51" s="346"/>
      <c r="AEF51" s="346"/>
      <c r="AEG51" s="346"/>
      <c r="AEH51" s="346"/>
      <c r="AEI51" s="346"/>
      <c r="AEJ51" s="346"/>
      <c r="AEK51" s="346"/>
      <c r="AEL51" s="346"/>
      <c r="AEM51" s="346"/>
      <c r="AEN51" s="346"/>
      <c r="AEO51" s="346"/>
      <c r="AEP51" s="346"/>
      <c r="AEQ51" s="346"/>
      <c r="AER51" s="346"/>
      <c r="AES51" s="346"/>
      <c r="AET51" s="346"/>
      <c r="AEU51" s="346"/>
      <c r="AEV51" s="346"/>
      <c r="AEW51" s="346"/>
      <c r="AEX51" s="346"/>
      <c r="AEY51" s="346"/>
      <c r="AEZ51" s="346"/>
      <c r="AFA51" s="346"/>
      <c r="AFB51" s="346"/>
      <c r="AFC51" s="346"/>
      <c r="AFD51" s="346"/>
      <c r="AFE51" s="346"/>
      <c r="AFF51" s="346"/>
      <c r="AFG51" s="346"/>
      <c r="AFH51" s="346"/>
      <c r="AFI51" s="346"/>
      <c r="AFJ51" s="346"/>
      <c r="AFK51" s="346"/>
      <c r="AFL51" s="346"/>
      <c r="AFM51" s="346"/>
      <c r="AFN51" s="346"/>
      <c r="AFO51" s="346"/>
      <c r="AFP51" s="346"/>
      <c r="AFQ51" s="346"/>
      <c r="AFR51" s="346"/>
      <c r="AFS51" s="346"/>
      <c r="AFT51" s="346"/>
      <c r="AFU51" s="346"/>
      <c r="AFV51" s="346"/>
      <c r="AFW51" s="346"/>
      <c r="AFX51" s="346"/>
      <c r="AFY51" s="346"/>
      <c r="AFZ51" s="346"/>
      <c r="AGA51" s="346"/>
      <c r="AGB51" s="346"/>
      <c r="AGC51" s="346"/>
      <c r="AGD51" s="346"/>
      <c r="AGE51" s="346"/>
      <c r="AGF51" s="346"/>
      <c r="AGG51" s="346"/>
      <c r="AGH51" s="346"/>
      <c r="AGI51" s="346"/>
      <c r="AGJ51" s="346"/>
      <c r="AGK51" s="346"/>
      <c r="AGL51" s="346"/>
      <c r="AGM51" s="346"/>
      <c r="AGN51" s="346"/>
      <c r="AGO51" s="346"/>
      <c r="AGP51" s="346"/>
      <c r="AGQ51" s="346"/>
      <c r="AGR51" s="346"/>
      <c r="AGS51" s="346"/>
      <c r="AGT51" s="346"/>
      <c r="AGU51" s="346"/>
      <c r="AGV51" s="346"/>
      <c r="AGW51" s="346"/>
      <c r="AGX51" s="346"/>
      <c r="AGY51" s="346"/>
      <c r="AGZ51" s="346"/>
      <c r="AHA51" s="346"/>
      <c r="AHB51" s="346"/>
      <c r="AHC51" s="346"/>
      <c r="AHD51" s="346"/>
      <c r="AHE51" s="346"/>
      <c r="AHF51" s="346"/>
      <c r="AHG51" s="346"/>
      <c r="AHH51" s="346"/>
      <c r="AHI51" s="346"/>
      <c r="AHJ51" s="346"/>
      <c r="AHK51" s="346"/>
      <c r="AHL51" s="346"/>
      <c r="AHM51" s="346"/>
      <c r="AHN51" s="346"/>
      <c r="AHO51" s="346"/>
      <c r="AHP51" s="346"/>
      <c r="AHQ51" s="346"/>
      <c r="AHR51" s="346"/>
      <c r="AHS51" s="346"/>
      <c r="AHT51" s="346"/>
      <c r="AHU51" s="346"/>
      <c r="AHV51" s="346"/>
      <c r="AHW51" s="346"/>
      <c r="AHX51" s="346"/>
      <c r="AHY51" s="346"/>
      <c r="AHZ51" s="346"/>
      <c r="AIA51" s="346"/>
      <c r="AIB51" s="346"/>
      <c r="AIC51" s="346"/>
      <c r="AID51" s="346"/>
      <c r="AIE51" s="346"/>
      <c r="AIF51" s="346"/>
      <c r="AIG51" s="346"/>
      <c r="AIH51" s="346"/>
      <c r="AII51" s="346"/>
      <c r="AIJ51" s="346"/>
      <c r="AIK51" s="346"/>
      <c r="AIL51" s="346"/>
      <c r="AIM51" s="346"/>
      <c r="AIN51" s="346"/>
      <c r="AIO51" s="346"/>
      <c r="AIP51" s="346"/>
      <c r="AIQ51" s="346"/>
      <c r="AIR51" s="346"/>
      <c r="AIS51" s="346"/>
      <c r="AIT51" s="346"/>
      <c r="AIU51" s="346"/>
      <c r="AIV51" s="346"/>
      <c r="AIW51" s="346"/>
      <c r="AIX51" s="346"/>
      <c r="AIY51" s="346"/>
      <c r="AIZ51" s="346"/>
      <c r="AJA51" s="346"/>
      <c r="AJB51" s="346"/>
      <c r="AJC51" s="346"/>
      <c r="AJD51" s="346"/>
      <c r="AJE51" s="346"/>
      <c r="AJF51" s="346"/>
      <c r="AJG51" s="346"/>
      <c r="AJH51" s="346"/>
      <c r="AJI51" s="346"/>
      <c r="AJJ51" s="346"/>
      <c r="AJK51" s="346"/>
      <c r="AJL51" s="346"/>
      <c r="AJM51" s="346"/>
      <c r="AJN51" s="346"/>
      <c r="AJO51" s="346"/>
      <c r="AJP51" s="346"/>
      <c r="AJQ51" s="346"/>
      <c r="AJR51" s="346"/>
      <c r="AJS51" s="346"/>
      <c r="AJT51" s="346"/>
      <c r="AJU51" s="346"/>
      <c r="AJV51" s="346"/>
      <c r="AJW51" s="346"/>
      <c r="AJX51" s="346"/>
      <c r="AJY51" s="346"/>
      <c r="AJZ51" s="346"/>
      <c r="AKA51" s="346"/>
      <c r="AKB51" s="346"/>
      <c r="AKC51" s="346"/>
      <c r="AKD51" s="346"/>
      <c r="AKE51" s="346"/>
      <c r="AKF51" s="346"/>
      <c r="AKG51" s="346"/>
      <c r="AKH51" s="346"/>
      <c r="AKI51" s="346"/>
      <c r="AKJ51" s="346"/>
      <c r="AKK51" s="346"/>
      <c r="AKL51" s="346"/>
      <c r="AKM51" s="346"/>
      <c r="AKN51" s="346"/>
    </row>
    <row r="52" spans="1:976" s="418" customFormat="1">
      <c r="A52" s="449" t="s">
        <v>237</v>
      </c>
      <c r="B52" s="449"/>
      <c r="C52" s="348"/>
      <c r="D52" s="349">
        <f ca="1">D46-D51</f>
        <v>0</v>
      </c>
      <c r="E52" s="349">
        <f ca="1">D52+E46-E51</f>
        <v>0</v>
      </c>
      <c r="F52" s="349">
        <f t="shared" ref="F52:O52" ca="1" si="3">E52+F46-F51</f>
        <v>0</v>
      </c>
      <c r="G52" s="349">
        <f t="shared" ca="1" si="3"/>
        <v>860000.00000000012</v>
      </c>
      <c r="H52" s="349">
        <f t="shared" ca="1" si="3"/>
        <v>1720000.0000000002</v>
      </c>
      <c r="I52" s="349">
        <f t="shared" ca="1" si="3"/>
        <v>4472000.0000000009</v>
      </c>
      <c r="J52" s="349">
        <f t="shared" ca="1" si="3"/>
        <v>4403200</v>
      </c>
      <c r="K52" s="349">
        <f t="shared" ca="1" si="3"/>
        <v>7781280.0000000019</v>
      </c>
      <c r="L52" s="349">
        <f t="shared" ca="1" si="3"/>
        <v>5692512</v>
      </c>
      <c r="M52" s="349">
        <f t="shared" ca="1" si="3"/>
        <v>9738502.3999999985</v>
      </c>
      <c r="N52" s="349">
        <f t="shared" ca="1" si="3"/>
        <v>10320000</v>
      </c>
      <c r="O52" s="349">
        <f t="shared" ca="1" si="3"/>
        <v>8600000</v>
      </c>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c r="IW52" s="346"/>
      <c r="IX52" s="346"/>
      <c r="IY52" s="346"/>
      <c r="IZ52" s="346"/>
      <c r="JA52" s="346"/>
      <c r="JB52" s="346"/>
      <c r="JC52" s="346"/>
      <c r="JD52" s="346"/>
      <c r="JE52" s="346"/>
      <c r="JF52" s="346"/>
      <c r="JG52" s="346"/>
      <c r="JH52" s="346"/>
      <c r="JI52" s="346"/>
      <c r="JJ52" s="346"/>
      <c r="JK52" s="346"/>
      <c r="JL52" s="346"/>
      <c r="JM52" s="346"/>
      <c r="JN52" s="346"/>
      <c r="JO52" s="346"/>
      <c r="JP52" s="346"/>
      <c r="JQ52" s="346"/>
      <c r="JR52" s="346"/>
      <c r="JS52" s="346"/>
      <c r="JT52" s="346"/>
      <c r="JU52" s="346"/>
      <c r="JV52" s="346"/>
      <c r="JW52" s="346"/>
      <c r="JX52" s="346"/>
      <c r="JY52" s="346"/>
      <c r="JZ52" s="346"/>
      <c r="KA52" s="346"/>
      <c r="KB52" s="346"/>
      <c r="KC52" s="346"/>
      <c r="KD52" s="346"/>
      <c r="KE52" s="346"/>
      <c r="KF52" s="346"/>
      <c r="KG52" s="346"/>
      <c r="KH52" s="346"/>
      <c r="KI52" s="346"/>
      <c r="KJ52" s="346"/>
      <c r="KK52" s="346"/>
      <c r="KL52" s="346"/>
      <c r="KM52" s="346"/>
      <c r="KN52" s="346"/>
      <c r="KO52" s="346"/>
      <c r="KP52" s="346"/>
      <c r="KQ52" s="346"/>
      <c r="KR52" s="346"/>
      <c r="KS52" s="346"/>
      <c r="KT52" s="346"/>
      <c r="KU52" s="346"/>
      <c r="KV52" s="346"/>
      <c r="KW52" s="346"/>
      <c r="KX52" s="346"/>
      <c r="KY52" s="346"/>
      <c r="KZ52" s="346"/>
      <c r="LA52" s="346"/>
      <c r="LB52" s="346"/>
      <c r="LC52" s="346"/>
      <c r="LD52" s="346"/>
      <c r="LE52" s="346"/>
      <c r="LF52" s="346"/>
      <c r="LG52" s="346"/>
      <c r="LH52" s="346"/>
      <c r="LI52" s="346"/>
      <c r="LJ52" s="346"/>
      <c r="LK52" s="346"/>
      <c r="LL52" s="346"/>
      <c r="LM52" s="346"/>
      <c r="LN52" s="346"/>
      <c r="LO52" s="346"/>
      <c r="LP52" s="346"/>
      <c r="LQ52" s="346"/>
      <c r="LR52" s="346"/>
      <c r="LS52" s="346"/>
      <c r="LT52" s="346"/>
      <c r="LU52" s="346"/>
      <c r="LV52" s="346"/>
      <c r="LW52" s="346"/>
      <c r="LX52" s="346"/>
      <c r="LY52" s="346"/>
      <c r="LZ52" s="346"/>
      <c r="MA52" s="346"/>
      <c r="MB52" s="346"/>
      <c r="MC52" s="346"/>
      <c r="MD52" s="346"/>
      <c r="ME52" s="346"/>
      <c r="MF52" s="346"/>
      <c r="MG52" s="346"/>
      <c r="MH52" s="346"/>
      <c r="MI52" s="346"/>
      <c r="MJ52" s="346"/>
      <c r="MK52" s="346"/>
      <c r="ML52" s="346"/>
      <c r="MM52" s="346"/>
      <c r="MN52" s="346"/>
      <c r="MO52" s="346"/>
      <c r="MP52" s="346"/>
      <c r="MQ52" s="346"/>
      <c r="MR52" s="346"/>
      <c r="MS52" s="346"/>
      <c r="MT52" s="346"/>
      <c r="MU52" s="346"/>
      <c r="MV52" s="346"/>
      <c r="MW52" s="346"/>
      <c r="MX52" s="346"/>
      <c r="MY52" s="346"/>
      <c r="MZ52" s="346"/>
      <c r="NA52" s="346"/>
      <c r="NB52" s="346"/>
      <c r="NC52" s="346"/>
      <c r="ND52" s="346"/>
      <c r="NE52" s="346"/>
      <c r="NF52" s="346"/>
      <c r="NG52" s="346"/>
      <c r="NH52" s="346"/>
      <c r="NI52" s="346"/>
      <c r="NJ52" s="346"/>
      <c r="NK52" s="346"/>
      <c r="NL52" s="346"/>
      <c r="NM52" s="346"/>
      <c r="NN52" s="346"/>
      <c r="NO52" s="346"/>
      <c r="NP52" s="346"/>
      <c r="NQ52" s="346"/>
      <c r="NR52" s="346"/>
      <c r="NS52" s="346"/>
      <c r="NT52" s="346"/>
      <c r="NU52" s="346"/>
      <c r="NV52" s="346"/>
      <c r="NW52" s="346"/>
      <c r="NX52" s="346"/>
      <c r="NY52" s="346"/>
      <c r="NZ52" s="346"/>
      <c r="OA52" s="346"/>
      <c r="OB52" s="346"/>
      <c r="OC52" s="346"/>
      <c r="OD52" s="346"/>
      <c r="OE52" s="346"/>
      <c r="OF52" s="346"/>
      <c r="OG52" s="346"/>
      <c r="OH52" s="346"/>
      <c r="OI52" s="346"/>
      <c r="OJ52" s="346"/>
      <c r="OK52" s="346"/>
      <c r="OL52" s="346"/>
      <c r="OM52" s="346"/>
      <c r="ON52" s="346"/>
      <c r="OO52" s="346"/>
      <c r="OP52" s="346"/>
      <c r="OQ52" s="346"/>
      <c r="OR52" s="346"/>
      <c r="OS52" s="346"/>
      <c r="OT52" s="346"/>
      <c r="OU52" s="346"/>
      <c r="OV52" s="346"/>
      <c r="OW52" s="346"/>
      <c r="OX52" s="346"/>
      <c r="OY52" s="346"/>
      <c r="OZ52" s="346"/>
      <c r="PA52" s="346"/>
      <c r="PB52" s="346"/>
      <c r="PC52" s="346"/>
      <c r="PD52" s="346"/>
      <c r="PE52" s="346"/>
      <c r="PF52" s="346"/>
      <c r="PG52" s="346"/>
      <c r="PH52" s="346"/>
      <c r="PI52" s="346"/>
      <c r="PJ52" s="346"/>
      <c r="PK52" s="346"/>
      <c r="PL52" s="346"/>
      <c r="PM52" s="346"/>
      <c r="PN52" s="346"/>
      <c r="PO52" s="346"/>
      <c r="PP52" s="346"/>
      <c r="PQ52" s="346"/>
      <c r="PR52" s="346"/>
      <c r="PS52" s="346"/>
      <c r="PT52" s="346"/>
      <c r="PU52" s="346"/>
      <c r="PV52" s="346"/>
      <c r="PW52" s="346"/>
      <c r="PX52" s="346"/>
      <c r="PY52" s="346"/>
      <c r="PZ52" s="346"/>
      <c r="QA52" s="346"/>
      <c r="QB52" s="346"/>
      <c r="QC52" s="346"/>
      <c r="QD52" s="346"/>
      <c r="QE52" s="346"/>
      <c r="QF52" s="346"/>
      <c r="QG52" s="346"/>
      <c r="QH52" s="346"/>
      <c r="QI52" s="346"/>
      <c r="QJ52" s="346"/>
      <c r="QK52" s="346"/>
      <c r="QL52" s="346"/>
      <c r="QM52" s="346"/>
      <c r="QN52" s="346"/>
      <c r="QO52" s="346"/>
      <c r="QP52" s="346"/>
      <c r="QQ52" s="346"/>
      <c r="QR52" s="346"/>
      <c r="QS52" s="346"/>
      <c r="QT52" s="346"/>
      <c r="QU52" s="346"/>
      <c r="QV52" s="346"/>
      <c r="QW52" s="346"/>
      <c r="QX52" s="346"/>
      <c r="QY52" s="346"/>
      <c r="QZ52" s="346"/>
      <c r="RA52" s="346"/>
      <c r="RB52" s="346"/>
      <c r="RC52" s="346"/>
      <c r="RD52" s="346"/>
      <c r="RE52" s="346"/>
      <c r="RF52" s="346"/>
      <c r="RG52" s="346"/>
      <c r="RH52" s="346"/>
      <c r="RI52" s="346"/>
      <c r="RJ52" s="346"/>
      <c r="RK52" s="346"/>
      <c r="RL52" s="346"/>
      <c r="RM52" s="346"/>
      <c r="RN52" s="346"/>
      <c r="RO52" s="346"/>
      <c r="RP52" s="346"/>
      <c r="RQ52" s="346"/>
      <c r="RR52" s="346"/>
      <c r="RS52" s="346"/>
      <c r="RT52" s="346"/>
      <c r="RU52" s="346"/>
      <c r="RV52" s="346"/>
      <c r="RW52" s="346"/>
      <c r="RX52" s="346"/>
      <c r="RY52" s="346"/>
      <c r="RZ52" s="346"/>
      <c r="SA52" s="346"/>
      <c r="SB52" s="346"/>
      <c r="SC52" s="346"/>
      <c r="SD52" s="346"/>
      <c r="SE52" s="346"/>
      <c r="SF52" s="346"/>
      <c r="SG52" s="346"/>
      <c r="SH52" s="346"/>
      <c r="SI52" s="346"/>
      <c r="SJ52" s="346"/>
      <c r="SK52" s="346"/>
      <c r="SL52" s="346"/>
      <c r="SM52" s="346"/>
      <c r="SN52" s="346"/>
      <c r="SO52" s="346"/>
      <c r="SP52" s="346"/>
      <c r="SQ52" s="346"/>
      <c r="SR52" s="346"/>
      <c r="SS52" s="346"/>
      <c r="ST52" s="346"/>
      <c r="SU52" s="346"/>
      <c r="SV52" s="346"/>
      <c r="SW52" s="346"/>
      <c r="SX52" s="346"/>
      <c r="SY52" s="346"/>
      <c r="SZ52" s="346"/>
      <c r="TA52" s="346"/>
      <c r="TB52" s="346"/>
      <c r="TC52" s="346"/>
      <c r="TD52" s="346"/>
      <c r="TE52" s="346"/>
      <c r="TF52" s="346"/>
      <c r="TG52" s="346"/>
      <c r="TH52" s="346"/>
      <c r="TI52" s="346"/>
      <c r="TJ52" s="346"/>
      <c r="TK52" s="346"/>
      <c r="TL52" s="346"/>
      <c r="TM52" s="346"/>
      <c r="TN52" s="346"/>
      <c r="TO52" s="346"/>
      <c r="TP52" s="346"/>
      <c r="TQ52" s="346"/>
      <c r="TR52" s="346"/>
      <c r="TS52" s="346"/>
      <c r="TT52" s="346"/>
      <c r="TU52" s="346"/>
      <c r="TV52" s="346"/>
      <c r="TW52" s="346"/>
      <c r="TX52" s="346"/>
      <c r="TY52" s="346"/>
      <c r="TZ52" s="346"/>
      <c r="UA52" s="346"/>
      <c r="UB52" s="346"/>
      <c r="UC52" s="346"/>
      <c r="UD52" s="346"/>
      <c r="UE52" s="346"/>
      <c r="UF52" s="346"/>
      <c r="UG52" s="346"/>
      <c r="UH52" s="346"/>
      <c r="UI52" s="346"/>
      <c r="UJ52" s="346"/>
      <c r="UK52" s="346"/>
      <c r="UL52" s="346"/>
      <c r="UM52" s="346"/>
      <c r="UN52" s="346"/>
      <c r="UO52" s="346"/>
      <c r="UP52" s="346"/>
      <c r="UQ52" s="346"/>
      <c r="UR52" s="346"/>
      <c r="US52" s="346"/>
      <c r="UT52" s="346"/>
      <c r="UU52" s="346"/>
      <c r="UV52" s="346"/>
      <c r="UW52" s="346"/>
      <c r="UX52" s="346"/>
      <c r="UY52" s="346"/>
      <c r="UZ52" s="346"/>
      <c r="VA52" s="346"/>
      <c r="VB52" s="346"/>
      <c r="VC52" s="346"/>
      <c r="VD52" s="346"/>
      <c r="VE52" s="346"/>
      <c r="VF52" s="346"/>
      <c r="VG52" s="346"/>
      <c r="VH52" s="346"/>
      <c r="VI52" s="346"/>
      <c r="VJ52" s="346"/>
      <c r="VK52" s="346"/>
      <c r="VL52" s="346"/>
      <c r="VM52" s="346"/>
      <c r="VN52" s="346"/>
      <c r="VO52" s="346"/>
      <c r="VP52" s="346"/>
      <c r="VQ52" s="346"/>
      <c r="VR52" s="346"/>
      <c r="VS52" s="346"/>
      <c r="VT52" s="346"/>
      <c r="VU52" s="346"/>
      <c r="VV52" s="346"/>
      <c r="VW52" s="346"/>
      <c r="VX52" s="346"/>
      <c r="VY52" s="346"/>
      <c r="VZ52" s="346"/>
      <c r="WA52" s="346"/>
      <c r="WB52" s="346"/>
      <c r="WC52" s="346"/>
      <c r="WD52" s="346"/>
      <c r="WE52" s="346"/>
      <c r="WF52" s="346"/>
      <c r="WG52" s="346"/>
      <c r="WH52" s="346"/>
      <c r="WI52" s="346"/>
      <c r="WJ52" s="346"/>
      <c r="WK52" s="346"/>
      <c r="WL52" s="346"/>
      <c r="WM52" s="346"/>
      <c r="WN52" s="346"/>
      <c r="WO52" s="346"/>
      <c r="WP52" s="346"/>
      <c r="WQ52" s="346"/>
      <c r="WR52" s="346"/>
      <c r="WS52" s="346"/>
      <c r="WT52" s="346"/>
      <c r="WU52" s="346"/>
      <c r="WV52" s="346"/>
      <c r="WW52" s="346"/>
      <c r="WX52" s="346"/>
      <c r="WY52" s="346"/>
      <c r="WZ52" s="346"/>
      <c r="XA52" s="346"/>
      <c r="XB52" s="346"/>
      <c r="XC52" s="346"/>
      <c r="XD52" s="346"/>
      <c r="XE52" s="346"/>
      <c r="XF52" s="346"/>
      <c r="XG52" s="346"/>
      <c r="XH52" s="346"/>
      <c r="XI52" s="346"/>
      <c r="XJ52" s="346"/>
      <c r="XK52" s="346"/>
      <c r="XL52" s="346"/>
      <c r="XM52" s="346"/>
      <c r="XN52" s="346"/>
      <c r="XO52" s="346"/>
      <c r="XP52" s="346"/>
      <c r="XQ52" s="346"/>
      <c r="XR52" s="346"/>
      <c r="XS52" s="346"/>
      <c r="XT52" s="346"/>
      <c r="XU52" s="346"/>
      <c r="XV52" s="346"/>
      <c r="XW52" s="346"/>
      <c r="XX52" s="346"/>
      <c r="XY52" s="346"/>
      <c r="XZ52" s="346"/>
      <c r="YA52" s="346"/>
      <c r="YB52" s="346"/>
      <c r="YC52" s="346"/>
      <c r="YD52" s="346"/>
      <c r="YE52" s="346"/>
      <c r="YF52" s="346"/>
      <c r="YG52" s="346"/>
      <c r="YH52" s="346"/>
      <c r="YI52" s="346"/>
      <c r="YJ52" s="346"/>
      <c r="YK52" s="346"/>
      <c r="YL52" s="346"/>
      <c r="YM52" s="346"/>
      <c r="YN52" s="346"/>
      <c r="YO52" s="346"/>
      <c r="YP52" s="346"/>
      <c r="YQ52" s="346"/>
      <c r="YR52" s="346"/>
      <c r="YS52" s="346"/>
      <c r="YT52" s="346"/>
      <c r="YU52" s="346"/>
      <c r="YV52" s="346"/>
      <c r="YW52" s="346"/>
      <c r="YX52" s="346"/>
      <c r="YY52" s="346"/>
      <c r="YZ52" s="346"/>
      <c r="ZA52" s="346"/>
      <c r="ZB52" s="346"/>
      <c r="ZC52" s="346"/>
      <c r="ZD52" s="346"/>
      <c r="ZE52" s="346"/>
      <c r="ZF52" s="346"/>
      <c r="ZG52" s="346"/>
      <c r="ZH52" s="346"/>
      <c r="ZI52" s="346"/>
      <c r="ZJ52" s="346"/>
      <c r="ZK52" s="346"/>
      <c r="ZL52" s="346"/>
      <c r="ZM52" s="346"/>
      <c r="ZN52" s="346"/>
      <c r="ZO52" s="346"/>
      <c r="ZP52" s="346"/>
      <c r="ZQ52" s="346"/>
      <c r="ZR52" s="346"/>
      <c r="ZS52" s="346"/>
      <c r="ZT52" s="346"/>
      <c r="ZU52" s="346"/>
      <c r="ZV52" s="346"/>
      <c r="ZW52" s="346"/>
      <c r="ZX52" s="346"/>
      <c r="ZY52" s="346"/>
      <c r="ZZ52" s="346"/>
      <c r="AAA52" s="346"/>
      <c r="AAB52" s="346"/>
      <c r="AAC52" s="346"/>
      <c r="AAD52" s="346"/>
      <c r="AAE52" s="346"/>
      <c r="AAF52" s="346"/>
      <c r="AAG52" s="346"/>
      <c r="AAH52" s="346"/>
      <c r="AAI52" s="346"/>
      <c r="AAJ52" s="346"/>
      <c r="AAK52" s="346"/>
      <c r="AAL52" s="346"/>
      <c r="AAM52" s="346"/>
      <c r="AAN52" s="346"/>
      <c r="AAO52" s="346"/>
      <c r="AAP52" s="346"/>
      <c r="AAQ52" s="346"/>
      <c r="AAR52" s="346"/>
      <c r="AAS52" s="346"/>
      <c r="AAT52" s="346"/>
      <c r="AAU52" s="346"/>
      <c r="AAV52" s="346"/>
      <c r="AAW52" s="346"/>
      <c r="AAX52" s="346"/>
      <c r="AAY52" s="346"/>
      <c r="AAZ52" s="346"/>
      <c r="ABA52" s="346"/>
      <c r="ABB52" s="346"/>
      <c r="ABC52" s="346"/>
      <c r="ABD52" s="346"/>
      <c r="ABE52" s="346"/>
      <c r="ABF52" s="346"/>
      <c r="ABG52" s="346"/>
      <c r="ABH52" s="346"/>
      <c r="ABI52" s="346"/>
      <c r="ABJ52" s="346"/>
      <c r="ABK52" s="346"/>
      <c r="ABL52" s="346"/>
      <c r="ABM52" s="346"/>
      <c r="ABN52" s="346"/>
      <c r="ABO52" s="346"/>
      <c r="ABP52" s="346"/>
      <c r="ABQ52" s="346"/>
      <c r="ABR52" s="346"/>
      <c r="ABS52" s="346"/>
      <c r="ABT52" s="346"/>
      <c r="ABU52" s="346"/>
      <c r="ABV52" s="346"/>
      <c r="ABW52" s="346"/>
      <c r="ABX52" s="346"/>
      <c r="ABY52" s="346"/>
      <c r="ABZ52" s="346"/>
      <c r="ACA52" s="346"/>
      <c r="ACB52" s="346"/>
      <c r="ACC52" s="346"/>
      <c r="ACD52" s="346"/>
      <c r="ACE52" s="346"/>
      <c r="ACF52" s="346"/>
      <c r="ACG52" s="346"/>
      <c r="ACH52" s="346"/>
      <c r="ACI52" s="346"/>
      <c r="ACJ52" s="346"/>
      <c r="ACK52" s="346"/>
      <c r="ACL52" s="346"/>
      <c r="ACM52" s="346"/>
      <c r="ACN52" s="346"/>
      <c r="ACO52" s="346"/>
      <c r="ACP52" s="346"/>
      <c r="ACQ52" s="346"/>
      <c r="ACR52" s="346"/>
      <c r="ACS52" s="346"/>
      <c r="ACT52" s="346"/>
      <c r="ACU52" s="346"/>
      <c r="ACV52" s="346"/>
      <c r="ACW52" s="346"/>
      <c r="ACX52" s="346"/>
      <c r="ACY52" s="346"/>
      <c r="ACZ52" s="346"/>
      <c r="ADA52" s="346"/>
      <c r="ADB52" s="346"/>
      <c r="ADC52" s="346"/>
      <c r="ADD52" s="346"/>
      <c r="ADE52" s="346"/>
      <c r="ADF52" s="346"/>
      <c r="ADG52" s="346"/>
      <c r="ADH52" s="346"/>
      <c r="ADI52" s="346"/>
      <c r="ADJ52" s="346"/>
      <c r="ADK52" s="346"/>
      <c r="ADL52" s="346"/>
      <c r="ADM52" s="346"/>
      <c r="ADN52" s="346"/>
      <c r="ADO52" s="346"/>
      <c r="ADP52" s="346"/>
      <c r="ADQ52" s="346"/>
      <c r="ADR52" s="346"/>
      <c r="ADS52" s="346"/>
      <c r="ADT52" s="346"/>
      <c r="ADU52" s="346"/>
      <c r="ADV52" s="346"/>
      <c r="ADW52" s="346"/>
      <c r="ADX52" s="346"/>
      <c r="ADY52" s="346"/>
      <c r="ADZ52" s="346"/>
      <c r="AEA52" s="346"/>
      <c r="AEB52" s="346"/>
      <c r="AEC52" s="346"/>
      <c r="AED52" s="346"/>
      <c r="AEE52" s="346"/>
      <c r="AEF52" s="346"/>
      <c r="AEG52" s="346"/>
      <c r="AEH52" s="346"/>
      <c r="AEI52" s="346"/>
      <c r="AEJ52" s="346"/>
      <c r="AEK52" s="346"/>
      <c r="AEL52" s="346"/>
      <c r="AEM52" s="346"/>
      <c r="AEN52" s="346"/>
      <c r="AEO52" s="346"/>
      <c r="AEP52" s="346"/>
      <c r="AEQ52" s="346"/>
      <c r="AER52" s="346"/>
      <c r="AES52" s="346"/>
      <c r="AET52" s="346"/>
      <c r="AEU52" s="346"/>
      <c r="AEV52" s="346"/>
      <c r="AEW52" s="346"/>
      <c r="AEX52" s="346"/>
      <c r="AEY52" s="346"/>
      <c r="AEZ52" s="346"/>
      <c r="AFA52" s="346"/>
      <c r="AFB52" s="346"/>
      <c r="AFC52" s="346"/>
      <c r="AFD52" s="346"/>
      <c r="AFE52" s="346"/>
      <c r="AFF52" s="346"/>
      <c r="AFG52" s="346"/>
      <c r="AFH52" s="346"/>
      <c r="AFI52" s="346"/>
      <c r="AFJ52" s="346"/>
      <c r="AFK52" s="346"/>
      <c r="AFL52" s="346"/>
      <c r="AFM52" s="346"/>
      <c r="AFN52" s="346"/>
      <c r="AFO52" s="346"/>
      <c r="AFP52" s="346"/>
      <c r="AFQ52" s="346"/>
      <c r="AFR52" s="346"/>
      <c r="AFS52" s="346"/>
      <c r="AFT52" s="346"/>
      <c r="AFU52" s="346"/>
      <c r="AFV52" s="346"/>
      <c r="AFW52" s="346"/>
      <c r="AFX52" s="346"/>
      <c r="AFY52" s="346"/>
      <c r="AFZ52" s="346"/>
      <c r="AGA52" s="346"/>
      <c r="AGB52" s="346"/>
      <c r="AGC52" s="346"/>
      <c r="AGD52" s="346"/>
      <c r="AGE52" s="346"/>
      <c r="AGF52" s="346"/>
      <c r="AGG52" s="346"/>
      <c r="AGH52" s="346"/>
      <c r="AGI52" s="346"/>
      <c r="AGJ52" s="346"/>
      <c r="AGK52" s="346"/>
      <c r="AGL52" s="346"/>
      <c r="AGM52" s="346"/>
      <c r="AGN52" s="346"/>
      <c r="AGO52" s="346"/>
      <c r="AGP52" s="346"/>
      <c r="AGQ52" s="346"/>
      <c r="AGR52" s="346"/>
      <c r="AGS52" s="346"/>
      <c r="AGT52" s="346"/>
      <c r="AGU52" s="346"/>
      <c r="AGV52" s="346"/>
      <c r="AGW52" s="346"/>
      <c r="AGX52" s="346"/>
      <c r="AGY52" s="346"/>
      <c r="AGZ52" s="346"/>
      <c r="AHA52" s="346"/>
      <c r="AHB52" s="346"/>
      <c r="AHC52" s="346"/>
      <c r="AHD52" s="346"/>
      <c r="AHE52" s="346"/>
      <c r="AHF52" s="346"/>
      <c r="AHG52" s="346"/>
      <c r="AHH52" s="346"/>
      <c r="AHI52" s="346"/>
      <c r="AHJ52" s="346"/>
      <c r="AHK52" s="346"/>
      <c r="AHL52" s="346"/>
      <c r="AHM52" s="346"/>
      <c r="AHN52" s="346"/>
      <c r="AHO52" s="346"/>
      <c r="AHP52" s="346"/>
      <c r="AHQ52" s="346"/>
      <c r="AHR52" s="346"/>
      <c r="AHS52" s="346"/>
      <c r="AHT52" s="346"/>
      <c r="AHU52" s="346"/>
      <c r="AHV52" s="346"/>
      <c r="AHW52" s="346"/>
      <c r="AHX52" s="346"/>
      <c r="AHY52" s="346"/>
      <c r="AHZ52" s="346"/>
      <c r="AIA52" s="346"/>
      <c r="AIB52" s="346"/>
      <c r="AIC52" s="346"/>
      <c r="AID52" s="346"/>
      <c r="AIE52" s="346"/>
      <c r="AIF52" s="346"/>
      <c r="AIG52" s="346"/>
      <c r="AIH52" s="346"/>
      <c r="AII52" s="346"/>
      <c r="AIJ52" s="346"/>
      <c r="AIK52" s="346"/>
      <c r="AIL52" s="346"/>
      <c r="AIM52" s="346"/>
      <c r="AIN52" s="346"/>
      <c r="AIO52" s="346"/>
      <c r="AIP52" s="346"/>
      <c r="AIQ52" s="346"/>
      <c r="AIR52" s="346"/>
      <c r="AIS52" s="346"/>
      <c r="AIT52" s="346"/>
      <c r="AIU52" s="346"/>
      <c r="AIV52" s="346"/>
      <c r="AIW52" s="346"/>
      <c r="AIX52" s="346"/>
      <c r="AIY52" s="346"/>
      <c r="AIZ52" s="346"/>
      <c r="AJA52" s="346"/>
      <c r="AJB52" s="346"/>
      <c r="AJC52" s="346"/>
      <c r="AJD52" s="346"/>
      <c r="AJE52" s="346"/>
      <c r="AJF52" s="346"/>
      <c r="AJG52" s="346"/>
      <c r="AJH52" s="346"/>
      <c r="AJI52" s="346"/>
      <c r="AJJ52" s="346"/>
      <c r="AJK52" s="346"/>
      <c r="AJL52" s="346"/>
      <c r="AJM52" s="346"/>
      <c r="AJN52" s="346"/>
      <c r="AJO52" s="346"/>
      <c r="AJP52" s="346"/>
      <c r="AJQ52" s="346"/>
      <c r="AJR52" s="346"/>
      <c r="AJS52" s="346"/>
      <c r="AJT52" s="346"/>
      <c r="AJU52" s="346"/>
      <c r="AJV52" s="346"/>
      <c r="AJW52" s="346"/>
      <c r="AJX52" s="346"/>
      <c r="AJY52" s="346"/>
      <c r="AJZ52" s="346"/>
      <c r="AKA52" s="346"/>
      <c r="AKB52" s="346"/>
      <c r="AKC52" s="346"/>
      <c r="AKD52" s="346"/>
      <c r="AKE52" s="346"/>
      <c r="AKF52" s="346"/>
      <c r="AKG52" s="346"/>
      <c r="AKH52" s="346"/>
      <c r="AKI52" s="346"/>
      <c r="AKJ52" s="346"/>
      <c r="AKK52" s="346"/>
      <c r="AKL52" s="346"/>
      <c r="AKM52" s="346"/>
      <c r="AKN52" s="346"/>
    </row>
    <row r="53" spans="1:976">
      <c r="A53" s="6"/>
      <c r="B53" s="387"/>
      <c r="C53" s="6"/>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row>
    <row r="54" spans="1:976" s="159" customFormat="1" ht="27.6">
      <c r="A54" s="155" t="s">
        <v>232</v>
      </c>
      <c r="B54" s="156">
        <f ca="1">'Parametry sprzedazy'!I13-'Parametry sprzedazy'!I14</f>
        <v>18000000</v>
      </c>
      <c r="C54" s="157"/>
      <c r="D54" s="158"/>
    </row>
    <row r="55" spans="1:976" s="416" customFormat="1" ht="18" customHeight="1">
      <c r="A55" s="141"/>
      <c r="B55" s="141"/>
      <c r="C55" s="345"/>
      <c r="D55" s="36"/>
      <c r="E55" s="36"/>
      <c r="F55" s="36"/>
      <c r="G55" s="36"/>
      <c r="H55" s="36"/>
      <c r="I55" s="36"/>
      <c r="J55" s="36"/>
      <c r="K55" s="36"/>
      <c r="L55" s="36"/>
      <c r="M55" s="36"/>
      <c r="N55" s="36"/>
      <c r="O55" s="36"/>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c r="UC55" s="37"/>
      <c r="UD55" s="37"/>
      <c r="UE55" s="37"/>
      <c r="UF55" s="37"/>
      <c r="UG55" s="37"/>
      <c r="UH55" s="37"/>
      <c r="UI55" s="37"/>
      <c r="UJ55" s="37"/>
      <c r="UK55" s="37"/>
      <c r="UL55" s="37"/>
      <c r="UM55" s="37"/>
      <c r="UN55" s="37"/>
      <c r="UO55" s="37"/>
      <c r="UP55" s="37"/>
      <c r="UQ55" s="37"/>
      <c r="UR55" s="37"/>
      <c r="US55" s="37"/>
      <c r="UT55" s="37"/>
      <c r="UU55" s="37"/>
      <c r="UV55" s="37"/>
      <c r="UW55" s="37"/>
      <c r="UX55" s="37"/>
      <c r="UY55" s="37"/>
      <c r="UZ55" s="37"/>
      <c r="VA55" s="37"/>
      <c r="VB55" s="37"/>
      <c r="VC55" s="37"/>
      <c r="VD55" s="37"/>
      <c r="VE55" s="37"/>
      <c r="VF55" s="37"/>
      <c r="VG55" s="37"/>
      <c r="VH55" s="37"/>
      <c r="VI55" s="37"/>
      <c r="VJ55" s="37"/>
      <c r="VK55" s="37"/>
      <c r="VL55" s="37"/>
      <c r="VM55" s="37"/>
      <c r="VN55" s="37"/>
      <c r="VO55" s="37"/>
      <c r="VP55" s="37"/>
      <c r="VQ55" s="37"/>
      <c r="VR55" s="37"/>
      <c r="VS55" s="37"/>
      <c r="VT55" s="37"/>
      <c r="VU55" s="37"/>
      <c r="VV55" s="37"/>
      <c r="VW55" s="37"/>
      <c r="VX55" s="37"/>
      <c r="VY55" s="37"/>
      <c r="VZ55" s="37"/>
      <c r="WA55" s="37"/>
      <c r="WB55" s="37"/>
      <c r="WC55" s="37"/>
      <c r="WD55" s="37"/>
      <c r="WE55" s="37"/>
      <c r="WF55" s="37"/>
      <c r="WG55" s="37"/>
      <c r="WH55" s="37"/>
      <c r="WI55" s="37"/>
      <c r="WJ55" s="37"/>
      <c r="WK55" s="37"/>
      <c r="WL55" s="37"/>
      <c r="WM55" s="37"/>
      <c r="WN55" s="37"/>
      <c r="WO55" s="37"/>
      <c r="WP55" s="37"/>
      <c r="WQ55" s="37"/>
      <c r="WR55" s="37"/>
      <c r="WS55" s="37"/>
      <c r="WT55" s="37"/>
      <c r="WU55" s="37"/>
      <c r="WV55" s="37"/>
      <c r="WW55" s="37"/>
      <c r="WX55" s="37"/>
      <c r="WY55" s="37"/>
      <c r="WZ55" s="37"/>
      <c r="XA55" s="37"/>
      <c r="XB55" s="37"/>
      <c r="XC55" s="37"/>
      <c r="XD55" s="37"/>
      <c r="XE55" s="37"/>
      <c r="XF55" s="37"/>
      <c r="XG55" s="37"/>
      <c r="XH55" s="37"/>
      <c r="XI55" s="37"/>
      <c r="XJ55" s="37"/>
      <c r="XK55" s="37"/>
      <c r="XL55" s="37"/>
      <c r="XM55" s="37"/>
      <c r="XN55" s="37"/>
      <c r="XO55" s="37"/>
      <c r="XP55" s="37"/>
      <c r="XQ55" s="37"/>
      <c r="XR55" s="37"/>
      <c r="XS55" s="37"/>
      <c r="XT55" s="37"/>
      <c r="XU55" s="37"/>
      <c r="XV55" s="37"/>
      <c r="XW55" s="37"/>
      <c r="XX55" s="37"/>
      <c r="XY55" s="37"/>
      <c r="XZ55" s="37"/>
      <c r="YA55" s="37"/>
      <c r="YB55" s="37"/>
      <c r="YC55" s="37"/>
      <c r="YD55" s="37"/>
      <c r="YE55" s="37"/>
      <c r="YF55" s="37"/>
      <c r="YG55" s="37"/>
      <c r="YH55" s="37"/>
      <c r="YI55" s="37"/>
      <c r="YJ55" s="37"/>
      <c r="YK55" s="37"/>
      <c r="YL55" s="37"/>
      <c r="YM55" s="37"/>
      <c r="YN55" s="37"/>
      <c r="YO55" s="37"/>
      <c r="YP55" s="37"/>
      <c r="YQ55" s="37"/>
      <c r="YR55" s="37"/>
      <c r="YS55" s="37"/>
      <c r="YT55" s="37"/>
      <c r="YU55" s="37"/>
      <c r="YV55" s="37"/>
      <c r="YW55" s="37"/>
      <c r="YX55" s="37"/>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X55" s="37"/>
      <c r="ZY55" s="37"/>
      <c r="ZZ55" s="37"/>
      <c r="AAA55" s="37"/>
      <c r="AAB55" s="37"/>
      <c r="AAC55" s="37"/>
      <c r="AAD55" s="37"/>
      <c r="AAE55" s="37"/>
      <c r="AAF55" s="37"/>
      <c r="AAG55" s="37"/>
      <c r="AAH55" s="37"/>
      <c r="AAI55" s="37"/>
      <c r="AAJ55" s="37"/>
      <c r="AAK55" s="37"/>
      <c r="AAL55" s="37"/>
      <c r="AAM55" s="37"/>
      <c r="AAN55" s="37"/>
      <c r="AAO55" s="37"/>
      <c r="AAP55" s="37"/>
      <c r="AAQ55" s="37"/>
      <c r="AAR55" s="37"/>
      <c r="AAS55" s="37"/>
      <c r="AAT55" s="37"/>
      <c r="AAU55" s="37"/>
      <c r="AAV55" s="37"/>
      <c r="AAW55" s="37"/>
      <c r="AAX55" s="37"/>
      <c r="AAY55" s="37"/>
      <c r="AAZ55" s="37"/>
      <c r="ABA55" s="37"/>
      <c r="ABB55" s="37"/>
      <c r="ABC55" s="37"/>
      <c r="ABD55" s="37"/>
      <c r="ABE55" s="37"/>
      <c r="ABF55" s="37"/>
      <c r="ABG55" s="37"/>
      <c r="ABH55" s="37"/>
      <c r="ABI55" s="37"/>
      <c r="ABJ55" s="37"/>
      <c r="ABK55" s="37"/>
      <c r="ABL55" s="37"/>
      <c r="ABM55" s="37"/>
      <c r="ABN55" s="37"/>
      <c r="ABO55" s="37"/>
      <c r="ABP55" s="37"/>
      <c r="ABQ55" s="37"/>
      <c r="ABR55" s="37"/>
      <c r="ABS55" s="37"/>
      <c r="ABT55" s="37"/>
      <c r="ABU55" s="37"/>
      <c r="ABV55" s="37"/>
      <c r="ABW55" s="37"/>
      <c r="ABX55" s="37"/>
      <c r="ABY55" s="37"/>
      <c r="ABZ55" s="37"/>
      <c r="ACA55" s="37"/>
      <c r="ACB55" s="37"/>
      <c r="ACC55" s="37"/>
      <c r="ACD55" s="37"/>
      <c r="ACE55" s="37"/>
      <c r="ACF55" s="37"/>
      <c r="ACG55" s="37"/>
      <c r="ACH55" s="37"/>
      <c r="ACI55" s="37"/>
      <c r="ACJ55" s="37"/>
      <c r="ACK55" s="37"/>
      <c r="ACL55" s="37"/>
      <c r="ACM55" s="37"/>
      <c r="ACN55" s="37"/>
      <c r="ACO55" s="37"/>
      <c r="ACP55" s="37"/>
      <c r="ACQ55" s="37"/>
      <c r="ACR55" s="37"/>
      <c r="ACS55" s="37"/>
      <c r="ACT55" s="37"/>
      <c r="ACU55" s="37"/>
      <c r="ACV55" s="37"/>
      <c r="ACW55" s="37"/>
      <c r="ACX55" s="37"/>
      <c r="ACY55" s="37"/>
      <c r="ACZ55" s="37"/>
      <c r="ADA55" s="37"/>
      <c r="ADB55" s="37"/>
      <c r="ADC55" s="37"/>
      <c r="ADD55" s="37"/>
      <c r="ADE55" s="37"/>
      <c r="ADF55" s="37"/>
      <c r="ADG55" s="37"/>
      <c r="ADH55" s="37"/>
      <c r="ADI55" s="37"/>
      <c r="ADJ55" s="37"/>
      <c r="ADK55" s="37"/>
      <c r="ADL55" s="37"/>
      <c r="ADM55" s="37"/>
      <c r="ADN55" s="37"/>
      <c r="ADO55" s="37"/>
      <c r="ADP55" s="37"/>
      <c r="ADQ55" s="37"/>
      <c r="ADR55" s="37"/>
      <c r="ADS55" s="37"/>
      <c r="ADT55" s="37"/>
      <c r="ADU55" s="37"/>
      <c r="ADV55" s="37"/>
      <c r="ADW55" s="37"/>
      <c r="ADX55" s="37"/>
      <c r="ADY55" s="37"/>
      <c r="ADZ55" s="37"/>
      <c r="AEA55" s="37"/>
      <c r="AEB55" s="37"/>
      <c r="AEC55" s="37"/>
      <c r="AED55" s="37"/>
      <c r="AEE55" s="37"/>
      <c r="AEF55" s="37"/>
      <c r="AEG55" s="37"/>
      <c r="AEH55" s="37"/>
      <c r="AEI55" s="37"/>
      <c r="AEJ55" s="37"/>
      <c r="AEK55" s="37"/>
      <c r="AEL55" s="37"/>
      <c r="AEM55" s="37"/>
      <c r="AEN55" s="37"/>
      <c r="AEO55" s="37"/>
      <c r="AEP55" s="37"/>
      <c r="AEQ55" s="37"/>
      <c r="AER55" s="37"/>
      <c r="AES55" s="37"/>
      <c r="AET55" s="37"/>
      <c r="AEU55" s="37"/>
      <c r="AEV55" s="37"/>
      <c r="AEW55" s="37"/>
      <c r="AEX55" s="37"/>
      <c r="AEY55" s="37"/>
      <c r="AEZ55" s="37"/>
      <c r="AFA55" s="37"/>
      <c r="AFB55" s="37"/>
      <c r="AFC55" s="37"/>
      <c r="AFD55" s="37"/>
      <c r="AFE55" s="37"/>
      <c r="AFF55" s="37"/>
      <c r="AFG55" s="37"/>
      <c r="AFH55" s="37"/>
      <c r="AFI55" s="37"/>
      <c r="AFJ55" s="37"/>
      <c r="AFK55" s="37"/>
      <c r="AFL55" s="37"/>
      <c r="AFM55" s="37"/>
      <c r="AFN55" s="37"/>
      <c r="AFO55" s="37"/>
      <c r="AFP55" s="37"/>
      <c r="AFQ55" s="37"/>
      <c r="AFR55" s="37"/>
      <c r="AFS55" s="37"/>
      <c r="AFT55" s="37"/>
      <c r="AFU55" s="37"/>
      <c r="AFV55" s="37"/>
      <c r="AFW55" s="37"/>
      <c r="AFX55" s="37"/>
      <c r="AFY55" s="37"/>
      <c r="AFZ55" s="37"/>
      <c r="AGA55" s="37"/>
      <c r="AGB55" s="37"/>
      <c r="AGC55" s="37"/>
      <c r="AGD55" s="37"/>
      <c r="AGE55" s="37"/>
      <c r="AGF55" s="37"/>
      <c r="AGG55" s="37"/>
      <c r="AGH55" s="37"/>
      <c r="AGI55" s="37"/>
      <c r="AGJ55" s="37"/>
      <c r="AGK55" s="37"/>
      <c r="AGL55" s="37"/>
      <c r="AGM55" s="37"/>
      <c r="AGN55" s="37"/>
      <c r="AGO55" s="37"/>
      <c r="AGP55" s="37"/>
      <c r="AGQ55" s="37"/>
      <c r="AGR55" s="37"/>
      <c r="AGS55" s="37"/>
      <c r="AGT55" s="37"/>
      <c r="AGU55" s="37"/>
      <c r="AGV55" s="37"/>
      <c r="AGW55" s="37"/>
      <c r="AGX55" s="37"/>
      <c r="AGY55" s="37"/>
      <c r="AGZ55" s="37"/>
      <c r="AHA55" s="37"/>
      <c r="AHB55" s="37"/>
      <c r="AHC55" s="37"/>
      <c r="AHD55" s="37"/>
      <c r="AHE55" s="37"/>
      <c r="AHF55" s="37"/>
      <c r="AHG55" s="37"/>
      <c r="AHH55" s="37"/>
      <c r="AHI55" s="37"/>
      <c r="AHJ55" s="37"/>
      <c r="AHK55" s="37"/>
      <c r="AHL55" s="37"/>
      <c r="AHM55" s="37"/>
      <c r="AHN55" s="37"/>
      <c r="AHO55" s="37"/>
      <c r="AHP55" s="37"/>
      <c r="AHQ55" s="37"/>
      <c r="AHR55" s="37"/>
      <c r="AHS55" s="37"/>
      <c r="AHT55" s="37"/>
      <c r="AHU55" s="37"/>
      <c r="AHV55" s="37"/>
      <c r="AHW55" s="37"/>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W55" s="37"/>
      <c r="AIX55" s="37"/>
      <c r="AIY55" s="37"/>
      <c r="AIZ55" s="37"/>
      <c r="AJA55" s="37"/>
      <c r="AJB55" s="37"/>
      <c r="AJC55" s="37"/>
      <c r="AJD55" s="37"/>
      <c r="AJE55" s="37"/>
      <c r="AJF55" s="37"/>
      <c r="AJG55" s="37"/>
      <c r="AJH55" s="37"/>
      <c r="AJI55" s="37"/>
      <c r="AJJ55" s="37"/>
      <c r="AJK55" s="37"/>
      <c r="AJL55" s="37"/>
      <c r="AJM55" s="37"/>
      <c r="AJN55" s="37"/>
      <c r="AJO55" s="37"/>
      <c r="AJP55" s="37"/>
      <c r="AJQ55" s="37"/>
      <c r="AJR55" s="37"/>
      <c r="AJS55" s="37"/>
      <c r="AJT55" s="37"/>
      <c r="AJU55" s="37"/>
      <c r="AJV55" s="37"/>
      <c r="AJW55" s="37"/>
      <c r="AJX55" s="37"/>
      <c r="AJY55" s="37"/>
      <c r="AJZ55" s="37"/>
      <c r="AKA55" s="37"/>
      <c r="AKB55" s="37"/>
      <c r="AKC55" s="37"/>
      <c r="AKD55" s="37"/>
      <c r="AKE55" s="37"/>
      <c r="AKF55" s="37"/>
      <c r="AKG55" s="37"/>
      <c r="AKH55" s="37"/>
      <c r="AKI55" s="37"/>
      <c r="AKJ55" s="37"/>
      <c r="AKK55" s="37"/>
      <c r="AKL55" s="37"/>
      <c r="AKM55" s="37"/>
      <c r="AKN55" s="37"/>
    </row>
    <row r="56" spans="1:976" s="419" customFormat="1" ht="18" customHeight="1">
      <c r="A56" s="180"/>
      <c r="B56" s="181" t="s">
        <v>220</v>
      </c>
      <c r="C56" s="180"/>
      <c r="D56" s="182">
        <f ca="1">'Parametry sprzedazy'!K139</f>
        <v>0</v>
      </c>
      <c r="E56" s="182">
        <f ca="1">'Parametry sprzedazy'!L139</f>
        <v>0</v>
      </c>
      <c r="F56" s="182">
        <f ca="1">'Parametry sprzedazy'!M139</f>
        <v>0</v>
      </c>
      <c r="G56" s="182">
        <f ca="1">'Parametry sprzedazy'!N139</f>
        <v>0.2</v>
      </c>
      <c r="H56" s="182">
        <f ca="1">'Parametry sprzedazy'!O139</f>
        <v>0</v>
      </c>
      <c r="I56" s="182">
        <f ca="1">'Parametry sprzedazy'!P139</f>
        <v>0.2</v>
      </c>
      <c r="J56" s="182">
        <f ca="1">'Parametry sprzedazy'!Q139</f>
        <v>0</v>
      </c>
      <c r="K56" s="182">
        <f ca="1">'Parametry sprzedazy'!R139</f>
        <v>0.20000000000000007</v>
      </c>
      <c r="L56" s="182">
        <f ca="1">'Parametry sprzedazy'!S139</f>
        <v>0</v>
      </c>
      <c r="M56" s="182">
        <f ca="1">'Parametry sprzedazy'!T139</f>
        <v>0.19999999999999996</v>
      </c>
      <c r="N56" s="182">
        <f ca="1">'Parametry sprzedazy'!U139</f>
        <v>0.19999999999999996</v>
      </c>
      <c r="O56" s="182">
        <f ca="1">'Parametry sprzedazy'!V139</f>
        <v>0</v>
      </c>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c r="CC56" s="183"/>
      <c r="CD56" s="183"/>
      <c r="CE56" s="183"/>
      <c r="CF56" s="183"/>
      <c r="CG56" s="183"/>
      <c r="CH56" s="183"/>
      <c r="CI56" s="183"/>
      <c r="CJ56" s="183"/>
      <c r="CK56" s="183"/>
      <c r="CL56" s="183"/>
      <c r="CM56" s="183"/>
      <c r="CN56" s="183"/>
      <c r="CO56" s="183"/>
      <c r="CP56" s="183"/>
      <c r="CQ56" s="183"/>
      <c r="CR56" s="183"/>
      <c r="CS56" s="183"/>
      <c r="CT56" s="183"/>
      <c r="CU56" s="183"/>
      <c r="CV56" s="183"/>
      <c r="CW56" s="183"/>
      <c r="CX56" s="183"/>
      <c r="CY56" s="183"/>
      <c r="CZ56" s="183"/>
      <c r="DA56" s="183"/>
      <c r="DB56" s="183"/>
      <c r="DC56" s="183"/>
      <c r="DD56" s="183"/>
      <c r="DE56" s="183"/>
      <c r="DF56" s="183"/>
      <c r="DG56" s="183"/>
      <c r="DH56" s="183"/>
      <c r="DI56" s="183"/>
      <c r="DJ56" s="183"/>
      <c r="DK56" s="183"/>
      <c r="DL56" s="183"/>
      <c r="DM56" s="183"/>
      <c r="DN56" s="183"/>
      <c r="DO56" s="183"/>
      <c r="DP56" s="183"/>
      <c r="DQ56" s="183"/>
      <c r="DR56" s="183"/>
      <c r="DS56" s="183"/>
      <c r="DT56" s="183"/>
      <c r="DU56" s="183"/>
      <c r="DV56" s="183"/>
      <c r="DW56" s="183"/>
      <c r="DX56" s="183"/>
      <c r="DY56" s="183"/>
      <c r="DZ56" s="183"/>
      <c r="EA56" s="183"/>
      <c r="EB56" s="183"/>
      <c r="EC56" s="183"/>
      <c r="ED56" s="183"/>
      <c r="EE56" s="183"/>
      <c r="EF56" s="183"/>
      <c r="EG56" s="183"/>
      <c r="EH56" s="183"/>
      <c r="EI56" s="183"/>
      <c r="EJ56" s="183"/>
      <c r="EK56" s="183"/>
      <c r="EL56" s="183"/>
      <c r="EM56" s="183"/>
      <c r="EN56" s="183"/>
      <c r="EO56" s="183"/>
      <c r="EP56" s="183"/>
      <c r="EQ56" s="183"/>
      <c r="ER56" s="183"/>
      <c r="ES56" s="183"/>
      <c r="ET56" s="183"/>
      <c r="EU56" s="183"/>
      <c r="EV56" s="183"/>
      <c r="EW56" s="183"/>
      <c r="EX56" s="183"/>
      <c r="EY56" s="183"/>
      <c r="EZ56" s="183"/>
      <c r="FA56" s="183"/>
      <c r="FB56" s="183"/>
      <c r="FC56" s="183"/>
      <c r="FD56" s="183"/>
      <c r="FE56" s="183"/>
      <c r="FF56" s="183"/>
      <c r="FG56" s="183"/>
      <c r="FH56" s="183"/>
      <c r="FI56" s="183"/>
      <c r="FJ56" s="183"/>
      <c r="FK56" s="183"/>
      <c r="FL56" s="183"/>
      <c r="FM56" s="183"/>
      <c r="FN56" s="183"/>
      <c r="FO56" s="183"/>
      <c r="FP56" s="183"/>
      <c r="FQ56" s="183"/>
      <c r="FR56" s="183"/>
      <c r="FS56" s="183"/>
      <c r="FT56" s="183"/>
      <c r="FU56" s="183"/>
      <c r="FV56" s="183"/>
      <c r="FW56" s="183"/>
      <c r="FX56" s="183"/>
      <c r="FY56" s="183"/>
      <c r="FZ56" s="183"/>
      <c r="GA56" s="183"/>
      <c r="GB56" s="183"/>
      <c r="GC56" s="183"/>
      <c r="GD56" s="183"/>
      <c r="GE56" s="183"/>
      <c r="GF56" s="183"/>
      <c r="GG56" s="183"/>
      <c r="GH56" s="183"/>
      <c r="GI56" s="183"/>
      <c r="GJ56" s="183"/>
      <c r="GK56" s="183"/>
      <c r="GL56" s="183"/>
      <c r="GM56" s="183"/>
      <c r="GN56" s="183"/>
      <c r="GO56" s="183"/>
      <c r="GP56" s="183"/>
      <c r="GQ56" s="183"/>
      <c r="GR56" s="183"/>
      <c r="GS56" s="183"/>
      <c r="GT56" s="183"/>
      <c r="GU56" s="183"/>
      <c r="GV56" s="183"/>
      <c r="GW56" s="183"/>
      <c r="GX56" s="183"/>
      <c r="GY56" s="183"/>
      <c r="GZ56" s="183"/>
      <c r="HA56" s="183"/>
      <c r="HB56" s="183"/>
      <c r="HC56" s="183"/>
      <c r="HD56" s="183"/>
      <c r="HE56" s="183"/>
      <c r="HF56" s="183"/>
      <c r="HG56" s="183"/>
      <c r="HH56" s="183"/>
      <c r="HI56" s="183"/>
      <c r="HJ56" s="183"/>
      <c r="HK56" s="183"/>
      <c r="HL56" s="183"/>
      <c r="HM56" s="183"/>
      <c r="HN56" s="183"/>
      <c r="HO56" s="183"/>
      <c r="HP56" s="183"/>
      <c r="HQ56" s="183"/>
      <c r="HR56" s="183"/>
      <c r="HS56" s="183"/>
      <c r="HT56" s="183"/>
      <c r="HU56" s="183"/>
      <c r="HV56" s="183"/>
      <c r="HW56" s="183"/>
      <c r="HX56" s="183"/>
      <c r="HY56" s="183"/>
      <c r="HZ56" s="183"/>
      <c r="IA56" s="183"/>
      <c r="IB56" s="183"/>
      <c r="IC56" s="183"/>
      <c r="ID56" s="183"/>
      <c r="IE56" s="183"/>
      <c r="IF56" s="183"/>
      <c r="IG56" s="183"/>
      <c r="IH56" s="183"/>
      <c r="II56" s="183"/>
      <c r="IJ56" s="183"/>
      <c r="IK56" s="183"/>
      <c r="IL56" s="183"/>
      <c r="IM56" s="183"/>
      <c r="IN56" s="183"/>
      <c r="IO56" s="183"/>
      <c r="IP56" s="183"/>
      <c r="IQ56" s="183"/>
      <c r="IR56" s="183"/>
      <c r="IS56" s="183"/>
      <c r="IT56" s="183"/>
      <c r="IU56" s="183"/>
      <c r="IV56" s="183"/>
      <c r="IW56" s="183"/>
      <c r="IX56" s="183"/>
      <c r="IY56" s="183"/>
      <c r="IZ56" s="183"/>
      <c r="JA56" s="183"/>
      <c r="JB56" s="183"/>
      <c r="JC56" s="183"/>
      <c r="JD56" s="183"/>
      <c r="JE56" s="183"/>
      <c r="JF56" s="183"/>
      <c r="JG56" s="183"/>
      <c r="JH56" s="183"/>
      <c r="JI56" s="183"/>
      <c r="JJ56" s="183"/>
      <c r="JK56" s="183"/>
      <c r="JL56" s="183"/>
      <c r="JM56" s="183"/>
      <c r="JN56" s="183"/>
      <c r="JO56" s="183"/>
      <c r="JP56" s="183"/>
      <c r="JQ56" s="183"/>
      <c r="JR56" s="183"/>
      <c r="JS56" s="183"/>
      <c r="JT56" s="183"/>
      <c r="JU56" s="183"/>
      <c r="JV56" s="183"/>
      <c r="JW56" s="183"/>
      <c r="JX56" s="183"/>
      <c r="JY56" s="183"/>
      <c r="JZ56" s="183"/>
      <c r="KA56" s="183"/>
      <c r="KB56" s="183"/>
      <c r="KC56" s="183"/>
      <c r="KD56" s="183"/>
      <c r="KE56" s="183"/>
      <c r="KF56" s="183"/>
      <c r="KG56" s="183"/>
      <c r="KH56" s="183"/>
      <c r="KI56" s="183"/>
      <c r="KJ56" s="183"/>
      <c r="KK56" s="183"/>
      <c r="KL56" s="183"/>
      <c r="KM56" s="183"/>
      <c r="KN56" s="183"/>
      <c r="KO56" s="183"/>
      <c r="KP56" s="183"/>
      <c r="KQ56" s="183"/>
      <c r="KR56" s="183"/>
      <c r="KS56" s="183"/>
      <c r="KT56" s="183"/>
      <c r="KU56" s="183"/>
      <c r="KV56" s="183"/>
      <c r="KW56" s="183"/>
      <c r="KX56" s="183"/>
      <c r="KY56" s="183"/>
      <c r="KZ56" s="183"/>
      <c r="LA56" s="183"/>
      <c r="LB56" s="183"/>
      <c r="LC56" s="183"/>
      <c r="LD56" s="183"/>
      <c r="LE56" s="183"/>
      <c r="LF56" s="183"/>
      <c r="LG56" s="183"/>
      <c r="LH56" s="183"/>
      <c r="LI56" s="183"/>
      <c r="LJ56" s="183"/>
      <c r="LK56" s="183"/>
      <c r="LL56" s="183"/>
      <c r="LM56" s="183"/>
      <c r="LN56" s="183"/>
      <c r="LO56" s="183"/>
      <c r="LP56" s="183"/>
      <c r="LQ56" s="183"/>
      <c r="LR56" s="183"/>
      <c r="LS56" s="183"/>
      <c r="LT56" s="183"/>
      <c r="LU56" s="183"/>
      <c r="LV56" s="183"/>
      <c r="LW56" s="183"/>
      <c r="LX56" s="183"/>
      <c r="LY56" s="183"/>
      <c r="LZ56" s="183"/>
      <c r="MA56" s="183"/>
      <c r="MB56" s="183"/>
      <c r="MC56" s="183"/>
      <c r="MD56" s="183"/>
      <c r="ME56" s="183"/>
      <c r="MF56" s="183"/>
      <c r="MG56" s="183"/>
      <c r="MH56" s="183"/>
      <c r="MI56" s="183"/>
      <c r="MJ56" s="183"/>
      <c r="MK56" s="183"/>
      <c r="ML56" s="183"/>
      <c r="MM56" s="183"/>
      <c r="MN56" s="183"/>
      <c r="MO56" s="183"/>
      <c r="MP56" s="183"/>
      <c r="MQ56" s="183"/>
      <c r="MR56" s="183"/>
      <c r="MS56" s="183"/>
      <c r="MT56" s="183"/>
      <c r="MU56" s="183"/>
      <c r="MV56" s="183"/>
      <c r="MW56" s="183"/>
      <c r="MX56" s="183"/>
      <c r="MY56" s="183"/>
      <c r="MZ56" s="183"/>
      <c r="NA56" s="183"/>
      <c r="NB56" s="183"/>
      <c r="NC56" s="183"/>
      <c r="ND56" s="183"/>
      <c r="NE56" s="183"/>
      <c r="NF56" s="183"/>
      <c r="NG56" s="183"/>
      <c r="NH56" s="183"/>
      <c r="NI56" s="183"/>
      <c r="NJ56" s="183"/>
      <c r="NK56" s="183"/>
      <c r="NL56" s="183"/>
      <c r="NM56" s="183"/>
      <c r="NN56" s="183"/>
      <c r="NO56" s="183"/>
      <c r="NP56" s="183"/>
      <c r="NQ56" s="183"/>
      <c r="NR56" s="183"/>
      <c r="NS56" s="183"/>
      <c r="NT56" s="183"/>
      <c r="NU56" s="183"/>
      <c r="NV56" s="183"/>
      <c r="NW56" s="183"/>
      <c r="NX56" s="183"/>
      <c r="NY56" s="183"/>
      <c r="NZ56" s="183"/>
      <c r="OA56" s="183"/>
      <c r="OB56" s="183"/>
      <c r="OC56" s="183"/>
      <c r="OD56" s="183"/>
      <c r="OE56" s="183"/>
      <c r="OF56" s="183"/>
      <c r="OG56" s="183"/>
      <c r="OH56" s="183"/>
      <c r="OI56" s="183"/>
      <c r="OJ56" s="183"/>
      <c r="OK56" s="183"/>
      <c r="OL56" s="183"/>
      <c r="OM56" s="183"/>
      <c r="ON56" s="183"/>
      <c r="OO56" s="183"/>
      <c r="OP56" s="183"/>
      <c r="OQ56" s="183"/>
      <c r="OR56" s="183"/>
      <c r="OS56" s="183"/>
      <c r="OT56" s="183"/>
      <c r="OU56" s="183"/>
      <c r="OV56" s="183"/>
      <c r="OW56" s="183"/>
      <c r="OX56" s="183"/>
      <c r="OY56" s="183"/>
      <c r="OZ56" s="183"/>
      <c r="PA56" s="183"/>
      <c r="PB56" s="183"/>
      <c r="PC56" s="183"/>
      <c r="PD56" s="183"/>
      <c r="PE56" s="183"/>
      <c r="PF56" s="183"/>
      <c r="PG56" s="183"/>
      <c r="PH56" s="183"/>
      <c r="PI56" s="183"/>
      <c r="PJ56" s="183"/>
      <c r="PK56" s="183"/>
      <c r="PL56" s="183"/>
      <c r="PM56" s="183"/>
      <c r="PN56" s="183"/>
      <c r="PO56" s="183"/>
      <c r="PP56" s="183"/>
      <c r="PQ56" s="183"/>
      <c r="PR56" s="183"/>
      <c r="PS56" s="183"/>
      <c r="PT56" s="183"/>
      <c r="PU56" s="183"/>
      <c r="PV56" s="183"/>
      <c r="PW56" s="183"/>
      <c r="PX56" s="183"/>
      <c r="PY56" s="183"/>
      <c r="PZ56" s="183"/>
      <c r="QA56" s="183"/>
      <c r="QB56" s="183"/>
      <c r="QC56" s="183"/>
      <c r="QD56" s="183"/>
      <c r="QE56" s="183"/>
      <c r="QF56" s="183"/>
      <c r="QG56" s="183"/>
      <c r="QH56" s="183"/>
      <c r="QI56" s="183"/>
      <c r="QJ56" s="183"/>
      <c r="QK56" s="183"/>
      <c r="QL56" s="183"/>
      <c r="QM56" s="183"/>
      <c r="QN56" s="183"/>
      <c r="QO56" s="183"/>
      <c r="QP56" s="183"/>
      <c r="QQ56" s="183"/>
      <c r="QR56" s="183"/>
      <c r="QS56" s="183"/>
      <c r="QT56" s="183"/>
      <c r="QU56" s="183"/>
      <c r="QV56" s="183"/>
      <c r="QW56" s="183"/>
      <c r="QX56" s="183"/>
      <c r="QY56" s="183"/>
      <c r="QZ56" s="183"/>
      <c r="RA56" s="183"/>
      <c r="RB56" s="183"/>
      <c r="RC56" s="183"/>
      <c r="RD56" s="183"/>
      <c r="RE56" s="183"/>
      <c r="RF56" s="183"/>
      <c r="RG56" s="183"/>
      <c r="RH56" s="183"/>
      <c r="RI56" s="183"/>
      <c r="RJ56" s="183"/>
      <c r="RK56" s="183"/>
      <c r="RL56" s="183"/>
      <c r="RM56" s="183"/>
      <c r="RN56" s="183"/>
      <c r="RO56" s="183"/>
      <c r="RP56" s="183"/>
      <c r="RQ56" s="183"/>
      <c r="RR56" s="183"/>
      <c r="RS56" s="183"/>
      <c r="RT56" s="183"/>
      <c r="RU56" s="183"/>
      <c r="RV56" s="183"/>
      <c r="RW56" s="183"/>
      <c r="RX56" s="183"/>
      <c r="RY56" s="183"/>
      <c r="RZ56" s="183"/>
      <c r="SA56" s="183"/>
      <c r="SB56" s="183"/>
      <c r="SC56" s="183"/>
      <c r="SD56" s="183"/>
      <c r="SE56" s="183"/>
      <c r="SF56" s="183"/>
      <c r="SG56" s="183"/>
      <c r="SH56" s="183"/>
      <c r="SI56" s="183"/>
      <c r="SJ56" s="183"/>
      <c r="SK56" s="183"/>
      <c r="SL56" s="183"/>
      <c r="SM56" s="183"/>
      <c r="SN56" s="183"/>
      <c r="SO56" s="183"/>
      <c r="SP56" s="183"/>
      <c r="SQ56" s="183"/>
      <c r="SR56" s="183"/>
      <c r="SS56" s="183"/>
      <c r="ST56" s="183"/>
      <c r="SU56" s="183"/>
      <c r="SV56" s="183"/>
      <c r="SW56" s="183"/>
      <c r="SX56" s="183"/>
      <c r="SY56" s="183"/>
      <c r="SZ56" s="183"/>
      <c r="TA56" s="183"/>
      <c r="TB56" s="183"/>
      <c r="TC56" s="183"/>
      <c r="TD56" s="183"/>
      <c r="TE56" s="183"/>
      <c r="TF56" s="183"/>
      <c r="TG56" s="183"/>
      <c r="TH56" s="183"/>
      <c r="TI56" s="183"/>
      <c r="TJ56" s="183"/>
      <c r="TK56" s="183"/>
      <c r="TL56" s="183"/>
      <c r="TM56" s="183"/>
      <c r="TN56" s="183"/>
      <c r="TO56" s="183"/>
      <c r="TP56" s="183"/>
      <c r="TQ56" s="183"/>
      <c r="TR56" s="183"/>
      <c r="TS56" s="183"/>
      <c r="TT56" s="183"/>
      <c r="TU56" s="183"/>
      <c r="TV56" s="183"/>
      <c r="TW56" s="183"/>
      <c r="TX56" s="183"/>
      <c r="TY56" s="183"/>
      <c r="TZ56" s="183"/>
      <c r="UA56" s="183"/>
      <c r="UB56" s="183"/>
      <c r="UC56" s="183"/>
      <c r="UD56" s="183"/>
      <c r="UE56" s="183"/>
      <c r="UF56" s="183"/>
      <c r="UG56" s="183"/>
      <c r="UH56" s="183"/>
      <c r="UI56" s="183"/>
      <c r="UJ56" s="183"/>
      <c r="UK56" s="183"/>
      <c r="UL56" s="183"/>
      <c r="UM56" s="183"/>
      <c r="UN56" s="183"/>
      <c r="UO56" s="183"/>
      <c r="UP56" s="183"/>
      <c r="UQ56" s="183"/>
      <c r="UR56" s="183"/>
      <c r="US56" s="183"/>
      <c r="UT56" s="183"/>
      <c r="UU56" s="183"/>
      <c r="UV56" s="183"/>
      <c r="UW56" s="183"/>
      <c r="UX56" s="183"/>
      <c r="UY56" s="183"/>
      <c r="UZ56" s="183"/>
      <c r="VA56" s="183"/>
      <c r="VB56" s="183"/>
      <c r="VC56" s="183"/>
      <c r="VD56" s="183"/>
      <c r="VE56" s="183"/>
      <c r="VF56" s="183"/>
      <c r="VG56" s="183"/>
      <c r="VH56" s="183"/>
      <c r="VI56" s="183"/>
      <c r="VJ56" s="183"/>
      <c r="VK56" s="183"/>
      <c r="VL56" s="183"/>
      <c r="VM56" s="183"/>
      <c r="VN56" s="183"/>
      <c r="VO56" s="183"/>
      <c r="VP56" s="183"/>
      <c r="VQ56" s="183"/>
      <c r="VR56" s="183"/>
      <c r="VS56" s="183"/>
      <c r="VT56" s="183"/>
      <c r="VU56" s="183"/>
      <c r="VV56" s="183"/>
      <c r="VW56" s="183"/>
      <c r="VX56" s="183"/>
      <c r="VY56" s="183"/>
      <c r="VZ56" s="183"/>
      <c r="WA56" s="183"/>
      <c r="WB56" s="183"/>
      <c r="WC56" s="183"/>
      <c r="WD56" s="183"/>
      <c r="WE56" s="183"/>
      <c r="WF56" s="183"/>
      <c r="WG56" s="183"/>
      <c r="WH56" s="183"/>
      <c r="WI56" s="183"/>
      <c r="WJ56" s="183"/>
      <c r="WK56" s="183"/>
      <c r="WL56" s="183"/>
      <c r="WM56" s="183"/>
      <c r="WN56" s="183"/>
      <c r="WO56" s="183"/>
      <c r="WP56" s="183"/>
      <c r="WQ56" s="183"/>
      <c r="WR56" s="183"/>
      <c r="WS56" s="183"/>
      <c r="WT56" s="183"/>
      <c r="WU56" s="183"/>
      <c r="WV56" s="183"/>
      <c r="WW56" s="183"/>
      <c r="WX56" s="183"/>
      <c r="WY56" s="183"/>
      <c r="WZ56" s="183"/>
      <c r="XA56" s="183"/>
      <c r="XB56" s="183"/>
      <c r="XC56" s="183"/>
      <c r="XD56" s="183"/>
      <c r="XE56" s="183"/>
      <c r="XF56" s="183"/>
      <c r="XG56" s="183"/>
      <c r="XH56" s="183"/>
      <c r="XI56" s="183"/>
      <c r="XJ56" s="183"/>
      <c r="XK56" s="183"/>
      <c r="XL56" s="183"/>
      <c r="XM56" s="183"/>
      <c r="XN56" s="183"/>
      <c r="XO56" s="183"/>
      <c r="XP56" s="183"/>
      <c r="XQ56" s="183"/>
      <c r="XR56" s="183"/>
      <c r="XS56" s="183"/>
      <c r="XT56" s="183"/>
      <c r="XU56" s="183"/>
      <c r="XV56" s="183"/>
      <c r="XW56" s="183"/>
      <c r="XX56" s="183"/>
      <c r="XY56" s="183"/>
      <c r="XZ56" s="183"/>
      <c r="YA56" s="183"/>
      <c r="YB56" s="183"/>
      <c r="YC56" s="183"/>
      <c r="YD56" s="183"/>
      <c r="YE56" s="183"/>
      <c r="YF56" s="183"/>
      <c r="YG56" s="183"/>
      <c r="YH56" s="183"/>
      <c r="YI56" s="183"/>
      <c r="YJ56" s="183"/>
      <c r="YK56" s="183"/>
      <c r="YL56" s="183"/>
      <c r="YM56" s="183"/>
      <c r="YN56" s="183"/>
      <c r="YO56" s="183"/>
      <c r="YP56" s="183"/>
      <c r="YQ56" s="183"/>
      <c r="YR56" s="183"/>
      <c r="YS56" s="183"/>
      <c r="YT56" s="183"/>
      <c r="YU56" s="183"/>
      <c r="YV56" s="183"/>
      <c r="YW56" s="183"/>
      <c r="YX56" s="183"/>
      <c r="YY56" s="183"/>
      <c r="YZ56" s="183"/>
      <c r="ZA56" s="183"/>
      <c r="ZB56" s="183"/>
      <c r="ZC56" s="183"/>
      <c r="ZD56" s="183"/>
      <c r="ZE56" s="183"/>
      <c r="ZF56" s="183"/>
      <c r="ZG56" s="183"/>
      <c r="ZH56" s="183"/>
      <c r="ZI56" s="183"/>
      <c r="ZJ56" s="183"/>
      <c r="ZK56" s="183"/>
      <c r="ZL56" s="183"/>
      <c r="ZM56" s="183"/>
      <c r="ZN56" s="183"/>
      <c r="ZO56" s="183"/>
      <c r="ZP56" s="183"/>
      <c r="ZQ56" s="183"/>
      <c r="ZR56" s="183"/>
      <c r="ZS56" s="183"/>
      <c r="ZT56" s="183"/>
      <c r="ZU56" s="183"/>
      <c r="ZV56" s="183"/>
      <c r="ZW56" s="183"/>
      <c r="ZX56" s="183"/>
      <c r="ZY56" s="183"/>
      <c r="ZZ56" s="183"/>
      <c r="AAA56" s="183"/>
      <c r="AAB56" s="183"/>
      <c r="AAC56" s="183"/>
      <c r="AAD56" s="183"/>
      <c r="AAE56" s="183"/>
      <c r="AAF56" s="183"/>
      <c r="AAG56" s="183"/>
      <c r="AAH56" s="183"/>
      <c r="AAI56" s="183"/>
      <c r="AAJ56" s="183"/>
      <c r="AAK56" s="183"/>
      <c r="AAL56" s="183"/>
      <c r="AAM56" s="183"/>
      <c r="AAN56" s="183"/>
      <c r="AAO56" s="183"/>
      <c r="AAP56" s="183"/>
      <c r="AAQ56" s="183"/>
      <c r="AAR56" s="183"/>
      <c r="AAS56" s="183"/>
      <c r="AAT56" s="183"/>
      <c r="AAU56" s="183"/>
      <c r="AAV56" s="183"/>
      <c r="AAW56" s="183"/>
      <c r="AAX56" s="183"/>
      <c r="AAY56" s="183"/>
      <c r="AAZ56" s="183"/>
      <c r="ABA56" s="183"/>
      <c r="ABB56" s="183"/>
      <c r="ABC56" s="183"/>
      <c r="ABD56" s="183"/>
      <c r="ABE56" s="183"/>
      <c r="ABF56" s="183"/>
      <c r="ABG56" s="183"/>
      <c r="ABH56" s="183"/>
      <c r="ABI56" s="183"/>
      <c r="ABJ56" s="183"/>
      <c r="ABK56" s="183"/>
      <c r="ABL56" s="183"/>
      <c r="ABM56" s="183"/>
      <c r="ABN56" s="183"/>
      <c r="ABO56" s="183"/>
      <c r="ABP56" s="183"/>
      <c r="ABQ56" s="183"/>
      <c r="ABR56" s="183"/>
      <c r="ABS56" s="183"/>
      <c r="ABT56" s="183"/>
      <c r="ABU56" s="183"/>
      <c r="ABV56" s="183"/>
      <c r="ABW56" s="183"/>
      <c r="ABX56" s="183"/>
      <c r="ABY56" s="183"/>
      <c r="ABZ56" s="183"/>
      <c r="ACA56" s="183"/>
      <c r="ACB56" s="183"/>
      <c r="ACC56" s="183"/>
      <c r="ACD56" s="183"/>
      <c r="ACE56" s="183"/>
      <c r="ACF56" s="183"/>
      <c r="ACG56" s="183"/>
      <c r="ACH56" s="183"/>
      <c r="ACI56" s="183"/>
      <c r="ACJ56" s="183"/>
      <c r="ACK56" s="183"/>
      <c r="ACL56" s="183"/>
      <c r="ACM56" s="183"/>
      <c r="ACN56" s="183"/>
      <c r="ACO56" s="183"/>
      <c r="ACP56" s="183"/>
      <c r="ACQ56" s="183"/>
      <c r="ACR56" s="183"/>
      <c r="ACS56" s="183"/>
      <c r="ACT56" s="183"/>
      <c r="ACU56" s="183"/>
      <c r="ACV56" s="183"/>
      <c r="ACW56" s="183"/>
      <c r="ACX56" s="183"/>
      <c r="ACY56" s="183"/>
      <c r="ACZ56" s="183"/>
      <c r="ADA56" s="183"/>
      <c r="ADB56" s="183"/>
      <c r="ADC56" s="183"/>
      <c r="ADD56" s="183"/>
      <c r="ADE56" s="183"/>
      <c r="ADF56" s="183"/>
      <c r="ADG56" s="183"/>
      <c r="ADH56" s="183"/>
      <c r="ADI56" s="183"/>
      <c r="ADJ56" s="183"/>
      <c r="ADK56" s="183"/>
      <c r="ADL56" s="183"/>
      <c r="ADM56" s="183"/>
      <c r="ADN56" s="183"/>
      <c r="ADO56" s="183"/>
      <c r="ADP56" s="183"/>
      <c r="ADQ56" s="183"/>
      <c r="ADR56" s="183"/>
      <c r="ADS56" s="183"/>
      <c r="ADT56" s="183"/>
      <c r="ADU56" s="183"/>
      <c r="ADV56" s="183"/>
      <c r="ADW56" s="183"/>
      <c r="ADX56" s="183"/>
      <c r="ADY56" s="183"/>
      <c r="ADZ56" s="183"/>
      <c r="AEA56" s="183"/>
      <c r="AEB56" s="183"/>
      <c r="AEC56" s="183"/>
      <c r="AED56" s="183"/>
      <c r="AEE56" s="183"/>
      <c r="AEF56" s="183"/>
      <c r="AEG56" s="183"/>
      <c r="AEH56" s="183"/>
      <c r="AEI56" s="183"/>
      <c r="AEJ56" s="183"/>
      <c r="AEK56" s="183"/>
      <c r="AEL56" s="183"/>
      <c r="AEM56" s="183"/>
      <c r="AEN56" s="183"/>
      <c r="AEO56" s="183"/>
      <c r="AEP56" s="183"/>
      <c r="AEQ56" s="183"/>
      <c r="AER56" s="183"/>
      <c r="AES56" s="183"/>
      <c r="AET56" s="183"/>
      <c r="AEU56" s="183"/>
      <c r="AEV56" s="183"/>
      <c r="AEW56" s="183"/>
      <c r="AEX56" s="183"/>
      <c r="AEY56" s="183"/>
      <c r="AEZ56" s="183"/>
      <c r="AFA56" s="183"/>
      <c r="AFB56" s="183"/>
      <c r="AFC56" s="183"/>
      <c r="AFD56" s="183"/>
      <c r="AFE56" s="183"/>
      <c r="AFF56" s="183"/>
      <c r="AFG56" s="183"/>
      <c r="AFH56" s="183"/>
      <c r="AFI56" s="183"/>
      <c r="AFJ56" s="183"/>
      <c r="AFK56" s="183"/>
      <c r="AFL56" s="183"/>
      <c r="AFM56" s="183"/>
      <c r="AFN56" s="183"/>
      <c r="AFO56" s="183"/>
      <c r="AFP56" s="183"/>
      <c r="AFQ56" s="183"/>
      <c r="AFR56" s="183"/>
      <c r="AFS56" s="183"/>
      <c r="AFT56" s="183"/>
      <c r="AFU56" s="183"/>
      <c r="AFV56" s="183"/>
      <c r="AFW56" s="183"/>
      <c r="AFX56" s="183"/>
      <c r="AFY56" s="183"/>
      <c r="AFZ56" s="183"/>
      <c r="AGA56" s="183"/>
      <c r="AGB56" s="183"/>
      <c r="AGC56" s="183"/>
      <c r="AGD56" s="183"/>
      <c r="AGE56" s="183"/>
      <c r="AGF56" s="183"/>
      <c r="AGG56" s="183"/>
      <c r="AGH56" s="183"/>
      <c r="AGI56" s="183"/>
      <c r="AGJ56" s="183"/>
      <c r="AGK56" s="183"/>
      <c r="AGL56" s="183"/>
      <c r="AGM56" s="183"/>
      <c r="AGN56" s="183"/>
      <c r="AGO56" s="183"/>
      <c r="AGP56" s="183"/>
      <c r="AGQ56" s="183"/>
      <c r="AGR56" s="183"/>
      <c r="AGS56" s="183"/>
      <c r="AGT56" s="183"/>
      <c r="AGU56" s="183"/>
      <c r="AGV56" s="183"/>
      <c r="AGW56" s="183"/>
      <c r="AGX56" s="183"/>
      <c r="AGY56" s="183"/>
      <c r="AGZ56" s="183"/>
      <c r="AHA56" s="183"/>
      <c r="AHB56" s="183"/>
      <c r="AHC56" s="183"/>
      <c r="AHD56" s="183"/>
      <c r="AHE56" s="183"/>
      <c r="AHF56" s="183"/>
      <c r="AHG56" s="183"/>
      <c r="AHH56" s="183"/>
      <c r="AHI56" s="183"/>
      <c r="AHJ56" s="183"/>
      <c r="AHK56" s="183"/>
      <c r="AHL56" s="183"/>
      <c r="AHM56" s="183"/>
      <c r="AHN56" s="183"/>
      <c r="AHO56" s="183"/>
      <c r="AHP56" s="183"/>
      <c r="AHQ56" s="183"/>
      <c r="AHR56" s="183"/>
      <c r="AHS56" s="183"/>
      <c r="AHT56" s="183"/>
      <c r="AHU56" s="183"/>
      <c r="AHV56" s="183"/>
      <c r="AHW56" s="183"/>
      <c r="AHX56" s="183"/>
      <c r="AHY56" s="183"/>
      <c r="AHZ56" s="183"/>
      <c r="AIA56" s="183"/>
      <c r="AIB56" s="183"/>
      <c r="AIC56" s="183"/>
      <c r="AID56" s="183"/>
      <c r="AIE56" s="183"/>
      <c r="AIF56" s="183"/>
      <c r="AIG56" s="183"/>
      <c r="AIH56" s="183"/>
      <c r="AII56" s="183"/>
      <c r="AIJ56" s="183"/>
      <c r="AIK56" s="183"/>
      <c r="AIL56" s="183"/>
      <c r="AIM56" s="183"/>
      <c r="AIN56" s="183"/>
      <c r="AIO56" s="183"/>
      <c r="AIP56" s="183"/>
      <c r="AIQ56" s="183"/>
      <c r="AIR56" s="183"/>
      <c r="AIS56" s="183"/>
      <c r="AIT56" s="183"/>
      <c r="AIU56" s="183"/>
      <c r="AIV56" s="183"/>
      <c r="AIW56" s="183"/>
      <c r="AIX56" s="183"/>
      <c r="AIY56" s="183"/>
      <c r="AIZ56" s="183"/>
      <c r="AJA56" s="183"/>
      <c r="AJB56" s="183"/>
      <c r="AJC56" s="183"/>
      <c r="AJD56" s="183"/>
      <c r="AJE56" s="183"/>
      <c r="AJF56" s="183"/>
      <c r="AJG56" s="183"/>
      <c r="AJH56" s="183"/>
      <c r="AJI56" s="183"/>
      <c r="AJJ56" s="183"/>
      <c r="AJK56" s="183"/>
      <c r="AJL56" s="183"/>
      <c r="AJM56" s="183"/>
      <c r="AJN56" s="183"/>
      <c r="AJO56" s="183"/>
      <c r="AJP56" s="183"/>
      <c r="AJQ56" s="183"/>
      <c r="AJR56" s="183"/>
      <c r="AJS56" s="183"/>
      <c r="AJT56" s="183"/>
      <c r="AJU56" s="183"/>
      <c r="AJV56" s="183"/>
      <c r="AJW56" s="183"/>
      <c r="AJX56" s="183"/>
      <c r="AJY56" s="183"/>
      <c r="AJZ56" s="183"/>
      <c r="AKA56" s="183"/>
      <c r="AKB56" s="183"/>
      <c r="AKC56" s="183"/>
      <c r="AKD56" s="183"/>
      <c r="AKE56" s="183"/>
      <c r="AKF56" s="183"/>
      <c r="AKG56" s="183"/>
      <c r="AKH56" s="183"/>
      <c r="AKI56" s="183"/>
      <c r="AKJ56" s="183"/>
      <c r="AKK56" s="183"/>
      <c r="AKL56" s="183"/>
      <c r="AKM56" s="183"/>
      <c r="AKN56" s="183"/>
    </row>
    <row r="57" spans="1:976" s="419" customFormat="1" ht="18" customHeight="1">
      <c r="A57" s="180"/>
      <c r="B57" s="181" t="s">
        <v>166</v>
      </c>
      <c r="C57" s="180"/>
      <c r="D57" s="182">
        <f ca="1">'Parametry sprzedazy'!K140</f>
        <v>0</v>
      </c>
      <c r="E57" s="182">
        <f ca="1">'Parametry sprzedazy'!L140</f>
        <v>0</v>
      </c>
      <c r="F57" s="182">
        <f ca="1">'Parametry sprzedazy'!M140</f>
        <v>0</v>
      </c>
      <c r="G57" s="182">
        <f ca="1">'Parametry sprzedazy'!N140</f>
        <v>0.2</v>
      </c>
      <c r="H57" s="182">
        <f ca="1">'Parametry sprzedazy'!O140</f>
        <v>0.2</v>
      </c>
      <c r="I57" s="182">
        <f ca="1">'Parametry sprzedazy'!P140</f>
        <v>0.4</v>
      </c>
      <c r="J57" s="182">
        <f ca="1">'Parametry sprzedazy'!Q140</f>
        <v>0.4</v>
      </c>
      <c r="K57" s="182">
        <f ca="1">'Parametry sprzedazy'!R140</f>
        <v>0.60000000000000009</v>
      </c>
      <c r="L57" s="182">
        <f ca="1">'Parametry sprzedazy'!S140</f>
        <v>0.60000000000000009</v>
      </c>
      <c r="M57" s="182">
        <f ca="1">'Parametry sprzedazy'!T140</f>
        <v>0.8</v>
      </c>
      <c r="N57" s="182">
        <f ca="1">'Parametry sprzedazy'!U140</f>
        <v>1</v>
      </c>
      <c r="O57" s="182">
        <f ca="1">'Parametry sprzedazy'!V140</f>
        <v>1</v>
      </c>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c r="CC57" s="183"/>
      <c r="CD57" s="183"/>
      <c r="CE57" s="183"/>
      <c r="CF57" s="183"/>
      <c r="CG57" s="183"/>
      <c r="CH57" s="183"/>
      <c r="CI57" s="183"/>
      <c r="CJ57" s="183"/>
      <c r="CK57" s="183"/>
      <c r="CL57" s="183"/>
      <c r="CM57" s="183"/>
      <c r="CN57" s="183"/>
      <c r="CO57" s="183"/>
      <c r="CP57" s="183"/>
      <c r="CQ57" s="183"/>
      <c r="CR57" s="183"/>
      <c r="CS57" s="183"/>
      <c r="CT57" s="183"/>
      <c r="CU57" s="183"/>
      <c r="CV57" s="183"/>
      <c r="CW57" s="183"/>
      <c r="CX57" s="183"/>
      <c r="CY57" s="183"/>
      <c r="CZ57" s="183"/>
      <c r="DA57" s="183"/>
      <c r="DB57" s="183"/>
      <c r="DC57" s="183"/>
      <c r="DD57" s="183"/>
      <c r="DE57" s="183"/>
      <c r="DF57" s="183"/>
      <c r="DG57" s="183"/>
      <c r="DH57" s="183"/>
      <c r="DI57" s="183"/>
      <c r="DJ57" s="183"/>
      <c r="DK57" s="183"/>
      <c r="DL57" s="183"/>
      <c r="DM57" s="183"/>
      <c r="DN57" s="183"/>
      <c r="DO57" s="183"/>
      <c r="DP57" s="183"/>
      <c r="DQ57" s="183"/>
      <c r="DR57" s="183"/>
      <c r="DS57" s="183"/>
      <c r="DT57" s="183"/>
      <c r="DU57" s="183"/>
      <c r="DV57" s="183"/>
      <c r="DW57" s="183"/>
      <c r="DX57" s="183"/>
      <c r="DY57" s="183"/>
      <c r="DZ57" s="183"/>
      <c r="EA57" s="183"/>
      <c r="EB57" s="183"/>
      <c r="EC57" s="183"/>
      <c r="ED57" s="183"/>
      <c r="EE57" s="183"/>
      <c r="EF57" s="183"/>
      <c r="EG57" s="183"/>
      <c r="EH57" s="183"/>
      <c r="EI57" s="183"/>
      <c r="EJ57" s="183"/>
      <c r="EK57" s="183"/>
      <c r="EL57" s="183"/>
      <c r="EM57" s="183"/>
      <c r="EN57" s="183"/>
      <c r="EO57" s="183"/>
      <c r="EP57" s="183"/>
      <c r="EQ57" s="183"/>
      <c r="ER57" s="183"/>
      <c r="ES57" s="183"/>
      <c r="ET57" s="183"/>
      <c r="EU57" s="183"/>
      <c r="EV57" s="183"/>
      <c r="EW57" s="183"/>
      <c r="EX57" s="183"/>
      <c r="EY57" s="183"/>
      <c r="EZ57" s="183"/>
      <c r="FA57" s="183"/>
      <c r="FB57" s="183"/>
      <c r="FC57" s="183"/>
      <c r="FD57" s="183"/>
      <c r="FE57" s="183"/>
      <c r="FF57" s="183"/>
      <c r="FG57" s="183"/>
      <c r="FH57" s="183"/>
      <c r="FI57" s="183"/>
      <c r="FJ57" s="183"/>
      <c r="FK57" s="183"/>
      <c r="FL57" s="183"/>
      <c r="FM57" s="183"/>
      <c r="FN57" s="183"/>
      <c r="FO57" s="183"/>
      <c r="FP57" s="183"/>
      <c r="FQ57" s="183"/>
      <c r="FR57" s="183"/>
      <c r="FS57" s="183"/>
      <c r="FT57" s="183"/>
      <c r="FU57" s="183"/>
      <c r="FV57" s="183"/>
      <c r="FW57" s="183"/>
      <c r="FX57" s="183"/>
      <c r="FY57" s="183"/>
      <c r="FZ57" s="183"/>
      <c r="GA57" s="183"/>
      <c r="GB57" s="183"/>
      <c r="GC57" s="183"/>
      <c r="GD57" s="183"/>
      <c r="GE57" s="183"/>
      <c r="GF57" s="183"/>
      <c r="GG57" s="183"/>
      <c r="GH57" s="183"/>
      <c r="GI57" s="183"/>
      <c r="GJ57" s="183"/>
      <c r="GK57" s="183"/>
      <c r="GL57" s="183"/>
      <c r="GM57" s="183"/>
      <c r="GN57" s="183"/>
      <c r="GO57" s="183"/>
      <c r="GP57" s="183"/>
      <c r="GQ57" s="183"/>
      <c r="GR57" s="183"/>
      <c r="GS57" s="183"/>
      <c r="GT57" s="183"/>
      <c r="GU57" s="183"/>
      <c r="GV57" s="183"/>
      <c r="GW57" s="183"/>
      <c r="GX57" s="183"/>
      <c r="GY57" s="183"/>
      <c r="GZ57" s="183"/>
      <c r="HA57" s="183"/>
      <c r="HB57" s="183"/>
      <c r="HC57" s="183"/>
      <c r="HD57" s="183"/>
      <c r="HE57" s="183"/>
      <c r="HF57" s="183"/>
      <c r="HG57" s="183"/>
      <c r="HH57" s="183"/>
      <c r="HI57" s="183"/>
      <c r="HJ57" s="183"/>
      <c r="HK57" s="183"/>
      <c r="HL57" s="183"/>
      <c r="HM57" s="183"/>
      <c r="HN57" s="183"/>
      <c r="HO57" s="183"/>
      <c r="HP57" s="183"/>
      <c r="HQ57" s="183"/>
      <c r="HR57" s="183"/>
      <c r="HS57" s="183"/>
      <c r="HT57" s="183"/>
      <c r="HU57" s="183"/>
      <c r="HV57" s="183"/>
      <c r="HW57" s="183"/>
      <c r="HX57" s="183"/>
      <c r="HY57" s="183"/>
      <c r="HZ57" s="183"/>
      <c r="IA57" s="183"/>
      <c r="IB57" s="183"/>
      <c r="IC57" s="183"/>
      <c r="ID57" s="183"/>
      <c r="IE57" s="183"/>
      <c r="IF57" s="183"/>
      <c r="IG57" s="183"/>
      <c r="IH57" s="183"/>
      <c r="II57" s="183"/>
      <c r="IJ57" s="183"/>
      <c r="IK57" s="183"/>
      <c r="IL57" s="183"/>
      <c r="IM57" s="183"/>
      <c r="IN57" s="183"/>
      <c r="IO57" s="183"/>
      <c r="IP57" s="183"/>
      <c r="IQ57" s="183"/>
      <c r="IR57" s="183"/>
      <c r="IS57" s="183"/>
      <c r="IT57" s="183"/>
      <c r="IU57" s="183"/>
      <c r="IV57" s="183"/>
      <c r="IW57" s="183"/>
      <c r="IX57" s="183"/>
      <c r="IY57" s="183"/>
      <c r="IZ57" s="183"/>
      <c r="JA57" s="183"/>
      <c r="JB57" s="183"/>
      <c r="JC57" s="183"/>
      <c r="JD57" s="183"/>
      <c r="JE57" s="183"/>
      <c r="JF57" s="183"/>
      <c r="JG57" s="183"/>
      <c r="JH57" s="183"/>
      <c r="JI57" s="183"/>
      <c r="JJ57" s="183"/>
      <c r="JK57" s="183"/>
      <c r="JL57" s="183"/>
      <c r="JM57" s="183"/>
      <c r="JN57" s="183"/>
      <c r="JO57" s="183"/>
      <c r="JP57" s="183"/>
      <c r="JQ57" s="183"/>
      <c r="JR57" s="183"/>
      <c r="JS57" s="183"/>
      <c r="JT57" s="183"/>
      <c r="JU57" s="183"/>
      <c r="JV57" s="183"/>
      <c r="JW57" s="183"/>
      <c r="JX57" s="183"/>
      <c r="JY57" s="183"/>
      <c r="JZ57" s="183"/>
      <c r="KA57" s="183"/>
      <c r="KB57" s="183"/>
      <c r="KC57" s="183"/>
      <c r="KD57" s="183"/>
      <c r="KE57" s="183"/>
      <c r="KF57" s="183"/>
      <c r="KG57" s="183"/>
      <c r="KH57" s="183"/>
      <c r="KI57" s="183"/>
      <c r="KJ57" s="183"/>
      <c r="KK57" s="183"/>
      <c r="KL57" s="183"/>
      <c r="KM57" s="183"/>
      <c r="KN57" s="183"/>
      <c r="KO57" s="183"/>
      <c r="KP57" s="183"/>
      <c r="KQ57" s="183"/>
      <c r="KR57" s="183"/>
      <c r="KS57" s="183"/>
      <c r="KT57" s="183"/>
      <c r="KU57" s="183"/>
      <c r="KV57" s="183"/>
      <c r="KW57" s="183"/>
      <c r="KX57" s="183"/>
      <c r="KY57" s="183"/>
      <c r="KZ57" s="183"/>
      <c r="LA57" s="183"/>
      <c r="LB57" s="183"/>
      <c r="LC57" s="183"/>
      <c r="LD57" s="183"/>
      <c r="LE57" s="183"/>
      <c r="LF57" s="183"/>
      <c r="LG57" s="183"/>
      <c r="LH57" s="183"/>
      <c r="LI57" s="183"/>
      <c r="LJ57" s="183"/>
      <c r="LK57" s="183"/>
      <c r="LL57" s="183"/>
      <c r="LM57" s="183"/>
      <c r="LN57" s="183"/>
      <c r="LO57" s="183"/>
      <c r="LP57" s="183"/>
      <c r="LQ57" s="183"/>
      <c r="LR57" s="183"/>
      <c r="LS57" s="183"/>
      <c r="LT57" s="183"/>
      <c r="LU57" s="183"/>
      <c r="LV57" s="183"/>
      <c r="LW57" s="183"/>
      <c r="LX57" s="183"/>
      <c r="LY57" s="183"/>
      <c r="LZ57" s="183"/>
      <c r="MA57" s="183"/>
      <c r="MB57" s="183"/>
      <c r="MC57" s="183"/>
      <c r="MD57" s="183"/>
      <c r="ME57" s="183"/>
      <c r="MF57" s="183"/>
      <c r="MG57" s="183"/>
      <c r="MH57" s="183"/>
      <c r="MI57" s="183"/>
      <c r="MJ57" s="183"/>
      <c r="MK57" s="183"/>
      <c r="ML57" s="183"/>
      <c r="MM57" s="183"/>
      <c r="MN57" s="183"/>
      <c r="MO57" s="183"/>
      <c r="MP57" s="183"/>
      <c r="MQ57" s="183"/>
      <c r="MR57" s="183"/>
      <c r="MS57" s="183"/>
      <c r="MT57" s="183"/>
      <c r="MU57" s="183"/>
      <c r="MV57" s="183"/>
      <c r="MW57" s="183"/>
      <c r="MX57" s="183"/>
      <c r="MY57" s="183"/>
      <c r="MZ57" s="183"/>
      <c r="NA57" s="183"/>
      <c r="NB57" s="183"/>
      <c r="NC57" s="183"/>
      <c r="ND57" s="183"/>
      <c r="NE57" s="183"/>
      <c r="NF57" s="183"/>
      <c r="NG57" s="183"/>
      <c r="NH57" s="183"/>
      <c r="NI57" s="183"/>
      <c r="NJ57" s="183"/>
      <c r="NK57" s="183"/>
      <c r="NL57" s="183"/>
      <c r="NM57" s="183"/>
      <c r="NN57" s="183"/>
      <c r="NO57" s="183"/>
      <c r="NP57" s="183"/>
      <c r="NQ57" s="183"/>
      <c r="NR57" s="183"/>
      <c r="NS57" s="183"/>
      <c r="NT57" s="183"/>
      <c r="NU57" s="183"/>
      <c r="NV57" s="183"/>
      <c r="NW57" s="183"/>
      <c r="NX57" s="183"/>
      <c r="NY57" s="183"/>
      <c r="NZ57" s="183"/>
      <c r="OA57" s="183"/>
      <c r="OB57" s="183"/>
      <c r="OC57" s="183"/>
      <c r="OD57" s="183"/>
      <c r="OE57" s="183"/>
      <c r="OF57" s="183"/>
      <c r="OG57" s="183"/>
      <c r="OH57" s="183"/>
      <c r="OI57" s="183"/>
      <c r="OJ57" s="183"/>
      <c r="OK57" s="183"/>
      <c r="OL57" s="183"/>
      <c r="OM57" s="183"/>
      <c r="ON57" s="183"/>
      <c r="OO57" s="183"/>
      <c r="OP57" s="183"/>
      <c r="OQ57" s="183"/>
      <c r="OR57" s="183"/>
      <c r="OS57" s="183"/>
      <c r="OT57" s="183"/>
      <c r="OU57" s="183"/>
      <c r="OV57" s="183"/>
      <c r="OW57" s="183"/>
      <c r="OX57" s="183"/>
      <c r="OY57" s="183"/>
      <c r="OZ57" s="183"/>
      <c r="PA57" s="183"/>
      <c r="PB57" s="183"/>
      <c r="PC57" s="183"/>
      <c r="PD57" s="183"/>
      <c r="PE57" s="183"/>
      <c r="PF57" s="183"/>
      <c r="PG57" s="183"/>
      <c r="PH57" s="183"/>
      <c r="PI57" s="183"/>
      <c r="PJ57" s="183"/>
      <c r="PK57" s="183"/>
      <c r="PL57" s="183"/>
      <c r="PM57" s="183"/>
      <c r="PN57" s="183"/>
      <c r="PO57" s="183"/>
      <c r="PP57" s="183"/>
      <c r="PQ57" s="183"/>
      <c r="PR57" s="183"/>
      <c r="PS57" s="183"/>
      <c r="PT57" s="183"/>
      <c r="PU57" s="183"/>
      <c r="PV57" s="183"/>
      <c r="PW57" s="183"/>
      <c r="PX57" s="183"/>
      <c r="PY57" s="183"/>
      <c r="PZ57" s="183"/>
      <c r="QA57" s="183"/>
      <c r="QB57" s="183"/>
      <c r="QC57" s="183"/>
      <c r="QD57" s="183"/>
      <c r="QE57" s="183"/>
      <c r="QF57" s="183"/>
      <c r="QG57" s="183"/>
      <c r="QH57" s="183"/>
      <c r="QI57" s="183"/>
      <c r="QJ57" s="183"/>
      <c r="QK57" s="183"/>
      <c r="QL57" s="183"/>
      <c r="QM57" s="183"/>
      <c r="QN57" s="183"/>
      <c r="QO57" s="183"/>
      <c r="QP57" s="183"/>
      <c r="QQ57" s="183"/>
      <c r="QR57" s="183"/>
      <c r="QS57" s="183"/>
      <c r="QT57" s="183"/>
      <c r="QU57" s="183"/>
      <c r="QV57" s="183"/>
      <c r="QW57" s="183"/>
      <c r="QX57" s="183"/>
      <c r="QY57" s="183"/>
      <c r="QZ57" s="183"/>
      <c r="RA57" s="183"/>
      <c r="RB57" s="183"/>
      <c r="RC57" s="183"/>
      <c r="RD57" s="183"/>
      <c r="RE57" s="183"/>
      <c r="RF57" s="183"/>
      <c r="RG57" s="183"/>
      <c r="RH57" s="183"/>
      <c r="RI57" s="183"/>
      <c r="RJ57" s="183"/>
      <c r="RK57" s="183"/>
      <c r="RL57" s="183"/>
      <c r="RM57" s="183"/>
      <c r="RN57" s="183"/>
      <c r="RO57" s="183"/>
      <c r="RP57" s="183"/>
      <c r="RQ57" s="183"/>
      <c r="RR57" s="183"/>
      <c r="RS57" s="183"/>
      <c r="RT57" s="183"/>
      <c r="RU57" s="183"/>
      <c r="RV57" s="183"/>
      <c r="RW57" s="183"/>
      <c r="RX57" s="183"/>
      <c r="RY57" s="183"/>
      <c r="RZ57" s="183"/>
      <c r="SA57" s="183"/>
      <c r="SB57" s="183"/>
      <c r="SC57" s="183"/>
      <c r="SD57" s="183"/>
      <c r="SE57" s="183"/>
      <c r="SF57" s="183"/>
      <c r="SG57" s="183"/>
      <c r="SH57" s="183"/>
      <c r="SI57" s="183"/>
      <c r="SJ57" s="183"/>
      <c r="SK57" s="183"/>
      <c r="SL57" s="183"/>
      <c r="SM57" s="183"/>
      <c r="SN57" s="183"/>
      <c r="SO57" s="183"/>
      <c r="SP57" s="183"/>
      <c r="SQ57" s="183"/>
      <c r="SR57" s="183"/>
      <c r="SS57" s="183"/>
      <c r="ST57" s="183"/>
      <c r="SU57" s="183"/>
      <c r="SV57" s="183"/>
      <c r="SW57" s="183"/>
      <c r="SX57" s="183"/>
      <c r="SY57" s="183"/>
      <c r="SZ57" s="183"/>
      <c r="TA57" s="183"/>
      <c r="TB57" s="183"/>
      <c r="TC57" s="183"/>
      <c r="TD57" s="183"/>
      <c r="TE57" s="183"/>
      <c r="TF57" s="183"/>
      <c r="TG57" s="183"/>
      <c r="TH57" s="183"/>
      <c r="TI57" s="183"/>
      <c r="TJ57" s="183"/>
      <c r="TK57" s="183"/>
      <c r="TL57" s="183"/>
      <c r="TM57" s="183"/>
      <c r="TN57" s="183"/>
      <c r="TO57" s="183"/>
      <c r="TP57" s="183"/>
      <c r="TQ57" s="183"/>
      <c r="TR57" s="183"/>
      <c r="TS57" s="183"/>
      <c r="TT57" s="183"/>
      <c r="TU57" s="183"/>
      <c r="TV57" s="183"/>
      <c r="TW57" s="183"/>
      <c r="TX57" s="183"/>
      <c r="TY57" s="183"/>
      <c r="TZ57" s="183"/>
      <c r="UA57" s="183"/>
      <c r="UB57" s="183"/>
      <c r="UC57" s="183"/>
      <c r="UD57" s="183"/>
      <c r="UE57" s="183"/>
      <c r="UF57" s="183"/>
      <c r="UG57" s="183"/>
      <c r="UH57" s="183"/>
      <c r="UI57" s="183"/>
      <c r="UJ57" s="183"/>
      <c r="UK57" s="183"/>
      <c r="UL57" s="183"/>
      <c r="UM57" s="183"/>
      <c r="UN57" s="183"/>
      <c r="UO57" s="183"/>
      <c r="UP57" s="183"/>
      <c r="UQ57" s="183"/>
      <c r="UR57" s="183"/>
      <c r="US57" s="183"/>
      <c r="UT57" s="183"/>
      <c r="UU57" s="183"/>
      <c r="UV57" s="183"/>
      <c r="UW57" s="183"/>
      <c r="UX57" s="183"/>
      <c r="UY57" s="183"/>
      <c r="UZ57" s="183"/>
      <c r="VA57" s="183"/>
      <c r="VB57" s="183"/>
      <c r="VC57" s="183"/>
      <c r="VD57" s="183"/>
      <c r="VE57" s="183"/>
      <c r="VF57" s="183"/>
      <c r="VG57" s="183"/>
      <c r="VH57" s="183"/>
      <c r="VI57" s="183"/>
      <c r="VJ57" s="183"/>
      <c r="VK57" s="183"/>
      <c r="VL57" s="183"/>
      <c r="VM57" s="183"/>
      <c r="VN57" s="183"/>
      <c r="VO57" s="183"/>
      <c r="VP57" s="183"/>
      <c r="VQ57" s="183"/>
      <c r="VR57" s="183"/>
      <c r="VS57" s="183"/>
      <c r="VT57" s="183"/>
      <c r="VU57" s="183"/>
      <c r="VV57" s="183"/>
      <c r="VW57" s="183"/>
      <c r="VX57" s="183"/>
      <c r="VY57" s="183"/>
      <c r="VZ57" s="183"/>
      <c r="WA57" s="183"/>
      <c r="WB57" s="183"/>
      <c r="WC57" s="183"/>
      <c r="WD57" s="183"/>
      <c r="WE57" s="183"/>
      <c r="WF57" s="183"/>
      <c r="WG57" s="183"/>
      <c r="WH57" s="183"/>
      <c r="WI57" s="183"/>
      <c r="WJ57" s="183"/>
      <c r="WK57" s="183"/>
      <c r="WL57" s="183"/>
      <c r="WM57" s="183"/>
      <c r="WN57" s="183"/>
      <c r="WO57" s="183"/>
      <c r="WP57" s="183"/>
      <c r="WQ57" s="183"/>
      <c r="WR57" s="183"/>
      <c r="WS57" s="183"/>
      <c r="WT57" s="183"/>
      <c r="WU57" s="183"/>
      <c r="WV57" s="183"/>
      <c r="WW57" s="183"/>
      <c r="WX57" s="183"/>
      <c r="WY57" s="183"/>
      <c r="WZ57" s="183"/>
      <c r="XA57" s="183"/>
      <c r="XB57" s="183"/>
      <c r="XC57" s="183"/>
      <c r="XD57" s="183"/>
      <c r="XE57" s="183"/>
      <c r="XF57" s="183"/>
      <c r="XG57" s="183"/>
      <c r="XH57" s="183"/>
      <c r="XI57" s="183"/>
      <c r="XJ57" s="183"/>
      <c r="XK57" s="183"/>
      <c r="XL57" s="183"/>
      <c r="XM57" s="183"/>
      <c r="XN57" s="183"/>
      <c r="XO57" s="183"/>
      <c r="XP57" s="183"/>
      <c r="XQ57" s="183"/>
      <c r="XR57" s="183"/>
      <c r="XS57" s="183"/>
      <c r="XT57" s="183"/>
      <c r="XU57" s="183"/>
      <c r="XV57" s="183"/>
      <c r="XW57" s="183"/>
      <c r="XX57" s="183"/>
      <c r="XY57" s="183"/>
      <c r="XZ57" s="183"/>
      <c r="YA57" s="183"/>
      <c r="YB57" s="183"/>
      <c r="YC57" s="183"/>
      <c r="YD57" s="183"/>
      <c r="YE57" s="183"/>
      <c r="YF57" s="183"/>
      <c r="YG57" s="183"/>
      <c r="YH57" s="183"/>
      <c r="YI57" s="183"/>
      <c r="YJ57" s="183"/>
      <c r="YK57" s="183"/>
      <c r="YL57" s="183"/>
      <c r="YM57" s="183"/>
      <c r="YN57" s="183"/>
      <c r="YO57" s="183"/>
      <c r="YP57" s="183"/>
      <c r="YQ57" s="183"/>
      <c r="YR57" s="183"/>
      <c r="YS57" s="183"/>
      <c r="YT57" s="183"/>
      <c r="YU57" s="183"/>
      <c r="YV57" s="183"/>
      <c r="YW57" s="183"/>
      <c r="YX57" s="183"/>
      <c r="YY57" s="183"/>
      <c r="YZ57" s="183"/>
      <c r="ZA57" s="183"/>
      <c r="ZB57" s="183"/>
      <c r="ZC57" s="183"/>
      <c r="ZD57" s="183"/>
      <c r="ZE57" s="183"/>
      <c r="ZF57" s="183"/>
      <c r="ZG57" s="183"/>
      <c r="ZH57" s="183"/>
      <c r="ZI57" s="183"/>
      <c r="ZJ57" s="183"/>
      <c r="ZK57" s="183"/>
      <c r="ZL57" s="183"/>
      <c r="ZM57" s="183"/>
      <c r="ZN57" s="183"/>
      <c r="ZO57" s="183"/>
      <c r="ZP57" s="183"/>
      <c r="ZQ57" s="183"/>
      <c r="ZR57" s="183"/>
      <c r="ZS57" s="183"/>
      <c r="ZT57" s="183"/>
      <c r="ZU57" s="183"/>
      <c r="ZV57" s="183"/>
      <c r="ZW57" s="183"/>
      <c r="ZX57" s="183"/>
      <c r="ZY57" s="183"/>
      <c r="ZZ57" s="183"/>
      <c r="AAA57" s="183"/>
      <c r="AAB57" s="183"/>
      <c r="AAC57" s="183"/>
      <c r="AAD57" s="183"/>
      <c r="AAE57" s="183"/>
      <c r="AAF57" s="183"/>
      <c r="AAG57" s="183"/>
      <c r="AAH57" s="183"/>
      <c r="AAI57" s="183"/>
      <c r="AAJ57" s="183"/>
      <c r="AAK57" s="183"/>
      <c r="AAL57" s="183"/>
      <c r="AAM57" s="183"/>
      <c r="AAN57" s="183"/>
      <c r="AAO57" s="183"/>
      <c r="AAP57" s="183"/>
      <c r="AAQ57" s="183"/>
      <c r="AAR57" s="183"/>
      <c r="AAS57" s="183"/>
      <c r="AAT57" s="183"/>
      <c r="AAU57" s="183"/>
      <c r="AAV57" s="183"/>
      <c r="AAW57" s="183"/>
      <c r="AAX57" s="183"/>
      <c r="AAY57" s="183"/>
      <c r="AAZ57" s="183"/>
      <c r="ABA57" s="183"/>
      <c r="ABB57" s="183"/>
      <c r="ABC57" s="183"/>
      <c r="ABD57" s="183"/>
      <c r="ABE57" s="183"/>
      <c r="ABF57" s="183"/>
      <c r="ABG57" s="183"/>
      <c r="ABH57" s="183"/>
      <c r="ABI57" s="183"/>
      <c r="ABJ57" s="183"/>
      <c r="ABK57" s="183"/>
      <c r="ABL57" s="183"/>
      <c r="ABM57" s="183"/>
      <c r="ABN57" s="183"/>
      <c r="ABO57" s="183"/>
      <c r="ABP57" s="183"/>
      <c r="ABQ57" s="183"/>
      <c r="ABR57" s="183"/>
      <c r="ABS57" s="183"/>
      <c r="ABT57" s="183"/>
      <c r="ABU57" s="183"/>
      <c r="ABV57" s="183"/>
      <c r="ABW57" s="183"/>
      <c r="ABX57" s="183"/>
      <c r="ABY57" s="183"/>
      <c r="ABZ57" s="183"/>
      <c r="ACA57" s="183"/>
      <c r="ACB57" s="183"/>
      <c r="ACC57" s="183"/>
      <c r="ACD57" s="183"/>
      <c r="ACE57" s="183"/>
      <c r="ACF57" s="183"/>
      <c r="ACG57" s="183"/>
      <c r="ACH57" s="183"/>
      <c r="ACI57" s="183"/>
      <c r="ACJ57" s="183"/>
      <c r="ACK57" s="183"/>
      <c r="ACL57" s="183"/>
      <c r="ACM57" s="183"/>
      <c r="ACN57" s="183"/>
      <c r="ACO57" s="183"/>
      <c r="ACP57" s="183"/>
      <c r="ACQ57" s="183"/>
      <c r="ACR57" s="183"/>
      <c r="ACS57" s="183"/>
      <c r="ACT57" s="183"/>
      <c r="ACU57" s="183"/>
      <c r="ACV57" s="183"/>
      <c r="ACW57" s="183"/>
      <c r="ACX57" s="183"/>
      <c r="ACY57" s="183"/>
      <c r="ACZ57" s="183"/>
      <c r="ADA57" s="183"/>
      <c r="ADB57" s="183"/>
      <c r="ADC57" s="183"/>
      <c r="ADD57" s="183"/>
      <c r="ADE57" s="183"/>
      <c r="ADF57" s="183"/>
      <c r="ADG57" s="183"/>
      <c r="ADH57" s="183"/>
      <c r="ADI57" s="183"/>
      <c r="ADJ57" s="183"/>
      <c r="ADK57" s="183"/>
      <c r="ADL57" s="183"/>
      <c r="ADM57" s="183"/>
      <c r="ADN57" s="183"/>
      <c r="ADO57" s="183"/>
      <c r="ADP57" s="183"/>
      <c r="ADQ57" s="183"/>
      <c r="ADR57" s="183"/>
      <c r="ADS57" s="183"/>
      <c r="ADT57" s="183"/>
      <c r="ADU57" s="183"/>
      <c r="ADV57" s="183"/>
      <c r="ADW57" s="183"/>
      <c r="ADX57" s="183"/>
      <c r="ADY57" s="183"/>
      <c r="ADZ57" s="183"/>
      <c r="AEA57" s="183"/>
      <c r="AEB57" s="183"/>
      <c r="AEC57" s="183"/>
      <c r="AED57" s="183"/>
      <c r="AEE57" s="183"/>
      <c r="AEF57" s="183"/>
      <c r="AEG57" s="183"/>
      <c r="AEH57" s="183"/>
      <c r="AEI57" s="183"/>
      <c r="AEJ57" s="183"/>
      <c r="AEK57" s="183"/>
      <c r="AEL57" s="183"/>
      <c r="AEM57" s="183"/>
      <c r="AEN57" s="183"/>
      <c r="AEO57" s="183"/>
      <c r="AEP57" s="183"/>
      <c r="AEQ57" s="183"/>
      <c r="AER57" s="183"/>
      <c r="AES57" s="183"/>
      <c r="AET57" s="183"/>
      <c r="AEU57" s="183"/>
      <c r="AEV57" s="183"/>
      <c r="AEW57" s="183"/>
      <c r="AEX57" s="183"/>
      <c r="AEY57" s="183"/>
      <c r="AEZ57" s="183"/>
      <c r="AFA57" s="183"/>
      <c r="AFB57" s="183"/>
      <c r="AFC57" s="183"/>
      <c r="AFD57" s="183"/>
      <c r="AFE57" s="183"/>
      <c r="AFF57" s="183"/>
      <c r="AFG57" s="183"/>
      <c r="AFH57" s="183"/>
      <c r="AFI57" s="183"/>
      <c r="AFJ57" s="183"/>
      <c r="AFK57" s="183"/>
      <c r="AFL57" s="183"/>
      <c r="AFM57" s="183"/>
      <c r="AFN57" s="183"/>
      <c r="AFO57" s="183"/>
      <c r="AFP57" s="183"/>
      <c r="AFQ57" s="183"/>
      <c r="AFR57" s="183"/>
      <c r="AFS57" s="183"/>
      <c r="AFT57" s="183"/>
      <c r="AFU57" s="183"/>
      <c r="AFV57" s="183"/>
      <c r="AFW57" s="183"/>
      <c r="AFX57" s="183"/>
      <c r="AFY57" s="183"/>
      <c r="AFZ57" s="183"/>
      <c r="AGA57" s="183"/>
      <c r="AGB57" s="183"/>
      <c r="AGC57" s="183"/>
      <c r="AGD57" s="183"/>
      <c r="AGE57" s="183"/>
      <c r="AGF57" s="183"/>
      <c r="AGG57" s="183"/>
      <c r="AGH57" s="183"/>
      <c r="AGI57" s="183"/>
      <c r="AGJ57" s="183"/>
      <c r="AGK57" s="183"/>
      <c r="AGL57" s="183"/>
      <c r="AGM57" s="183"/>
      <c r="AGN57" s="183"/>
      <c r="AGO57" s="183"/>
      <c r="AGP57" s="183"/>
      <c r="AGQ57" s="183"/>
      <c r="AGR57" s="183"/>
      <c r="AGS57" s="183"/>
      <c r="AGT57" s="183"/>
      <c r="AGU57" s="183"/>
      <c r="AGV57" s="183"/>
      <c r="AGW57" s="183"/>
      <c r="AGX57" s="183"/>
      <c r="AGY57" s="183"/>
      <c r="AGZ57" s="183"/>
      <c r="AHA57" s="183"/>
      <c r="AHB57" s="183"/>
      <c r="AHC57" s="183"/>
      <c r="AHD57" s="183"/>
      <c r="AHE57" s="183"/>
      <c r="AHF57" s="183"/>
      <c r="AHG57" s="183"/>
      <c r="AHH57" s="183"/>
      <c r="AHI57" s="183"/>
      <c r="AHJ57" s="183"/>
      <c r="AHK57" s="183"/>
      <c r="AHL57" s="183"/>
      <c r="AHM57" s="183"/>
      <c r="AHN57" s="183"/>
      <c r="AHO57" s="183"/>
      <c r="AHP57" s="183"/>
      <c r="AHQ57" s="183"/>
      <c r="AHR57" s="183"/>
      <c r="AHS57" s="183"/>
      <c r="AHT57" s="183"/>
      <c r="AHU57" s="183"/>
      <c r="AHV57" s="183"/>
      <c r="AHW57" s="183"/>
      <c r="AHX57" s="183"/>
      <c r="AHY57" s="183"/>
      <c r="AHZ57" s="183"/>
      <c r="AIA57" s="183"/>
      <c r="AIB57" s="183"/>
      <c r="AIC57" s="183"/>
      <c r="AID57" s="183"/>
      <c r="AIE57" s="183"/>
      <c r="AIF57" s="183"/>
      <c r="AIG57" s="183"/>
      <c r="AIH57" s="183"/>
      <c r="AII57" s="183"/>
      <c r="AIJ57" s="183"/>
      <c r="AIK57" s="183"/>
      <c r="AIL57" s="183"/>
      <c r="AIM57" s="183"/>
      <c r="AIN57" s="183"/>
      <c r="AIO57" s="183"/>
      <c r="AIP57" s="183"/>
      <c r="AIQ57" s="183"/>
      <c r="AIR57" s="183"/>
      <c r="AIS57" s="183"/>
      <c r="AIT57" s="183"/>
      <c r="AIU57" s="183"/>
      <c r="AIV57" s="183"/>
      <c r="AIW57" s="183"/>
      <c r="AIX57" s="183"/>
      <c r="AIY57" s="183"/>
      <c r="AIZ57" s="183"/>
      <c r="AJA57" s="183"/>
      <c r="AJB57" s="183"/>
      <c r="AJC57" s="183"/>
      <c r="AJD57" s="183"/>
      <c r="AJE57" s="183"/>
      <c r="AJF57" s="183"/>
      <c r="AJG57" s="183"/>
      <c r="AJH57" s="183"/>
      <c r="AJI57" s="183"/>
      <c r="AJJ57" s="183"/>
      <c r="AJK57" s="183"/>
      <c r="AJL57" s="183"/>
      <c r="AJM57" s="183"/>
      <c r="AJN57" s="183"/>
      <c r="AJO57" s="183"/>
      <c r="AJP57" s="183"/>
      <c r="AJQ57" s="183"/>
      <c r="AJR57" s="183"/>
      <c r="AJS57" s="183"/>
      <c r="AJT57" s="183"/>
      <c r="AJU57" s="183"/>
      <c r="AJV57" s="183"/>
      <c r="AJW57" s="183"/>
      <c r="AJX57" s="183"/>
      <c r="AJY57" s="183"/>
      <c r="AJZ57" s="183"/>
      <c r="AKA57" s="183"/>
      <c r="AKB57" s="183"/>
      <c r="AKC57" s="183"/>
      <c r="AKD57" s="183"/>
      <c r="AKE57" s="183"/>
      <c r="AKF57" s="183"/>
      <c r="AKG57" s="183"/>
      <c r="AKH57" s="183"/>
      <c r="AKI57" s="183"/>
      <c r="AKJ57" s="183"/>
      <c r="AKK57" s="183"/>
      <c r="AKL57" s="183"/>
      <c r="AKM57" s="183"/>
      <c r="AKN57" s="183"/>
    </row>
    <row r="58" spans="1:976" s="416" customFormat="1">
      <c r="A58" s="446"/>
      <c r="B58" s="446"/>
      <c r="C58" s="446"/>
      <c r="D58" s="36"/>
      <c r="E58" s="36"/>
      <c r="F58" s="36"/>
      <c r="G58" s="36"/>
      <c r="H58" s="36"/>
      <c r="I58" s="36"/>
      <c r="J58" s="36"/>
      <c r="K58" s="36"/>
      <c r="L58" s="36"/>
      <c r="M58" s="36"/>
      <c r="N58" s="36"/>
      <c r="O58" s="36"/>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c r="UC58" s="37"/>
      <c r="UD58" s="37"/>
      <c r="UE58" s="37"/>
      <c r="UF58" s="37"/>
      <c r="UG58" s="37"/>
      <c r="UH58" s="37"/>
      <c r="UI58" s="37"/>
      <c r="UJ58" s="37"/>
      <c r="UK58" s="37"/>
      <c r="UL58" s="37"/>
      <c r="UM58" s="37"/>
      <c r="UN58" s="37"/>
      <c r="UO58" s="37"/>
      <c r="UP58" s="37"/>
      <c r="UQ58" s="37"/>
      <c r="UR58" s="37"/>
      <c r="US58" s="37"/>
      <c r="UT58" s="37"/>
      <c r="UU58" s="37"/>
      <c r="UV58" s="37"/>
      <c r="UW58" s="37"/>
      <c r="UX58" s="37"/>
      <c r="UY58" s="37"/>
      <c r="UZ58" s="37"/>
      <c r="VA58" s="37"/>
      <c r="VB58" s="37"/>
      <c r="VC58" s="37"/>
      <c r="VD58" s="37"/>
      <c r="VE58" s="37"/>
      <c r="VF58" s="37"/>
      <c r="VG58" s="37"/>
      <c r="VH58" s="37"/>
      <c r="VI58" s="37"/>
      <c r="VJ58" s="37"/>
      <c r="VK58" s="37"/>
      <c r="VL58" s="37"/>
      <c r="VM58" s="37"/>
      <c r="VN58" s="37"/>
      <c r="VO58" s="37"/>
      <c r="VP58" s="37"/>
      <c r="VQ58" s="37"/>
      <c r="VR58" s="37"/>
      <c r="VS58" s="37"/>
      <c r="VT58" s="37"/>
      <c r="VU58" s="37"/>
      <c r="VV58" s="37"/>
      <c r="VW58" s="37"/>
      <c r="VX58" s="37"/>
      <c r="VY58" s="37"/>
      <c r="VZ58" s="37"/>
      <c r="WA58" s="37"/>
      <c r="WB58" s="37"/>
      <c r="WC58" s="37"/>
      <c r="WD58" s="37"/>
      <c r="WE58" s="37"/>
      <c r="WF58" s="37"/>
      <c r="WG58" s="37"/>
      <c r="WH58" s="37"/>
      <c r="WI58" s="37"/>
      <c r="WJ58" s="37"/>
      <c r="WK58" s="37"/>
      <c r="WL58" s="37"/>
      <c r="WM58" s="37"/>
      <c r="WN58" s="37"/>
      <c r="WO58" s="37"/>
      <c r="WP58" s="37"/>
      <c r="WQ58" s="37"/>
      <c r="WR58" s="37"/>
      <c r="WS58" s="37"/>
      <c r="WT58" s="37"/>
      <c r="WU58" s="37"/>
      <c r="WV58" s="37"/>
      <c r="WW58" s="37"/>
      <c r="WX58" s="37"/>
      <c r="WY58" s="37"/>
      <c r="WZ58" s="37"/>
      <c r="XA58" s="37"/>
      <c r="XB58" s="37"/>
      <c r="XC58" s="37"/>
      <c r="XD58" s="37"/>
      <c r="XE58" s="37"/>
      <c r="XF58" s="37"/>
      <c r="XG58" s="37"/>
      <c r="XH58" s="37"/>
      <c r="XI58" s="37"/>
      <c r="XJ58" s="37"/>
      <c r="XK58" s="37"/>
      <c r="XL58" s="37"/>
      <c r="XM58" s="37"/>
      <c r="XN58" s="37"/>
      <c r="XO58" s="37"/>
      <c r="XP58" s="37"/>
      <c r="XQ58" s="37"/>
      <c r="XR58" s="37"/>
      <c r="XS58" s="37"/>
      <c r="XT58" s="37"/>
      <c r="XU58" s="37"/>
      <c r="XV58" s="37"/>
      <c r="XW58" s="37"/>
      <c r="XX58" s="37"/>
      <c r="XY58" s="37"/>
      <c r="XZ58" s="37"/>
      <c r="YA58" s="37"/>
      <c r="YB58" s="37"/>
      <c r="YC58" s="37"/>
      <c r="YD58" s="37"/>
      <c r="YE58" s="37"/>
      <c r="YF58" s="37"/>
      <c r="YG58" s="37"/>
      <c r="YH58" s="37"/>
      <c r="YI58" s="37"/>
      <c r="YJ58" s="37"/>
      <c r="YK58" s="37"/>
      <c r="YL58" s="37"/>
      <c r="YM58" s="37"/>
      <c r="YN58" s="37"/>
      <c r="YO58" s="37"/>
      <c r="YP58" s="37"/>
      <c r="YQ58" s="37"/>
      <c r="YR58" s="37"/>
      <c r="YS58" s="37"/>
      <c r="YT58" s="37"/>
      <c r="YU58" s="37"/>
      <c r="YV58" s="37"/>
      <c r="YW58" s="37"/>
      <c r="YX58" s="37"/>
      <c r="YY58" s="37"/>
      <c r="YZ58" s="37"/>
      <c r="ZA58" s="37"/>
      <c r="ZB58" s="37"/>
      <c r="ZC58" s="37"/>
      <c r="ZD58" s="37"/>
      <c r="ZE58" s="37"/>
      <c r="ZF58" s="37"/>
      <c r="ZG58" s="37"/>
      <c r="ZH58" s="37"/>
      <c r="ZI58" s="37"/>
      <c r="ZJ58" s="37"/>
      <c r="ZK58" s="37"/>
      <c r="ZL58" s="37"/>
      <c r="ZM58" s="37"/>
      <c r="ZN58" s="37"/>
      <c r="ZO58" s="37"/>
      <c r="ZP58" s="37"/>
      <c r="ZQ58" s="37"/>
      <c r="ZR58" s="37"/>
      <c r="ZS58" s="37"/>
      <c r="ZT58" s="37"/>
      <c r="ZU58" s="37"/>
      <c r="ZV58" s="37"/>
      <c r="ZW58" s="37"/>
      <c r="ZX58" s="37"/>
      <c r="ZY58" s="37"/>
      <c r="ZZ58" s="37"/>
      <c r="AAA58" s="37"/>
      <c r="AAB58" s="37"/>
      <c r="AAC58" s="37"/>
      <c r="AAD58" s="37"/>
      <c r="AAE58" s="37"/>
      <c r="AAF58" s="37"/>
      <c r="AAG58" s="37"/>
      <c r="AAH58" s="37"/>
      <c r="AAI58" s="37"/>
      <c r="AAJ58" s="37"/>
      <c r="AAK58" s="37"/>
      <c r="AAL58" s="37"/>
      <c r="AAM58" s="37"/>
      <c r="AAN58" s="37"/>
      <c r="AAO58" s="37"/>
      <c r="AAP58" s="37"/>
      <c r="AAQ58" s="37"/>
      <c r="AAR58" s="37"/>
      <c r="AAS58" s="37"/>
      <c r="AAT58" s="37"/>
      <c r="AAU58" s="37"/>
      <c r="AAV58" s="37"/>
      <c r="AAW58" s="37"/>
      <c r="AAX58" s="37"/>
      <c r="AAY58" s="37"/>
      <c r="AAZ58" s="37"/>
      <c r="ABA58" s="37"/>
      <c r="ABB58" s="37"/>
      <c r="ABC58" s="37"/>
      <c r="ABD58" s="37"/>
      <c r="ABE58" s="37"/>
      <c r="ABF58" s="37"/>
      <c r="ABG58" s="37"/>
      <c r="ABH58" s="37"/>
      <c r="ABI58" s="37"/>
      <c r="ABJ58" s="37"/>
      <c r="ABK58" s="37"/>
      <c r="ABL58" s="37"/>
      <c r="ABM58" s="37"/>
      <c r="ABN58" s="37"/>
      <c r="ABO58" s="37"/>
      <c r="ABP58" s="37"/>
      <c r="ABQ58" s="37"/>
      <c r="ABR58" s="37"/>
      <c r="ABS58" s="37"/>
      <c r="ABT58" s="37"/>
      <c r="ABU58" s="37"/>
      <c r="ABV58" s="37"/>
      <c r="ABW58" s="37"/>
      <c r="ABX58" s="37"/>
      <c r="ABY58" s="37"/>
      <c r="ABZ58" s="37"/>
      <c r="ACA58" s="37"/>
      <c r="ACB58" s="37"/>
      <c r="ACC58" s="37"/>
      <c r="ACD58" s="37"/>
      <c r="ACE58" s="37"/>
      <c r="ACF58" s="37"/>
      <c r="ACG58" s="37"/>
      <c r="ACH58" s="37"/>
      <c r="ACI58" s="37"/>
      <c r="ACJ58" s="37"/>
      <c r="ACK58" s="37"/>
      <c r="ACL58" s="37"/>
      <c r="ACM58" s="37"/>
      <c r="ACN58" s="37"/>
      <c r="ACO58" s="37"/>
      <c r="ACP58" s="37"/>
      <c r="ACQ58" s="37"/>
      <c r="ACR58" s="37"/>
      <c r="ACS58" s="37"/>
      <c r="ACT58" s="37"/>
      <c r="ACU58" s="37"/>
      <c r="ACV58" s="37"/>
      <c r="ACW58" s="37"/>
      <c r="ACX58" s="37"/>
      <c r="ACY58" s="37"/>
      <c r="ACZ58" s="37"/>
      <c r="ADA58" s="37"/>
      <c r="ADB58" s="37"/>
      <c r="ADC58" s="37"/>
      <c r="ADD58" s="37"/>
      <c r="ADE58" s="37"/>
      <c r="ADF58" s="37"/>
      <c r="ADG58" s="37"/>
      <c r="ADH58" s="37"/>
      <c r="ADI58" s="37"/>
      <c r="ADJ58" s="37"/>
      <c r="ADK58" s="37"/>
      <c r="ADL58" s="37"/>
      <c r="ADM58" s="37"/>
      <c r="ADN58" s="37"/>
      <c r="ADO58" s="37"/>
      <c r="ADP58" s="37"/>
      <c r="ADQ58" s="37"/>
      <c r="ADR58" s="37"/>
      <c r="ADS58" s="37"/>
      <c r="ADT58" s="37"/>
      <c r="ADU58" s="37"/>
      <c r="ADV58" s="37"/>
      <c r="ADW58" s="37"/>
      <c r="ADX58" s="37"/>
      <c r="ADY58" s="37"/>
      <c r="ADZ58" s="37"/>
      <c r="AEA58" s="37"/>
      <c r="AEB58" s="37"/>
      <c r="AEC58" s="37"/>
      <c r="AED58" s="37"/>
      <c r="AEE58" s="37"/>
      <c r="AEF58" s="37"/>
      <c r="AEG58" s="37"/>
      <c r="AEH58" s="37"/>
      <c r="AEI58" s="37"/>
      <c r="AEJ58" s="37"/>
      <c r="AEK58" s="37"/>
      <c r="AEL58" s="37"/>
      <c r="AEM58" s="37"/>
      <c r="AEN58" s="37"/>
      <c r="AEO58" s="37"/>
      <c r="AEP58" s="37"/>
      <c r="AEQ58" s="37"/>
      <c r="AER58" s="37"/>
      <c r="AES58" s="37"/>
      <c r="AET58" s="37"/>
      <c r="AEU58" s="37"/>
      <c r="AEV58" s="37"/>
      <c r="AEW58" s="37"/>
      <c r="AEX58" s="37"/>
      <c r="AEY58" s="37"/>
      <c r="AEZ58" s="37"/>
      <c r="AFA58" s="37"/>
      <c r="AFB58" s="37"/>
      <c r="AFC58" s="37"/>
      <c r="AFD58" s="37"/>
      <c r="AFE58" s="37"/>
      <c r="AFF58" s="37"/>
      <c r="AFG58" s="37"/>
      <c r="AFH58" s="37"/>
      <c r="AFI58" s="37"/>
      <c r="AFJ58" s="37"/>
      <c r="AFK58" s="37"/>
      <c r="AFL58" s="37"/>
      <c r="AFM58" s="37"/>
      <c r="AFN58" s="37"/>
      <c r="AFO58" s="37"/>
      <c r="AFP58" s="37"/>
      <c r="AFQ58" s="37"/>
      <c r="AFR58" s="37"/>
      <c r="AFS58" s="37"/>
      <c r="AFT58" s="37"/>
      <c r="AFU58" s="37"/>
      <c r="AFV58" s="37"/>
      <c r="AFW58" s="37"/>
      <c r="AFX58" s="37"/>
      <c r="AFY58" s="37"/>
      <c r="AFZ58" s="37"/>
      <c r="AGA58" s="37"/>
      <c r="AGB58" s="37"/>
      <c r="AGC58" s="37"/>
      <c r="AGD58" s="37"/>
      <c r="AGE58" s="37"/>
      <c r="AGF58" s="37"/>
      <c r="AGG58" s="37"/>
      <c r="AGH58" s="37"/>
      <c r="AGI58" s="37"/>
      <c r="AGJ58" s="37"/>
      <c r="AGK58" s="37"/>
      <c r="AGL58" s="37"/>
      <c r="AGM58" s="37"/>
      <c r="AGN58" s="37"/>
      <c r="AGO58" s="37"/>
      <c r="AGP58" s="37"/>
      <c r="AGQ58" s="37"/>
      <c r="AGR58" s="37"/>
      <c r="AGS58" s="37"/>
      <c r="AGT58" s="37"/>
      <c r="AGU58" s="37"/>
      <c r="AGV58" s="37"/>
      <c r="AGW58" s="37"/>
      <c r="AGX58" s="37"/>
      <c r="AGY58" s="37"/>
      <c r="AGZ58" s="37"/>
      <c r="AHA58" s="37"/>
      <c r="AHB58" s="37"/>
      <c r="AHC58" s="37"/>
      <c r="AHD58" s="37"/>
      <c r="AHE58" s="37"/>
      <c r="AHF58" s="37"/>
      <c r="AHG58" s="37"/>
      <c r="AHH58" s="37"/>
      <c r="AHI58" s="37"/>
      <c r="AHJ58" s="37"/>
      <c r="AHK58" s="37"/>
      <c r="AHL58" s="37"/>
      <c r="AHM58" s="37"/>
      <c r="AHN58" s="37"/>
      <c r="AHO58" s="37"/>
      <c r="AHP58" s="37"/>
      <c r="AHQ58" s="37"/>
      <c r="AHR58" s="37"/>
      <c r="AHS58" s="37"/>
      <c r="AHT58" s="37"/>
      <c r="AHU58" s="37"/>
      <c r="AHV58" s="37"/>
      <c r="AHW58" s="37"/>
      <c r="AHX58" s="37"/>
      <c r="AHY58" s="37"/>
      <c r="AHZ58" s="37"/>
      <c r="AIA58" s="37"/>
      <c r="AIB58" s="37"/>
      <c r="AIC58" s="37"/>
      <c r="AID58" s="37"/>
      <c r="AIE58" s="37"/>
      <c r="AIF58" s="37"/>
      <c r="AIG58" s="37"/>
      <c r="AIH58" s="37"/>
      <c r="AII58" s="37"/>
      <c r="AIJ58" s="37"/>
      <c r="AIK58" s="37"/>
      <c r="AIL58" s="37"/>
      <c r="AIM58" s="37"/>
      <c r="AIN58" s="37"/>
      <c r="AIO58" s="37"/>
      <c r="AIP58" s="37"/>
      <c r="AIQ58" s="37"/>
      <c r="AIR58" s="37"/>
      <c r="AIS58" s="37"/>
      <c r="AIT58" s="37"/>
      <c r="AIU58" s="37"/>
      <c r="AIV58" s="37"/>
      <c r="AIW58" s="37"/>
      <c r="AIX58" s="37"/>
      <c r="AIY58" s="37"/>
      <c r="AIZ58" s="37"/>
      <c r="AJA58" s="37"/>
      <c r="AJB58" s="37"/>
      <c r="AJC58" s="37"/>
      <c r="AJD58" s="37"/>
      <c r="AJE58" s="37"/>
      <c r="AJF58" s="37"/>
      <c r="AJG58" s="37"/>
      <c r="AJH58" s="37"/>
      <c r="AJI58" s="37"/>
      <c r="AJJ58" s="37"/>
      <c r="AJK58" s="37"/>
      <c r="AJL58" s="37"/>
      <c r="AJM58" s="37"/>
      <c r="AJN58" s="37"/>
      <c r="AJO58" s="37"/>
      <c r="AJP58" s="37"/>
      <c r="AJQ58" s="37"/>
      <c r="AJR58" s="37"/>
      <c r="AJS58" s="37"/>
      <c r="AJT58" s="37"/>
      <c r="AJU58" s="37"/>
      <c r="AJV58" s="37"/>
      <c r="AJW58" s="37"/>
      <c r="AJX58" s="37"/>
      <c r="AJY58" s="37"/>
      <c r="AJZ58" s="37"/>
      <c r="AKA58" s="37"/>
      <c r="AKB58" s="37"/>
      <c r="AKC58" s="37"/>
      <c r="AKD58" s="37"/>
      <c r="AKE58" s="37"/>
      <c r="AKF58" s="37"/>
      <c r="AKG58" s="37"/>
      <c r="AKH58" s="37"/>
      <c r="AKI58" s="37"/>
      <c r="AKJ58" s="37"/>
      <c r="AKK58" s="37"/>
      <c r="AKL58" s="37"/>
      <c r="AKM58" s="37"/>
      <c r="AKN58" s="37"/>
    </row>
    <row r="59" spans="1:976" s="420" customFormat="1" ht="26.4">
      <c r="B59" s="216" t="s">
        <v>291</v>
      </c>
      <c r="C59" s="368"/>
      <c r="D59" s="160" t="s">
        <v>292</v>
      </c>
      <c r="E59" s="160"/>
      <c r="F59" s="160"/>
      <c r="G59" s="160"/>
      <c r="H59" s="160"/>
      <c r="I59" s="160"/>
      <c r="J59" s="160"/>
      <c r="K59" s="160"/>
      <c r="L59" s="160"/>
      <c r="M59" s="160"/>
      <c r="N59" s="160"/>
      <c r="O59" s="160"/>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c r="BT59" s="161"/>
      <c r="BU59" s="161"/>
      <c r="BV59" s="161"/>
      <c r="BW59" s="161"/>
      <c r="BX59" s="161"/>
      <c r="BY59" s="161"/>
      <c r="BZ59" s="161"/>
      <c r="CA59" s="161"/>
      <c r="CB59" s="161"/>
      <c r="CC59" s="161"/>
      <c r="CD59" s="161"/>
      <c r="CE59" s="161"/>
      <c r="CF59" s="161"/>
      <c r="CG59" s="161"/>
      <c r="CH59" s="161"/>
      <c r="CI59" s="161"/>
      <c r="CJ59" s="161"/>
      <c r="CK59" s="161"/>
      <c r="CL59" s="161"/>
      <c r="CM59" s="161"/>
      <c r="CN59" s="161"/>
      <c r="CO59" s="161"/>
      <c r="CP59" s="161"/>
      <c r="CQ59" s="161"/>
      <c r="CR59" s="161"/>
      <c r="CS59" s="161"/>
      <c r="CT59" s="161"/>
      <c r="CU59" s="161"/>
      <c r="CV59" s="161"/>
      <c r="CW59" s="161"/>
      <c r="CX59" s="161"/>
      <c r="CY59" s="161"/>
      <c r="CZ59" s="161"/>
      <c r="DA59" s="161"/>
      <c r="DB59" s="161"/>
      <c r="DC59" s="161"/>
      <c r="DD59" s="161"/>
      <c r="DE59" s="161"/>
      <c r="DF59" s="161"/>
      <c r="DG59" s="161"/>
      <c r="DH59" s="161"/>
      <c r="DI59" s="161"/>
      <c r="DJ59" s="161"/>
      <c r="DK59" s="161"/>
      <c r="DL59" s="161"/>
      <c r="DM59" s="161"/>
      <c r="DN59" s="161"/>
      <c r="DO59" s="161"/>
      <c r="DP59" s="161"/>
      <c r="DQ59" s="161"/>
      <c r="DR59" s="161"/>
      <c r="DS59" s="161"/>
      <c r="DT59" s="161"/>
      <c r="DU59" s="161"/>
      <c r="DV59" s="161"/>
      <c r="DW59" s="161"/>
      <c r="DX59" s="161"/>
      <c r="DY59" s="161"/>
      <c r="DZ59" s="161"/>
      <c r="EA59" s="161"/>
      <c r="EB59" s="161"/>
      <c r="EC59" s="161"/>
      <c r="ED59" s="161"/>
      <c r="EE59" s="161"/>
      <c r="EF59" s="161"/>
      <c r="EG59" s="161"/>
      <c r="EH59" s="161"/>
      <c r="EI59" s="161"/>
      <c r="EJ59" s="161"/>
      <c r="EK59" s="161"/>
      <c r="EL59" s="161"/>
      <c r="EM59" s="161"/>
      <c r="EN59" s="161"/>
      <c r="EO59" s="161"/>
      <c r="EP59" s="161"/>
      <c r="EQ59" s="161"/>
      <c r="ER59" s="161"/>
      <c r="ES59" s="161"/>
      <c r="ET59" s="161"/>
      <c r="EU59" s="161"/>
      <c r="EV59" s="161"/>
      <c r="EW59" s="161"/>
      <c r="EX59" s="161"/>
      <c r="EY59" s="161"/>
      <c r="EZ59" s="161"/>
      <c r="FA59" s="161"/>
      <c r="FB59" s="161"/>
      <c r="FC59" s="161"/>
      <c r="FD59" s="161"/>
      <c r="FE59" s="161"/>
      <c r="FF59" s="161"/>
      <c r="FG59" s="161"/>
      <c r="FH59" s="161"/>
      <c r="FI59" s="161"/>
      <c r="FJ59" s="161"/>
      <c r="FK59" s="161"/>
      <c r="FL59" s="161"/>
      <c r="FM59" s="161"/>
      <c r="FN59" s="161"/>
      <c r="FO59" s="161"/>
      <c r="FP59" s="161"/>
      <c r="FQ59" s="161"/>
      <c r="FR59" s="161"/>
      <c r="FS59" s="161"/>
      <c r="FT59" s="161"/>
      <c r="FU59" s="161"/>
      <c r="FV59" s="161"/>
      <c r="FW59" s="161"/>
      <c r="FX59" s="161"/>
      <c r="FY59" s="161"/>
      <c r="FZ59" s="161"/>
      <c r="GA59" s="161"/>
      <c r="GB59" s="161"/>
      <c r="GC59" s="161"/>
      <c r="GD59" s="161"/>
      <c r="GE59" s="161"/>
      <c r="GF59" s="161"/>
      <c r="GG59" s="161"/>
      <c r="GH59" s="161"/>
      <c r="GI59" s="161"/>
      <c r="GJ59" s="161"/>
      <c r="GK59" s="161"/>
      <c r="GL59" s="161"/>
      <c r="GM59" s="161"/>
      <c r="GN59" s="161"/>
      <c r="GO59" s="161"/>
      <c r="GP59" s="161"/>
      <c r="GQ59" s="161"/>
      <c r="GR59" s="161"/>
      <c r="GS59" s="161"/>
      <c r="GT59" s="161"/>
      <c r="GU59" s="161"/>
      <c r="GV59" s="161"/>
      <c r="GW59" s="161"/>
      <c r="GX59" s="161"/>
      <c r="GY59" s="161"/>
      <c r="GZ59" s="161"/>
      <c r="HA59" s="161"/>
      <c r="HB59" s="161"/>
      <c r="HC59" s="161"/>
      <c r="HD59" s="161"/>
      <c r="HE59" s="161"/>
      <c r="HF59" s="161"/>
      <c r="HG59" s="161"/>
      <c r="HH59" s="161"/>
      <c r="HI59" s="161"/>
      <c r="HJ59" s="161"/>
      <c r="HK59" s="161"/>
      <c r="HL59" s="161"/>
      <c r="HM59" s="161"/>
      <c r="HN59" s="161"/>
      <c r="HO59" s="161"/>
      <c r="HP59" s="161"/>
      <c r="HQ59" s="161"/>
      <c r="HR59" s="161"/>
      <c r="HS59" s="161"/>
      <c r="HT59" s="161"/>
      <c r="HU59" s="161"/>
      <c r="HV59" s="161"/>
      <c r="HW59" s="161"/>
      <c r="HX59" s="161"/>
      <c r="HY59" s="161"/>
      <c r="HZ59" s="161"/>
      <c r="IA59" s="161"/>
      <c r="IB59" s="161"/>
      <c r="IC59" s="161"/>
      <c r="ID59" s="161"/>
      <c r="IE59" s="161"/>
      <c r="IF59" s="161"/>
      <c r="IG59" s="161"/>
      <c r="IH59" s="161"/>
      <c r="II59" s="161"/>
      <c r="IJ59" s="161"/>
      <c r="IK59" s="161"/>
      <c r="IL59" s="161"/>
      <c r="IM59" s="161"/>
      <c r="IN59" s="161"/>
      <c r="IO59" s="161"/>
      <c r="IP59" s="161"/>
      <c r="IQ59" s="161"/>
      <c r="IR59" s="161"/>
      <c r="IS59" s="161"/>
      <c r="IT59" s="161"/>
      <c r="IU59" s="161"/>
      <c r="IV59" s="161"/>
      <c r="IW59" s="161"/>
      <c r="IX59" s="161"/>
      <c r="IY59" s="161"/>
      <c r="IZ59" s="161"/>
      <c r="JA59" s="161"/>
      <c r="JB59" s="161"/>
      <c r="JC59" s="161"/>
      <c r="JD59" s="161"/>
      <c r="JE59" s="161"/>
      <c r="JF59" s="161"/>
      <c r="JG59" s="161"/>
      <c r="JH59" s="161"/>
      <c r="JI59" s="161"/>
      <c r="JJ59" s="161"/>
      <c r="JK59" s="161"/>
      <c r="JL59" s="161"/>
      <c r="JM59" s="161"/>
      <c r="JN59" s="161"/>
      <c r="JO59" s="161"/>
      <c r="JP59" s="161"/>
      <c r="JQ59" s="161"/>
      <c r="JR59" s="161"/>
      <c r="JS59" s="161"/>
      <c r="JT59" s="161"/>
      <c r="JU59" s="161"/>
      <c r="JV59" s="161"/>
      <c r="JW59" s="161"/>
      <c r="JX59" s="161"/>
      <c r="JY59" s="161"/>
      <c r="JZ59" s="161"/>
      <c r="KA59" s="161"/>
      <c r="KB59" s="161"/>
      <c r="KC59" s="161"/>
      <c r="KD59" s="161"/>
      <c r="KE59" s="161"/>
      <c r="KF59" s="161"/>
      <c r="KG59" s="161"/>
      <c r="KH59" s="161"/>
      <c r="KI59" s="161"/>
      <c r="KJ59" s="161"/>
      <c r="KK59" s="161"/>
      <c r="KL59" s="161"/>
      <c r="KM59" s="161"/>
      <c r="KN59" s="161"/>
      <c r="KO59" s="161"/>
      <c r="KP59" s="161"/>
      <c r="KQ59" s="161"/>
      <c r="KR59" s="161"/>
      <c r="KS59" s="161"/>
      <c r="KT59" s="161"/>
      <c r="KU59" s="161"/>
      <c r="KV59" s="161"/>
      <c r="KW59" s="161"/>
      <c r="KX59" s="161"/>
      <c r="KY59" s="161"/>
      <c r="KZ59" s="161"/>
      <c r="LA59" s="161"/>
      <c r="LB59" s="161"/>
      <c r="LC59" s="161"/>
      <c r="LD59" s="161"/>
      <c r="LE59" s="161"/>
      <c r="LF59" s="161"/>
      <c r="LG59" s="161"/>
      <c r="LH59" s="161"/>
      <c r="LI59" s="161"/>
      <c r="LJ59" s="161"/>
      <c r="LK59" s="161"/>
      <c r="LL59" s="161"/>
      <c r="LM59" s="161"/>
      <c r="LN59" s="161"/>
      <c r="LO59" s="161"/>
      <c r="LP59" s="161"/>
      <c r="LQ59" s="161"/>
      <c r="LR59" s="161"/>
      <c r="LS59" s="161"/>
      <c r="LT59" s="161"/>
      <c r="LU59" s="161"/>
      <c r="LV59" s="161"/>
      <c r="LW59" s="161"/>
      <c r="LX59" s="161"/>
      <c r="LY59" s="161"/>
      <c r="LZ59" s="161"/>
      <c r="MA59" s="161"/>
      <c r="MB59" s="161"/>
      <c r="MC59" s="161"/>
      <c r="MD59" s="161"/>
      <c r="ME59" s="161"/>
      <c r="MF59" s="161"/>
      <c r="MG59" s="161"/>
      <c r="MH59" s="161"/>
      <c r="MI59" s="161"/>
      <c r="MJ59" s="161"/>
      <c r="MK59" s="161"/>
      <c r="ML59" s="161"/>
      <c r="MM59" s="161"/>
      <c r="MN59" s="161"/>
      <c r="MO59" s="161"/>
      <c r="MP59" s="161"/>
      <c r="MQ59" s="161"/>
      <c r="MR59" s="161"/>
      <c r="MS59" s="161"/>
      <c r="MT59" s="161"/>
      <c r="MU59" s="161"/>
      <c r="MV59" s="161"/>
      <c r="MW59" s="161"/>
      <c r="MX59" s="161"/>
      <c r="MY59" s="161"/>
      <c r="MZ59" s="161"/>
      <c r="NA59" s="161"/>
      <c r="NB59" s="161"/>
      <c r="NC59" s="161"/>
      <c r="ND59" s="161"/>
      <c r="NE59" s="161"/>
      <c r="NF59" s="161"/>
      <c r="NG59" s="161"/>
      <c r="NH59" s="161"/>
      <c r="NI59" s="161"/>
      <c r="NJ59" s="161"/>
      <c r="NK59" s="161"/>
      <c r="NL59" s="161"/>
      <c r="NM59" s="161"/>
      <c r="NN59" s="161"/>
      <c r="NO59" s="161"/>
      <c r="NP59" s="161"/>
      <c r="NQ59" s="161"/>
      <c r="NR59" s="161"/>
      <c r="NS59" s="161"/>
      <c r="NT59" s="161"/>
      <c r="NU59" s="161"/>
      <c r="NV59" s="161"/>
      <c r="NW59" s="161"/>
      <c r="NX59" s="161"/>
      <c r="NY59" s="161"/>
      <c r="NZ59" s="161"/>
      <c r="OA59" s="161"/>
      <c r="OB59" s="161"/>
      <c r="OC59" s="161"/>
      <c r="OD59" s="161"/>
      <c r="OE59" s="161"/>
      <c r="OF59" s="161"/>
      <c r="OG59" s="161"/>
      <c r="OH59" s="161"/>
      <c r="OI59" s="161"/>
      <c r="OJ59" s="161"/>
      <c r="OK59" s="161"/>
      <c r="OL59" s="161"/>
      <c r="OM59" s="161"/>
      <c r="ON59" s="161"/>
      <c r="OO59" s="161"/>
      <c r="OP59" s="161"/>
      <c r="OQ59" s="161"/>
      <c r="OR59" s="161"/>
      <c r="OS59" s="161"/>
      <c r="OT59" s="161"/>
      <c r="OU59" s="161"/>
      <c r="OV59" s="161"/>
      <c r="OW59" s="161"/>
      <c r="OX59" s="161"/>
      <c r="OY59" s="161"/>
      <c r="OZ59" s="161"/>
      <c r="PA59" s="161"/>
      <c r="PB59" s="161"/>
      <c r="PC59" s="161"/>
      <c r="PD59" s="161"/>
      <c r="PE59" s="161"/>
      <c r="PF59" s="161"/>
      <c r="PG59" s="161"/>
      <c r="PH59" s="161"/>
      <c r="PI59" s="161"/>
      <c r="PJ59" s="161"/>
      <c r="PK59" s="161"/>
      <c r="PL59" s="161"/>
      <c r="PM59" s="161"/>
      <c r="PN59" s="161"/>
      <c r="PO59" s="161"/>
      <c r="PP59" s="161"/>
      <c r="PQ59" s="161"/>
      <c r="PR59" s="161"/>
      <c r="PS59" s="161"/>
      <c r="PT59" s="161"/>
      <c r="PU59" s="161"/>
      <c r="PV59" s="161"/>
      <c r="PW59" s="161"/>
      <c r="PX59" s="161"/>
      <c r="PY59" s="161"/>
      <c r="PZ59" s="161"/>
      <c r="QA59" s="161"/>
      <c r="QB59" s="161"/>
      <c r="QC59" s="161"/>
      <c r="QD59" s="161"/>
      <c r="QE59" s="161"/>
      <c r="QF59" s="161"/>
      <c r="QG59" s="161"/>
      <c r="QH59" s="161"/>
      <c r="QI59" s="161"/>
      <c r="QJ59" s="161"/>
      <c r="QK59" s="161"/>
      <c r="QL59" s="161"/>
      <c r="QM59" s="161"/>
      <c r="QN59" s="161"/>
      <c r="QO59" s="161"/>
      <c r="QP59" s="161"/>
      <c r="QQ59" s="161"/>
      <c r="QR59" s="161"/>
      <c r="QS59" s="161"/>
      <c r="QT59" s="161"/>
      <c r="QU59" s="161"/>
      <c r="QV59" s="161"/>
      <c r="QW59" s="161"/>
      <c r="QX59" s="161"/>
      <c r="QY59" s="161"/>
      <c r="QZ59" s="161"/>
      <c r="RA59" s="161"/>
      <c r="RB59" s="161"/>
      <c r="RC59" s="161"/>
      <c r="RD59" s="161"/>
      <c r="RE59" s="161"/>
      <c r="RF59" s="161"/>
      <c r="RG59" s="161"/>
      <c r="RH59" s="161"/>
      <c r="RI59" s="161"/>
      <c r="RJ59" s="161"/>
      <c r="RK59" s="161"/>
      <c r="RL59" s="161"/>
      <c r="RM59" s="161"/>
      <c r="RN59" s="161"/>
      <c r="RO59" s="161"/>
      <c r="RP59" s="161"/>
      <c r="RQ59" s="161"/>
      <c r="RR59" s="161"/>
      <c r="RS59" s="161"/>
      <c r="RT59" s="161"/>
      <c r="RU59" s="161"/>
      <c r="RV59" s="161"/>
      <c r="RW59" s="161"/>
      <c r="RX59" s="161"/>
      <c r="RY59" s="161"/>
      <c r="RZ59" s="161"/>
      <c r="SA59" s="161"/>
      <c r="SB59" s="161"/>
      <c r="SC59" s="161"/>
      <c r="SD59" s="161"/>
      <c r="SE59" s="161"/>
      <c r="SF59" s="161"/>
      <c r="SG59" s="161"/>
      <c r="SH59" s="161"/>
      <c r="SI59" s="161"/>
      <c r="SJ59" s="161"/>
      <c r="SK59" s="161"/>
      <c r="SL59" s="161"/>
      <c r="SM59" s="161"/>
      <c r="SN59" s="161"/>
      <c r="SO59" s="161"/>
      <c r="SP59" s="161"/>
      <c r="SQ59" s="161"/>
      <c r="SR59" s="161"/>
      <c r="SS59" s="161"/>
      <c r="ST59" s="161"/>
      <c r="SU59" s="161"/>
      <c r="SV59" s="161"/>
      <c r="SW59" s="161"/>
      <c r="SX59" s="161"/>
      <c r="SY59" s="161"/>
      <c r="SZ59" s="161"/>
      <c r="TA59" s="161"/>
      <c r="TB59" s="161"/>
      <c r="TC59" s="161"/>
      <c r="TD59" s="161"/>
      <c r="TE59" s="161"/>
      <c r="TF59" s="161"/>
      <c r="TG59" s="161"/>
      <c r="TH59" s="161"/>
      <c r="TI59" s="161"/>
      <c r="TJ59" s="161"/>
      <c r="TK59" s="161"/>
      <c r="TL59" s="161"/>
      <c r="TM59" s="161"/>
      <c r="TN59" s="161"/>
      <c r="TO59" s="161"/>
      <c r="TP59" s="161"/>
      <c r="TQ59" s="161"/>
      <c r="TR59" s="161"/>
      <c r="TS59" s="161"/>
      <c r="TT59" s="161"/>
      <c r="TU59" s="161"/>
      <c r="TV59" s="161"/>
      <c r="TW59" s="161"/>
      <c r="TX59" s="161"/>
      <c r="TY59" s="161"/>
      <c r="TZ59" s="161"/>
      <c r="UA59" s="161"/>
      <c r="UB59" s="161"/>
      <c r="UC59" s="161"/>
      <c r="UD59" s="161"/>
      <c r="UE59" s="161"/>
      <c r="UF59" s="161"/>
      <c r="UG59" s="161"/>
      <c r="UH59" s="161"/>
      <c r="UI59" s="161"/>
      <c r="UJ59" s="161"/>
      <c r="UK59" s="161"/>
      <c r="UL59" s="161"/>
      <c r="UM59" s="161"/>
      <c r="UN59" s="161"/>
      <c r="UO59" s="161"/>
      <c r="UP59" s="161"/>
      <c r="UQ59" s="161"/>
      <c r="UR59" s="161"/>
      <c r="US59" s="161"/>
      <c r="UT59" s="161"/>
      <c r="UU59" s="161"/>
      <c r="UV59" s="161"/>
      <c r="UW59" s="161"/>
      <c r="UX59" s="161"/>
      <c r="UY59" s="161"/>
      <c r="UZ59" s="161"/>
      <c r="VA59" s="161"/>
      <c r="VB59" s="161"/>
      <c r="VC59" s="161"/>
      <c r="VD59" s="161"/>
      <c r="VE59" s="161"/>
      <c r="VF59" s="161"/>
      <c r="VG59" s="161"/>
      <c r="VH59" s="161"/>
      <c r="VI59" s="161"/>
      <c r="VJ59" s="161"/>
      <c r="VK59" s="161"/>
      <c r="VL59" s="161"/>
      <c r="VM59" s="161"/>
      <c r="VN59" s="161"/>
      <c r="VO59" s="161"/>
      <c r="VP59" s="161"/>
      <c r="VQ59" s="161"/>
      <c r="VR59" s="161"/>
      <c r="VS59" s="161"/>
      <c r="VT59" s="161"/>
      <c r="VU59" s="161"/>
      <c r="VV59" s="161"/>
      <c r="VW59" s="161"/>
      <c r="VX59" s="161"/>
      <c r="VY59" s="161"/>
      <c r="VZ59" s="161"/>
      <c r="WA59" s="161"/>
      <c r="WB59" s="161"/>
      <c r="WC59" s="161"/>
      <c r="WD59" s="161"/>
      <c r="WE59" s="161"/>
      <c r="WF59" s="161"/>
      <c r="WG59" s="161"/>
      <c r="WH59" s="161"/>
      <c r="WI59" s="161"/>
      <c r="WJ59" s="161"/>
      <c r="WK59" s="161"/>
      <c r="WL59" s="161"/>
      <c r="WM59" s="161"/>
      <c r="WN59" s="161"/>
      <c r="WO59" s="161"/>
      <c r="WP59" s="161"/>
      <c r="WQ59" s="161"/>
      <c r="WR59" s="161"/>
      <c r="WS59" s="161"/>
      <c r="WT59" s="161"/>
      <c r="WU59" s="161"/>
      <c r="WV59" s="161"/>
      <c r="WW59" s="161"/>
      <c r="WX59" s="161"/>
      <c r="WY59" s="161"/>
      <c r="WZ59" s="161"/>
      <c r="XA59" s="161"/>
      <c r="XB59" s="161"/>
      <c r="XC59" s="161"/>
      <c r="XD59" s="161"/>
      <c r="XE59" s="161"/>
      <c r="XF59" s="161"/>
      <c r="XG59" s="161"/>
      <c r="XH59" s="161"/>
      <c r="XI59" s="161"/>
      <c r="XJ59" s="161"/>
      <c r="XK59" s="161"/>
      <c r="XL59" s="161"/>
      <c r="XM59" s="161"/>
      <c r="XN59" s="161"/>
      <c r="XO59" s="161"/>
      <c r="XP59" s="161"/>
      <c r="XQ59" s="161"/>
      <c r="XR59" s="161"/>
      <c r="XS59" s="161"/>
      <c r="XT59" s="161"/>
      <c r="XU59" s="161"/>
      <c r="XV59" s="161"/>
      <c r="XW59" s="161"/>
      <c r="XX59" s="161"/>
      <c r="XY59" s="161"/>
      <c r="XZ59" s="161"/>
      <c r="YA59" s="161"/>
      <c r="YB59" s="161"/>
      <c r="YC59" s="161"/>
      <c r="YD59" s="161"/>
      <c r="YE59" s="161"/>
      <c r="YF59" s="161"/>
      <c r="YG59" s="161"/>
      <c r="YH59" s="161"/>
      <c r="YI59" s="161"/>
      <c r="YJ59" s="161"/>
      <c r="YK59" s="161"/>
      <c r="YL59" s="161"/>
      <c r="YM59" s="161"/>
      <c r="YN59" s="161"/>
      <c r="YO59" s="161"/>
      <c r="YP59" s="161"/>
      <c r="YQ59" s="161"/>
      <c r="YR59" s="161"/>
      <c r="YS59" s="161"/>
      <c r="YT59" s="161"/>
      <c r="YU59" s="161"/>
      <c r="YV59" s="161"/>
      <c r="YW59" s="161"/>
      <c r="YX59" s="161"/>
      <c r="YY59" s="161"/>
      <c r="YZ59" s="161"/>
      <c r="ZA59" s="161"/>
      <c r="ZB59" s="161"/>
      <c r="ZC59" s="161"/>
      <c r="ZD59" s="161"/>
      <c r="ZE59" s="161"/>
      <c r="ZF59" s="161"/>
      <c r="ZG59" s="161"/>
      <c r="ZH59" s="161"/>
      <c r="ZI59" s="161"/>
      <c r="ZJ59" s="161"/>
      <c r="ZK59" s="161"/>
      <c r="ZL59" s="161"/>
      <c r="ZM59" s="161"/>
      <c r="ZN59" s="161"/>
      <c r="ZO59" s="161"/>
      <c r="ZP59" s="161"/>
      <c r="ZQ59" s="161"/>
      <c r="ZR59" s="161"/>
      <c r="ZS59" s="161"/>
      <c r="ZT59" s="161"/>
      <c r="ZU59" s="161"/>
      <c r="ZV59" s="161"/>
      <c r="ZW59" s="161"/>
      <c r="ZX59" s="161"/>
      <c r="ZY59" s="161"/>
      <c r="ZZ59" s="161"/>
      <c r="AAA59" s="161"/>
      <c r="AAB59" s="161"/>
      <c r="AAC59" s="161"/>
      <c r="AAD59" s="161"/>
      <c r="AAE59" s="161"/>
      <c r="AAF59" s="161"/>
      <c r="AAG59" s="161"/>
      <c r="AAH59" s="161"/>
      <c r="AAI59" s="161"/>
      <c r="AAJ59" s="161"/>
      <c r="AAK59" s="161"/>
      <c r="AAL59" s="161"/>
      <c r="AAM59" s="161"/>
      <c r="AAN59" s="161"/>
      <c r="AAO59" s="161"/>
      <c r="AAP59" s="161"/>
      <c r="AAQ59" s="161"/>
      <c r="AAR59" s="161"/>
      <c r="AAS59" s="161"/>
      <c r="AAT59" s="161"/>
      <c r="AAU59" s="161"/>
      <c r="AAV59" s="161"/>
      <c r="AAW59" s="161"/>
      <c r="AAX59" s="161"/>
      <c r="AAY59" s="161"/>
      <c r="AAZ59" s="161"/>
      <c r="ABA59" s="161"/>
      <c r="ABB59" s="161"/>
      <c r="ABC59" s="161"/>
      <c r="ABD59" s="161"/>
      <c r="ABE59" s="161"/>
      <c r="ABF59" s="161"/>
      <c r="ABG59" s="161"/>
      <c r="ABH59" s="161"/>
      <c r="ABI59" s="161"/>
      <c r="ABJ59" s="161"/>
      <c r="ABK59" s="161"/>
      <c r="ABL59" s="161"/>
      <c r="ABM59" s="161"/>
      <c r="ABN59" s="161"/>
      <c r="ABO59" s="161"/>
      <c r="ABP59" s="161"/>
      <c r="ABQ59" s="161"/>
      <c r="ABR59" s="161"/>
      <c r="ABS59" s="161"/>
      <c r="ABT59" s="161"/>
      <c r="ABU59" s="161"/>
      <c r="ABV59" s="161"/>
      <c r="ABW59" s="161"/>
      <c r="ABX59" s="161"/>
      <c r="ABY59" s="161"/>
      <c r="ABZ59" s="161"/>
      <c r="ACA59" s="161"/>
      <c r="ACB59" s="161"/>
      <c r="ACC59" s="161"/>
      <c r="ACD59" s="161"/>
      <c r="ACE59" s="161"/>
      <c r="ACF59" s="161"/>
      <c r="ACG59" s="161"/>
      <c r="ACH59" s="161"/>
      <c r="ACI59" s="161"/>
      <c r="ACJ59" s="161"/>
      <c r="ACK59" s="161"/>
      <c r="ACL59" s="161"/>
      <c r="ACM59" s="161"/>
      <c r="ACN59" s="161"/>
      <c r="ACO59" s="161"/>
      <c r="ACP59" s="161"/>
      <c r="ACQ59" s="161"/>
      <c r="ACR59" s="161"/>
      <c r="ACS59" s="161"/>
      <c r="ACT59" s="161"/>
      <c r="ACU59" s="161"/>
      <c r="ACV59" s="161"/>
      <c r="ACW59" s="161"/>
      <c r="ACX59" s="161"/>
      <c r="ACY59" s="161"/>
      <c r="ACZ59" s="161"/>
      <c r="ADA59" s="161"/>
      <c r="ADB59" s="161"/>
      <c r="ADC59" s="161"/>
      <c r="ADD59" s="161"/>
      <c r="ADE59" s="161"/>
      <c r="ADF59" s="161"/>
      <c r="ADG59" s="161"/>
      <c r="ADH59" s="161"/>
      <c r="ADI59" s="161"/>
      <c r="ADJ59" s="161"/>
      <c r="ADK59" s="161"/>
      <c r="ADL59" s="161"/>
      <c r="ADM59" s="161"/>
      <c r="ADN59" s="161"/>
      <c r="ADO59" s="161"/>
      <c r="ADP59" s="161"/>
      <c r="ADQ59" s="161"/>
      <c r="ADR59" s="161"/>
      <c r="ADS59" s="161"/>
      <c r="ADT59" s="161"/>
      <c r="ADU59" s="161"/>
      <c r="ADV59" s="161"/>
      <c r="ADW59" s="161"/>
      <c r="ADX59" s="161"/>
      <c r="ADY59" s="161"/>
      <c r="ADZ59" s="161"/>
      <c r="AEA59" s="161"/>
      <c r="AEB59" s="161"/>
      <c r="AEC59" s="161"/>
      <c r="AED59" s="161"/>
      <c r="AEE59" s="161"/>
      <c r="AEF59" s="161"/>
      <c r="AEG59" s="161"/>
      <c r="AEH59" s="161"/>
      <c r="AEI59" s="161"/>
      <c r="AEJ59" s="161"/>
      <c r="AEK59" s="161"/>
      <c r="AEL59" s="161"/>
      <c r="AEM59" s="161"/>
      <c r="AEN59" s="161"/>
      <c r="AEO59" s="161"/>
      <c r="AEP59" s="161"/>
      <c r="AEQ59" s="161"/>
      <c r="AER59" s="161"/>
      <c r="AES59" s="161"/>
      <c r="AET59" s="161"/>
      <c r="AEU59" s="161"/>
      <c r="AEV59" s="161"/>
      <c r="AEW59" s="161"/>
      <c r="AEX59" s="161"/>
      <c r="AEY59" s="161"/>
      <c r="AEZ59" s="161"/>
      <c r="AFA59" s="161"/>
      <c r="AFB59" s="161"/>
      <c r="AFC59" s="161"/>
      <c r="AFD59" s="161"/>
      <c r="AFE59" s="161"/>
      <c r="AFF59" s="161"/>
      <c r="AFG59" s="161"/>
      <c r="AFH59" s="161"/>
      <c r="AFI59" s="161"/>
      <c r="AFJ59" s="161"/>
      <c r="AFK59" s="161"/>
      <c r="AFL59" s="161"/>
      <c r="AFM59" s="161"/>
      <c r="AFN59" s="161"/>
      <c r="AFO59" s="161"/>
      <c r="AFP59" s="161"/>
      <c r="AFQ59" s="161"/>
      <c r="AFR59" s="161"/>
      <c r="AFS59" s="161"/>
      <c r="AFT59" s="161"/>
      <c r="AFU59" s="161"/>
      <c r="AFV59" s="161"/>
      <c r="AFW59" s="161"/>
      <c r="AFX59" s="161"/>
      <c r="AFY59" s="161"/>
      <c r="AFZ59" s="161"/>
      <c r="AGA59" s="161"/>
      <c r="AGB59" s="161"/>
      <c r="AGC59" s="161"/>
      <c r="AGD59" s="161"/>
      <c r="AGE59" s="161"/>
      <c r="AGF59" s="161"/>
      <c r="AGG59" s="161"/>
      <c r="AGH59" s="161"/>
      <c r="AGI59" s="161"/>
      <c r="AGJ59" s="161"/>
      <c r="AGK59" s="161"/>
      <c r="AGL59" s="161"/>
      <c r="AGM59" s="161"/>
      <c r="AGN59" s="161"/>
      <c r="AGO59" s="161"/>
      <c r="AGP59" s="161"/>
      <c r="AGQ59" s="161"/>
      <c r="AGR59" s="161"/>
      <c r="AGS59" s="161"/>
      <c r="AGT59" s="161"/>
      <c r="AGU59" s="161"/>
      <c r="AGV59" s="161"/>
      <c r="AGW59" s="161"/>
      <c r="AGX59" s="161"/>
      <c r="AGY59" s="161"/>
      <c r="AGZ59" s="161"/>
      <c r="AHA59" s="161"/>
      <c r="AHB59" s="161"/>
      <c r="AHC59" s="161"/>
      <c r="AHD59" s="161"/>
      <c r="AHE59" s="161"/>
      <c r="AHF59" s="161"/>
      <c r="AHG59" s="161"/>
      <c r="AHH59" s="161"/>
      <c r="AHI59" s="161"/>
      <c r="AHJ59" s="161"/>
      <c r="AHK59" s="161"/>
      <c r="AHL59" s="161"/>
      <c r="AHM59" s="161"/>
      <c r="AHN59" s="161"/>
      <c r="AHO59" s="161"/>
      <c r="AHP59" s="161"/>
      <c r="AHQ59" s="161"/>
      <c r="AHR59" s="161"/>
      <c r="AHS59" s="161"/>
      <c r="AHT59" s="161"/>
      <c r="AHU59" s="161"/>
      <c r="AHV59" s="161"/>
      <c r="AHW59" s="161"/>
      <c r="AHX59" s="161"/>
      <c r="AHY59" s="161"/>
      <c r="AHZ59" s="161"/>
      <c r="AIA59" s="161"/>
      <c r="AIB59" s="161"/>
      <c r="AIC59" s="161"/>
      <c r="AID59" s="161"/>
      <c r="AIE59" s="161"/>
      <c r="AIF59" s="161"/>
      <c r="AIG59" s="161"/>
      <c r="AIH59" s="161"/>
      <c r="AII59" s="161"/>
      <c r="AIJ59" s="161"/>
      <c r="AIK59" s="161"/>
      <c r="AIL59" s="161"/>
      <c r="AIM59" s="161"/>
      <c r="AIN59" s="161"/>
      <c r="AIO59" s="161"/>
      <c r="AIP59" s="161"/>
      <c r="AIQ59" s="161"/>
      <c r="AIR59" s="161"/>
      <c r="AIS59" s="161"/>
      <c r="AIT59" s="161"/>
      <c r="AIU59" s="161"/>
      <c r="AIV59" s="161"/>
      <c r="AIW59" s="161"/>
      <c r="AIX59" s="161"/>
      <c r="AIY59" s="161"/>
      <c r="AIZ59" s="161"/>
      <c r="AJA59" s="161"/>
      <c r="AJB59" s="161"/>
      <c r="AJC59" s="161"/>
      <c r="AJD59" s="161"/>
      <c r="AJE59" s="161"/>
      <c r="AJF59" s="161"/>
      <c r="AJG59" s="161"/>
      <c r="AJH59" s="161"/>
      <c r="AJI59" s="161"/>
      <c r="AJJ59" s="161"/>
      <c r="AJK59" s="161"/>
      <c r="AJL59" s="161"/>
      <c r="AJM59" s="161"/>
      <c r="AJN59" s="161"/>
      <c r="AJO59" s="161"/>
      <c r="AJP59" s="161"/>
      <c r="AJQ59" s="161"/>
      <c r="AJR59" s="161"/>
      <c r="AJS59" s="161"/>
      <c r="AJT59" s="161"/>
      <c r="AJU59" s="161"/>
      <c r="AJV59" s="161"/>
      <c r="AJW59" s="161"/>
      <c r="AJX59" s="161"/>
      <c r="AJY59" s="161"/>
      <c r="AJZ59" s="161"/>
      <c r="AKA59" s="161"/>
      <c r="AKB59" s="161"/>
      <c r="AKC59" s="161"/>
      <c r="AKD59" s="161"/>
      <c r="AKE59" s="161"/>
      <c r="AKF59" s="161"/>
      <c r="AKG59" s="161"/>
      <c r="AKH59" s="161"/>
      <c r="AKI59" s="161"/>
      <c r="AKJ59" s="161"/>
      <c r="AKK59" s="161"/>
      <c r="AKL59" s="161"/>
      <c r="AKM59" s="161"/>
      <c r="AKN59" s="161"/>
    </row>
    <row r="60" spans="1:976" s="421" customFormat="1">
      <c r="A60" s="175" t="str">
        <f>A8</f>
        <v>IV. kwartał 1</v>
      </c>
      <c r="B60" s="176">
        <f ca="1">'Parametry sprzedazy'!K126</f>
        <v>0</v>
      </c>
      <c r="C60" s="173"/>
      <c r="D60" s="177">
        <f ca="1">$B60*D$57</f>
        <v>0</v>
      </c>
      <c r="E60" s="177">
        <f ca="1">$B60*E$57</f>
        <v>0</v>
      </c>
      <c r="F60" s="177">
        <f ca="1">$B60*F$57</f>
        <v>0</v>
      </c>
      <c r="G60" s="177">
        <f ca="1">$B60*G$57</f>
        <v>0</v>
      </c>
      <c r="H60" s="177">
        <f ca="1">$B60*H$57</f>
        <v>0</v>
      </c>
      <c r="I60" s="177">
        <f ca="1">$B60*I$57</f>
        <v>0</v>
      </c>
      <c r="J60" s="177">
        <f ca="1">$B60*J$57</f>
        <v>0</v>
      </c>
      <c r="K60" s="177">
        <f ca="1">$B60*K$57</f>
        <v>0</v>
      </c>
      <c r="L60" s="177">
        <f ca="1">$B60*L$57</f>
        <v>0</v>
      </c>
      <c r="M60" s="177">
        <f ca="1">$B60*M$57</f>
        <v>0</v>
      </c>
      <c r="N60" s="177">
        <f ca="1">$B60*N$57</f>
        <v>0</v>
      </c>
      <c r="O60" s="177">
        <f ca="1">$B60*O$57</f>
        <v>0</v>
      </c>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CT60" s="166"/>
      <c r="CU60" s="166"/>
      <c r="CV60" s="166"/>
      <c r="CW60" s="166"/>
      <c r="CX60" s="166"/>
      <c r="CY60" s="166"/>
      <c r="CZ60" s="166"/>
      <c r="DA60" s="166"/>
      <c r="DB60" s="166"/>
      <c r="DC60" s="166"/>
      <c r="DD60" s="166"/>
      <c r="DE60" s="166"/>
      <c r="DF60" s="166"/>
      <c r="DG60" s="166"/>
      <c r="DH60" s="166"/>
      <c r="DI60" s="166"/>
      <c r="DJ60" s="166"/>
      <c r="DK60" s="166"/>
      <c r="DL60" s="166"/>
      <c r="DM60" s="166"/>
      <c r="DN60" s="166"/>
      <c r="DO60" s="166"/>
      <c r="DP60" s="166"/>
      <c r="DQ60" s="166"/>
      <c r="DR60" s="166"/>
      <c r="DS60" s="166"/>
      <c r="DT60" s="166"/>
      <c r="DU60" s="166"/>
      <c r="DV60" s="166"/>
      <c r="DW60" s="166"/>
      <c r="DX60" s="166"/>
      <c r="DY60" s="166"/>
      <c r="DZ60" s="166"/>
      <c r="EA60" s="166"/>
      <c r="EB60" s="166"/>
      <c r="EC60" s="166"/>
      <c r="ED60" s="166"/>
      <c r="EE60" s="166"/>
      <c r="EF60" s="166"/>
      <c r="EG60" s="166"/>
      <c r="EH60" s="166"/>
      <c r="EI60" s="166"/>
      <c r="EJ60" s="166"/>
      <c r="EK60" s="166"/>
      <c r="EL60" s="166"/>
      <c r="EM60" s="166"/>
      <c r="EN60" s="166"/>
      <c r="EO60" s="166"/>
      <c r="EP60" s="166"/>
      <c r="EQ60" s="166"/>
      <c r="ER60" s="166"/>
      <c r="ES60" s="166"/>
      <c r="ET60" s="166"/>
      <c r="EU60" s="166"/>
      <c r="EV60" s="166"/>
      <c r="EW60" s="166"/>
      <c r="EX60" s="166"/>
      <c r="EY60" s="166"/>
      <c r="EZ60" s="166"/>
      <c r="FA60" s="166"/>
      <c r="FB60" s="166"/>
      <c r="FC60" s="166"/>
      <c r="FD60" s="166"/>
      <c r="FE60" s="166"/>
      <c r="FF60" s="166"/>
      <c r="FG60" s="166"/>
      <c r="FH60" s="166"/>
      <c r="FI60" s="166"/>
      <c r="FJ60" s="166"/>
      <c r="FK60" s="166"/>
      <c r="FL60" s="166"/>
      <c r="FM60" s="166"/>
      <c r="FN60" s="166"/>
      <c r="FO60" s="166"/>
      <c r="FP60" s="166"/>
      <c r="FQ60" s="166"/>
      <c r="FR60" s="166"/>
      <c r="FS60" s="166"/>
      <c r="FT60" s="166"/>
      <c r="FU60" s="166"/>
      <c r="FV60" s="166"/>
      <c r="FW60" s="166"/>
      <c r="FX60" s="166"/>
      <c r="FY60" s="166"/>
      <c r="FZ60" s="166"/>
      <c r="GA60" s="166"/>
      <c r="GB60" s="166"/>
      <c r="GC60" s="166"/>
      <c r="GD60" s="166"/>
      <c r="GE60" s="166"/>
      <c r="GF60" s="166"/>
      <c r="GG60" s="166"/>
      <c r="GH60" s="166"/>
      <c r="GI60" s="166"/>
      <c r="GJ60" s="166"/>
      <c r="GK60" s="166"/>
      <c r="GL60" s="166"/>
      <c r="GM60" s="166"/>
      <c r="GN60" s="166"/>
      <c r="GO60" s="166"/>
      <c r="GP60" s="166"/>
      <c r="GQ60" s="166"/>
      <c r="GR60" s="166"/>
      <c r="GS60" s="166"/>
      <c r="GT60" s="166"/>
      <c r="GU60" s="166"/>
      <c r="GV60" s="166"/>
      <c r="GW60" s="166"/>
      <c r="GX60" s="166"/>
      <c r="GY60" s="166"/>
      <c r="GZ60" s="166"/>
      <c r="HA60" s="166"/>
      <c r="HB60" s="166"/>
      <c r="HC60" s="166"/>
      <c r="HD60" s="166"/>
      <c r="HE60" s="166"/>
      <c r="HF60" s="166"/>
      <c r="HG60" s="166"/>
      <c r="HH60" s="166"/>
      <c r="HI60" s="166"/>
      <c r="HJ60" s="166"/>
      <c r="HK60" s="166"/>
      <c r="HL60" s="166"/>
      <c r="HM60" s="166"/>
      <c r="HN60" s="166"/>
      <c r="HO60" s="166"/>
      <c r="HP60" s="166"/>
      <c r="HQ60" s="166"/>
      <c r="HR60" s="166"/>
      <c r="HS60" s="166"/>
      <c r="HT60" s="166"/>
      <c r="HU60" s="166"/>
      <c r="HV60" s="166"/>
      <c r="HW60" s="166"/>
      <c r="HX60" s="166"/>
      <c r="HY60" s="166"/>
      <c r="HZ60" s="166"/>
      <c r="IA60" s="166"/>
      <c r="IB60" s="166"/>
      <c r="IC60" s="166"/>
      <c r="ID60" s="166"/>
      <c r="IE60" s="166"/>
      <c r="IF60" s="166"/>
      <c r="IG60" s="166"/>
      <c r="IH60" s="166"/>
      <c r="II60" s="166"/>
      <c r="IJ60" s="166"/>
      <c r="IK60" s="166"/>
      <c r="IL60" s="166"/>
      <c r="IM60" s="166"/>
      <c r="IN60" s="166"/>
      <c r="IO60" s="166"/>
      <c r="IP60" s="166"/>
      <c r="IQ60" s="166"/>
      <c r="IR60" s="166"/>
      <c r="IS60" s="166"/>
      <c r="IT60" s="166"/>
      <c r="IU60" s="166"/>
      <c r="IV60" s="166"/>
      <c r="IW60" s="166"/>
      <c r="IX60" s="166"/>
      <c r="IY60" s="166"/>
      <c r="IZ60" s="166"/>
      <c r="JA60" s="166"/>
      <c r="JB60" s="166"/>
      <c r="JC60" s="166"/>
      <c r="JD60" s="166"/>
      <c r="JE60" s="166"/>
      <c r="JF60" s="166"/>
      <c r="JG60" s="166"/>
      <c r="JH60" s="166"/>
      <c r="JI60" s="166"/>
      <c r="JJ60" s="166"/>
      <c r="JK60" s="166"/>
      <c r="JL60" s="166"/>
      <c r="JM60" s="166"/>
      <c r="JN60" s="166"/>
      <c r="JO60" s="166"/>
      <c r="JP60" s="166"/>
      <c r="JQ60" s="166"/>
      <c r="JR60" s="166"/>
      <c r="JS60" s="166"/>
      <c r="JT60" s="166"/>
      <c r="JU60" s="166"/>
      <c r="JV60" s="166"/>
      <c r="JW60" s="166"/>
      <c r="JX60" s="166"/>
      <c r="JY60" s="166"/>
      <c r="JZ60" s="166"/>
      <c r="KA60" s="166"/>
      <c r="KB60" s="166"/>
      <c r="KC60" s="166"/>
      <c r="KD60" s="166"/>
      <c r="KE60" s="166"/>
      <c r="KF60" s="166"/>
      <c r="KG60" s="166"/>
      <c r="KH60" s="166"/>
      <c r="KI60" s="166"/>
      <c r="KJ60" s="166"/>
      <c r="KK60" s="166"/>
      <c r="KL60" s="166"/>
      <c r="KM60" s="166"/>
      <c r="KN60" s="166"/>
      <c r="KO60" s="166"/>
      <c r="KP60" s="166"/>
      <c r="KQ60" s="166"/>
      <c r="KR60" s="166"/>
      <c r="KS60" s="166"/>
      <c r="KT60" s="166"/>
      <c r="KU60" s="166"/>
      <c r="KV60" s="166"/>
      <c r="KW60" s="166"/>
      <c r="KX60" s="166"/>
      <c r="KY60" s="166"/>
      <c r="KZ60" s="166"/>
      <c r="LA60" s="166"/>
      <c r="LB60" s="166"/>
      <c r="LC60" s="166"/>
      <c r="LD60" s="166"/>
      <c r="LE60" s="166"/>
      <c r="LF60" s="166"/>
      <c r="LG60" s="166"/>
      <c r="LH60" s="166"/>
      <c r="LI60" s="166"/>
      <c r="LJ60" s="166"/>
      <c r="LK60" s="166"/>
      <c r="LL60" s="166"/>
      <c r="LM60" s="166"/>
      <c r="LN60" s="166"/>
      <c r="LO60" s="166"/>
      <c r="LP60" s="166"/>
      <c r="LQ60" s="166"/>
      <c r="LR60" s="166"/>
      <c r="LS60" s="166"/>
      <c r="LT60" s="166"/>
      <c r="LU60" s="166"/>
      <c r="LV60" s="166"/>
      <c r="LW60" s="166"/>
      <c r="LX60" s="166"/>
      <c r="LY60" s="166"/>
      <c r="LZ60" s="166"/>
      <c r="MA60" s="166"/>
      <c r="MB60" s="166"/>
      <c r="MC60" s="166"/>
      <c r="MD60" s="166"/>
      <c r="ME60" s="166"/>
      <c r="MF60" s="166"/>
      <c r="MG60" s="166"/>
      <c r="MH60" s="166"/>
      <c r="MI60" s="166"/>
      <c r="MJ60" s="166"/>
      <c r="MK60" s="166"/>
      <c r="ML60" s="166"/>
      <c r="MM60" s="166"/>
      <c r="MN60" s="166"/>
      <c r="MO60" s="166"/>
      <c r="MP60" s="166"/>
      <c r="MQ60" s="166"/>
      <c r="MR60" s="166"/>
      <c r="MS60" s="166"/>
      <c r="MT60" s="166"/>
      <c r="MU60" s="166"/>
      <c r="MV60" s="166"/>
      <c r="MW60" s="166"/>
      <c r="MX60" s="166"/>
      <c r="MY60" s="166"/>
      <c r="MZ60" s="166"/>
      <c r="NA60" s="166"/>
      <c r="NB60" s="166"/>
      <c r="NC60" s="166"/>
      <c r="ND60" s="166"/>
      <c r="NE60" s="166"/>
      <c r="NF60" s="166"/>
      <c r="NG60" s="166"/>
      <c r="NH60" s="166"/>
      <c r="NI60" s="166"/>
      <c r="NJ60" s="166"/>
      <c r="NK60" s="166"/>
      <c r="NL60" s="166"/>
      <c r="NM60" s="166"/>
      <c r="NN60" s="166"/>
      <c r="NO60" s="166"/>
      <c r="NP60" s="166"/>
      <c r="NQ60" s="166"/>
      <c r="NR60" s="166"/>
      <c r="NS60" s="166"/>
      <c r="NT60" s="166"/>
      <c r="NU60" s="166"/>
      <c r="NV60" s="166"/>
      <c r="NW60" s="166"/>
      <c r="NX60" s="166"/>
      <c r="NY60" s="166"/>
      <c r="NZ60" s="166"/>
      <c r="OA60" s="166"/>
      <c r="OB60" s="166"/>
      <c r="OC60" s="166"/>
      <c r="OD60" s="166"/>
      <c r="OE60" s="166"/>
      <c r="OF60" s="166"/>
      <c r="OG60" s="166"/>
      <c r="OH60" s="166"/>
      <c r="OI60" s="166"/>
      <c r="OJ60" s="166"/>
      <c r="OK60" s="166"/>
      <c r="OL60" s="166"/>
      <c r="OM60" s="166"/>
      <c r="ON60" s="166"/>
      <c r="OO60" s="166"/>
      <c r="OP60" s="166"/>
      <c r="OQ60" s="166"/>
      <c r="OR60" s="166"/>
      <c r="OS60" s="166"/>
      <c r="OT60" s="166"/>
      <c r="OU60" s="166"/>
      <c r="OV60" s="166"/>
      <c r="OW60" s="166"/>
      <c r="OX60" s="166"/>
      <c r="OY60" s="166"/>
      <c r="OZ60" s="166"/>
      <c r="PA60" s="166"/>
      <c r="PB60" s="166"/>
      <c r="PC60" s="166"/>
      <c r="PD60" s="166"/>
      <c r="PE60" s="166"/>
      <c r="PF60" s="166"/>
      <c r="PG60" s="166"/>
      <c r="PH60" s="166"/>
      <c r="PI60" s="166"/>
      <c r="PJ60" s="166"/>
      <c r="PK60" s="166"/>
      <c r="PL60" s="166"/>
      <c r="PM60" s="166"/>
      <c r="PN60" s="166"/>
      <c r="PO60" s="166"/>
      <c r="PP60" s="166"/>
      <c r="PQ60" s="166"/>
      <c r="PR60" s="166"/>
      <c r="PS60" s="166"/>
      <c r="PT60" s="166"/>
      <c r="PU60" s="166"/>
      <c r="PV60" s="166"/>
      <c r="PW60" s="166"/>
      <c r="PX60" s="166"/>
      <c r="PY60" s="166"/>
      <c r="PZ60" s="166"/>
      <c r="QA60" s="166"/>
      <c r="QB60" s="166"/>
      <c r="QC60" s="166"/>
      <c r="QD60" s="166"/>
      <c r="QE60" s="166"/>
      <c r="QF60" s="166"/>
      <c r="QG60" s="166"/>
      <c r="QH60" s="166"/>
      <c r="QI60" s="166"/>
      <c r="QJ60" s="166"/>
      <c r="QK60" s="166"/>
      <c r="QL60" s="166"/>
      <c r="QM60" s="166"/>
      <c r="QN60" s="166"/>
      <c r="QO60" s="166"/>
      <c r="QP60" s="166"/>
      <c r="QQ60" s="166"/>
      <c r="QR60" s="166"/>
      <c r="QS60" s="166"/>
      <c r="QT60" s="166"/>
      <c r="QU60" s="166"/>
      <c r="QV60" s="166"/>
      <c r="QW60" s="166"/>
      <c r="QX60" s="166"/>
      <c r="QY60" s="166"/>
      <c r="QZ60" s="166"/>
      <c r="RA60" s="166"/>
      <c r="RB60" s="166"/>
      <c r="RC60" s="166"/>
      <c r="RD60" s="166"/>
      <c r="RE60" s="166"/>
      <c r="RF60" s="166"/>
      <c r="RG60" s="166"/>
      <c r="RH60" s="166"/>
      <c r="RI60" s="166"/>
      <c r="RJ60" s="166"/>
      <c r="RK60" s="166"/>
      <c r="RL60" s="166"/>
      <c r="RM60" s="166"/>
      <c r="RN60" s="166"/>
      <c r="RO60" s="166"/>
      <c r="RP60" s="166"/>
      <c r="RQ60" s="166"/>
      <c r="RR60" s="166"/>
      <c r="RS60" s="166"/>
      <c r="RT60" s="166"/>
      <c r="RU60" s="166"/>
      <c r="RV60" s="166"/>
      <c r="RW60" s="166"/>
      <c r="RX60" s="166"/>
      <c r="RY60" s="166"/>
      <c r="RZ60" s="166"/>
      <c r="SA60" s="166"/>
      <c r="SB60" s="166"/>
      <c r="SC60" s="166"/>
      <c r="SD60" s="166"/>
      <c r="SE60" s="166"/>
      <c r="SF60" s="166"/>
      <c r="SG60" s="166"/>
      <c r="SH60" s="166"/>
      <c r="SI60" s="166"/>
      <c r="SJ60" s="166"/>
      <c r="SK60" s="166"/>
      <c r="SL60" s="166"/>
      <c r="SM60" s="166"/>
      <c r="SN60" s="166"/>
      <c r="SO60" s="166"/>
      <c r="SP60" s="166"/>
      <c r="SQ60" s="166"/>
      <c r="SR60" s="166"/>
      <c r="SS60" s="166"/>
      <c r="ST60" s="166"/>
      <c r="SU60" s="166"/>
      <c r="SV60" s="166"/>
      <c r="SW60" s="166"/>
      <c r="SX60" s="166"/>
      <c r="SY60" s="166"/>
      <c r="SZ60" s="166"/>
      <c r="TA60" s="166"/>
      <c r="TB60" s="166"/>
      <c r="TC60" s="166"/>
      <c r="TD60" s="166"/>
      <c r="TE60" s="166"/>
      <c r="TF60" s="166"/>
      <c r="TG60" s="166"/>
      <c r="TH60" s="166"/>
      <c r="TI60" s="166"/>
      <c r="TJ60" s="166"/>
      <c r="TK60" s="166"/>
      <c r="TL60" s="166"/>
      <c r="TM60" s="166"/>
      <c r="TN60" s="166"/>
      <c r="TO60" s="166"/>
      <c r="TP60" s="166"/>
      <c r="TQ60" s="166"/>
      <c r="TR60" s="166"/>
      <c r="TS60" s="166"/>
      <c r="TT60" s="166"/>
      <c r="TU60" s="166"/>
      <c r="TV60" s="166"/>
      <c r="TW60" s="166"/>
      <c r="TX60" s="166"/>
      <c r="TY60" s="166"/>
      <c r="TZ60" s="166"/>
      <c r="UA60" s="166"/>
      <c r="UB60" s="166"/>
      <c r="UC60" s="166"/>
      <c r="UD60" s="166"/>
      <c r="UE60" s="166"/>
      <c r="UF60" s="166"/>
      <c r="UG60" s="166"/>
      <c r="UH60" s="166"/>
      <c r="UI60" s="166"/>
      <c r="UJ60" s="166"/>
      <c r="UK60" s="166"/>
      <c r="UL60" s="166"/>
      <c r="UM60" s="166"/>
      <c r="UN60" s="166"/>
      <c r="UO60" s="166"/>
      <c r="UP60" s="166"/>
      <c r="UQ60" s="166"/>
      <c r="UR60" s="166"/>
      <c r="US60" s="166"/>
      <c r="UT60" s="166"/>
      <c r="UU60" s="166"/>
      <c r="UV60" s="166"/>
      <c r="UW60" s="166"/>
      <c r="UX60" s="166"/>
      <c r="UY60" s="166"/>
      <c r="UZ60" s="166"/>
      <c r="VA60" s="166"/>
      <c r="VB60" s="166"/>
      <c r="VC60" s="166"/>
      <c r="VD60" s="166"/>
      <c r="VE60" s="166"/>
      <c r="VF60" s="166"/>
      <c r="VG60" s="166"/>
      <c r="VH60" s="166"/>
      <c r="VI60" s="166"/>
      <c r="VJ60" s="166"/>
      <c r="VK60" s="166"/>
      <c r="VL60" s="166"/>
      <c r="VM60" s="166"/>
      <c r="VN60" s="166"/>
      <c r="VO60" s="166"/>
      <c r="VP60" s="166"/>
      <c r="VQ60" s="166"/>
      <c r="VR60" s="166"/>
      <c r="VS60" s="166"/>
      <c r="VT60" s="166"/>
      <c r="VU60" s="166"/>
      <c r="VV60" s="166"/>
      <c r="VW60" s="166"/>
      <c r="VX60" s="166"/>
      <c r="VY60" s="166"/>
      <c r="VZ60" s="166"/>
      <c r="WA60" s="166"/>
      <c r="WB60" s="166"/>
      <c r="WC60" s="166"/>
      <c r="WD60" s="166"/>
      <c r="WE60" s="166"/>
      <c r="WF60" s="166"/>
      <c r="WG60" s="166"/>
      <c r="WH60" s="166"/>
      <c r="WI60" s="166"/>
      <c r="WJ60" s="166"/>
      <c r="WK60" s="166"/>
      <c r="WL60" s="166"/>
      <c r="WM60" s="166"/>
      <c r="WN60" s="166"/>
      <c r="WO60" s="166"/>
      <c r="WP60" s="166"/>
      <c r="WQ60" s="166"/>
      <c r="WR60" s="166"/>
      <c r="WS60" s="166"/>
      <c r="WT60" s="166"/>
      <c r="WU60" s="166"/>
      <c r="WV60" s="166"/>
      <c r="WW60" s="166"/>
      <c r="WX60" s="166"/>
      <c r="WY60" s="166"/>
      <c r="WZ60" s="166"/>
      <c r="XA60" s="166"/>
      <c r="XB60" s="166"/>
      <c r="XC60" s="166"/>
      <c r="XD60" s="166"/>
      <c r="XE60" s="166"/>
      <c r="XF60" s="166"/>
      <c r="XG60" s="166"/>
      <c r="XH60" s="166"/>
      <c r="XI60" s="166"/>
      <c r="XJ60" s="166"/>
      <c r="XK60" s="166"/>
      <c r="XL60" s="166"/>
      <c r="XM60" s="166"/>
      <c r="XN60" s="166"/>
      <c r="XO60" s="166"/>
      <c r="XP60" s="166"/>
      <c r="XQ60" s="166"/>
      <c r="XR60" s="166"/>
      <c r="XS60" s="166"/>
      <c r="XT60" s="166"/>
      <c r="XU60" s="166"/>
      <c r="XV60" s="166"/>
      <c r="XW60" s="166"/>
      <c r="XX60" s="166"/>
      <c r="XY60" s="166"/>
      <c r="XZ60" s="166"/>
      <c r="YA60" s="166"/>
      <c r="YB60" s="166"/>
      <c r="YC60" s="166"/>
      <c r="YD60" s="166"/>
      <c r="YE60" s="166"/>
      <c r="YF60" s="166"/>
      <c r="YG60" s="166"/>
      <c r="YH60" s="166"/>
      <c r="YI60" s="166"/>
      <c r="YJ60" s="166"/>
      <c r="YK60" s="166"/>
      <c r="YL60" s="166"/>
      <c r="YM60" s="166"/>
      <c r="YN60" s="166"/>
      <c r="YO60" s="166"/>
      <c r="YP60" s="166"/>
      <c r="YQ60" s="166"/>
      <c r="YR60" s="166"/>
      <c r="YS60" s="166"/>
      <c r="YT60" s="166"/>
      <c r="YU60" s="166"/>
      <c r="YV60" s="166"/>
      <c r="YW60" s="166"/>
      <c r="YX60" s="166"/>
      <c r="YY60" s="166"/>
      <c r="YZ60" s="166"/>
      <c r="ZA60" s="166"/>
      <c r="ZB60" s="166"/>
      <c r="ZC60" s="166"/>
      <c r="ZD60" s="166"/>
      <c r="ZE60" s="166"/>
      <c r="ZF60" s="166"/>
      <c r="ZG60" s="166"/>
      <c r="ZH60" s="166"/>
      <c r="ZI60" s="166"/>
      <c r="ZJ60" s="166"/>
      <c r="ZK60" s="166"/>
      <c r="ZL60" s="166"/>
      <c r="ZM60" s="166"/>
      <c r="ZN60" s="166"/>
      <c r="ZO60" s="166"/>
      <c r="ZP60" s="166"/>
      <c r="ZQ60" s="166"/>
      <c r="ZR60" s="166"/>
      <c r="ZS60" s="166"/>
      <c r="ZT60" s="166"/>
      <c r="ZU60" s="166"/>
      <c r="ZV60" s="166"/>
      <c r="ZW60" s="166"/>
      <c r="ZX60" s="166"/>
      <c r="ZY60" s="166"/>
      <c r="ZZ60" s="166"/>
      <c r="AAA60" s="166"/>
      <c r="AAB60" s="166"/>
      <c r="AAC60" s="166"/>
      <c r="AAD60" s="166"/>
      <c r="AAE60" s="166"/>
      <c r="AAF60" s="166"/>
      <c r="AAG60" s="166"/>
      <c r="AAH60" s="166"/>
      <c r="AAI60" s="166"/>
      <c r="AAJ60" s="166"/>
      <c r="AAK60" s="166"/>
      <c r="AAL60" s="166"/>
      <c r="AAM60" s="166"/>
      <c r="AAN60" s="166"/>
      <c r="AAO60" s="166"/>
      <c r="AAP60" s="166"/>
      <c r="AAQ60" s="166"/>
      <c r="AAR60" s="166"/>
      <c r="AAS60" s="166"/>
      <c r="AAT60" s="166"/>
      <c r="AAU60" s="166"/>
      <c r="AAV60" s="166"/>
      <c r="AAW60" s="166"/>
      <c r="AAX60" s="166"/>
      <c r="AAY60" s="166"/>
      <c r="AAZ60" s="166"/>
      <c r="ABA60" s="166"/>
      <c r="ABB60" s="166"/>
      <c r="ABC60" s="166"/>
      <c r="ABD60" s="166"/>
      <c r="ABE60" s="166"/>
      <c r="ABF60" s="166"/>
      <c r="ABG60" s="166"/>
      <c r="ABH60" s="166"/>
      <c r="ABI60" s="166"/>
      <c r="ABJ60" s="166"/>
      <c r="ABK60" s="166"/>
      <c r="ABL60" s="166"/>
      <c r="ABM60" s="166"/>
      <c r="ABN60" s="166"/>
      <c r="ABO60" s="166"/>
      <c r="ABP60" s="166"/>
      <c r="ABQ60" s="166"/>
      <c r="ABR60" s="166"/>
      <c r="ABS60" s="166"/>
      <c r="ABT60" s="166"/>
      <c r="ABU60" s="166"/>
      <c r="ABV60" s="166"/>
      <c r="ABW60" s="166"/>
      <c r="ABX60" s="166"/>
      <c r="ABY60" s="166"/>
      <c r="ABZ60" s="166"/>
      <c r="ACA60" s="166"/>
      <c r="ACB60" s="166"/>
      <c r="ACC60" s="166"/>
      <c r="ACD60" s="166"/>
      <c r="ACE60" s="166"/>
      <c r="ACF60" s="166"/>
      <c r="ACG60" s="166"/>
      <c r="ACH60" s="166"/>
      <c r="ACI60" s="166"/>
      <c r="ACJ60" s="166"/>
      <c r="ACK60" s="166"/>
      <c r="ACL60" s="166"/>
      <c r="ACM60" s="166"/>
      <c r="ACN60" s="166"/>
      <c r="ACO60" s="166"/>
      <c r="ACP60" s="166"/>
      <c r="ACQ60" s="166"/>
      <c r="ACR60" s="166"/>
      <c r="ACS60" s="166"/>
      <c r="ACT60" s="166"/>
      <c r="ACU60" s="166"/>
      <c r="ACV60" s="166"/>
      <c r="ACW60" s="166"/>
      <c r="ACX60" s="166"/>
      <c r="ACY60" s="166"/>
      <c r="ACZ60" s="166"/>
      <c r="ADA60" s="166"/>
      <c r="ADB60" s="166"/>
      <c r="ADC60" s="166"/>
      <c r="ADD60" s="166"/>
      <c r="ADE60" s="166"/>
      <c r="ADF60" s="166"/>
      <c r="ADG60" s="166"/>
      <c r="ADH60" s="166"/>
      <c r="ADI60" s="166"/>
      <c r="ADJ60" s="166"/>
      <c r="ADK60" s="166"/>
      <c r="ADL60" s="166"/>
      <c r="ADM60" s="166"/>
      <c r="ADN60" s="166"/>
      <c r="ADO60" s="166"/>
      <c r="ADP60" s="166"/>
      <c r="ADQ60" s="166"/>
      <c r="ADR60" s="166"/>
      <c r="ADS60" s="166"/>
      <c r="ADT60" s="166"/>
      <c r="ADU60" s="166"/>
      <c r="ADV60" s="166"/>
      <c r="ADW60" s="166"/>
      <c r="ADX60" s="166"/>
      <c r="ADY60" s="166"/>
      <c r="ADZ60" s="166"/>
      <c r="AEA60" s="166"/>
      <c r="AEB60" s="166"/>
      <c r="AEC60" s="166"/>
      <c r="AED60" s="166"/>
      <c r="AEE60" s="166"/>
      <c r="AEF60" s="166"/>
      <c r="AEG60" s="166"/>
      <c r="AEH60" s="166"/>
      <c r="AEI60" s="166"/>
      <c r="AEJ60" s="166"/>
      <c r="AEK60" s="166"/>
      <c r="AEL60" s="166"/>
      <c r="AEM60" s="166"/>
      <c r="AEN60" s="166"/>
      <c r="AEO60" s="166"/>
      <c r="AEP60" s="166"/>
      <c r="AEQ60" s="166"/>
      <c r="AER60" s="166"/>
      <c r="AES60" s="166"/>
      <c r="AET60" s="166"/>
      <c r="AEU60" s="166"/>
      <c r="AEV60" s="166"/>
      <c r="AEW60" s="166"/>
      <c r="AEX60" s="166"/>
      <c r="AEY60" s="166"/>
      <c r="AEZ60" s="166"/>
      <c r="AFA60" s="166"/>
      <c r="AFB60" s="166"/>
      <c r="AFC60" s="166"/>
      <c r="AFD60" s="166"/>
      <c r="AFE60" s="166"/>
      <c r="AFF60" s="166"/>
      <c r="AFG60" s="166"/>
      <c r="AFH60" s="166"/>
      <c r="AFI60" s="166"/>
      <c r="AFJ60" s="166"/>
      <c r="AFK60" s="166"/>
      <c r="AFL60" s="166"/>
      <c r="AFM60" s="166"/>
      <c r="AFN60" s="166"/>
      <c r="AFO60" s="166"/>
      <c r="AFP60" s="166"/>
      <c r="AFQ60" s="166"/>
      <c r="AFR60" s="166"/>
      <c r="AFS60" s="166"/>
      <c r="AFT60" s="166"/>
      <c r="AFU60" s="166"/>
      <c r="AFV60" s="166"/>
      <c r="AFW60" s="166"/>
      <c r="AFX60" s="166"/>
      <c r="AFY60" s="166"/>
      <c r="AFZ60" s="166"/>
      <c r="AGA60" s="166"/>
      <c r="AGB60" s="166"/>
      <c r="AGC60" s="166"/>
      <c r="AGD60" s="166"/>
      <c r="AGE60" s="166"/>
      <c r="AGF60" s="166"/>
      <c r="AGG60" s="166"/>
      <c r="AGH60" s="166"/>
      <c r="AGI60" s="166"/>
      <c r="AGJ60" s="166"/>
      <c r="AGK60" s="166"/>
      <c r="AGL60" s="166"/>
      <c r="AGM60" s="166"/>
      <c r="AGN60" s="166"/>
      <c r="AGO60" s="166"/>
      <c r="AGP60" s="166"/>
      <c r="AGQ60" s="166"/>
      <c r="AGR60" s="166"/>
      <c r="AGS60" s="166"/>
      <c r="AGT60" s="166"/>
      <c r="AGU60" s="166"/>
      <c r="AGV60" s="166"/>
      <c r="AGW60" s="166"/>
      <c r="AGX60" s="166"/>
      <c r="AGY60" s="166"/>
      <c r="AGZ60" s="166"/>
      <c r="AHA60" s="166"/>
      <c r="AHB60" s="166"/>
      <c r="AHC60" s="166"/>
      <c r="AHD60" s="166"/>
      <c r="AHE60" s="166"/>
      <c r="AHF60" s="166"/>
      <c r="AHG60" s="166"/>
      <c r="AHH60" s="166"/>
      <c r="AHI60" s="166"/>
      <c r="AHJ60" s="166"/>
      <c r="AHK60" s="166"/>
      <c r="AHL60" s="166"/>
      <c r="AHM60" s="166"/>
      <c r="AHN60" s="166"/>
      <c r="AHO60" s="166"/>
      <c r="AHP60" s="166"/>
      <c r="AHQ60" s="166"/>
      <c r="AHR60" s="166"/>
      <c r="AHS60" s="166"/>
      <c r="AHT60" s="166"/>
      <c r="AHU60" s="166"/>
      <c r="AHV60" s="166"/>
      <c r="AHW60" s="166"/>
      <c r="AHX60" s="166"/>
      <c r="AHY60" s="166"/>
      <c r="AHZ60" s="166"/>
      <c r="AIA60" s="166"/>
      <c r="AIB60" s="166"/>
      <c r="AIC60" s="166"/>
      <c r="AID60" s="166"/>
      <c r="AIE60" s="166"/>
      <c r="AIF60" s="166"/>
      <c r="AIG60" s="166"/>
      <c r="AIH60" s="166"/>
      <c r="AII60" s="166"/>
      <c r="AIJ60" s="166"/>
      <c r="AIK60" s="166"/>
      <c r="AIL60" s="166"/>
      <c r="AIM60" s="166"/>
      <c r="AIN60" s="166"/>
      <c r="AIO60" s="166"/>
      <c r="AIP60" s="166"/>
      <c r="AIQ60" s="166"/>
      <c r="AIR60" s="166"/>
      <c r="AIS60" s="166"/>
      <c r="AIT60" s="166"/>
      <c r="AIU60" s="166"/>
      <c r="AIV60" s="166"/>
      <c r="AIW60" s="166"/>
      <c r="AIX60" s="166"/>
      <c r="AIY60" s="166"/>
      <c r="AIZ60" s="166"/>
      <c r="AJA60" s="166"/>
      <c r="AJB60" s="166"/>
      <c r="AJC60" s="166"/>
      <c r="AJD60" s="166"/>
      <c r="AJE60" s="166"/>
      <c r="AJF60" s="166"/>
      <c r="AJG60" s="166"/>
      <c r="AJH60" s="166"/>
      <c r="AJI60" s="166"/>
      <c r="AJJ60" s="166"/>
      <c r="AJK60" s="166"/>
      <c r="AJL60" s="166"/>
      <c r="AJM60" s="166"/>
      <c r="AJN60" s="166"/>
      <c r="AJO60" s="166"/>
      <c r="AJP60" s="166"/>
      <c r="AJQ60" s="166"/>
      <c r="AJR60" s="166"/>
      <c r="AJS60" s="166"/>
      <c r="AJT60" s="166"/>
      <c r="AJU60" s="166"/>
      <c r="AJV60" s="166"/>
      <c r="AJW60" s="166"/>
      <c r="AJX60" s="166"/>
      <c r="AJY60" s="166"/>
      <c r="AJZ60" s="166"/>
      <c r="AKA60" s="166"/>
      <c r="AKB60" s="166"/>
      <c r="AKC60" s="166"/>
      <c r="AKD60" s="166"/>
      <c r="AKE60" s="166"/>
      <c r="AKF60" s="166"/>
      <c r="AKG60" s="166"/>
      <c r="AKH60" s="166"/>
      <c r="AKI60" s="166"/>
      <c r="AKJ60" s="166"/>
      <c r="AKK60" s="166"/>
      <c r="AKL60" s="166"/>
      <c r="AKM60" s="166"/>
      <c r="AKN60" s="166"/>
    </row>
    <row r="61" spans="1:976" s="421" customFormat="1">
      <c r="A61" s="175" t="str">
        <f>A9</f>
        <v>I. kwartał 2</v>
      </c>
      <c r="B61" s="178">
        <f ca="1">'Parametry sprzedazy'!L126</f>
        <v>0</v>
      </c>
      <c r="C61" s="173"/>
      <c r="D61" s="179"/>
      <c r="E61" s="179">
        <f ca="1">$B61*E$57</f>
        <v>0</v>
      </c>
      <c r="F61" s="179">
        <f ca="1">$B61*F$57</f>
        <v>0</v>
      </c>
      <c r="G61" s="179">
        <f ca="1">$B61*G$57</f>
        <v>0</v>
      </c>
      <c r="H61" s="179">
        <f ca="1">$B61*H$57</f>
        <v>0</v>
      </c>
      <c r="I61" s="179">
        <f ca="1">$B61*I$57</f>
        <v>0</v>
      </c>
      <c r="J61" s="179">
        <f ca="1">$B61*J$57</f>
        <v>0</v>
      </c>
      <c r="K61" s="179">
        <f ca="1">$B61*K$57</f>
        <v>0</v>
      </c>
      <c r="L61" s="179">
        <f ca="1">$B61*L$57</f>
        <v>0</v>
      </c>
      <c r="M61" s="179">
        <f ca="1">$B61*M$57</f>
        <v>0</v>
      </c>
      <c r="N61" s="179">
        <f ca="1">$B61*N$57</f>
        <v>0</v>
      </c>
      <c r="O61" s="179">
        <f ca="1">$B61*O$57</f>
        <v>0</v>
      </c>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c r="BT61" s="166"/>
      <c r="BU61" s="166"/>
      <c r="BV61" s="166"/>
      <c r="BW61" s="166"/>
      <c r="BX61" s="166"/>
      <c r="BY61" s="166"/>
      <c r="BZ61" s="166"/>
      <c r="CA61" s="166"/>
      <c r="CB61" s="166"/>
      <c r="CC61" s="166"/>
      <c r="CD61" s="166"/>
      <c r="CE61" s="166"/>
      <c r="CF61" s="166"/>
      <c r="CG61" s="166"/>
      <c r="CH61" s="166"/>
      <c r="CI61" s="166"/>
      <c r="CJ61" s="166"/>
      <c r="CK61" s="166"/>
      <c r="CL61" s="166"/>
      <c r="CM61" s="166"/>
      <c r="CN61" s="166"/>
      <c r="CO61" s="166"/>
      <c r="CP61" s="166"/>
      <c r="CQ61" s="166"/>
      <c r="CR61" s="166"/>
      <c r="CS61" s="166"/>
      <c r="CT61" s="166"/>
      <c r="CU61" s="166"/>
      <c r="CV61" s="166"/>
      <c r="CW61" s="166"/>
      <c r="CX61" s="166"/>
      <c r="CY61" s="166"/>
      <c r="CZ61" s="166"/>
      <c r="DA61" s="166"/>
      <c r="DB61" s="166"/>
      <c r="DC61" s="166"/>
      <c r="DD61" s="166"/>
      <c r="DE61" s="166"/>
      <c r="DF61" s="166"/>
      <c r="DG61" s="166"/>
      <c r="DH61" s="166"/>
      <c r="DI61" s="166"/>
      <c r="DJ61" s="166"/>
      <c r="DK61" s="166"/>
      <c r="DL61" s="166"/>
      <c r="DM61" s="166"/>
      <c r="DN61" s="166"/>
      <c r="DO61" s="166"/>
      <c r="DP61" s="166"/>
      <c r="DQ61" s="166"/>
      <c r="DR61" s="166"/>
      <c r="DS61" s="166"/>
      <c r="DT61" s="166"/>
      <c r="DU61" s="166"/>
      <c r="DV61" s="166"/>
      <c r="DW61" s="166"/>
      <c r="DX61" s="166"/>
      <c r="DY61" s="166"/>
      <c r="DZ61" s="166"/>
      <c r="EA61" s="166"/>
      <c r="EB61" s="166"/>
      <c r="EC61" s="166"/>
      <c r="ED61" s="166"/>
      <c r="EE61" s="166"/>
      <c r="EF61" s="166"/>
      <c r="EG61" s="166"/>
      <c r="EH61" s="166"/>
      <c r="EI61" s="166"/>
      <c r="EJ61" s="166"/>
      <c r="EK61" s="166"/>
      <c r="EL61" s="166"/>
      <c r="EM61" s="166"/>
      <c r="EN61" s="166"/>
      <c r="EO61" s="166"/>
      <c r="EP61" s="166"/>
      <c r="EQ61" s="166"/>
      <c r="ER61" s="166"/>
      <c r="ES61" s="166"/>
      <c r="ET61" s="166"/>
      <c r="EU61" s="166"/>
      <c r="EV61" s="166"/>
      <c r="EW61" s="166"/>
      <c r="EX61" s="166"/>
      <c r="EY61" s="166"/>
      <c r="EZ61" s="166"/>
      <c r="FA61" s="166"/>
      <c r="FB61" s="166"/>
      <c r="FC61" s="166"/>
      <c r="FD61" s="166"/>
      <c r="FE61" s="166"/>
      <c r="FF61" s="166"/>
      <c r="FG61" s="166"/>
      <c r="FH61" s="166"/>
      <c r="FI61" s="166"/>
      <c r="FJ61" s="166"/>
      <c r="FK61" s="166"/>
      <c r="FL61" s="166"/>
      <c r="FM61" s="166"/>
      <c r="FN61" s="166"/>
      <c r="FO61" s="166"/>
      <c r="FP61" s="166"/>
      <c r="FQ61" s="166"/>
      <c r="FR61" s="166"/>
      <c r="FS61" s="166"/>
      <c r="FT61" s="166"/>
      <c r="FU61" s="166"/>
      <c r="FV61" s="166"/>
      <c r="FW61" s="166"/>
      <c r="FX61" s="166"/>
      <c r="FY61" s="166"/>
      <c r="FZ61" s="166"/>
      <c r="GA61" s="166"/>
      <c r="GB61" s="166"/>
      <c r="GC61" s="166"/>
      <c r="GD61" s="166"/>
      <c r="GE61" s="166"/>
      <c r="GF61" s="166"/>
      <c r="GG61" s="166"/>
      <c r="GH61" s="166"/>
      <c r="GI61" s="166"/>
      <c r="GJ61" s="166"/>
      <c r="GK61" s="166"/>
      <c r="GL61" s="166"/>
      <c r="GM61" s="166"/>
      <c r="GN61" s="166"/>
      <c r="GO61" s="166"/>
      <c r="GP61" s="166"/>
      <c r="GQ61" s="166"/>
      <c r="GR61" s="166"/>
      <c r="GS61" s="166"/>
      <c r="GT61" s="166"/>
      <c r="GU61" s="166"/>
      <c r="GV61" s="166"/>
      <c r="GW61" s="166"/>
      <c r="GX61" s="166"/>
      <c r="GY61" s="166"/>
      <c r="GZ61" s="166"/>
      <c r="HA61" s="166"/>
      <c r="HB61" s="166"/>
      <c r="HC61" s="166"/>
      <c r="HD61" s="166"/>
      <c r="HE61" s="166"/>
      <c r="HF61" s="166"/>
      <c r="HG61" s="166"/>
      <c r="HH61" s="166"/>
      <c r="HI61" s="166"/>
      <c r="HJ61" s="166"/>
      <c r="HK61" s="166"/>
      <c r="HL61" s="166"/>
      <c r="HM61" s="166"/>
      <c r="HN61" s="166"/>
      <c r="HO61" s="166"/>
      <c r="HP61" s="166"/>
      <c r="HQ61" s="166"/>
      <c r="HR61" s="166"/>
      <c r="HS61" s="166"/>
      <c r="HT61" s="166"/>
      <c r="HU61" s="166"/>
      <c r="HV61" s="166"/>
      <c r="HW61" s="166"/>
      <c r="HX61" s="166"/>
      <c r="HY61" s="166"/>
      <c r="HZ61" s="166"/>
      <c r="IA61" s="166"/>
      <c r="IB61" s="166"/>
      <c r="IC61" s="166"/>
      <c r="ID61" s="166"/>
      <c r="IE61" s="166"/>
      <c r="IF61" s="166"/>
      <c r="IG61" s="166"/>
      <c r="IH61" s="166"/>
      <c r="II61" s="166"/>
      <c r="IJ61" s="166"/>
      <c r="IK61" s="166"/>
      <c r="IL61" s="166"/>
      <c r="IM61" s="166"/>
      <c r="IN61" s="166"/>
      <c r="IO61" s="166"/>
      <c r="IP61" s="166"/>
      <c r="IQ61" s="166"/>
      <c r="IR61" s="166"/>
      <c r="IS61" s="166"/>
      <c r="IT61" s="166"/>
      <c r="IU61" s="166"/>
      <c r="IV61" s="166"/>
      <c r="IW61" s="166"/>
      <c r="IX61" s="166"/>
      <c r="IY61" s="166"/>
      <c r="IZ61" s="166"/>
      <c r="JA61" s="166"/>
      <c r="JB61" s="166"/>
      <c r="JC61" s="166"/>
      <c r="JD61" s="166"/>
      <c r="JE61" s="166"/>
      <c r="JF61" s="166"/>
      <c r="JG61" s="166"/>
      <c r="JH61" s="166"/>
      <c r="JI61" s="166"/>
      <c r="JJ61" s="166"/>
      <c r="JK61" s="166"/>
      <c r="JL61" s="166"/>
      <c r="JM61" s="166"/>
      <c r="JN61" s="166"/>
      <c r="JO61" s="166"/>
      <c r="JP61" s="166"/>
      <c r="JQ61" s="166"/>
      <c r="JR61" s="166"/>
      <c r="JS61" s="166"/>
      <c r="JT61" s="166"/>
      <c r="JU61" s="166"/>
      <c r="JV61" s="166"/>
      <c r="JW61" s="166"/>
      <c r="JX61" s="166"/>
      <c r="JY61" s="166"/>
      <c r="JZ61" s="166"/>
      <c r="KA61" s="166"/>
      <c r="KB61" s="166"/>
      <c r="KC61" s="166"/>
      <c r="KD61" s="166"/>
      <c r="KE61" s="166"/>
      <c r="KF61" s="166"/>
      <c r="KG61" s="166"/>
      <c r="KH61" s="166"/>
      <c r="KI61" s="166"/>
      <c r="KJ61" s="166"/>
      <c r="KK61" s="166"/>
      <c r="KL61" s="166"/>
      <c r="KM61" s="166"/>
      <c r="KN61" s="166"/>
      <c r="KO61" s="166"/>
      <c r="KP61" s="166"/>
      <c r="KQ61" s="166"/>
      <c r="KR61" s="166"/>
      <c r="KS61" s="166"/>
      <c r="KT61" s="166"/>
      <c r="KU61" s="166"/>
      <c r="KV61" s="166"/>
      <c r="KW61" s="166"/>
      <c r="KX61" s="166"/>
      <c r="KY61" s="166"/>
      <c r="KZ61" s="166"/>
      <c r="LA61" s="166"/>
      <c r="LB61" s="166"/>
      <c r="LC61" s="166"/>
      <c r="LD61" s="166"/>
      <c r="LE61" s="166"/>
      <c r="LF61" s="166"/>
      <c r="LG61" s="166"/>
      <c r="LH61" s="166"/>
      <c r="LI61" s="166"/>
      <c r="LJ61" s="166"/>
      <c r="LK61" s="166"/>
      <c r="LL61" s="166"/>
      <c r="LM61" s="166"/>
      <c r="LN61" s="166"/>
      <c r="LO61" s="166"/>
      <c r="LP61" s="166"/>
      <c r="LQ61" s="166"/>
      <c r="LR61" s="166"/>
      <c r="LS61" s="166"/>
      <c r="LT61" s="166"/>
      <c r="LU61" s="166"/>
      <c r="LV61" s="166"/>
      <c r="LW61" s="166"/>
      <c r="LX61" s="166"/>
      <c r="LY61" s="166"/>
      <c r="LZ61" s="166"/>
      <c r="MA61" s="166"/>
      <c r="MB61" s="166"/>
      <c r="MC61" s="166"/>
      <c r="MD61" s="166"/>
      <c r="ME61" s="166"/>
      <c r="MF61" s="166"/>
      <c r="MG61" s="166"/>
      <c r="MH61" s="166"/>
      <c r="MI61" s="166"/>
      <c r="MJ61" s="166"/>
      <c r="MK61" s="166"/>
      <c r="ML61" s="166"/>
      <c r="MM61" s="166"/>
      <c r="MN61" s="166"/>
      <c r="MO61" s="166"/>
      <c r="MP61" s="166"/>
      <c r="MQ61" s="166"/>
      <c r="MR61" s="166"/>
      <c r="MS61" s="166"/>
      <c r="MT61" s="166"/>
      <c r="MU61" s="166"/>
      <c r="MV61" s="166"/>
      <c r="MW61" s="166"/>
      <c r="MX61" s="166"/>
      <c r="MY61" s="166"/>
      <c r="MZ61" s="166"/>
      <c r="NA61" s="166"/>
      <c r="NB61" s="166"/>
      <c r="NC61" s="166"/>
      <c r="ND61" s="166"/>
      <c r="NE61" s="166"/>
      <c r="NF61" s="166"/>
      <c r="NG61" s="166"/>
      <c r="NH61" s="166"/>
      <c r="NI61" s="166"/>
      <c r="NJ61" s="166"/>
      <c r="NK61" s="166"/>
      <c r="NL61" s="166"/>
      <c r="NM61" s="166"/>
      <c r="NN61" s="166"/>
      <c r="NO61" s="166"/>
      <c r="NP61" s="166"/>
      <c r="NQ61" s="166"/>
      <c r="NR61" s="166"/>
      <c r="NS61" s="166"/>
      <c r="NT61" s="166"/>
      <c r="NU61" s="166"/>
      <c r="NV61" s="166"/>
      <c r="NW61" s="166"/>
      <c r="NX61" s="166"/>
      <c r="NY61" s="166"/>
      <c r="NZ61" s="166"/>
      <c r="OA61" s="166"/>
      <c r="OB61" s="166"/>
      <c r="OC61" s="166"/>
      <c r="OD61" s="166"/>
      <c r="OE61" s="166"/>
      <c r="OF61" s="166"/>
      <c r="OG61" s="166"/>
      <c r="OH61" s="166"/>
      <c r="OI61" s="166"/>
      <c r="OJ61" s="166"/>
      <c r="OK61" s="166"/>
      <c r="OL61" s="166"/>
      <c r="OM61" s="166"/>
      <c r="ON61" s="166"/>
      <c r="OO61" s="166"/>
      <c r="OP61" s="166"/>
      <c r="OQ61" s="166"/>
      <c r="OR61" s="166"/>
      <c r="OS61" s="166"/>
      <c r="OT61" s="166"/>
      <c r="OU61" s="166"/>
      <c r="OV61" s="166"/>
      <c r="OW61" s="166"/>
      <c r="OX61" s="166"/>
      <c r="OY61" s="166"/>
      <c r="OZ61" s="166"/>
      <c r="PA61" s="166"/>
      <c r="PB61" s="166"/>
      <c r="PC61" s="166"/>
      <c r="PD61" s="166"/>
      <c r="PE61" s="166"/>
      <c r="PF61" s="166"/>
      <c r="PG61" s="166"/>
      <c r="PH61" s="166"/>
      <c r="PI61" s="166"/>
      <c r="PJ61" s="166"/>
      <c r="PK61" s="166"/>
      <c r="PL61" s="166"/>
      <c r="PM61" s="166"/>
      <c r="PN61" s="166"/>
      <c r="PO61" s="166"/>
      <c r="PP61" s="166"/>
      <c r="PQ61" s="166"/>
      <c r="PR61" s="166"/>
      <c r="PS61" s="166"/>
      <c r="PT61" s="166"/>
      <c r="PU61" s="166"/>
      <c r="PV61" s="166"/>
      <c r="PW61" s="166"/>
      <c r="PX61" s="166"/>
      <c r="PY61" s="166"/>
      <c r="PZ61" s="166"/>
      <c r="QA61" s="166"/>
      <c r="QB61" s="166"/>
      <c r="QC61" s="166"/>
      <c r="QD61" s="166"/>
      <c r="QE61" s="166"/>
      <c r="QF61" s="166"/>
      <c r="QG61" s="166"/>
      <c r="QH61" s="166"/>
      <c r="QI61" s="166"/>
      <c r="QJ61" s="166"/>
      <c r="QK61" s="166"/>
      <c r="QL61" s="166"/>
      <c r="QM61" s="166"/>
      <c r="QN61" s="166"/>
      <c r="QO61" s="166"/>
      <c r="QP61" s="166"/>
      <c r="QQ61" s="166"/>
      <c r="QR61" s="166"/>
      <c r="QS61" s="166"/>
      <c r="QT61" s="166"/>
      <c r="QU61" s="166"/>
      <c r="QV61" s="166"/>
      <c r="QW61" s="166"/>
      <c r="QX61" s="166"/>
      <c r="QY61" s="166"/>
      <c r="QZ61" s="166"/>
      <c r="RA61" s="166"/>
      <c r="RB61" s="166"/>
      <c r="RC61" s="166"/>
      <c r="RD61" s="166"/>
      <c r="RE61" s="166"/>
      <c r="RF61" s="166"/>
      <c r="RG61" s="166"/>
      <c r="RH61" s="166"/>
      <c r="RI61" s="166"/>
      <c r="RJ61" s="166"/>
      <c r="RK61" s="166"/>
      <c r="RL61" s="166"/>
      <c r="RM61" s="166"/>
      <c r="RN61" s="166"/>
      <c r="RO61" s="166"/>
      <c r="RP61" s="166"/>
      <c r="RQ61" s="166"/>
      <c r="RR61" s="166"/>
      <c r="RS61" s="166"/>
      <c r="RT61" s="166"/>
      <c r="RU61" s="166"/>
      <c r="RV61" s="166"/>
      <c r="RW61" s="166"/>
      <c r="RX61" s="166"/>
      <c r="RY61" s="166"/>
      <c r="RZ61" s="166"/>
      <c r="SA61" s="166"/>
      <c r="SB61" s="166"/>
      <c r="SC61" s="166"/>
      <c r="SD61" s="166"/>
      <c r="SE61" s="166"/>
      <c r="SF61" s="166"/>
      <c r="SG61" s="166"/>
      <c r="SH61" s="166"/>
      <c r="SI61" s="166"/>
      <c r="SJ61" s="166"/>
      <c r="SK61" s="166"/>
      <c r="SL61" s="166"/>
      <c r="SM61" s="166"/>
      <c r="SN61" s="166"/>
      <c r="SO61" s="166"/>
      <c r="SP61" s="166"/>
      <c r="SQ61" s="166"/>
      <c r="SR61" s="166"/>
      <c r="SS61" s="166"/>
      <c r="ST61" s="166"/>
      <c r="SU61" s="166"/>
      <c r="SV61" s="166"/>
      <c r="SW61" s="166"/>
      <c r="SX61" s="166"/>
      <c r="SY61" s="166"/>
      <c r="SZ61" s="166"/>
      <c r="TA61" s="166"/>
      <c r="TB61" s="166"/>
      <c r="TC61" s="166"/>
      <c r="TD61" s="166"/>
      <c r="TE61" s="166"/>
      <c r="TF61" s="166"/>
      <c r="TG61" s="166"/>
      <c r="TH61" s="166"/>
      <c r="TI61" s="166"/>
      <c r="TJ61" s="166"/>
      <c r="TK61" s="166"/>
      <c r="TL61" s="166"/>
      <c r="TM61" s="166"/>
      <c r="TN61" s="166"/>
      <c r="TO61" s="166"/>
      <c r="TP61" s="166"/>
      <c r="TQ61" s="166"/>
      <c r="TR61" s="166"/>
      <c r="TS61" s="166"/>
      <c r="TT61" s="166"/>
      <c r="TU61" s="166"/>
      <c r="TV61" s="166"/>
      <c r="TW61" s="166"/>
      <c r="TX61" s="166"/>
      <c r="TY61" s="166"/>
      <c r="TZ61" s="166"/>
      <c r="UA61" s="166"/>
      <c r="UB61" s="166"/>
      <c r="UC61" s="166"/>
      <c r="UD61" s="166"/>
      <c r="UE61" s="166"/>
      <c r="UF61" s="166"/>
      <c r="UG61" s="166"/>
      <c r="UH61" s="166"/>
      <c r="UI61" s="166"/>
      <c r="UJ61" s="166"/>
      <c r="UK61" s="166"/>
      <c r="UL61" s="166"/>
      <c r="UM61" s="166"/>
      <c r="UN61" s="166"/>
      <c r="UO61" s="166"/>
      <c r="UP61" s="166"/>
      <c r="UQ61" s="166"/>
      <c r="UR61" s="166"/>
      <c r="US61" s="166"/>
      <c r="UT61" s="166"/>
      <c r="UU61" s="166"/>
      <c r="UV61" s="166"/>
      <c r="UW61" s="166"/>
      <c r="UX61" s="166"/>
      <c r="UY61" s="166"/>
      <c r="UZ61" s="166"/>
      <c r="VA61" s="166"/>
      <c r="VB61" s="166"/>
      <c r="VC61" s="166"/>
      <c r="VD61" s="166"/>
      <c r="VE61" s="166"/>
      <c r="VF61" s="166"/>
      <c r="VG61" s="166"/>
      <c r="VH61" s="166"/>
      <c r="VI61" s="166"/>
      <c r="VJ61" s="166"/>
      <c r="VK61" s="166"/>
      <c r="VL61" s="166"/>
      <c r="VM61" s="166"/>
      <c r="VN61" s="166"/>
      <c r="VO61" s="166"/>
      <c r="VP61" s="166"/>
      <c r="VQ61" s="166"/>
      <c r="VR61" s="166"/>
      <c r="VS61" s="166"/>
      <c r="VT61" s="166"/>
      <c r="VU61" s="166"/>
      <c r="VV61" s="166"/>
      <c r="VW61" s="166"/>
      <c r="VX61" s="166"/>
      <c r="VY61" s="166"/>
      <c r="VZ61" s="166"/>
      <c r="WA61" s="166"/>
      <c r="WB61" s="166"/>
      <c r="WC61" s="166"/>
      <c r="WD61" s="166"/>
      <c r="WE61" s="166"/>
      <c r="WF61" s="166"/>
      <c r="WG61" s="166"/>
      <c r="WH61" s="166"/>
      <c r="WI61" s="166"/>
      <c r="WJ61" s="166"/>
      <c r="WK61" s="166"/>
      <c r="WL61" s="166"/>
      <c r="WM61" s="166"/>
      <c r="WN61" s="166"/>
      <c r="WO61" s="166"/>
      <c r="WP61" s="166"/>
      <c r="WQ61" s="166"/>
      <c r="WR61" s="166"/>
      <c r="WS61" s="166"/>
      <c r="WT61" s="166"/>
      <c r="WU61" s="166"/>
      <c r="WV61" s="166"/>
      <c r="WW61" s="166"/>
      <c r="WX61" s="166"/>
      <c r="WY61" s="166"/>
      <c r="WZ61" s="166"/>
      <c r="XA61" s="166"/>
      <c r="XB61" s="166"/>
      <c r="XC61" s="166"/>
      <c r="XD61" s="166"/>
      <c r="XE61" s="166"/>
      <c r="XF61" s="166"/>
      <c r="XG61" s="166"/>
      <c r="XH61" s="166"/>
      <c r="XI61" s="166"/>
      <c r="XJ61" s="166"/>
      <c r="XK61" s="166"/>
      <c r="XL61" s="166"/>
      <c r="XM61" s="166"/>
      <c r="XN61" s="166"/>
      <c r="XO61" s="166"/>
      <c r="XP61" s="166"/>
      <c r="XQ61" s="166"/>
      <c r="XR61" s="166"/>
      <c r="XS61" s="166"/>
      <c r="XT61" s="166"/>
      <c r="XU61" s="166"/>
      <c r="XV61" s="166"/>
      <c r="XW61" s="166"/>
      <c r="XX61" s="166"/>
      <c r="XY61" s="166"/>
      <c r="XZ61" s="166"/>
      <c r="YA61" s="166"/>
      <c r="YB61" s="166"/>
      <c r="YC61" s="166"/>
      <c r="YD61" s="166"/>
      <c r="YE61" s="166"/>
      <c r="YF61" s="166"/>
      <c r="YG61" s="166"/>
      <c r="YH61" s="166"/>
      <c r="YI61" s="166"/>
      <c r="YJ61" s="166"/>
      <c r="YK61" s="166"/>
      <c r="YL61" s="166"/>
      <c r="YM61" s="166"/>
      <c r="YN61" s="166"/>
      <c r="YO61" s="166"/>
      <c r="YP61" s="166"/>
      <c r="YQ61" s="166"/>
      <c r="YR61" s="166"/>
      <c r="YS61" s="166"/>
      <c r="YT61" s="166"/>
      <c r="YU61" s="166"/>
      <c r="YV61" s="166"/>
      <c r="YW61" s="166"/>
      <c r="YX61" s="166"/>
      <c r="YY61" s="166"/>
      <c r="YZ61" s="166"/>
      <c r="ZA61" s="166"/>
      <c r="ZB61" s="166"/>
      <c r="ZC61" s="166"/>
      <c r="ZD61" s="166"/>
      <c r="ZE61" s="166"/>
      <c r="ZF61" s="166"/>
      <c r="ZG61" s="166"/>
      <c r="ZH61" s="166"/>
      <c r="ZI61" s="166"/>
      <c r="ZJ61" s="166"/>
      <c r="ZK61" s="166"/>
      <c r="ZL61" s="166"/>
      <c r="ZM61" s="166"/>
      <c r="ZN61" s="166"/>
      <c r="ZO61" s="166"/>
      <c r="ZP61" s="166"/>
      <c r="ZQ61" s="166"/>
      <c r="ZR61" s="166"/>
      <c r="ZS61" s="166"/>
      <c r="ZT61" s="166"/>
      <c r="ZU61" s="166"/>
      <c r="ZV61" s="166"/>
      <c r="ZW61" s="166"/>
      <c r="ZX61" s="166"/>
      <c r="ZY61" s="166"/>
      <c r="ZZ61" s="166"/>
      <c r="AAA61" s="166"/>
      <c r="AAB61" s="166"/>
      <c r="AAC61" s="166"/>
      <c r="AAD61" s="166"/>
      <c r="AAE61" s="166"/>
      <c r="AAF61" s="166"/>
      <c r="AAG61" s="166"/>
      <c r="AAH61" s="166"/>
      <c r="AAI61" s="166"/>
      <c r="AAJ61" s="166"/>
      <c r="AAK61" s="166"/>
      <c r="AAL61" s="166"/>
      <c r="AAM61" s="166"/>
      <c r="AAN61" s="166"/>
      <c r="AAO61" s="166"/>
      <c r="AAP61" s="166"/>
      <c r="AAQ61" s="166"/>
      <c r="AAR61" s="166"/>
      <c r="AAS61" s="166"/>
      <c r="AAT61" s="166"/>
      <c r="AAU61" s="166"/>
      <c r="AAV61" s="166"/>
      <c r="AAW61" s="166"/>
      <c r="AAX61" s="166"/>
      <c r="AAY61" s="166"/>
      <c r="AAZ61" s="166"/>
      <c r="ABA61" s="166"/>
      <c r="ABB61" s="166"/>
      <c r="ABC61" s="166"/>
      <c r="ABD61" s="166"/>
      <c r="ABE61" s="166"/>
      <c r="ABF61" s="166"/>
      <c r="ABG61" s="166"/>
      <c r="ABH61" s="166"/>
      <c r="ABI61" s="166"/>
      <c r="ABJ61" s="166"/>
      <c r="ABK61" s="166"/>
      <c r="ABL61" s="166"/>
      <c r="ABM61" s="166"/>
      <c r="ABN61" s="166"/>
      <c r="ABO61" s="166"/>
      <c r="ABP61" s="166"/>
      <c r="ABQ61" s="166"/>
      <c r="ABR61" s="166"/>
      <c r="ABS61" s="166"/>
      <c r="ABT61" s="166"/>
      <c r="ABU61" s="166"/>
      <c r="ABV61" s="166"/>
      <c r="ABW61" s="166"/>
      <c r="ABX61" s="166"/>
      <c r="ABY61" s="166"/>
      <c r="ABZ61" s="166"/>
      <c r="ACA61" s="166"/>
      <c r="ACB61" s="166"/>
      <c r="ACC61" s="166"/>
      <c r="ACD61" s="166"/>
      <c r="ACE61" s="166"/>
      <c r="ACF61" s="166"/>
      <c r="ACG61" s="166"/>
      <c r="ACH61" s="166"/>
      <c r="ACI61" s="166"/>
      <c r="ACJ61" s="166"/>
      <c r="ACK61" s="166"/>
      <c r="ACL61" s="166"/>
      <c r="ACM61" s="166"/>
      <c r="ACN61" s="166"/>
      <c r="ACO61" s="166"/>
      <c r="ACP61" s="166"/>
      <c r="ACQ61" s="166"/>
      <c r="ACR61" s="166"/>
      <c r="ACS61" s="166"/>
      <c r="ACT61" s="166"/>
      <c r="ACU61" s="166"/>
      <c r="ACV61" s="166"/>
      <c r="ACW61" s="166"/>
      <c r="ACX61" s="166"/>
      <c r="ACY61" s="166"/>
      <c r="ACZ61" s="166"/>
      <c r="ADA61" s="166"/>
      <c r="ADB61" s="166"/>
      <c r="ADC61" s="166"/>
      <c r="ADD61" s="166"/>
      <c r="ADE61" s="166"/>
      <c r="ADF61" s="166"/>
      <c r="ADG61" s="166"/>
      <c r="ADH61" s="166"/>
      <c r="ADI61" s="166"/>
      <c r="ADJ61" s="166"/>
      <c r="ADK61" s="166"/>
      <c r="ADL61" s="166"/>
      <c r="ADM61" s="166"/>
      <c r="ADN61" s="166"/>
      <c r="ADO61" s="166"/>
      <c r="ADP61" s="166"/>
      <c r="ADQ61" s="166"/>
      <c r="ADR61" s="166"/>
      <c r="ADS61" s="166"/>
      <c r="ADT61" s="166"/>
      <c r="ADU61" s="166"/>
      <c r="ADV61" s="166"/>
      <c r="ADW61" s="166"/>
      <c r="ADX61" s="166"/>
      <c r="ADY61" s="166"/>
      <c r="ADZ61" s="166"/>
      <c r="AEA61" s="166"/>
      <c r="AEB61" s="166"/>
      <c r="AEC61" s="166"/>
      <c r="AED61" s="166"/>
      <c r="AEE61" s="166"/>
      <c r="AEF61" s="166"/>
      <c r="AEG61" s="166"/>
      <c r="AEH61" s="166"/>
      <c r="AEI61" s="166"/>
      <c r="AEJ61" s="166"/>
      <c r="AEK61" s="166"/>
      <c r="AEL61" s="166"/>
      <c r="AEM61" s="166"/>
      <c r="AEN61" s="166"/>
      <c r="AEO61" s="166"/>
      <c r="AEP61" s="166"/>
      <c r="AEQ61" s="166"/>
      <c r="AER61" s="166"/>
      <c r="AES61" s="166"/>
      <c r="AET61" s="166"/>
      <c r="AEU61" s="166"/>
      <c r="AEV61" s="166"/>
      <c r="AEW61" s="166"/>
      <c r="AEX61" s="166"/>
      <c r="AEY61" s="166"/>
      <c r="AEZ61" s="166"/>
      <c r="AFA61" s="166"/>
      <c r="AFB61" s="166"/>
      <c r="AFC61" s="166"/>
      <c r="AFD61" s="166"/>
      <c r="AFE61" s="166"/>
      <c r="AFF61" s="166"/>
      <c r="AFG61" s="166"/>
      <c r="AFH61" s="166"/>
      <c r="AFI61" s="166"/>
      <c r="AFJ61" s="166"/>
      <c r="AFK61" s="166"/>
      <c r="AFL61" s="166"/>
      <c r="AFM61" s="166"/>
      <c r="AFN61" s="166"/>
      <c r="AFO61" s="166"/>
      <c r="AFP61" s="166"/>
      <c r="AFQ61" s="166"/>
      <c r="AFR61" s="166"/>
      <c r="AFS61" s="166"/>
      <c r="AFT61" s="166"/>
      <c r="AFU61" s="166"/>
      <c r="AFV61" s="166"/>
      <c r="AFW61" s="166"/>
      <c r="AFX61" s="166"/>
      <c r="AFY61" s="166"/>
      <c r="AFZ61" s="166"/>
      <c r="AGA61" s="166"/>
      <c r="AGB61" s="166"/>
      <c r="AGC61" s="166"/>
      <c r="AGD61" s="166"/>
      <c r="AGE61" s="166"/>
      <c r="AGF61" s="166"/>
      <c r="AGG61" s="166"/>
      <c r="AGH61" s="166"/>
      <c r="AGI61" s="166"/>
      <c r="AGJ61" s="166"/>
      <c r="AGK61" s="166"/>
      <c r="AGL61" s="166"/>
      <c r="AGM61" s="166"/>
      <c r="AGN61" s="166"/>
      <c r="AGO61" s="166"/>
      <c r="AGP61" s="166"/>
      <c r="AGQ61" s="166"/>
      <c r="AGR61" s="166"/>
      <c r="AGS61" s="166"/>
      <c r="AGT61" s="166"/>
      <c r="AGU61" s="166"/>
      <c r="AGV61" s="166"/>
      <c r="AGW61" s="166"/>
      <c r="AGX61" s="166"/>
      <c r="AGY61" s="166"/>
      <c r="AGZ61" s="166"/>
      <c r="AHA61" s="166"/>
      <c r="AHB61" s="166"/>
      <c r="AHC61" s="166"/>
      <c r="AHD61" s="166"/>
      <c r="AHE61" s="166"/>
      <c r="AHF61" s="166"/>
      <c r="AHG61" s="166"/>
      <c r="AHH61" s="166"/>
      <c r="AHI61" s="166"/>
      <c r="AHJ61" s="166"/>
      <c r="AHK61" s="166"/>
      <c r="AHL61" s="166"/>
      <c r="AHM61" s="166"/>
      <c r="AHN61" s="166"/>
      <c r="AHO61" s="166"/>
      <c r="AHP61" s="166"/>
      <c r="AHQ61" s="166"/>
      <c r="AHR61" s="166"/>
      <c r="AHS61" s="166"/>
      <c r="AHT61" s="166"/>
      <c r="AHU61" s="166"/>
      <c r="AHV61" s="166"/>
      <c r="AHW61" s="166"/>
      <c r="AHX61" s="166"/>
      <c r="AHY61" s="166"/>
      <c r="AHZ61" s="166"/>
      <c r="AIA61" s="166"/>
      <c r="AIB61" s="166"/>
      <c r="AIC61" s="166"/>
      <c r="AID61" s="166"/>
      <c r="AIE61" s="166"/>
      <c r="AIF61" s="166"/>
      <c r="AIG61" s="166"/>
      <c r="AIH61" s="166"/>
      <c r="AII61" s="166"/>
      <c r="AIJ61" s="166"/>
      <c r="AIK61" s="166"/>
      <c r="AIL61" s="166"/>
      <c r="AIM61" s="166"/>
      <c r="AIN61" s="166"/>
      <c r="AIO61" s="166"/>
      <c r="AIP61" s="166"/>
      <c r="AIQ61" s="166"/>
      <c r="AIR61" s="166"/>
      <c r="AIS61" s="166"/>
      <c r="AIT61" s="166"/>
      <c r="AIU61" s="166"/>
      <c r="AIV61" s="166"/>
      <c r="AIW61" s="166"/>
      <c r="AIX61" s="166"/>
      <c r="AIY61" s="166"/>
      <c r="AIZ61" s="166"/>
      <c r="AJA61" s="166"/>
      <c r="AJB61" s="166"/>
      <c r="AJC61" s="166"/>
      <c r="AJD61" s="166"/>
      <c r="AJE61" s="166"/>
      <c r="AJF61" s="166"/>
      <c r="AJG61" s="166"/>
      <c r="AJH61" s="166"/>
      <c r="AJI61" s="166"/>
      <c r="AJJ61" s="166"/>
      <c r="AJK61" s="166"/>
      <c r="AJL61" s="166"/>
      <c r="AJM61" s="166"/>
      <c r="AJN61" s="166"/>
      <c r="AJO61" s="166"/>
      <c r="AJP61" s="166"/>
      <c r="AJQ61" s="166"/>
      <c r="AJR61" s="166"/>
      <c r="AJS61" s="166"/>
      <c r="AJT61" s="166"/>
      <c r="AJU61" s="166"/>
      <c r="AJV61" s="166"/>
      <c r="AJW61" s="166"/>
      <c r="AJX61" s="166"/>
      <c r="AJY61" s="166"/>
      <c r="AJZ61" s="166"/>
      <c r="AKA61" s="166"/>
      <c r="AKB61" s="166"/>
      <c r="AKC61" s="166"/>
      <c r="AKD61" s="166"/>
      <c r="AKE61" s="166"/>
      <c r="AKF61" s="166"/>
      <c r="AKG61" s="166"/>
      <c r="AKH61" s="166"/>
      <c r="AKI61" s="166"/>
      <c r="AKJ61" s="166"/>
      <c r="AKK61" s="166"/>
      <c r="AKL61" s="166"/>
      <c r="AKM61" s="166"/>
      <c r="AKN61" s="166"/>
    </row>
    <row r="62" spans="1:976" s="421" customFormat="1">
      <c r="A62" s="175" t="str">
        <f>A10</f>
        <v>II. kwartał 2</v>
      </c>
      <c r="B62" s="178">
        <f ca="1">'Parametry sprzedazy'!M126</f>
        <v>0</v>
      </c>
      <c r="C62" s="173"/>
      <c r="D62" s="179"/>
      <c r="E62" s="179"/>
      <c r="F62" s="179">
        <f ca="1">$B62*F$57</f>
        <v>0</v>
      </c>
      <c r="G62" s="179">
        <f ca="1">$B62*G$57</f>
        <v>0</v>
      </c>
      <c r="H62" s="179">
        <f ca="1">$B62*H$57</f>
        <v>0</v>
      </c>
      <c r="I62" s="179">
        <f ca="1">$B62*I$57</f>
        <v>0</v>
      </c>
      <c r="J62" s="179">
        <f ca="1">$B62*J$57</f>
        <v>0</v>
      </c>
      <c r="K62" s="179">
        <f ca="1">$B62*K$57</f>
        <v>0</v>
      </c>
      <c r="L62" s="179">
        <f ca="1">$B62*L$57</f>
        <v>0</v>
      </c>
      <c r="M62" s="179">
        <f ca="1">$B62*M$57</f>
        <v>0</v>
      </c>
      <c r="N62" s="179">
        <f ca="1">$B62*N$57</f>
        <v>0</v>
      </c>
      <c r="O62" s="179">
        <f ca="1">$B62*O$57</f>
        <v>0</v>
      </c>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c r="BT62" s="166"/>
      <c r="BU62" s="166"/>
      <c r="BV62" s="166"/>
      <c r="BW62" s="166"/>
      <c r="BX62" s="166"/>
      <c r="BY62" s="166"/>
      <c r="BZ62" s="166"/>
      <c r="CA62" s="166"/>
      <c r="CB62" s="166"/>
      <c r="CC62" s="166"/>
      <c r="CD62" s="166"/>
      <c r="CE62" s="166"/>
      <c r="CF62" s="166"/>
      <c r="CG62" s="166"/>
      <c r="CH62" s="166"/>
      <c r="CI62" s="166"/>
      <c r="CJ62" s="166"/>
      <c r="CK62" s="166"/>
      <c r="CL62" s="166"/>
      <c r="CM62" s="166"/>
      <c r="CN62" s="166"/>
      <c r="CO62" s="166"/>
      <c r="CP62" s="166"/>
      <c r="CQ62" s="166"/>
      <c r="CR62" s="166"/>
      <c r="CS62" s="166"/>
      <c r="CT62" s="166"/>
      <c r="CU62" s="166"/>
      <c r="CV62" s="166"/>
      <c r="CW62" s="166"/>
      <c r="CX62" s="166"/>
      <c r="CY62" s="166"/>
      <c r="CZ62" s="166"/>
      <c r="DA62" s="166"/>
      <c r="DB62" s="166"/>
      <c r="DC62" s="166"/>
      <c r="DD62" s="166"/>
      <c r="DE62" s="166"/>
      <c r="DF62" s="166"/>
      <c r="DG62" s="166"/>
      <c r="DH62" s="166"/>
      <c r="DI62" s="166"/>
      <c r="DJ62" s="166"/>
      <c r="DK62" s="166"/>
      <c r="DL62" s="166"/>
      <c r="DM62" s="166"/>
      <c r="DN62" s="166"/>
      <c r="DO62" s="166"/>
      <c r="DP62" s="166"/>
      <c r="DQ62" s="166"/>
      <c r="DR62" s="166"/>
      <c r="DS62" s="166"/>
      <c r="DT62" s="166"/>
      <c r="DU62" s="166"/>
      <c r="DV62" s="166"/>
      <c r="DW62" s="166"/>
      <c r="DX62" s="166"/>
      <c r="DY62" s="166"/>
      <c r="DZ62" s="166"/>
      <c r="EA62" s="166"/>
      <c r="EB62" s="166"/>
      <c r="EC62" s="166"/>
      <c r="ED62" s="166"/>
      <c r="EE62" s="166"/>
      <c r="EF62" s="166"/>
      <c r="EG62" s="166"/>
      <c r="EH62" s="166"/>
      <c r="EI62" s="166"/>
      <c r="EJ62" s="166"/>
      <c r="EK62" s="166"/>
      <c r="EL62" s="166"/>
      <c r="EM62" s="166"/>
      <c r="EN62" s="166"/>
      <c r="EO62" s="166"/>
      <c r="EP62" s="166"/>
      <c r="EQ62" s="166"/>
      <c r="ER62" s="166"/>
      <c r="ES62" s="166"/>
      <c r="ET62" s="166"/>
      <c r="EU62" s="166"/>
      <c r="EV62" s="166"/>
      <c r="EW62" s="166"/>
      <c r="EX62" s="166"/>
      <c r="EY62" s="166"/>
      <c r="EZ62" s="166"/>
      <c r="FA62" s="166"/>
      <c r="FB62" s="166"/>
      <c r="FC62" s="166"/>
      <c r="FD62" s="166"/>
      <c r="FE62" s="166"/>
      <c r="FF62" s="166"/>
      <c r="FG62" s="166"/>
      <c r="FH62" s="166"/>
      <c r="FI62" s="166"/>
      <c r="FJ62" s="166"/>
      <c r="FK62" s="166"/>
      <c r="FL62" s="166"/>
      <c r="FM62" s="166"/>
      <c r="FN62" s="166"/>
      <c r="FO62" s="166"/>
      <c r="FP62" s="166"/>
      <c r="FQ62" s="166"/>
      <c r="FR62" s="166"/>
      <c r="FS62" s="166"/>
      <c r="FT62" s="166"/>
      <c r="FU62" s="166"/>
      <c r="FV62" s="166"/>
      <c r="FW62" s="166"/>
      <c r="FX62" s="166"/>
      <c r="FY62" s="166"/>
      <c r="FZ62" s="166"/>
      <c r="GA62" s="166"/>
      <c r="GB62" s="166"/>
      <c r="GC62" s="166"/>
      <c r="GD62" s="166"/>
      <c r="GE62" s="166"/>
      <c r="GF62" s="166"/>
      <c r="GG62" s="166"/>
      <c r="GH62" s="166"/>
      <c r="GI62" s="166"/>
      <c r="GJ62" s="166"/>
      <c r="GK62" s="166"/>
      <c r="GL62" s="166"/>
      <c r="GM62" s="166"/>
      <c r="GN62" s="166"/>
      <c r="GO62" s="166"/>
      <c r="GP62" s="166"/>
      <c r="GQ62" s="166"/>
      <c r="GR62" s="166"/>
      <c r="GS62" s="166"/>
      <c r="GT62" s="166"/>
      <c r="GU62" s="166"/>
      <c r="GV62" s="166"/>
      <c r="GW62" s="166"/>
      <c r="GX62" s="166"/>
      <c r="GY62" s="166"/>
      <c r="GZ62" s="166"/>
      <c r="HA62" s="166"/>
      <c r="HB62" s="166"/>
      <c r="HC62" s="166"/>
      <c r="HD62" s="166"/>
      <c r="HE62" s="166"/>
      <c r="HF62" s="166"/>
      <c r="HG62" s="166"/>
      <c r="HH62" s="166"/>
      <c r="HI62" s="166"/>
      <c r="HJ62" s="166"/>
      <c r="HK62" s="166"/>
      <c r="HL62" s="166"/>
      <c r="HM62" s="166"/>
      <c r="HN62" s="166"/>
      <c r="HO62" s="166"/>
      <c r="HP62" s="166"/>
      <c r="HQ62" s="166"/>
      <c r="HR62" s="166"/>
      <c r="HS62" s="166"/>
      <c r="HT62" s="166"/>
      <c r="HU62" s="166"/>
      <c r="HV62" s="166"/>
      <c r="HW62" s="166"/>
      <c r="HX62" s="166"/>
      <c r="HY62" s="166"/>
      <c r="HZ62" s="166"/>
      <c r="IA62" s="166"/>
      <c r="IB62" s="166"/>
      <c r="IC62" s="166"/>
      <c r="ID62" s="166"/>
      <c r="IE62" s="166"/>
      <c r="IF62" s="166"/>
      <c r="IG62" s="166"/>
      <c r="IH62" s="166"/>
      <c r="II62" s="166"/>
      <c r="IJ62" s="166"/>
      <c r="IK62" s="166"/>
      <c r="IL62" s="166"/>
      <c r="IM62" s="166"/>
      <c r="IN62" s="166"/>
      <c r="IO62" s="166"/>
      <c r="IP62" s="166"/>
      <c r="IQ62" s="166"/>
      <c r="IR62" s="166"/>
      <c r="IS62" s="166"/>
      <c r="IT62" s="166"/>
      <c r="IU62" s="166"/>
      <c r="IV62" s="166"/>
      <c r="IW62" s="166"/>
      <c r="IX62" s="166"/>
      <c r="IY62" s="166"/>
      <c r="IZ62" s="166"/>
      <c r="JA62" s="166"/>
      <c r="JB62" s="166"/>
      <c r="JC62" s="166"/>
      <c r="JD62" s="166"/>
      <c r="JE62" s="166"/>
      <c r="JF62" s="166"/>
      <c r="JG62" s="166"/>
      <c r="JH62" s="166"/>
      <c r="JI62" s="166"/>
      <c r="JJ62" s="166"/>
      <c r="JK62" s="166"/>
      <c r="JL62" s="166"/>
      <c r="JM62" s="166"/>
      <c r="JN62" s="166"/>
      <c r="JO62" s="166"/>
      <c r="JP62" s="166"/>
      <c r="JQ62" s="166"/>
      <c r="JR62" s="166"/>
      <c r="JS62" s="166"/>
      <c r="JT62" s="166"/>
      <c r="JU62" s="166"/>
      <c r="JV62" s="166"/>
      <c r="JW62" s="166"/>
      <c r="JX62" s="166"/>
      <c r="JY62" s="166"/>
      <c r="JZ62" s="166"/>
      <c r="KA62" s="166"/>
      <c r="KB62" s="166"/>
      <c r="KC62" s="166"/>
      <c r="KD62" s="166"/>
      <c r="KE62" s="166"/>
      <c r="KF62" s="166"/>
      <c r="KG62" s="166"/>
      <c r="KH62" s="166"/>
      <c r="KI62" s="166"/>
      <c r="KJ62" s="166"/>
      <c r="KK62" s="166"/>
      <c r="KL62" s="166"/>
      <c r="KM62" s="166"/>
      <c r="KN62" s="166"/>
      <c r="KO62" s="166"/>
      <c r="KP62" s="166"/>
      <c r="KQ62" s="166"/>
      <c r="KR62" s="166"/>
      <c r="KS62" s="166"/>
      <c r="KT62" s="166"/>
      <c r="KU62" s="166"/>
      <c r="KV62" s="166"/>
      <c r="KW62" s="166"/>
      <c r="KX62" s="166"/>
      <c r="KY62" s="166"/>
      <c r="KZ62" s="166"/>
      <c r="LA62" s="166"/>
      <c r="LB62" s="166"/>
      <c r="LC62" s="166"/>
      <c r="LD62" s="166"/>
      <c r="LE62" s="166"/>
      <c r="LF62" s="166"/>
      <c r="LG62" s="166"/>
      <c r="LH62" s="166"/>
      <c r="LI62" s="166"/>
      <c r="LJ62" s="166"/>
      <c r="LK62" s="166"/>
      <c r="LL62" s="166"/>
      <c r="LM62" s="166"/>
      <c r="LN62" s="166"/>
      <c r="LO62" s="166"/>
      <c r="LP62" s="166"/>
      <c r="LQ62" s="166"/>
      <c r="LR62" s="166"/>
      <c r="LS62" s="166"/>
      <c r="LT62" s="166"/>
      <c r="LU62" s="166"/>
      <c r="LV62" s="166"/>
      <c r="LW62" s="166"/>
      <c r="LX62" s="166"/>
      <c r="LY62" s="166"/>
      <c r="LZ62" s="166"/>
      <c r="MA62" s="166"/>
      <c r="MB62" s="166"/>
      <c r="MC62" s="166"/>
      <c r="MD62" s="166"/>
      <c r="ME62" s="166"/>
      <c r="MF62" s="166"/>
      <c r="MG62" s="166"/>
      <c r="MH62" s="166"/>
      <c r="MI62" s="166"/>
      <c r="MJ62" s="166"/>
      <c r="MK62" s="166"/>
      <c r="ML62" s="166"/>
      <c r="MM62" s="166"/>
      <c r="MN62" s="166"/>
      <c r="MO62" s="166"/>
      <c r="MP62" s="166"/>
      <c r="MQ62" s="166"/>
      <c r="MR62" s="166"/>
      <c r="MS62" s="166"/>
      <c r="MT62" s="166"/>
      <c r="MU62" s="166"/>
      <c r="MV62" s="166"/>
      <c r="MW62" s="166"/>
      <c r="MX62" s="166"/>
      <c r="MY62" s="166"/>
      <c r="MZ62" s="166"/>
      <c r="NA62" s="166"/>
      <c r="NB62" s="166"/>
      <c r="NC62" s="166"/>
      <c r="ND62" s="166"/>
      <c r="NE62" s="166"/>
      <c r="NF62" s="166"/>
      <c r="NG62" s="166"/>
      <c r="NH62" s="166"/>
      <c r="NI62" s="166"/>
      <c r="NJ62" s="166"/>
      <c r="NK62" s="166"/>
      <c r="NL62" s="166"/>
      <c r="NM62" s="166"/>
      <c r="NN62" s="166"/>
      <c r="NO62" s="166"/>
      <c r="NP62" s="166"/>
      <c r="NQ62" s="166"/>
      <c r="NR62" s="166"/>
      <c r="NS62" s="166"/>
      <c r="NT62" s="166"/>
      <c r="NU62" s="166"/>
      <c r="NV62" s="166"/>
      <c r="NW62" s="166"/>
      <c r="NX62" s="166"/>
      <c r="NY62" s="166"/>
      <c r="NZ62" s="166"/>
      <c r="OA62" s="166"/>
      <c r="OB62" s="166"/>
      <c r="OC62" s="166"/>
      <c r="OD62" s="166"/>
      <c r="OE62" s="166"/>
      <c r="OF62" s="166"/>
      <c r="OG62" s="166"/>
      <c r="OH62" s="166"/>
      <c r="OI62" s="166"/>
      <c r="OJ62" s="166"/>
      <c r="OK62" s="166"/>
      <c r="OL62" s="166"/>
      <c r="OM62" s="166"/>
      <c r="ON62" s="166"/>
      <c r="OO62" s="166"/>
      <c r="OP62" s="166"/>
      <c r="OQ62" s="166"/>
      <c r="OR62" s="166"/>
      <c r="OS62" s="166"/>
      <c r="OT62" s="166"/>
      <c r="OU62" s="166"/>
      <c r="OV62" s="166"/>
      <c r="OW62" s="166"/>
      <c r="OX62" s="166"/>
      <c r="OY62" s="166"/>
      <c r="OZ62" s="166"/>
      <c r="PA62" s="166"/>
      <c r="PB62" s="166"/>
      <c r="PC62" s="166"/>
      <c r="PD62" s="166"/>
      <c r="PE62" s="166"/>
      <c r="PF62" s="166"/>
      <c r="PG62" s="166"/>
      <c r="PH62" s="166"/>
      <c r="PI62" s="166"/>
      <c r="PJ62" s="166"/>
      <c r="PK62" s="166"/>
      <c r="PL62" s="166"/>
      <c r="PM62" s="166"/>
      <c r="PN62" s="166"/>
      <c r="PO62" s="166"/>
      <c r="PP62" s="166"/>
      <c r="PQ62" s="166"/>
      <c r="PR62" s="166"/>
      <c r="PS62" s="166"/>
      <c r="PT62" s="166"/>
      <c r="PU62" s="166"/>
      <c r="PV62" s="166"/>
      <c r="PW62" s="166"/>
      <c r="PX62" s="166"/>
      <c r="PY62" s="166"/>
      <c r="PZ62" s="166"/>
      <c r="QA62" s="166"/>
      <c r="QB62" s="166"/>
      <c r="QC62" s="166"/>
      <c r="QD62" s="166"/>
      <c r="QE62" s="166"/>
      <c r="QF62" s="166"/>
      <c r="QG62" s="166"/>
      <c r="QH62" s="166"/>
      <c r="QI62" s="166"/>
      <c r="QJ62" s="166"/>
      <c r="QK62" s="166"/>
      <c r="QL62" s="166"/>
      <c r="QM62" s="166"/>
      <c r="QN62" s="166"/>
      <c r="QO62" s="166"/>
      <c r="QP62" s="166"/>
      <c r="QQ62" s="166"/>
      <c r="QR62" s="166"/>
      <c r="QS62" s="166"/>
      <c r="QT62" s="166"/>
      <c r="QU62" s="166"/>
      <c r="QV62" s="166"/>
      <c r="QW62" s="166"/>
      <c r="QX62" s="166"/>
      <c r="QY62" s="166"/>
      <c r="QZ62" s="166"/>
      <c r="RA62" s="166"/>
      <c r="RB62" s="166"/>
      <c r="RC62" s="166"/>
      <c r="RD62" s="166"/>
      <c r="RE62" s="166"/>
      <c r="RF62" s="166"/>
      <c r="RG62" s="166"/>
      <c r="RH62" s="166"/>
      <c r="RI62" s="166"/>
      <c r="RJ62" s="166"/>
      <c r="RK62" s="166"/>
      <c r="RL62" s="166"/>
      <c r="RM62" s="166"/>
      <c r="RN62" s="166"/>
      <c r="RO62" s="166"/>
      <c r="RP62" s="166"/>
      <c r="RQ62" s="166"/>
      <c r="RR62" s="166"/>
      <c r="RS62" s="166"/>
      <c r="RT62" s="166"/>
      <c r="RU62" s="166"/>
      <c r="RV62" s="166"/>
      <c r="RW62" s="166"/>
      <c r="RX62" s="166"/>
      <c r="RY62" s="166"/>
      <c r="RZ62" s="166"/>
      <c r="SA62" s="166"/>
      <c r="SB62" s="166"/>
      <c r="SC62" s="166"/>
      <c r="SD62" s="166"/>
      <c r="SE62" s="166"/>
      <c r="SF62" s="166"/>
      <c r="SG62" s="166"/>
      <c r="SH62" s="166"/>
      <c r="SI62" s="166"/>
      <c r="SJ62" s="166"/>
      <c r="SK62" s="166"/>
      <c r="SL62" s="166"/>
      <c r="SM62" s="166"/>
      <c r="SN62" s="166"/>
      <c r="SO62" s="166"/>
      <c r="SP62" s="166"/>
      <c r="SQ62" s="166"/>
      <c r="SR62" s="166"/>
      <c r="SS62" s="166"/>
      <c r="ST62" s="166"/>
      <c r="SU62" s="166"/>
      <c r="SV62" s="166"/>
      <c r="SW62" s="166"/>
      <c r="SX62" s="166"/>
      <c r="SY62" s="166"/>
      <c r="SZ62" s="166"/>
      <c r="TA62" s="166"/>
      <c r="TB62" s="166"/>
      <c r="TC62" s="166"/>
      <c r="TD62" s="166"/>
      <c r="TE62" s="166"/>
      <c r="TF62" s="166"/>
      <c r="TG62" s="166"/>
      <c r="TH62" s="166"/>
      <c r="TI62" s="166"/>
      <c r="TJ62" s="166"/>
      <c r="TK62" s="166"/>
      <c r="TL62" s="166"/>
      <c r="TM62" s="166"/>
      <c r="TN62" s="166"/>
      <c r="TO62" s="166"/>
      <c r="TP62" s="166"/>
      <c r="TQ62" s="166"/>
      <c r="TR62" s="166"/>
      <c r="TS62" s="166"/>
      <c r="TT62" s="166"/>
      <c r="TU62" s="166"/>
      <c r="TV62" s="166"/>
      <c r="TW62" s="166"/>
      <c r="TX62" s="166"/>
      <c r="TY62" s="166"/>
      <c r="TZ62" s="166"/>
      <c r="UA62" s="166"/>
      <c r="UB62" s="166"/>
      <c r="UC62" s="166"/>
      <c r="UD62" s="166"/>
      <c r="UE62" s="166"/>
      <c r="UF62" s="166"/>
      <c r="UG62" s="166"/>
      <c r="UH62" s="166"/>
      <c r="UI62" s="166"/>
      <c r="UJ62" s="166"/>
      <c r="UK62" s="166"/>
      <c r="UL62" s="166"/>
      <c r="UM62" s="166"/>
      <c r="UN62" s="166"/>
      <c r="UO62" s="166"/>
      <c r="UP62" s="166"/>
      <c r="UQ62" s="166"/>
      <c r="UR62" s="166"/>
      <c r="US62" s="166"/>
      <c r="UT62" s="166"/>
      <c r="UU62" s="166"/>
      <c r="UV62" s="166"/>
      <c r="UW62" s="166"/>
      <c r="UX62" s="166"/>
      <c r="UY62" s="166"/>
      <c r="UZ62" s="166"/>
      <c r="VA62" s="166"/>
      <c r="VB62" s="166"/>
      <c r="VC62" s="166"/>
      <c r="VD62" s="166"/>
      <c r="VE62" s="166"/>
      <c r="VF62" s="166"/>
      <c r="VG62" s="166"/>
      <c r="VH62" s="166"/>
      <c r="VI62" s="166"/>
      <c r="VJ62" s="166"/>
      <c r="VK62" s="166"/>
      <c r="VL62" s="166"/>
      <c r="VM62" s="166"/>
      <c r="VN62" s="166"/>
      <c r="VO62" s="166"/>
      <c r="VP62" s="166"/>
      <c r="VQ62" s="166"/>
      <c r="VR62" s="166"/>
      <c r="VS62" s="166"/>
      <c r="VT62" s="166"/>
      <c r="VU62" s="166"/>
      <c r="VV62" s="166"/>
      <c r="VW62" s="166"/>
      <c r="VX62" s="166"/>
      <c r="VY62" s="166"/>
      <c r="VZ62" s="166"/>
      <c r="WA62" s="166"/>
      <c r="WB62" s="166"/>
      <c r="WC62" s="166"/>
      <c r="WD62" s="166"/>
      <c r="WE62" s="166"/>
      <c r="WF62" s="166"/>
      <c r="WG62" s="166"/>
      <c r="WH62" s="166"/>
      <c r="WI62" s="166"/>
      <c r="WJ62" s="166"/>
      <c r="WK62" s="166"/>
      <c r="WL62" s="166"/>
      <c r="WM62" s="166"/>
      <c r="WN62" s="166"/>
      <c r="WO62" s="166"/>
      <c r="WP62" s="166"/>
      <c r="WQ62" s="166"/>
      <c r="WR62" s="166"/>
      <c r="WS62" s="166"/>
      <c r="WT62" s="166"/>
      <c r="WU62" s="166"/>
      <c r="WV62" s="166"/>
      <c r="WW62" s="166"/>
      <c r="WX62" s="166"/>
      <c r="WY62" s="166"/>
      <c r="WZ62" s="166"/>
      <c r="XA62" s="166"/>
      <c r="XB62" s="166"/>
      <c r="XC62" s="166"/>
      <c r="XD62" s="166"/>
      <c r="XE62" s="166"/>
      <c r="XF62" s="166"/>
      <c r="XG62" s="166"/>
      <c r="XH62" s="166"/>
      <c r="XI62" s="166"/>
      <c r="XJ62" s="166"/>
      <c r="XK62" s="166"/>
      <c r="XL62" s="166"/>
      <c r="XM62" s="166"/>
      <c r="XN62" s="166"/>
      <c r="XO62" s="166"/>
      <c r="XP62" s="166"/>
      <c r="XQ62" s="166"/>
      <c r="XR62" s="166"/>
      <c r="XS62" s="166"/>
      <c r="XT62" s="166"/>
      <c r="XU62" s="166"/>
      <c r="XV62" s="166"/>
      <c r="XW62" s="166"/>
      <c r="XX62" s="166"/>
      <c r="XY62" s="166"/>
      <c r="XZ62" s="166"/>
      <c r="YA62" s="166"/>
      <c r="YB62" s="166"/>
      <c r="YC62" s="166"/>
      <c r="YD62" s="166"/>
      <c r="YE62" s="166"/>
      <c r="YF62" s="166"/>
      <c r="YG62" s="166"/>
      <c r="YH62" s="166"/>
      <c r="YI62" s="166"/>
      <c r="YJ62" s="166"/>
      <c r="YK62" s="166"/>
      <c r="YL62" s="166"/>
      <c r="YM62" s="166"/>
      <c r="YN62" s="166"/>
      <c r="YO62" s="166"/>
      <c r="YP62" s="166"/>
      <c r="YQ62" s="166"/>
      <c r="YR62" s="166"/>
      <c r="YS62" s="166"/>
      <c r="YT62" s="166"/>
      <c r="YU62" s="166"/>
      <c r="YV62" s="166"/>
      <c r="YW62" s="166"/>
      <c r="YX62" s="166"/>
      <c r="YY62" s="166"/>
      <c r="YZ62" s="166"/>
      <c r="ZA62" s="166"/>
      <c r="ZB62" s="166"/>
      <c r="ZC62" s="166"/>
      <c r="ZD62" s="166"/>
      <c r="ZE62" s="166"/>
      <c r="ZF62" s="166"/>
      <c r="ZG62" s="166"/>
      <c r="ZH62" s="166"/>
      <c r="ZI62" s="166"/>
      <c r="ZJ62" s="166"/>
      <c r="ZK62" s="166"/>
      <c r="ZL62" s="166"/>
      <c r="ZM62" s="166"/>
      <c r="ZN62" s="166"/>
      <c r="ZO62" s="166"/>
      <c r="ZP62" s="166"/>
      <c r="ZQ62" s="166"/>
      <c r="ZR62" s="166"/>
      <c r="ZS62" s="166"/>
      <c r="ZT62" s="166"/>
      <c r="ZU62" s="166"/>
      <c r="ZV62" s="166"/>
      <c r="ZW62" s="166"/>
      <c r="ZX62" s="166"/>
      <c r="ZY62" s="166"/>
      <c r="ZZ62" s="166"/>
      <c r="AAA62" s="166"/>
      <c r="AAB62" s="166"/>
      <c r="AAC62" s="166"/>
      <c r="AAD62" s="166"/>
      <c r="AAE62" s="166"/>
      <c r="AAF62" s="166"/>
      <c r="AAG62" s="166"/>
      <c r="AAH62" s="166"/>
      <c r="AAI62" s="166"/>
      <c r="AAJ62" s="166"/>
      <c r="AAK62" s="166"/>
      <c r="AAL62" s="166"/>
      <c r="AAM62" s="166"/>
      <c r="AAN62" s="166"/>
      <c r="AAO62" s="166"/>
      <c r="AAP62" s="166"/>
      <c r="AAQ62" s="166"/>
      <c r="AAR62" s="166"/>
      <c r="AAS62" s="166"/>
      <c r="AAT62" s="166"/>
      <c r="AAU62" s="166"/>
      <c r="AAV62" s="166"/>
      <c r="AAW62" s="166"/>
      <c r="AAX62" s="166"/>
      <c r="AAY62" s="166"/>
      <c r="AAZ62" s="166"/>
      <c r="ABA62" s="166"/>
      <c r="ABB62" s="166"/>
      <c r="ABC62" s="166"/>
      <c r="ABD62" s="166"/>
      <c r="ABE62" s="166"/>
      <c r="ABF62" s="166"/>
      <c r="ABG62" s="166"/>
      <c r="ABH62" s="166"/>
      <c r="ABI62" s="166"/>
      <c r="ABJ62" s="166"/>
      <c r="ABK62" s="166"/>
      <c r="ABL62" s="166"/>
      <c r="ABM62" s="166"/>
      <c r="ABN62" s="166"/>
      <c r="ABO62" s="166"/>
      <c r="ABP62" s="166"/>
      <c r="ABQ62" s="166"/>
      <c r="ABR62" s="166"/>
      <c r="ABS62" s="166"/>
      <c r="ABT62" s="166"/>
      <c r="ABU62" s="166"/>
      <c r="ABV62" s="166"/>
      <c r="ABW62" s="166"/>
      <c r="ABX62" s="166"/>
      <c r="ABY62" s="166"/>
      <c r="ABZ62" s="166"/>
      <c r="ACA62" s="166"/>
      <c r="ACB62" s="166"/>
      <c r="ACC62" s="166"/>
      <c r="ACD62" s="166"/>
      <c r="ACE62" s="166"/>
      <c r="ACF62" s="166"/>
      <c r="ACG62" s="166"/>
      <c r="ACH62" s="166"/>
      <c r="ACI62" s="166"/>
      <c r="ACJ62" s="166"/>
      <c r="ACK62" s="166"/>
      <c r="ACL62" s="166"/>
      <c r="ACM62" s="166"/>
      <c r="ACN62" s="166"/>
      <c r="ACO62" s="166"/>
      <c r="ACP62" s="166"/>
      <c r="ACQ62" s="166"/>
      <c r="ACR62" s="166"/>
      <c r="ACS62" s="166"/>
      <c r="ACT62" s="166"/>
      <c r="ACU62" s="166"/>
      <c r="ACV62" s="166"/>
      <c r="ACW62" s="166"/>
      <c r="ACX62" s="166"/>
      <c r="ACY62" s="166"/>
      <c r="ACZ62" s="166"/>
      <c r="ADA62" s="166"/>
      <c r="ADB62" s="166"/>
      <c r="ADC62" s="166"/>
      <c r="ADD62" s="166"/>
      <c r="ADE62" s="166"/>
      <c r="ADF62" s="166"/>
      <c r="ADG62" s="166"/>
      <c r="ADH62" s="166"/>
      <c r="ADI62" s="166"/>
      <c r="ADJ62" s="166"/>
      <c r="ADK62" s="166"/>
      <c r="ADL62" s="166"/>
      <c r="ADM62" s="166"/>
      <c r="ADN62" s="166"/>
      <c r="ADO62" s="166"/>
      <c r="ADP62" s="166"/>
      <c r="ADQ62" s="166"/>
      <c r="ADR62" s="166"/>
      <c r="ADS62" s="166"/>
      <c r="ADT62" s="166"/>
      <c r="ADU62" s="166"/>
      <c r="ADV62" s="166"/>
      <c r="ADW62" s="166"/>
      <c r="ADX62" s="166"/>
      <c r="ADY62" s="166"/>
      <c r="ADZ62" s="166"/>
      <c r="AEA62" s="166"/>
      <c r="AEB62" s="166"/>
      <c r="AEC62" s="166"/>
      <c r="AED62" s="166"/>
      <c r="AEE62" s="166"/>
      <c r="AEF62" s="166"/>
      <c r="AEG62" s="166"/>
      <c r="AEH62" s="166"/>
      <c r="AEI62" s="166"/>
      <c r="AEJ62" s="166"/>
      <c r="AEK62" s="166"/>
      <c r="AEL62" s="166"/>
      <c r="AEM62" s="166"/>
      <c r="AEN62" s="166"/>
      <c r="AEO62" s="166"/>
      <c r="AEP62" s="166"/>
      <c r="AEQ62" s="166"/>
      <c r="AER62" s="166"/>
      <c r="AES62" s="166"/>
      <c r="AET62" s="166"/>
      <c r="AEU62" s="166"/>
      <c r="AEV62" s="166"/>
      <c r="AEW62" s="166"/>
      <c r="AEX62" s="166"/>
      <c r="AEY62" s="166"/>
      <c r="AEZ62" s="166"/>
      <c r="AFA62" s="166"/>
      <c r="AFB62" s="166"/>
      <c r="AFC62" s="166"/>
      <c r="AFD62" s="166"/>
      <c r="AFE62" s="166"/>
      <c r="AFF62" s="166"/>
      <c r="AFG62" s="166"/>
      <c r="AFH62" s="166"/>
      <c r="AFI62" s="166"/>
      <c r="AFJ62" s="166"/>
      <c r="AFK62" s="166"/>
      <c r="AFL62" s="166"/>
      <c r="AFM62" s="166"/>
      <c r="AFN62" s="166"/>
      <c r="AFO62" s="166"/>
      <c r="AFP62" s="166"/>
      <c r="AFQ62" s="166"/>
      <c r="AFR62" s="166"/>
      <c r="AFS62" s="166"/>
      <c r="AFT62" s="166"/>
      <c r="AFU62" s="166"/>
      <c r="AFV62" s="166"/>
      <c r="AFW62" s="166"/>
      <c r="AFX62" s="166"/>
      <c r="AFY62" s="166"/>
      <c r="AFZ62" s="166"/>
      <c r="AGA62" s="166"/>
      <c r="AGB62" s="166"/>
      <c r="AGC62" s="166"/>
      <c r="AGD62" s="166"/>
      <c r="AGE62" s="166"/>
      <c r="AGF62" s="166"/>
      <c r="AGG62" s="166"/>
      <c r="AGH62" s="166"/>
      <c r="AGI62" s="166"/>
      <c r="AGJ62" s="166"/>
      <c r="AGK62" s="166"/>
      <c r="AGL62" s="166"/>
      <c r="AGM62" s="166"/>
      <c r="AGN62" s="166"/>
      <c r="AGO62" s="166"/>
      <c r="AGP62" s="166"/>
      <c r="AGQ62" s="166"/>
      <c r="AGR62" s="166"/>
      <c r="AGS62" s="166"/>
      <c r="AGT62" s="166"/>
      <c r="AGU62" s="166"/>
      <c r="AGV62" s="166"/>
      <c r="AGW62" s="166"/>
      <c r="AGX62" s="166"/>
      <c r="AGY62" s="166"/>
      <c r="AGZ62" s="166"/>
      <c r="AHA62" s="166"/>
      <c r="AHB62" s="166"/>
      <c r="AHC62" s="166"/>
      <c r="AHD62" s="166"/>
      <c r="AHE62" s="166"/>
      <c r="AHF62" s="166"/>
      <c r="AHG62" s="166"/>
      <c r="AHH62" s="166"/>
      <c r="AHI62" s="166"/>
      <c r="AHJ62" s="166"/>
      <c r="AHK62" s="166"/>
      <c r="AHL62" s="166"/>
      <c r="AHM62" s="166"/>
      <c r="AHN62" s="166"/>
      <c r="AHO62" s="166"/>
      <c r="AHP62" s="166"/>
      <c r="AHQ62" s="166"/>
      <c r="AHR62" s="166"/>
      <c r="AHS62" s="166"/>
      <c r="AHT62" s="166"/>
      <c r="AHU62" s="166"/>
      <c r="AHV62" s="166"/>
      <c r="AHW62" s="166"/>
      <c r="AHX62" s="166"/>
      <c r="AHY62" s="166"/>
      <c r="AHZ62" s="166"/>
      <c r="AIA62" s="166"/>
      <c r="AIB62" s="166"/>
      <c r="AIC62" s="166"/>
      <c r="AID62" s="166"/>
      <c r="AIE62" s="166"/>
      <c r="AIF62" s="166"/>
      <c r="AIG62" s="166"/>
      <c r="AIH62" s="166"/>
      <c r="AII62" s="166"/>
      <c r="AIJ62" s="166"/>
      <c r="AIK62" s="166"/>
      <c r="AIL62" s="166"/>
      <c r="AIM62" s="166"/>
      <c r="AIN62" s="166"/>
      <c r="AIO62" s="166"/>
      <c r="AIP62" s="166"/>
      <c r="AIQ62" s="166"/>
      <c r="AIR62" s="166"/>
      <c r="AIS62" s="166"/>
      <c r="AIT62" s="166"/>
      <c r="AIU62" s="166"/>
      <c r="AIV62" s="166"/>
      <c r="AIW62" s="166"/>
      <c r="AIX62" s="166"/>
      <c r="AIY62" s="166"/>
      <c r="AIZ62" s="166"/>
      <c r="AJA62" s="166"/>
      <c r="AJB62" s="166"/>
      <c r="AJC62" s="166"/>
      <c r="AJD62" s="166"/>
      <c r="AJE62" s="166"/>
      <c r="AJF62" s="166"/>
      <c r="AJG62" s="166"/>
      <c r="AJH62" s="166"/>
      <c r="AJI62" s="166"/>
      <c r="AJJ62" s="166"/>
      <c r="AJK62" s="166"/>
      <c r="AJL62" s="166"/>
      <c r="AJM62" s="166"/>
      <c r="AJN62" s="166"/>
      <c r="AJO62" s="166"/>
      <c r="AJP62" s="166"/>
      <c r="AJQ62" s="166"/>
      <c r="AJR62" s="166"/>
      <c r="AJS62" s="166"/>
      <c r="AJT62" s="166"/>
      <c r="AJU62" s="166"/>
      <c r="AJV62" s="166"/>
      <c r="AJW62" s="166"/>
      <c r="AJX62" s="166"/>
      <c r="AJY62" s="166"/>
      <c r="AJZ62" s="166"/>
      <c r="AKA62" s="166"/>
      <c r="AKB62" s="166"/>
      <c r="AKC62" s="166"/>
      <c r="AKD62" s="166"/>
      <c r="AKE62" s="166"/>
      <c r="AKF62" s="166"/>
      <c r="AKG62" s="166"/>
      <c r="AKH62" s="166"/>
      <c r="AKI62" s="166"/>
      <c r="AKJ62" s="166"/>
      <c r="AKK62" s="166"/>
      <c r="AKL62" s="166"/>
      <c r="AKM62" s="166"/>
      <c r="AKN62" s="166"/>
    </row>
    <row r="63" spans="1:976" s="421" customFormat="1">
      <c r="A63" s="175" t="str">
        <f>A11</f>
        <v>III. kwartał 2</v>
      </c>
      <c r="B63" s="178">
        <f ca="1">'Parametry sprzedazy'!N126</f>
        <v>0.1</v>
      </c>
      <c r="C63" s="173"/>
      <c r="D63" s="179"/>
      <c r="E63" s="179"/>
      <c r="F63" s="179"/>
      <c r="G63" s="179">
        <f ca="1">$B63*G$57</f>
        <v>2.0000000000000004E-2</v>
      </c>
      <c r="H63" s="179">
        <f ca="1">$B63*H$57</f>
        <v>2.0000000000000004E-2</v>
      </c>
      <c r="I63" s="179">
        <f ca="1">$B63*I$57</f>
        <v>4.0000000000000008E-2</v>
      </c>
      <c r="J63" s="179">
        <f ca="1">$B63*J$57</f>
        <v>4.0000000000000008E-2</v>
      </c>
      <c r="K63" s="179">
        <f ca="1">$B63*K$57</f>
        <v>6.0000000000000012E-2</v>
      </c>
      <c r="L63" s="179">
        <f ca="1">$B63*L$57</f>
        <v>6.0000000000000012E-2</v>
      </c>
      <c r="M63" s="179">
        <f ca="1">$B63*M$57</f>
        <v>8.0000000000000016E-2</v>
      </c>
      <c r="N63" s="179">
        <f ca="1">$B63*N$57</f>
        <v>0.1</v>
      </c>
      <c r="O63" s="179">
        <f ca="1">$B63*O$57</f>
        <v>0.1</v>
      </c>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166"/>
      <c r="DB63" s="166"/>
      <c r="DC63" s="166"/>
      <c r="DD63" s="166"/>
      <c r="DE63" s="166"/>
      <c r="DF63" s="166"/>
      <c r="DG63" s="166"/>
      <c r="DH63" s="166"/>
      <c r="DI63" s="166"/>
      <c r="DJ63" s="166"/>
      <c r="DK63" s="166"/>
      <c r="DL63" s="166"/>
      <c r="DM63" s="166"/>
      <c r="DN63" s="166"/>
      <c r="DO63" s="166"/>
      <c r="DP63" s="166"/>
      <c r="DQ63" s="166"/>
      <c r="DR63" s="166"/>
      <c r="DS63" s="166"/>
      <c r="DT63" s="166"/>
      <c r="DU63" s="166"/>
      <c r="DV63" s="166"/>
      <c r="DW63" s="166"/>
      <c r="DX63" s="166"/>
      <c r="DY63" s="166"/>
      <c r="DZ63" s="166"/>
      <c r="EA63" s="166"/>
      <c r="EB63" s="166"/>
      <c r="EC63" s="166"/>
      <c r="ED63" s="166"/>
      <c r="EE63" s="166"/>
      <c r="EF63" s="166"/>
      <c r="EG63" s="166"/>
      <c r="EH63" s="166"/>
      <c r="EI63" s="166"/>
      <c r="EJ63" s="166"/>
      <c r="EK63" s="166"/>
      <c r="EL63" s="166"/>
      <c r="EM63" s="166"/>
      <c r="EN63" s="166"/>
      <c r="EO63" s="166"/>
      <c r="EP63" s="166"/>
      <c r="EQ63" s="166"/>
      <c r="ER63" s="166"/>
      <c r="ES63" s="166"/>
      <c r="ET63" s="166"/>
      <c r="EU63" s="166"/>
      <c r="EV63" s="166"/>
      <c r="EW63" s="166"/>
      <c r="EX63" s="166"/>
      <c r="EY63" s="166"/>
      <c r="EZ63" s="166"/>
      <c r="FA63" s="166"/>
      <c r="FB63" s="166"/>
      <c r="FC63" s="166"/>
      <c r="FD63" s="166"/>
      <c r="FE63" s="166"/>
      <c r="FF63" s="166"/>
      <c r="FG63" s="166"/>
      <c r="FH63" s="166"/>
      <c r="FI63" s="166"/>
      <c r="FJ63" s="166"/>
      <c r="FK63" s="166"/>
      <c r="FL63" s="166"/>
      <c r="FM63" s="166"/>
      <c r="FN63" s="166"/>
      <c r="FO63" s="166"/>
      <c r="FP63" s="166"/>
      <c r="FQ63" s="166"/>
      <c r="FR63" s="166"/>
      <c r="FS63" s="166"/>
      <c r="FT63" s="166"/>
      <c r="FU63" s="166"/>
      <c r="FV63" s="166"/>
      <c r="FW63" s="166"/>
      <c r="FX63" s="166"/>
      <c r="FY63" s="166"/>
      <c r="FZ63" s="166"/>
      <c r="GA63" s="166"/>
      <c r="GB63" s="166"/>
      <c r="GC63" s="166"/>
      <c r="GD63" s="166"/>
      <c r="GE63" s="166"/>
      <c r="GF63" s="166"/>
      <c r="GG63" s="166"/>
      <c r="GH63" s="166"/>
      <c r="GI63" s="166"/>
      <c r="GJ63" s="166"/>
      <c r="GK63" s="166"/>
      <c r="GL63" s="166"/>
      <c r="GM63" s="166"/>
      <c r="GN63" s="166"/>
      <c r="GO63" s="166"/>
      <c r="GP63" s="166"/>
      <c r="GQ63" s="166"/>
      <c r="GR63" s="166"/>
      <c r="GS63" s="166"/>
      <c r="GT63" s="166"/>
      <c r="GU63" s="166"/>
      <c r="GV63" s="166"/>
      <c r="GW63" s="166"/>
      <c r="GX63" s="166"/>
      <c r="GY63" s="166"/>
      <c r="GZ63" s="166"/>
      <c r="HA63" s="166"/>
      <c r="HB63" s="166"/>
      <c r="HC63" s="166"/>
      <c r="HD63" s="166"/>
      <c r="HE63" s="166"/>
      <c r="HF63" s="166"/>
      <c r="HG63" s="166"/>
      <c r="HH63" s="166"/>
      <c r="HI63" s="166"/>
      <c r="HJ63" s="166"/>
      <c r="HK63" s="166"/>
      <c r="HL63" s="166"/>
      <c r="HM63" s="166"/>
      <c r="HN63" s="166"/>
      <c r="HO63" s="166"/>
      <c r="HP63" s="166"/>
      <c r="HQ63" s="166"/>
      <c r="HR63" s="166"/>
      <c r="HS63" s="166"/>
      <c r="HT63" s="166"/>
      <c r="HU63" s="166"/>
      <c r="HV63" s="166"/>
      <c r="HW63" s="166"/>
      <c r="HX63" s="166"/>
      <c r="HY63" s="166"/>
      <c r="HZ63" s="166"/>
      <c r="IA63" s="166"/>
      <c r="IB63" s="166"/>
      <c r="IC63" s="166"/>
      <c r="ID63" s="166"/>
      <c r="IE63" s="166"/>
      <c r="IF63" s="166"/>
      <c r="IG63" s="166"/>
      <c r="IH63" s="166"/>
      <c r="II63" s="166"/>
      <c r="IJ63" s="166"/>
      <c r="IK63" s="166"/>
      <c r="IL63" s="166"/>
      <c r="IM63" s="166"/>
      <c r="IN63" s="166"/>
      <c r="IO63" s="166"/>
      <c r="IP63" s="166"/>
      <c r="IQ63" s="166"/>
      <c r="IR63" s="166"/>
      <c r="IS63" s="166"/>
      <c r="IT63" s="166"/>
      <c r="IU63" s="166"/>
      <c r="IV63" s="166"/>
      <c r="IW63" s="166"/>
      <c r="IX63" s="166"/>
      <c r="IY63" s="166"/>
      <c r="IZ63" s="166"/>
      <c r="JA63" s="166"/>
      <c r="JB63" s="166"/>
      <c r="JC63" s="166"/>
      <c r="JD63" s="166"/>
      <c r="JE63" s="166"/>
      <c r="JF63" s="166"/>
      <c r="JG63" s="166"/>
      <c r="JH63" s="166"/>
      <c r="JI63" s="166"/>
      <c r="JJ63" s="166"/>
      <c r="JK63" s="166"/>
      <c r="JL63" s="166"/>
      <c r="JM63" s="166"/>
      <c r="JN63" s="166"/>
      <c r="JO63" s="166"/>
      <c r="JP63" s="166"/>
      <c r="JQ63" s="166"/>
      <c r="JR63" s="166"/>
      <c r="JS63" s="166"/>
      <c r="JT63" s="166"/>
      <c r="JU63" s="166"/>
      <c r="JV63" s="166"/>
      <c r="JW63" s="166"/>
      <c r="JX63" s="166"/>
      <c r="JY63" s="166"/>
      <c r="JZ63" s="166"/>
      <c r="KA63" s="166"/>
      <c r="KB63" s="166"/>
      <c r="KC63" s="166"/>
      <c r="KD63" s="166"/>
      <c r="KE63" s="166"/>
      <c r="KF63" s="166"/>
      <c r="KG63" s="166"/>
      <c r="KH63" s="166"/>
      <c r="KI63" s="166"/>
      <c r="KJ63" s="166"/>
      <c r="KK63" s="166"/>
      <c r="KL63" s="166"/>
      <c r="KM63" s="166"/>
      <c r="KN63" s="166"/>
      <c r="KO63" s="166"/>
      <c r="KP63" s="166"/>
      <c r="KQ63" s="166"/>
      <c r="KR63" s="166"/>
      <c r="KS63" s="166"/>
      <c r="KT63" s="166"/>
      <c r="KU63" s="166"/>
      <c r="KV63" s="166"/>
      <c r="KW63" s="166"/>
      <c r="KX63" s="166"/>
      <c r="KY63" s="166"/>
      <c r="KZ63" s="166"/>
      <c r="LA63" s="166"/>
      <c r="LB63" s="166"/>
      <c r="LC63" s="166"/>
      <c r="LD63" s="166"/>
      <c r="LE63" s="166"/>
      <c r="LF63" s="166"/>
      <c r="LG63" s="166"/>
      <c r="LH63" s="166"/>
      <c r="LI63" s="166"/>
      <c r="LJ63" s="166"/>
      <c r="LK63" s="166"/>
      <c r="LL63" s="166"/>
      <c r="LM63" s="166"/>
      <c r="LN63" s="166"/>
      <c r="LO63" s="166"/>
      <c r="LP63" s="166"/>
      <c r="LQ63" s="166"/>
      <c r="LR63" s="166"/>
      <c r="LS63" s="166"/>
      <c r="LT63" s="166"/>
      <c r="LU63" s="166"/>
      <c r="LV63" s="166"/>
      <c r="LW63" s="166"/>
      <c r="LX63" s="166"/>
      <c r="LY63" s="166"/>
      <c r="LZ63" s="166"/>
      <c r="MA63" s="166"/>
      <c r="MB63" s="166"/>
      <c r="MC63" s="166"/>
      <c r="MD63" s="166"/>
      <c r="ME63" s="166"/>
      <c r="MF63" s="166"/>
      <c r="MG63" s="166"/>
      <c r="MH63" s="166"/>
      <c r="MI63" s="166"/>
      <c r="MJ63" s="166"/>
      <c r="MK63" s="166"/>
      <c r="ML63" s="166"/>
      <c r="MM63" s="166"/>
      <c r="MN63" s="166"/>
      <c r="MO63" s="166"/>
      <c r="MP63" s="166"/>
      <c r="MQ63" s="166"/>
      <c r="MR63" s="166"/>
      <c r="MS63" s="166"/>
      <c r="MT63" s="166"/>
      <c r="MU63" s="166"/>
      <c r="MV63" s="166"/>
      <c r="MW63" s="166"/>
      <c r="MX63" s="166"/>
      <c r="MY63" s="166"/>
      <c r="MZ63" s="166"/>
      <c r="NA63" s="166"/>
      <c r="NB63" s="166"/>
      <c r="NC63" s="166"/>
      <c r="ND63" s="166"/>
      <c r="NE63" s="166"/>
      <c r="NF63" s="166"/>
      <c r="NG63" s="166"/>
      <c r="NH63" s="166"/>
      <c r="NI63" s="166"/>
      <c r="NJ63" s="166"/>
      <c r="NK63" s="166"/>
      <c r="NL63" s="166"/>
      <c r="NM63" s="166"/>
      <c r="NN63" s="166"/>
      <c r="NO63" s="166"/>
      <c r="NP63" s="166"/>
      <c r="NQ63" s="166"/>
      <c r="NR63" s="166"/>
      <c r="NS63" s="166"/>
      <c r="NT63" s="166"/>
      <c r="NU63" s="166"/>
      <c r="NV63" s="166"/>
      <c r="NW63" s="166"/>
      <c r="NX63" s="166"/>
      <c r="NY63" s="166"/>
      <c r="NZ63" s="166"/>
      <c r="OA63" s="166"/>
      <c r="OB63" s="166"/>
      <c r="OC63" s="166"/>
      <c r="OD63" s="166"/>
      <c r="OE63" s="166"/>
      <c r="OF63" s="166"/>
      <c r="OG63" s="166"/>
      <c r="OH63" s="166"/>
      <c r="OI63" s="166"/>
      <c r="OJ63" s="166"/>
      <c r="OK63" s="166"/>
      <c r="OL63" s="166"/>
      <c r="OM63" s="166"/>
      <c r="ON63" s="166"/>
      <c r="OO63" s="166"/>
      <c r="OP63" s="166"/>
      <c r="OQ63" s="166"/>
      <c r="OR63" s="166"/>
      <c r="OS63" s="166"/>
      <c r="OT63" s="166"/>
      <c r="OU63" s="166"/>
      <c r="OV63" s="166"/>
      <c r="OW63" s="166"/>
      <c r="OX63" s="166"/>
      <c r="OY63" s="166"/>
      <c r="OZ63" s="166"/>
      <c r="PA63" s="166"/>
      <c r="PB63" s="166"/>
      <c r="PC63" s="166"/>
      <c r="PD63" s="166"/>
      <c r="PE63" s="166"/>
      <c r="PF63" s="166"/>
      <c r="PG63" s="166"/>
      <c r="PH63" s="166"/>
      <c r="PI63" s="166"/>
      <c r="PJ63" s="166"/>
      <c r="PK63" s="166"/>
      <c r="PL63" s="166"/>
      <c r="PM63" s="166"/>
      <c r="PN63" s="166"/>
      <c r="PO63" s="166"/>
      <c r="PP63" s="166"/>
      <c r="PQ63" s="166"/>
      <c r="PR63" s="166"/>
      <c r="PS63" s="166"/>
      <c r="PT63" s="166"/>
      <c r="PU63" s="166"/>
      <c r="PV63" s="166"/>
      <c r="PW63" s="166"/>
      <c r="PX63" s="166"/>
      <c r="PY63" s="166"/>
      <c r="PZ63" s="166"/>
      <c r="QA63" s="166"/>
      <c r="QB63" s="166"/>
      <c r="QC63" s="166"/>
      <c r="QD63" s="166"/>
      <c r="QE63" s="166"/>
      <c r="QF63" s="166"/>
      <c r="QG63" s="166"/>
      <c r="QH63" s="166"/>
      <c r="QI63" s="166"/>
      <c r="QJ63" s="166"/>
      <c r="QK63" s="166"/>
      <c r="QL63" s="166"/>
      <c r="QM63" s="166"/>
      <c r="QN63" s="166"/>
      <c r="QO63" s="166"/>
      <c r="QP63" s="166"/>
      <c r="QQ63" s="166"/>
      <c r="QR63" s="166"/>
      <c r="QS63" s="166"/>
      <c r="QT63" s="166"/>
      <c r="QU63" s="166"/>
      <c r="QV63" s="166"/>
      <c r="QW63" s="166"/>
      <c r="QX63" s="166"/>
      <c r="QY63" s="166"/>
      <c r="QZ63" s="166"/>
      <c r="RA63" s="166"/>
      <c r="RB63" s="166"/>
      <c r="RC63" s="166"/>
      <c r="RD63" s="166"/>
      <c r="RE63" s="166"/>
      <c r="RF63" s="166"/>
      <c r="RG63" s="166"/>
      <c r="RH63" s="166"/>
      <c r="RI63" s="166"/>
      <c r="RJ63" s="166"/>
      <c r="RK63" s="166"/>
      <c r="RL63" s="166"/>
      <c r="RM63" s="166"/>
      <c r="RN63" s="166"/>
      <c r="RO63" s="166"/>
      <c r="RP63" s="166"/>
      <c r="RQ63" s="166"/>
      <c r="RR63" s="166"/>
      <c r="RS63" s="166"/>
      <c r="RT63" s="166"/>
      <c r="RU63" s="166"/>
      <c r="RV63" s="166"/>
      <c r="RW63" s="166"/>
      <c r="RX63" s="166"/>
      <c r="RY63" s="166"/>
      <c r="RZ63" s="166"/>
      <c r="SA63" s="166"/>
      <c r="SB63" s="166"/>
      <c r="SC63" s="166"/>
      <c r="SD63" s="166"/>
      <c r="SE63" s="166"/>
      <c r="SF63" s="166"/>
      <c r="SG63" s="166"/>
      <c r="SH63" s="166"/>
      <c r="SI63" s="166"/>
      <c r="SJ63" s="166"/>
      <c r="SK63" s="166"/>
      <c r="SL63" s="166"/>
      <c r="SM63" s="166"/>
      <c r="SN63" s="166"/>
      <c r="SO63" s="166"/>
      <c r="SP63" s="166"/>
      <c r="SQ63" s="166"/>
      <c r="SR63" s="166"/>
      <c r="SS63" s="166"/>
      <c r="ST63" s="166"/>
      <c r="SU63" s="166"/>
      <c r="SV63" s="166"/>
      <c r="SW63" s="166"/>
      <c r="SX63" s="166"/>
      <c r="SY63" s="166"/>
      <c r="SZ63" s="166"/>
      <c r="TA63" s="166"/>
      <c r="TB63" s="166"/>
      <c r="TC63" s="166"/>
      <c r="TD63" s="166"/>
      <c r="TE63" s="166"/>
      <c r="TF63" s="166"/>
      <c r="TG63" s="166"/>
      <c r="TH63" s="166"/>
      <c r="TI63" s="166"/>
      <c r="TJ63" s="166"/>
      <c r="TK63" s="166"/>
      <c r="TL63" s="166"/>
      <c r="TM63" s="166"/>
      <c r="TN63" s="166"/>
      <c r="TO63" s="166"/>
      <c r="TP63" s="166"/>
      <c r="TQ63" s="166"/>
      <c r="TR63" s="166"/>
      <c r="TS63" s="166"/>
      <c r="TT63" s="166"/>
      <c r="TU63" s="166"/>
      <c r="TV63" s="166"/>
      <c r="TW63" s="166"/>
      <c r="TX63" s="166"/>
      <c r="TY63" s="166"/>
      <c r="TZ63" s="166"/>
      <c r="UA63" s="166"/>
      <c r="UB63" s="166"/>
      <c r="UC63" s="166"/>
      <c r="UD63" s="166"/>
      <c r="UE63" s="166"/>
      <c r="UF63" s="166"/>
      <c r="UG63" s="166"/>
      <c r="UH63" s="166"/>
      <c r="UI63" s="166"/>
      <c r="UJ63" s="166"/>
      <c r="UK63" s="166"/>
      <c r="UL63" s="166"/>
      <c r="UM63" s="166"/>
      <c r="UN63" s="166"/>
      <c r="UO63" s="166"/>
      <c r="UP63" s="166"/>
      <c r="UQ63" s="166"/>
      <c r="UR63" s="166"/>
      <c r="US63" s="166"/>
      <c r="UT63" s="166"/>
      <c r="UU63" s="166"/>
      <c r="UV63" s="166"/>
      <c r="UW63" s="166"/>
      <c r="UX63" s="166"/>
      <c r="UY63" s="166"/>
      <c r="UZ63" s="166"/>
      <c r="VA63" s="166"/>
      <c r="VB63" s="166"/>
      <c r="VC63" s="166"/>
      <c r="VD63" s="166"/>
      <c r="VE63" s="166"/>
      <c r="VF63" s="166"/>
      <c r="VG63" s="166"/>
      <c r="VH63" s="166"/>
      <c r="VI63" s="166"/>
      <c r="VJ63" s="166"/>
      <c r="VK63" s="166"/>
      <c r="VL63" s="166"/>
      <c r="VM63" s="166"/>
      <c r="VN63" s="166"/>
      <c r="VO63" s="166"/>
      <c r="VP63" s="166"/>
      <c r="VQ63" s="166"/>
      <c r="VR63" s="166"/>
      <c r="VS63" s="166"/>
      <c r="VT63" s="166"/>
      <c r="VU63" s="166"/>
      <c r="VV63" s="166"/>
      <c r="VW63" s="166"/>
      <c r="VX63" s="166"/>
      <c r="VY63" s="166"/>
      <c r="VZ63" s="166"/>
      <c r="WA63" s="166"/>
      <c r="WB63" s="166"/>
      <c r="WC63" s="166"/>
      <c r="WD63" s="166"/>
      <c r="WE63" s="166"/>
      <c r="WF63" s="166"/>
      <c r="WG63" s="166"/>
      <c r="WH63" s="166"/>
      <c r="WI63" s="166"/>
      <c r="WJ63" s="166"/>
      <c r="WK63" s="166"/>
      <c r="WL63" s="166"/>
      <c r="WM63" s="166"/>
      <c r="WN63" s="166"/>
      <c r="WO63" s="166"/>
      <c r="WP63" s="166"/>
      <c r="WQ63" s="166"/>
      <c r="WR63" s="166"/>
      <c r="WS63" s="166"/>
      <c r="WT63" s="166"/>
      <c r="WU63" s="166"/>
      <c r="WV63" s="166"/>
      <c r="WW63" s="166"/>
      <c r="WX63" s="166"/>
      <c r="WY63" s="166"/>
      <c r="WZ63" s="166"/>
      <c r="XA63" s="166"/>
      <c r="XB63" s="166"/>
      <c r="XC63" s="166"/>
      <c r="XD63" s="166"/>
      <c r="XE63" s="166"/>
      <c r="XF63" s="166"/>
      <c r="XG63" s="166"/>
      <c r="XH63" s="166"/>
      <c r="XI63" s="166"/>
      <c r="XJ63" s="166"/>
      <c r="XK63" s="166"/>
      <c r="XL63" s="166"/>
      <c r="XM63" s="166"/>
      <c r="XN63" s="166"/>
      <c r="XO63" s="166"/>
      <c r="XP63" s="166"/>
      <c r="XQ63" s="166"/>
      <c r="XR63" s="166"/>
      <c r="XS63" s="166"/>
      <c r="XT63" s="166"/>
      <c r="XU63" s="166"/>
      <c r="XV63" s="166"/>
      <c r="XW63" s="166"/>
      <c r="XX63" s="166"/>
      <c r="XY63" s="166"/>
      <c r="XZ63" s="166"/>
      <c r="YA63" s="166"/>
      <c r="YB63" s="166"/>
      <c r="YC63" s="166"/>
      <c r="YD63" s="166"/>
      <c r="YE63" s="166"/>
      <c r="YF63" s="166"/>
      <c r="YG63" s="166"/>
      <c r="YH63" s="166"/>
      <c r="YI63" s="166"/>
      <c r="YJ63" s="166"/>
      <c r="YK63" s="166"/>
      <c r="YL63" s="166"/>
      <c r="YM63" s="166"/>
      <c r="YN63" s="166"/>
      <c r="YO63" s="166"/>
      <c r="YP63" s="166"/>
      <c r="YQ63" s="166"/>
      <c r="YR63" s="166"/>
      <c r="YS63" s="166"/>
      <c r="YT63" s="166"/>
      <c r="YU63" s="166"/>
      <c r="YV63" s="166"/>
      <c r="YW63" s="166"/>
      <c r="YX63" s="166"/>
      <c r="YY63" s="166"/>
      <c r="YZ63" s="166"/>
      <c r="ZA63" s="166"/>
      <c r="ZB63" s="166"/>
      <c r="ZC63" s="166"/>
      <c r="ZD63" s="166"/>
      <c r="ZE63" s="166"/>
      <c r="ZF63" s="166"/>
      <c r="ZG63" s="166"/>
      <c r="ZH63" s="166"/>
      <c r="ZI63" s="166"/>
      <c r="ZJ63" s="166"/>
      <c r="ZK63" s="166"/>
      <c r="ZL63" s="166"/>
      <c r="ZM63" s="166"/>
      <c r="ZN63" s="166"/>
      <c r="ZO63" s="166"/>
      <c r="ZP63" s="166"/>
      <c r="ZQ63" s="166"/>
      <c r="ZR63" s="166"/>
      <c r="ZS63" s="166"/>
      <c r="ZT63" s="166"/>
      <c r="ZU63" s="166"/>
      <c r="ZV63" s="166"/>
      <c r="ZW63" s="166"/>
      <c r="ZX63" s="166"/>
      <c r="ZY63" s="166"/>
      <c r="ZZ63" s="166"/>
      <c r="AAA63" s="166"/>
      <c r="AAB63" s="166"/>
      <c r="AAC63" s="166"/>
      <c r="AAD63" s="166"/>
      <c r="AAE63" s="166"/>
      <c r="AAF63" s="166"/>
      <c r="AAG63" s="166"/>
      <c r="AAH63" s="166"/>
      <c r="AAI63" s="166"/>
      <c r="AAJ63" s="166"/>
      <c r="AAK63" s="166"/>
      <c r="AAL63" s="166"/>
      <c r="AAM63" s="166"/>
      <c r="AAN63" s="166"/>
      <c r="AAO63" s="166"/>
      <c r="AAP63" s="166"/>
      <c r="AAQ63" s="166"/>
      <c r="AAR63" s="166"/>
      <c r="AAS63" s="166"/>
      <c r="AAT63" s="166"/>
      <c r="AAU63" s="166"/>
      <c r="AAV63" s="166"/>
      <c r="AAW63" s="166"/>
      <c r="AAX63" s="166"/>
      <c r="AAY63" s="166"/>
      <c r="AAZ63" s="166"/>
      <c r="ABA63" s="166"/>
      <c r="ABB63" s="166"/>
      <c r="ABC63" s="166"/>
      <c r="ABD63" s="166"/>
      <c r="ABE63" s="166"/>
      <c r="ABF63" s="166"/>
      <c r="ABG63" s="166"/>
      <c r="ABH63" s="166"/>
      <c r="ABI63" s="166"/>
      <c r="ABJ63" s="166"/>
      <c r="ABK63" s="166"/>
      <c r="ABL63" s="166"/>
      <c r="ABM63" s="166"/>
      <c r="ABN63" s="166"/>
      <c r="ABO63" s="166"/>
      <c r="ABP63" s="166"/>
      <c r="ABQ63" s="166"/>
      <c r="ABR63" s="166"/>
      <c r="ABS63" s="166"/>
      <c r="ABT63" s="166"/>
      <c r="ABU63" s="166"/>
      <c r="ABV63" s="166"/>
      <c r="ABW63" s="166"/>
      <c r="ABX63" s="166"/>
      <c r="ABY63" s="166"/>
      <c r="ABZ63" s="166"/>
      <c r="ACA63" s="166"/>
      <c r="ACB63" s="166"/>
      <c r="ACC63" s="166"/>
      <c r="ACD63" s="166"/>
      <c r="ACE63" s="166"/>
      <c r="ACF63" s="166"/>
      <c r="ACG63" s="166"/>
      <c r="ACH63" s="166"/>
      <c r="ACI63" s="166"/>
      <c r="ACJ63" s="166"/>
      <c r="ACK63" s="166"/>
      <c r="ACL63" s="166"/>
      <c r="ACM63" s="166"/>
      <c r="ACN63" s="166"/>
      <c r="ACO63" s="166"/>
      <c r="ACP63" s="166"/>
      <c r="ACQ63" s="166"/>
      <c r="ACR63" s="166"/>
      <c r="ACS63" s="166"/>
      <c r="ACT63" s="166"/>
      <c r="ACU63" s="166"/>
      <c r="ACV63" s="166"/>
      <c r="ACW63" s="166"/>
      <c r="ACX63" s="166"/>
      <c r="ACY63" s="166"/>
      <c r="ACZ63" s="166"/>
      <c r="ADA63" s="166"/>
      <c r="ADB63" s="166"/>
      <c r="ADC63" s="166"/>
      <c r="ADD63" s="166"/>
      <c r="ADE63" s="166"/>
      <c r="ADF63" s="166"/>
      <c r="ADG63" s="166"/>
      <c r="ADH63" s="166"/>
      <c r="ADI63" s="166"/>
      <c r="ADJ63" s="166"/>
      <c r="ADK63" s="166"/>
      <c r="ADL63" s="166"/>
      <c r="ADM63" s="166"/>
      <c r="ADN63" s="166"/>
      <c r="ADO63" s="166"/>
      <c r="ADP63" s="166"/>
      <c r="ADQ63" s="166"/>
      <c r="ADR63" s="166"/>
      <c r="ADS63" s="166"/>
      <c r="ADT63" s="166"/>
      <c r="ADU63" s="166"/>
      <c r="ADV63" s="166"/>
      <c r="ADW63" s="166"/>
      <c r="ADX63" s="166"/>
      <c r="ADY63" s="166"/>
      <c r="ADZ63" s="166"/>
      <c r="AEA63" s="166"/>
      <c r="AEB63" s="166"/>
      <c r="AEC63" s="166"/>
      <c r="AED63" s="166"/>
      <c r="AEE63" s="166"/>
      <c r="AEF63" s="166"/>
      <c r="AEG63" s="166"/>
      <c r="AEH63" s="166"/>
      <c r="AEI63" s="166"/>
      <c r="AEJ63" s="166"/>
      <c r="AEK63" s="166"/>
      <c r="AEL63" s="166"/>
      <c r="AEM63" s="166"/>
      <c r="AEN63" s="166"/>
      <c r="AEO63" s="166"/>
      <c r="AEP63" s="166"/>
      <c r="AEQ63" s="166"/>
      <c r="AER63" s="166"/>
      <c r="AES63" s="166"/>
      <c r="AET63" s="166"/>
      <c r="AEU63" s="166"/>
      <c r="AEV63" s="166"/>
      <c r="AEW63" s="166"/>
      <c r="AEX63" s="166"/>
      <c r="AEY63" s="166"/>
      <c r="AEZ63" s="166"/>
      <c r="AFA63" s="166"/>
      <c r="AFB63" s="166"/>
      <c r="AFC63" s="166"/>
      <c r="AFD63" s="166"/>
      <c r="AFE63" s="166"/>
      <c r="AFF63" s="166"/>
      <c r="AFG63" s="166"/>
      <c r="AFH63" s="166"/>
      <c r="AFI63" s="166"/>
      <c r="AFJ63" s="166"/>
      <c r="AFK63" s="166"/>
      <c r="AFL63" s="166"/>
      <c r="AFM63" s="166"/>
      <c r="AFN63" s="166"/>
      <c r="AFO63" s="166"/>
      <c r="AFP63" s="166"/>
      <c r="AFQ63" s="166"/>
      <c r="AFR63" s="166"/>
      <c r="AFS63" s="166"/>
      <c r="AFT63" s="166"/>
      <c r="AFU63" s="166"/>
      <c r="AFV63" s="166"/>
      <c r="AFW63" s="166"/>
      <c r="AFX63" s="166"/>
      <c r="AFY63" s="166"/>
      <c r="AFZ63" s="166"/>
      <c r="AGA63" s="166"/>
      <c r="AGB63" s="166"/>
      <c r="AGC63" s="166"/>
      <c r="AGD63" s="166"/>
      <c r="AGE63" s="166"/>
      <c r="AGF63" s="166"/>
      <c r="AGG63" s="166"/>
      <c r="AGH63" s="166"/>
      <c r="AGI63" s="166"/>
      <c r="AGJ63" s="166"/>
      <c r="AGK63" s="166"/>
      <c r="AGL63" s="166"/>
      <c r="AGM63" s="166"/>
      <c r="AGN63" s="166"/>
      <c r="AGO63" s="166"/>
      <c r="AGP63" s="166"/>
      <c r="AGQ63" s="166"/>
      <c r="AGR63" s="166"/>
      <c r="AGS63" s="166"/>
      <c r="AGT63" s="166"/>
      <c r="AGU63" s="166"/>
      <c r="AGV63" s="166"/>
      <c r="AGW63" s="166"/>
      <c r="AGX63" s="166"/>
      <c r="AGY63" s="166"/>
      <c r="AGZ63" s="166"/>
      <c r="AHA63" s="166"/>
      <c r="AHB63" s="166"/>
      <c r="AHC63" s="166"/>
      <c r="AHD63" s="166"/>
      <c r="AHE63" s="166"/>
      <c r="AHF63" s="166"/>
      <c r="AHG63" s="166"/>
      <c r="AHH63" s="166"/>
      <c r="AHI63" s="166"/>
      <c r="AHJ63" s="166"/>
      <c r="AHK63" s="166"/>
      <c r="AHL63" s="166"/>
      <c r="AHM63" s="166"/>
      <c r="AHN63" s="166"/>
      <c r="AHO63" s="166"/>
      <c r="AHP63" s="166"/>
      <c r="AHQ63" s="166"/>
      <c r="AHR63" s="166"/>
      <c r="AHS63" s="166"/>
      <c r="AHT63" s="166"/>
      <c r="AHU63" s="166"/>
      <c r="AHV63" s="166"/>
      <c r="AHW63" s="166"/>
      <c r="AHX63" s="166"/>
      <c r="AHY63" s="166"/>
      <c r="AHZ63" s="166"/>
      <c r="AIA63" s="166"/>
      <c r="AIB63" s="166"/>
      <c r="AIC63" s="166"/>
      <c r="AID63" s="166"/>
      <c r="AIE63" s="166"/>
      <c r="AIF63" s="166"/>
      <c r="AIG63" s="166"/>
      <c r="AIH63" s="166"/>
      <c r="AII63" s="166"/>
      <c r="AIJ63" s="166"/>
      <c r="AIK63" s="166"/>
      <c r="AIL63" s="166"/>
      <c r="AIM63" s="166"/>
      <c r="AIN63" s="166"/>
      <c r="AIO63" s="166"/>
      <c r="AIP63" s="166"/>
      <c r="AIQ63" s="166"/>
      <c r="AIR63" s="166"/>
      <c r="AIS63" s="166"/>
      <c r="AIT63" s="166"/>
      <c r="AIU63" s="166"/>
      <c r="AIV63" s="166"/>
      <c r="AIW63" s="166"/>
      <c r="AIX63" s="166"/>
      <c r="AIY63" s="166"/>
      <c r="AIZ63" s="166"/>
      <c r="AJA63" s="166"/>
      <c r="AJB63" s="166"/>
      <c r="AJC63" s="166"/>
      <c r="AJD63" s="166"/>
      <c r="AJE63" s="166"/>
      <c r="AJF63" s="166"/>
      <c r="AJG63" s="166"/>
      <c r="AJH63" s="166"/>
      <c r="AJI63" s="166"/>
      <c r="AJJ63" s="166"/>
      <c r="AJK63" s="166"/>
      <c r="AJL63" s="166"/>
      <c r="AJM63" s="166"/>
      <c r="AJN63" s="166"/>
      <c r="AJO63" s="166"/>
      <c r="AJP63" s="166"/>
      <c r="AJQ63" s="166"/>
      <c r="AJR63" s="166"/>
      <c r="AJS63" s="166"/>
      <c r="AJT63" s="166"/>
      <c r="AJU63" s="166"/>
      <c r="AJV63" s="166"/>
      <c r="AJW63" s="166"/>
      <c r="AJX63" s="166"/>
      <c r="AJY63" s="166"/>
      <c r="AJZ63" s="166"/>
      <c r="AKA63" s="166"/>
      <c r="AKB63" s="166"/>
      <c r="AKC63" s="166"/>
      <c r="AKD63" s="166"/>
      <c r="AKE63" s="166"/>
      <c r="AKF63" s="166"/>
      <c r="AKG63" s="166"/>
      <c r="AKH63" s="166"/>
      <c r="AKI63" s="166"/>
      <c r="AKJ63" s="166"/>
      <c r="AKK63" s="166"/>
      <c r="AKL63" s="166"/>
      <c r="AKM63" s="166"/>
      <c r="AKN63" s="166"/>
    </row>
    <row r="64" spans="1:976" s="421" customFormat="1">
      <c r="A64" s="175" t="str">
        <f>A12</f>
        <v>IV. kwartał 2</v>
      </c>
      <c r="B64" s="176">
        <f ca="1">'Parametry sprzedazy'!O126</f>
        <v>0.1</v>
      </c>
      <c r="C64" s="173"/>
      <c r="D64" s="179"/>
      <c r="E64" s="179"/>
      <c r="F64" s="179"/>
      <c r="G64" s="179"/>
      <c r="H64" s="179">
        <f ca="1">$B64*H$57</f>
        <v>2.0000000000000004E-2</v>
      </c>
      <c r="I64" s="179">
        <f ca="1">$B64*I$57</f>
        <v>4.0000000000000008E-2</v>
      </c>
      <c r="J64" s="179">
        <f ca="1">$B64*J$57</f>
        <v>4.0000000000000008E-2</v>
      </c>
      <c r="K64" s="179">
        <f ca="1">$B64*K$57</f>
        <v>6.0000000000000012E-2</v>
      </c>
      <c r="L64" s="179">
        <f ca="1">$B64*L$57</f>
        <v>6.0000000000000012E-2</v>
      </c>
      <c r="M64" s="179">
        <f ca="1">$B64*M$57</f>
        <v>8.0000000000000016E-2</v>
      </c>
      <c r="N64" s="179">
        <f ca="1">$B64*N$57</f>
        <v>0.1</v>
      </c>
      <c r="O64" s="179">
        <f ca="1">$B64*O$57</f>
        <v>0.1</v>
      </c>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c r="BD64" s="166"/>
      <c r="BE64" s="166"/>
      <c r="BF64" s="166"/>
      <c r="BG64" s="166"/>
      <c r="BH64" s="166"/>
      <c r="BI64" s="166"/>
      <c r="BJ64" s="166"/>
      <c r="BK64" s="166"/>
      <c r="BL64" s="166"/>
      <c r="BM64" s="166"/>
      <c r="BN64" s="166"/>
      <c r="BO64" s="166"/>
      <c r="BP64" s="166"/>
      <c r="BQ64" s="166"/>
      <c r="BR64" s="166"/>
      <c r="BS64" s="166"/>
      <c r="BT64" s="166"/>
      <c r="BU64" s="166"/>
      <c r="BV64" s="166"/>
      <c r="BW64" s="166"/>
      <c r="BX64" s="166"/>
      <c r="BY64" s="166"/>
      <c r="BZ64" s="166"/>
      <c r="CA64" s="166"/>
      <c r="CB64" s="166"/>
      <c r="CC64" s="166"/>
      <c r="CD64" s="166"/>
      <c r="CE64" s="166"/>
      <c r="CF64" s="166"/>
      <c r="CG64" s="166"/>
      <c r="CH64" s="166"/>
      <c r="CI64" s="166"/>
      <c r="CJ64" s="166"/>
      <c r="CK64" s="166"/>
      <c r="CL64" s="166"/>
      <c r="CM64" s="166"/>
      <c r="CN64" s="166"/>
      <c r="CO64" s="166"/>
      <c r="CP64" s="166"/>
      <c r="CQ64" s="166"/>
      <c r="CR64" s="166"/>
      <c r="CS64" s="166"/>
      <c r="CT64" s="166"/>
      <c r="CU64" s="166"/>
      <c r="CV64" s="166"/>
      <c r="CW64" s="166"/>
      <c r="CX64" s="166"/>
      <c r="CY64" s="166"/>
      <c r="CZ64" s="166"/>
      <c r="DA64" s="166"/>
      <c r="DB64" s="166"/>
      <c r="DC64" s="166"/>
      <c r="DD64" s="166"/>
      <c r="DE64" s="166"/>
      <c r="DF64" s="166"/>
      <c r="DG64" s="166"/>
      <c r="DH64" s="166"/>
      <c r="DI64" s="166"/>
      <c r="DJ64" s="166"/>
      <c r="DK64" s="166"/>
      <c r="DL64" s="166"/>
      <c r="DM64" s="166"/>
      <c r="DN64" s="166"/>
      <c r="DO64" s="166"/>
      <c r="DP64" s="166"/>
      <c r="DQ64" s="166"/>
      <c r="DR64" s="166"/>
      <c r="DS64" s="166"/>
      <c r="DT64" s="166"/>
      <c r="DU64" s="166"/>
      <c r="DV64" s="166"/>
      <c r="DW64" s="166"/>
      <c r="DX64" s="166"/>
      <c r="DY64" s="166"/>
      <c r="DZ64" s="166"/>
      <c r="EA64" s="166"/>
      <c r="EB64" s="166"/>
      <c r="EC64" s="166"/>
      <c r="ED64" s="166"/>
      <c r="EE64" s="166"/>
      <c r="EF64" s="166"/>
      <c r="EG64" s="166"/>
      <c r="EH64" s="166"/>
      <c r="EI64" s="166"/>
      <c r="EJ64" s="166"/>
      <c r="EK64" s="166"/>
      <c r="EL64" s="166"/>
      <c r="EM64" s="166"/>
      <c r="EN64" s="166"/>
      <c r="EO64" s="166"/>
      <c r="EP64" s="166"/>
      <c r="EQ64" s="166"/>
      <c r="ER64" s="166"/>
      <c r="ES64" s="166"/>
      <c r="ET64" s="166"/>
      <c r="EU64" s="166"/>
      <c r="EV64" s="166"/>
      <c r="EW64" s="166"/>
      <c r="EX64" s="166"/>
      <c r="EY64" s="166"/>
      <c r="EZ64" s="166"/>
      <c r="FA64" s="166"/>
      <c r="FB64" s="166"/>
      <c r="FC64" s="166"/>
      <c r="FD64" s="166"/>
      <c r="FE64" s="166"/>
      <c r="FF64" s="166"/>
      <c r="FG64" s="166"/>
      <c r="FH64" s="166"/>
      <c r="FI64" s="166"/>
      <c r="FJ64" s="166"/>
      <c r="FK64" s="166"/>
      <c r="FL64" s="166"/>
      <c r="FM64" s="166"/>
      <c r="FN64" s="166"/>
      <c r="FO64" s="166"/>
      <c r="FP64" s="166"/>
      <c r="FQ64" s="166"/>
      <c r="FR64" s="166"/>
      <c r="FS64" s="166"/>
      <c r="FT64" s="166"/>
      <c r="FU64" s="166"/>
      <c r="FV64" s="166"/>
      <c r="FW64" s="166"/>
      <c r="FX64" s="166"/>
      <c r="FY64" s="166"/>
      <c r="FZ64" s="166"/>
      <c r="GA64" s="166"/>
      <c r="GB64" s="166"/>
      <c r="GC64" s="166"/>
      <c r="GD64" s="166"/>
      <c r="GE64" s="166"/>
      <c r="GF64" s="166"/>
      <c r="GG64" s="166"/>
      <c r="GH64" s="166"/>
      <c r="GI64" s="166"/>
      <c r="GJ64" s="166"/>
      <c r="GK64" s="166"/>
      <c r="GL64" s="166"/>
      <c r="GM64" s="166"/>
      <c r="GN64" s="166"/>
      <c r="GO64" s="166"/>
      <c r="GP64" s="166"/>
      <c r="GQ64" s="166"/>
      <c r="GR64" s="166"/>
      <c r="GS64" s="166"/>
      <c r="GT64" s="166"/>
      <c r="GU64" s="166"/>
      <c r="GV64" s="166"/>
      <c r="GW64" s="166"/>
      <c r="GX64" s="166"/>
      <c r="GY64" s="166"/>
      <c r="GZ64" s="166"/>
      <c r="HA64" s="166"/>
      <c r="HB64" s="166"/>
      <c r="HC64" s="166"/>
      <c r="HD64" s="166"/>
      <c r="HE64" s="166"/>
      <c r="HF64" s="166"/>
      <c r="HG64" s="166"/>
      <c r="HH64" s="166"/>
      <c r="HI64" s="166"/>
      <c r="HJ64" s="166"/>
      <c r="HK64" s="166"/>
      <c r="HL64" s="166"/>
      <c r="HM64" s="166"/>
      <c r="HN64" s="166"/>
      <c r="HO64" s="166"/>
      <c r="HP64" s="166"/>
      <c r="HQ64" s="166"/>
      <c r="HR64" s="166"/>
      <c r="HS64" s="166"/>
      <c r="HT64" s="166"/>
      <c r="HU64" s="166"/>
      <c r="HV64" s="166"/>
      <c r="HW64" s="166"/>
      <c r="HX64" s="166"/>
      <c r="HY64" s="166"/>
      <c r="HZ64" s="166"/>
      <c r="IA64" s="166"/>
      <c r="IB64" s="166"/>
      <c r="IC64" s="166"/>
      <c r="ID64" s="166"/>
      <c r="IE64" s="166"/>
      <c r="IF64" s="166"/>
      <c r="IG64" s="166"/>
      <c r="IH64" s="166"/>
      <c r="II64" s="166"/>
      <c r="IJ64" s="166"/>
      <c r="IK64" s="166"/>
      <c r="IL64" s="166"/>
      <c r="IM64" s="166"/>
      <c r="IN64" s="166"/>
      <c r="IO64" s="166"/>
      <c r="IP64" s="166"/>
      <c r="IQ64" s="166"/>
      <c r="IR64" s="166"/>
      <c r="IS64" s="166"/>
      <c r="IT64" s="166"/>
      <c r="IU64" s="166"/>
      <c r="IV64" s="166"/>
      <c r="IW64" s="166"/>
      <c r="IX64" s="166"/>
      <c r="IY64" s="166"/>
      <c r="IZ64" s="166"/>
      <c r="JA64" s="166"/>
      <c r="JB64" s="166"/>
      <c r="JC64" s="166"/>
      <c r="JD64" s="166"/>
      <c r="JE64" s="166"/>
      <c r="JF64" s="166"/>
      <c r="JG64" s="166"/>
      <c r="JH64" s="166"/>
      <c r="JI64" s="166"/>
      <c r="JJ64" s="166"/>
      <c r="JK64" s="166"/>
      <c r="JL64" s="166"/>
      <c r="JM64" s="166"/>
      <c r="JN64" s="166"/>
      <c r="JO64" s="166"/>
      <c r="JP64" s="166"/>
      <c r="JQ64" s="166"/>
      <c r="JR64" s="166"/>
      <c r="JS64" s="166"/>
      <c r="JT64" s="166"/>
      <c r="JU64" s="166"/>
      <c r="JV64" s="166"/>
      <c r="JW64" s="166"/>
      <c r="JX64" s="166"/>
      <c r="JY64" s="166"/>
      <c r="JZ64" s="166"/>
      <c r="KA64" s="166"/>
      <c r="KB64" s="166"/>
      <c r="KC64" s="166"/>
      <c r="KD64" s="166"/>
      <c r="KE64" s="166"/>
      <c r="KF64" s="166"/>
      <c r="KG64" s="166"/>
      <c r="KH64" s="166"/>
      <c r="KI64" s="166"/>
      <c r="KJ64" s="166"/>
      <c r="KK64" s="166"/>
      <c r="KL64" s="166"/>
      <c r="KM64" s="166"/>
      <c r="KN64" s="166"/>
      <c r="KO64" s="166"/>
      <c r="KP64" s="166"/>
      <c r="KQ64" s="166"/>
      <c r="KR64" s="166"/>
      <c r="KS64" s="166"/>
      <c r="KT64" s="166"/>
      <c r="KU64" s="166"/>
      <c r="KV64" s="166"/>
      <c r="KW64" s="166"/>
      <c r="KX64" s="166"/>
      <c r="KY64" s="166"/>
      <c r="KZ64" s="166"/>
      <c r="LA64" s="166"/>
      <c r="LB64" s="166"/>
      <c r="LC64" s="166"/>
      <c r="LD64" s="166"/>
      <c r="LE64" s="166"/>
      <c r="LF64" s="166"/>
      <c r="LG64" s="166"/>
      <c r="LH64" s="166"/>
      <c r="LI64" s="166"/>
      <c r="LJ64" s="166"/>
      <c r="LK64" s="166"/>
      <c r="LL64" s="166"/>
      <c r="LM64" s="166"/>
      <c r="LN64" s="166"/>
      <c r="LO64" s="166"/>
      <c r="LP64" s="166"/>
      <c r="LQ64" s="166"/>
      <c r="LR64" s="166"/>
      <c r="LS64" s="166"/>
      <c r="LT64" s="166"/>
      <c r="LU64" s="166"/>
      <c r="LV64" s="166"/>
      <c r="LW64" s="166"/>
      <c r="LX64" s="166"/>
      <c r="LY64" s="166"/>
      <c r="LZ64" s="166"/>
      <c r="MA64" s="166"/>
      <c r="MB64" s="166"/>
      <c r="MC64" s="166"/>
      <c r="MD64" s="166"/>
      <c r="ME64" s="166"/>
      <c r="MF64" s="166"/>
      <c r="MG64" s="166"/>
      <c r="MH64" s="166"/>
      <c r="MI64" s="166"/>
      <c r="MJ64" s="166"/>
      <c r="MK64" s="166"/>
      <c r="ML64" s="166"/>
      <c r="MM64" s="166"/>
      <c r="MN64" s="166"/>
      <c r="MO64" s="166"/>
      <c r="MP64" s="166"/>
      <c r="MQ64" s="166"/>
      <c r="MR64" s="166"/>
      <c r="MS64" s="166"/>
      <c r="MT64" s="166"/>
      <c r="MU64" s="166"/>
      <c r="MV64" s="166"/>
      <c r="MW64" s="166"/>
      <c r="MX64" s="166"/>
      <c r="MY64" s="166"/>
      <c r="MZ64" s="166"/>
      <c r="NA64" s="166"/>
      <c r="NB64" s="166"/>
      <c r="NC64" s="166"/>
      <c r="ND64" s="166"/>
      <c r="NE64" s="166"/>
      <c r="NF64" s="166"/>
      <c r="NG64" s="166"/>
      <c r="NH64" s="166"/>
      <c r="NI64" s="166"/>
      <c r="NJ64" s="166"/>
      <c r="NK64" s="166"/>
      <c r="NL64" s="166"/>
      <c r="NM64" s="166"/>
      <c r="NN64" s="166"/>
      <c r="NO64" s="166"/>
      <c r="NP64" s="166"/>
      <c r="NQ64" s="166"/>
      <c r="NR64" s="166"/>
      <c r="NS64" s="166"/>
      <c r="NT64" s="166"/>
      <c r="NU64" s="166"/>
      <c r="NV64" s="166"/>
      <c r="NW64" s="166"/>
      <c r="NX64" s="166"/>
      <c r="NY64" s="166"/>
      <c r="NZ64" s="166"/>
      <c r="OA64" s="166"/>
      <c r="OB64" s="166"/>
      <c r="OC64" s="166"/>
      <c r="OD64" s="166"/>
      <c r="OE64" s="166"/>
      <c r="OF64" s="166"/>
      <c r="OG64" s="166"/>
      <c r="OH64" s="166"/>
      <c r="OI64" s="166"/>
      <c r="OJ64" s="166"/>
      <c r="OK64" s="166"/>
      <c r="OL64" s="166"/>
      <c r="OM64" s="166"/>
      <c r="ON64" s="166"/>
      <c r="OO64" s="166"/>
      <c r="OP64" s="166"/>
      <c r="OQ64" s="166"/>
      <c r="OR64" s="166"/>
      <c r="OS64" s="166"/>
      <c r="OT64" s="166"/>
      <c r="OU64" s="166"/>
      <c r="OV64" s="166"/>
      <c r="OW64" s="166"/>
      <c r="OX64" s="166"/>
      <c r="OY64" s="166"/>
      <c r="OZ64" s="166"/>
      <c r="PA64" s="166"/>
      <c r="PB64" s="166"/>
      <c r="PC64" s="166"/>
      <c r="PD64" s="166"/>
      <c r="PE64" s="166"/>
      <c r="PF64" s="166"/>
      <c r="PG64" s="166"/>
      <c r="PH64" s="166"/>
      <c r="PI64" s="166"/>
      <c r="PJ64" s="166"/>
      <c r="PK64" s="166"/>
      <c r="PL64" s="166"/>
      <c r="PM64" s="166"/>
      <c r="PN64" s="166"/>
      <c r="PO64" s="166"/>
      <c r="PP64" s="166"/>
      <c r="PQ64" s="166"/>
      <c r="PR64" s="166"/>
      <c r="PS64" s="166"/>
      <c r="PT64" s="166"/>
      <c r="PU64" s="166"/>
      <c r="PV64" s="166"/>
      <c r="PW64" s="166"/>
      <c r="PX64" s="166"/>
      <c r="PY64" s="166"/>
      <c r="PZ64" s="166"/>
      <c r="QA64" s="166"/>
      <c r="QB64" s="166"/>
      <c r="QC64" s="166"/>
      <c r="QD64" s="166"/>
      <c r="QE64" s="166"/>
      <c r="QF64" s="166"/>
      <c r="QG64" s="166"/>
      <c r="QH64" s="166"/>
      <c r="QI64" s="166"/>
      <c r="QJ64" s="166"/>
      <c r="QK64" s="166"/>
      <c r="QL64" s="166"/>
      <c r="QM64" s="166"/>
      <c r="QN64" s="166"/>
      <c r="QO64" s="166"/>
      <c r="QP64" s="166"/>
      <c r="QQ64" s="166"/>
      <c r="QR64" s="166"/>
      <c r="QS64" s="166"/>
      <c r="QT64" s="166"/>
      <c r="QU64" s="166"/>
      <c r="QV64" s="166"/>
      <c r="QW64" s="166"/>
      <c r="QX64" s="166"/>
      <c r="QY64" s="166"/>
      <c r="QZ64" s="166"/>
      <c r="RA64" s="166"/>
      <c r="RB64" s="166"/>
      <c r="RC64" s="166"/>
      <c r="RD64" s="166"/>
      <c r="RE64" s="166"/>
      <c r="RF64" s="166"/>
      <c r="RG64" s="166"/>
      <c r="RH64" s="166"/>
      <c r="RI64" s="166"/>
      <c r="RJ64" s="166"/>
      <c r="RK64" s="166"/>
      <c r="RL64" s="166"/>
      <c r="RM64" s="166"/>
      <c r="RN64" s="166"/>
      <c r="RO64" s="166"/>
      <c r="RP64" s="166"/>
      <c r="RQ64" s="166"/>
      <c r="RR64" s="166"/>
      <c r="RS64" s="166"/>
      <c r="RT64" s="166"/>
      <c r="RU64" s="166"/>
      <c r="RV64" s="166"/>
      <c r="RW64" s="166"/>
      <c r="RX64" s="166"/>
      <c r="RY64" s="166"/>
      <c r="RZ64" s="166"/>
      <c r="SA64" s="166"/>
      <c r="SB64" s="166"/>
      <c r="SC64" s="166"/>
      <c r="SD64" s="166"/>
      <c r="SE64" s="166"/>
      <c r="SF64" s="166"/>
      <c r="SG64" s="166"/>
      <c r="SH64" s="166"/>
      <c r="SI64" s="166"/>
      <c r="SJ64" s="166"/>
      <c r="SK64" s="166"/>
      <c r="SL64" s="166"/>
      <c r="SM64" s="166"/>
      <c r="SN64" s="166"/>
      <c r="SO64" s="166"/>
      <c r="SP64" s="166"/>
      <c r="SQ64" s="166"/>
      <c r="SR64" s="166"/>
      <c r="SS64" s="166"/>
      <c r="ST64" s="166"/>
      <c r="SU64" s="166"/>
      <c r="SV64" s="166"/>
      <c r="SW64" s="166"/>
      <c r="SX64" s="166"/>
      <c r="SY64" s="166"/>
      <c r="SZ64" s="166"/>
      <c r="TA64" s="166"/>
      <c r="TB64" s="166"/>
      <c r="TC64" s="166"/>
      <c r="TD64" s="166"/>
      <c r="TE64" s="166"/>
      <c r="TF64" s="166"/>
      <c r="TG64" s="166"/>
      <c r="TH64" s="166"/>
      <c r="TI64" s="166"/>
      <c r="TJ64" s="166"/>
      <c r="TK64" s="166"/>
      <c r="TL64" s="166"/>
      <c r="TM64" s="166"/>
      <c r="TN64" s="166"/>
      <c r="TO64" s="166"/>
      <c r="TP64" s="166"/>
      <c r="TQ64" s="166"/>
      <c r="TR64" s="166"/>
      <c r="TS64" s="166"/>
      <c r="TT64" s="166"/>
      <c r="TU64" s="166"/>
      <c r="TV64" s="166"/>
      <c r="TW64" s="166"/>
      <c r="TX64" s="166"/>
      <c r="TY64" s="166"/>
      <c r="TZ64" s="166"/>
      <c r="UA64" s="166"/>
      <c r="UB64" s="166"/>
      <c r="UC64" s="166"/>
      <c r="UD64" s="166"/>
      <c r="UE64" s="166"/>
      <c r="UF64" s="166"/>
      <c r="UG64" s="166"/>
      <c r="UH64" s="166"/>
      <c r="UI64" s="166"/>
      <c r="UJ64" s="166"/>
      <c r="UK64" s="166"/>
      <c r="UL64" s="166"/>
      <c r="UM64" s="166"/>
      <c r="UN64" s="166"/>
      <c r="UO64" s="166"/>
      <c r="UP64" s="166"/>
      <c r="UQ64" s="166"/>
      <c r="UR64" s="166"/>
      <c r="US64" s="166"/>
      <c r="UT64" s="166"/>
      <c r="UU64" s="166"/>
      <c r="UV64" s="166"/>
      <c r="UW64" s="166"/>
      <c r="UX64" s="166"/>
      <c r="UY64" s="166"/>
      <c r="UZ64" s="166"/>
      <c r="VA64" s="166"/>
      <c r="VB64" s="166"/>
      <c r="VC64" s="166"/>
      <c r="VD64" s="166"/>
      <c r="VE64" s="166"/>
      <c r="VF64" s="166"/>
      <c r="VG64" s="166"/>
      <c r="VH64" s="166"/>
      <c r="VI64" s="166"/>
      <c r="VJ64" s="166"/>
      <c r="VK64" s="166"/>
      <c r="VL64" s="166"/>
      <c r="VM64" s="166"/>
      <c r="VN64" s="166"/>
      <c r="VO64" s="166"/>
      <c r="VP64" s="166"/>
      <c r="VQ64" s="166"/>
      <c r="VR64" s="166"/>
      <c r="VS64" s="166"/>
      <c r="VT64" s="166"/>
      <c r="VU64" s="166"/>
      <c r="VV64" s="166"/>
      <c r="VW64" s="166"/>
      <c r="VX64" s="166"/>
      <c r="VY64" s="166"/>
      <c r="VZ64" s="166"/>
      <c r="WA64" s="166"/>
      <c r="WB64" s="166"/>
      <c r="WC64" s="166"/>
      <c r="WD64" s="166"/>
      <c r="WE64" s="166"/>
      <c r="WF64" s="166"/>
      <c r="WG64" s="166"/>
      <c r="WH64" s="166"/>
      <c r="WI64" s="166"/>
      <c r="WJ64" s="166"/>
      <c r="WK64" s="166"/>
      <c r="WL64" s="166"/>
      <c r="WM64" s="166"/>
      <c r="WN64" s="166"/>
      <c r="WO64" s="166"/>
      <c r="WP64" s="166"/>
      <c r="WQ64" s="166"/>
      <c r="WR64" s="166"/>
      <c r="WS64" s="166"/>
      <c r="WT64" s="166"/>
      <c r="WU64" s="166"/>
      <c r="WV64" s="166"/>
      <c r="WW64" s="166"/>
      <c r="WX64" s="166"/>
      <c r="WY64" s="166"/>
      <c r="WZ64" s="166"/>
      <c r="XA64" s="166"/>
      <c r="XB64" s="166"/>
      <c r="XC64" s="166"/>
      <c r="XD64" s="166"/>
      <c r="XE64" s="166"/>
      <c r="XF64" s="166"/>
      <c r="XG64" s="166"/>
      <c r="XH64" s="166"/>
      <c r="XI64" s="166"/>
      <c r="XJ64" s="166"/>
      <c r="XK64" s="166"/>
      <c r="XL64" s="166"/>
      <c r="XM64" s="166"/>
      <c r="XN64" s="166"/>
      <c r="XO64" s="166"/>
      <c r="XP64" s="166"/>
      <c r="XQ64" s="166"/>
      <c r="XR64" s="166"/>
      <c r="XS64" s="166"/>
      <c r="XT64" s="166"/>
      <c r="XU64" s="166"/>
      <c r="XV64" s="166"/>
      <c r="XW64" s="166"/>
      <c r="XX64" s="166"/>
      <c r="XY64" s="166"/>
      <c r="XZ64" s="166"/>
      <c r="YA64" s="166"/>
      <c r="YB64" s="166"/>
      <c r="YC64" s="166"/>
      <c r="YD64" s="166"/>
      <c r="YE64" s="166"/>
      <c r="YF64" s="166"/>
      <c r="YG64" s="166"/>
      <c r="YH64" s="166"/>
      <c r="YI64" s="166"/>
      <c r="YJ64" s="166"/>
      <c r="YK64" s="166"/>
      <c r="YL64" s="166"/>
      <c r="YM64" s="166"/>
      <c r="YN64" s="166"/>
      <c r="YO64" s="166"/>
      <c r="YP64" s="166"/>
      <c r="YQ64" s="166"/>
      <c r="YR64" s="166"/>
      <c r="YS64" s="166"/>
      <c r="YT64" s="166"/>
      <c r="YU64" s="166"/>
      <c r="YV64" s="166"/>
      <c r="YW64" s="166"/>
      <c r="YX64" s="166"/>
      <c r="YY64" s="166"/>
      <c r="YZ64" s="166"/>
      <c r="ZA64" s="166"/>
      <c r="ZB64" s="166"/>
      <c r="ZC64" s="166"/>
      <c r="ZD64" s="166"/>
      <c r="ZE64" s="166"/>
      <c r="ZF64" s="166"/>
      <c r="ZG64" s="166"/>
      <c r="ZH64" s="166"/>
      <c r="ZI64" s="166"/>
      <c r="ZJ64" s="166"/>
      <c r="ZK64" s="166"/>
      <c r="ZL64" s="166"/>
      <c r="ZM64" s="166"/>
      <c r="ZN64" s="166"/>
      <c r="ZO64" s="166"/>
      <c r="ZP64" s="166"/>
      <c r="ZQ64" s="166"/>
      <c r="ZR64" s="166"/>
      <c r="ZS64" s="166"/>
      <c r="ZT64" s="166"/>
      <c r="ZU64" s="166"/>
      <c r="ZV64" s="166"/>
      <c r="ZW64" s="166"/>
      <c r="ZX64" s="166"/>
      <c r="ZY64" s="166"/>
      <c r="ZZ64" s="166"/>
      <c r="AAA64" s="166"/>
      <c r="AAB64" s="166"/>
      <c r="AAC64" s="166"/>
      <c r="AAD64" s="166"/>
      <c r="AAE64" s="166"/>
      <c r="AAF64" s="166"/>
      <c r="AAG64" s="166"/>
      <c r="AAH64" s="166"/>
      <c r="AAI64" s="166"/>
      <c r="AAJ64" s="166"/>
      <c r="AAK64" s="166"/>
      <c r="AAL64" s="166"/>
      <c r="AAM64" s="166"/>
      <c r="AAN64" s="166"/>
      <c r="AAO64" s="166"/>
      <c r="AAP64" s="166"/>
      <c r="AAQ64" s="166"/>
      <c r="AAR64" s="166"/>
      <c r="AAS64" s="166"/>
      <c r="AAT64" s="166"/>
      <c r="AAU64" s="166"/>
      <c r="AAV64" s="166"/>
      <c r="AAW64" s="166"/>
      <c r="AAX64" s="166"/>
      <c r="AAY64" s="166"/>
      <c r="AAZ64" s="166"/>
      <c r="ABA64" s="166"/>
      <c r="ABB64" s="166"/>
      <c r="ABC64" s="166"/>
      <c r="ABD64" s="166"/>
      <c r="ABE64" s="166"/>
      <c r="ABF64" s="166"/>
      <c r="ABG64" s="166"/>
      <c r="ABH64" s="166"/>
      <c r="ABI64" s="166"/>
      <c r="ABJ64" s="166"/>
      <c r="ABK64" s="166"/>
      <c r="ABL64" s="166"/>
      <c r="ABM64" s="166"/>
      <c r="ABN64" s="166"/>
      <c r="ABO64" s="166"/>
      <c r="ABP64" s="166"/>
      <c r="ABQ64" s="166"/>
      <c r="ABR64" s="166"/>
      <c r="ABS64" s="166"/>
      <c r="ABT64" s="166"/>
      <c r="ABU64" s="166"/>
      <c r="ABV64" s="166"/>
      <c r="ABW64" s="166"/>
      <c r="ABX64" s="166"/>
      <c r="ABY64" s="166"/>
      <c r="ABZ64" s="166"/>
      <c r="ACA64" s="166"/>
      <c r="ACB64" s="166"/>
      <c r="ACC64" s="166"/>
      <c r="ACD64" s="166"/>
      <c r="ACE64" s="166"/>
      <c r="ACF64" s="166"/>
      <c r="ACG64" s="166"/>
      <c r="ACH64" s="166"/>
      <c r="ACI64" s="166"/>
      <c r="ACJ64" s="166"/>
      <c r="ACK64" s="166"/>
      <c r="ACL64" s="166"/>
      <c r="ACM64" s="166"/>
      <c r="ACN64" s="166"/>
      <c r="ACO64" s="166"/>
      <c r="ACP64" s="166"/>
      <c r="ACQ64" s="166"/>
      <c r="ACR64" s="166"/>
      <c r="ACS64" s="166"/>
      <c r="ACT64" s="166"/>
      <c r="ACU64" s="166"/>
      <c r="ACV64" s="166"/>
      <c r="ACW64" s="166"/>
      <c r="ACX64" s="166"/>
      <c r="ACY64" s="166"/>
      <c r="ACZ64" s="166"/>
      <c r="ADA64" s="166"/>
      <c r="ADB64" s="166"/>
      <c r="ADC64" s="166"/>
      <c r="ADD64" s="166"/>
      <c r="ADE64" s="166"/>
      <c r="ADF64" s="166"/>
      <c r="ADG64" s="166"/>
      <c r="ADH64" s="166"/>
      <c r="ADI64" s="166"/>
      <c r="ADJ64" s="166"/>
      <c r="ADK64" s="166"/>
      <c r="ADL64" s="166"/>
      <c r="ADM64" s="166"/>
      <c r="ADN64" s="166"/>
      <c r="ADO64" s="166"/>
      <c r="ADP64" s="166"/>
      <c r="ADQ64" s="166"/>
      <c r="ADR64" s="166"/>
      <c r="ADS64" s="166"/>
      <c r="ADT64" s="166"/>
      <c r="ADU64" s="166"/>
      <c r="ADV64" s="166"/>
      <c r="ADW64" s="166"/>
      <c r="ADX64" s="166"/>
      <c r="ADY64" s="166"/>
      <c r="ADZ64" s="166"/>
      <c r="AEA64" s="166"/>
      <c r="AEB64" s="166"/>
      <c r="AEC64" s="166"/>
      <c r="AED64" s="166"/>
      <c r="AEE64" s="166"/>
      <c r="AEF64" s="166"/>
      <c r="AEG64" s="166"/>
      <c r="AEH64" s="166"/>
      <c r="AEI64" s="166"/>
      <c r="AEJ64" s="166"/>
      <c r="AEK64" s="166"/>
      <c r="AEL64" s="166"/>
      <c r="AEM64" s="166"/>
      <c r="AEN64" s="166"/>
      <c r="AEO64" s="166"/>
      <c r="AEP64" s="166"/>
      <c r="AEQ64" s="166"/>
      <c r="AER64" s="166"/>
      <c r="AES64" s="166"/>
      <c r="AET64" s="166"/>
      <c r="AEU64" s="166"/>
      <c r="AEV64" s="166"/>
      <c r="AEW64" s="166"/>
      <c r="AEX64" s="166"/>
      <c r="AEY64" s="166"/>
      <c r="AEZ64" s="166"/>
      <c r="AFA64" s="166"/>
      <c r="AFB64" s="166"/>
      <c r="AFC64" s="166"/>
      <c r="AFD64" s="166"/>
      <c r="AFE64" s="166"/>
      <c r="AFF64" s="166"/>
      <c r="AFG64" s="166"/>
      <c r="AFH64" s="166"/>
      <c r="AFI64" s="166"/>
      <c r="AFJ64" s="166"/>
      <c r="AFK64" s="166"/>
      <c r="AFL64" s="166"/>
      <c r="AFM64" s="166"/>
      <c r="AFN64" s="166"/>
      <c r="AFO64" s="166"/>
      <c r="AFP64" s="166"/>
      <c r="AFQ64" s="166"/>
      <c r="AFR64" s="166"/>
      <c r="AFS64" s="166"/>
      <c r="AFT64" s="166"/>
      <c r="AFU64" s="166"/>
      <c r="AFV64" s="166"/>
      <c r="AFW64" s="166"/>
      <c r="AFX64" s="166"/>
      <c r="AFY64" s="166"/>
      <c r="AFZ64" s="166"/>
      <c r="AGA64" s="166"/>
      <c r="AGB64" s="166"/>
      <c r="AGC64" s="166"/>
      <c r="AGD64" s="166"/>
      <c r="AGE64" s="166"/>
      <c r="AGF64" s="166"/>
      <c r="AGG64" s="166"/>
      <c r="AGH64" s="166"/>
      <c r="AGI64" s="166"/>
      <c r="AGJ64" s="166"/>
      <c r="AGK64" s="166"/>
      <c r="AGL64" s="166"/>
      <c r="AGM64" s="166"/>
      <c r="AGN64" s="166"/>
      <c r="AGO64" s="166"/>
      <c r="AGP64" s="166"/>
      <c r="AGQ64" s="166"/>
      <c r="AGR64" s="166"/>
      <c r="AGS64" s="166"/>
      <c r="AGT64" s="166"/>
      <c r="AGU64" s="166"/>
      <c r="AGV64" s="166"/>
      <c r="AGW64" s="166"/>
      <c r="AGX64" s="166"/>
      <c r="AGY64" s="166"/>
      <c r="AGZ64" s="166"/>
      <c r="AHA64" s="166"/>
      <c r="AHB64" s="166"/>
      <c r="AHC64" s="166"/>
      <c r="AHD64" s="166"/>
      <c r="AHE64" s="166"/>
      <c r="AHF64" s="166"/>
      <c r="AHG64" s="166"/>
      <c r="AHH64" s="166"/>
      <c r="AHI64" s="166"/>
      <c r="AHJ64" s="166"/>
      <c r="AHK64" s="166"/>
      <c r="AHL64" s="166"/>
      <c r="AHM64" s="166"/>
      <c r="AHN64" s="166"/>
      <c r="AHO64" s="166"/>
      <c r="AHP64" s="166"/>
      <c r="AHQ64" s="166"/>
      <c r="AHR64" s="166"/>
      <c r="AHS64" s="166"/>
      <c r="AHT64" s="166"/>
      <c r="AHU64" s="166"/>
      <c r="AHV64" s="166"/>
      <c r="AHW64" s="166"/>
      <c r="AHX64" s="166"/>
      <c r="AHY64" s="166"/>
      <c r="AHZ64" s="166"/>
      <c r="AIA64" s="166"/>
      <c r="AIB64" s="166"/>
      <c r="AIC64" s="166"/>
      <c r="AID64" s="166"/>
      <c r="AIE64" s="166"/>
      <c r="AIF64" s="166"/>
      <c r="AIG64" s="166"/>
      <c r="AIH64" s="166"/>
      <c r="AII64" s="166"/>
      <c r="AIJ64" s="166"/>
      <c r="AIK64" s="166"/>
      <c r="AIL64" s="166"/>
      <c r="AIM64" s="166"/>
      <c r="AIN64" s="166"/>
      <c r="AIO64" s="166"/>
      <c r="AIP64" s="166"/>
      <c r="AIQ64" s="166"/>
      <c r="AIR64" s="166"/>
      <c r="AIS64" s="166"/>
      <c r="AIT64" s="166"/>
      <c r="AIU64" s="166"/>
      <c r="AIV64" s="166"/>
      <c r="AIW64" s="166"/>
      <c r="AIX64" s="166"/>
      <c r="AIY64" s="166"/>
      <c r="AIZ64" s="166"/>
      <c r="AJA64" s="166"/>
      <c r="AJB64" s="166"/>
      <c r="AJC64" s="166"/>
      <c r="AJD64" s="166"/>
      <c r="AJE64" s="166"/>
      <c r="AJF64" s="166"/>
      <c r="AJG64" s="166"/>
      <c r="AJH64" s="166"/>
      <c r="AJI64" s="166"/>
      <c r="AJJ64" s="166"/>
      <c r="AJK64" s="166"/>
      <c r="AJL64" s="166"/>
      <c r="AJM64" s="166"/>
      <c r="AJN64" s="166"/>
      <c r="AJO64" s="166"/>
      <c r="AJP64" s="166"/>
      <c r="AJQ64" s="166"/>
      <c r="AJR64" s="166"/>
      <c r="AJS64" s="166"/>
      <c r="AJT64" s="166"/>
      <c r="AJU64" s="166"/>
      <c r="AJV64" s="166"/>
      <c r="AJW64" s="166"/>
      <c r="AJX64" s="166"/>
      <c r="AJY64" s="166"/>
      <c r="AJZ64" s="166"/>
      <c r="AKA64" s="166"/>
      <c r="AKB64" s="166"/>
      <c r="AKC64" s="166"/>
      <c r="AKD64" s="166"/>
      <c r="AKE64" s="166"/>
      <c r="AKF64" s="166"/>
      <c r="AKG64" s="166"/>
      <c r="AKH64" s="166"/>
      <c r="AKI64" s="166"/>
      <c r="AKJ64" s="166"/>
      <c r="AKK64" s="166"/>
      <c r="AKL64" s="166"/>
      <c r="AKM64" s="166"/>
      <c r="AKN64" s="166"/>
    </row>
    <row r="65" spans="1:976" s="421" customFormat="1">
      <c r="A65" s="175" t="str">
        <f>A13</f>
        <v>I. kwartał 3</v>
      </c>
      <c r="B65" s="176">
        <f ca="1">'Parametry sprzedazy'!P126</f>
        <v>0.1</v>
      </c>
      <c r="C65" s="173"/>
      <c r="D65" s="179"/>
      <c r="E65" s="179"/>
      <c r="F65" s="179"/>
      <c r="G65" s="179"/>
      <c r="H65" s="179"/>
      <c r="I65" s="179">
        <f ca="1">$B65*I$57</f>
        <v>4.0000000000000008E-2</v>
      </c>
      <c r="J65" s="179">
        <f ca="1">$B65*J$57</f>
        <v>4.0000000000000008E-2</v>
      </c>
      <c r="K65" s="179">
        <f ca="1">$B65*K$57</f>
        <v>6.0000000000000012E-2</v>
      </c>
      <c r="L65" s="179">
        <f ca="1">$B65*L$57</f>
        <v>6.0000000000000012E-2</v>
      </c>
      <c r="M65" s="179">
        <f ca="1">$B65*M$57</f>
        <v>8.0000000000000016E-2</v>
      </c>
      <c r="N65" s="179">
        <f ca="1">$B65*N$57</f>
        <v>0.1</v>
      </c>
      <c r="O65" s="179">
        <f ca="1">$B65*O$57</f>
        <v>0.1</v>
      </c>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66"/>
      <c r="BR65" s="166"/>
      <c r="BS65" s="166"/>
      <c r="BT65" s="166"/>
      <c r="BU65" s="166"/>
      <c r="BV65" s="166"/>
      <c r="BW65" s="166"/>
      <c r="BX65" s="166"/>
      <c r="BY65" s="166"/>
      <c r="BZ65" s="166"/>
      <c r="CA65" s="166"/>
      <c r="CB65" s="166"/>
      <c r="CC65" s="166"/>
      <c r="CD65" s="166"/>
      <c r="CE65" s="166"/>
      <c r="CF65" s="166"/>
      <c r="CG65" s="166"/>
      <c r="CH65" s="166"/>
      <c r="CI65" s="166"/>
      <c r="CJ65" s="166"/>
      <c r="CK65" s="166"/>
      <c r="CL65" s="166"/>
      <c r="CM65" s="166"/>
      <c r="CN65" s="166"/>
      <c r="CO65" s="166"/>
      <c r="CP65" s="166"/>
      <c r="CQ65" s="166"/>
      <c r="CR65" s="166"/>
      <c r="CS65" s="166"/>
      <c r="CT65" s="166"/>
      <c r="CU65" s="166"/>
      <c r="CV65" s="166"/>
      <c r="CW65" s="166"/>
      <c r="CX65" s="166"/>
      <c r="CY65" s="166"/>
      <c r="CZ65" s="166"/>
      <c r="DA65" s="166"/>
      <c r="DB65" s="166"/>
      <c r="DC65" s="166"/>
      <c r="DD65" s="166"/>
      <c r="DE65" s="166"/>
      <c r="DF65" s="166"/>
      <c r="DG65" s="166"/>
      <c r="DH65" s="166"/>
      <c r="DI65" s="166"/>
      <c r="DJ65" s="166"/>
      <c r="DK65" s="166"/>
      <c r="DL65" s="166"/>
      <c r="DM65" s="166"/>
      <c r="DN65" s="166"/>
      <c r="DO65" s="166"/>
      <c r="DP65" s="166"/>
      <c r="DQ65" s="166"/>
      <c r="DR65" s="166"/>
      <c r="DS65" s="166"/>
      <c r="DT65" s="166"/>
      <c r="DU65" s="166"/>
      <c r="DV65" s="166"/>
      <c r="DW65" s="166"/>
      <c r="DX65" s="166"/>
      <c r="DY65" s="166"/>
      <c r="DZ65" s="166"/>
      <c r="EA65" s="166"/>
      <c r="EB65" s="166"/>
      <c r="EC65" s="166"/>
      <c r="ED65" s="166"/>
      <c r="EE65" s="166"/>
      <c r="EF65" s="166"/>
      <c r="EG65" s="166"/>
      <c r="EH65" s="166"/>
      <c r="EI65" s="166"/>
      <c r="EJ65" s="166"/>
      <c r="EK65" s="166"/>
      <c r="EL65" s="166"/>
      <c r="EM65" s="166"/>
      <c r="EN65" s="166"/>
      <c r="EO65" s="166"/>
      <c r="EP65" s="166"/>
      <c r="EQ65" s="166"/>
      <c r="ER65" s="166"/>
      <c r="ES65" s="166"/>
      <c r="ET65" s="166"/>
      <c r="EU65" s="166"/>
      <c r="EV65" s="166"/>
      <c r="EW65" s="166"/>
      <c r="EX65" s="166"/>
      <c r="EY65" s="166"/>
      <c r="EZ65" s="166"/>
      <c r="FA65" s="166"/>
      <c r="FB65" s="166"/>
      <c r="FC65" s="166"/>
      <c r="FD65" s="166"/>
      <c r="FE65" s="166"/>
      <c r="FF65" s="166"/>
      <c r="FG65" s="166"/>
      <c r="FH65" s="166"/>
      <c r="FI65" s="166"/>
      <c r="FJ65" s="166"/>
      <c r="FK65" s="166"/>
      <c r="FL65" s="166"/>
      <c r="FM65" s="166"/>
      <c r="FN65" s="166"/>
      <c r="FO65" s="166"/>
      <c r="FP65" s="166"/>
      <c r="FQ65" s="166"/>
      <c r="FR65" s="166"/>
      <c r="FS65" s="166"/>
      <c r="FT65" s="166"/>
      <c r="FU65" s="166"/>
      <c r="FV65" s="166"/>
      <c r="FW65" s="166"/>
      <c r="FX65" s="166"/>
      <c r="FY65" s="166"/>
      <c r="FZ65" s="166"/>
      <c r="GA65" s="166"/>
      <c r="GB65" s="166"/>
      <c r="GC65" s="166"/>
      <c r="GD65" s="166"/>
      <c r="GE65" s="166"/>
      <c r="GF65" s="166"/>
      <c r="GG65" s="166"/>
      <c r="GH65" s="166"/>
      <c r="GI65" s="166"/>
      <c r="GJ65" s="166"/>
      <c r="GK65" s="166"/>
      <c r="GL65" s="166"/>
      <c r="GM65" s="166"/>
      <c r="GN65" s="166"/>
      <c r="GO65" s="166"/>
      <c r="GP65" s="166"/>
      <c r="GQ65" s="166"/>
      <c r="GR65" s="166"/>
      <c r="GS65" s="166"/>
      <c r="GT65" s="166"/>
      <c r="GU65" s="166"/>
      <c r="GV65" s="166"/>
      <c r="GW65" s="166"/>
      <c r="GX65" s="166"/>
      <c r="GY65" s="166"/>
      <c r="GZ65" s="166"/>
      <c r="HA65" s="166"/>
      <c r="HB65" s="166"/>
      <c r="HC65" s="166"/>
      <c r="HD65" s="166"/>
      <c r="HE65" s="166"/>
      <c r="HF65" s="166"/>
      <c r="HG65" s="166"/>
      <c r="HH65" s="166"/>
      <c r="HI65" s="166"/>
      <c r="HJ65" s="166"/>
      <c r="HK65" s="166"/>
      <c r="HL65" s="166"/>
      <c r="HM65" s="166"/>
      <c r="HN65" s="166"/>
      <c r="HO65" s="166"/>
      <c r="HP65" s="166"/>
      <c r="HQ65" s="166"/>
      <c r="HR65" s="166"/>
      <c r="HS65" s="166"/>
      <c r="HT65" s="166"/>
      <c r="HU65" s="166"/>
      <c r="HV65" s="166"/>
      <c r="HW65" s="166"/>
      <c r="HX65" s="166"/>
      <c r="HY65" s="166"/>
      <c r="HZ65" s="166"/>
      <c r="IA65" s="166"/>
      <c r="IB65" s="166"/>
      <c r="IC65" s="166"/>
      <c r="ID65" s="166"/>
      <c r="IE65" s="166"/>
      <c r="IF65" s="166"/>
      <c r="IG65" s="166"/>
      <c r="IH65" s="166"/>
      <c r="II65" s="166"/>
      <c r="IJ65" s="166"/>
      <c r="IK65" s="166"/>
      <c r="IL65" s="166"/>
      <c r="IM65" s="166"/>
      <c r="IN65" s="166"/>
      <c r="IO65" s="166"/>
      <c r="IP65" s="166"/>
      <c r="IQ65" s="166"/>
      <c r="IR65" s="166"/>
      <c r="IS65" s="166"/>
      <c r="IT65" s="166"/>
      <c r="IU65" s="166"/>
      <c r="IV65" s="166"/>
      <c r="IW65" s="166"/>
      <c r="IX65" s="166"/>
      <c r="IY65" s="166"/>
      <c r="IZ65" s="166"/>
      <c r="JA65" s="166"/>
      <c r="JB65" s="166"/>
      <c r="JC65" s="166"/>
      <c r="JD65" s="166"/>
      <c r="JE65" s="166"/>
      <c r="JF65" s="166"/>
      <c r="JG65" s="166"/>
      <c r="JH65" s="166"/>
      <c r="JI65" s="166"/>
      <c r="JJ65" s="166"/>
      <c r="JK65" s="166"/>
      <c r="JL65" s="166"/>
      <c r="JM65" s="166"/>
      <c r="JN65" s="166"/>
      <c r="JO65" s="166"/>
      <c r="JP65" s="166"/>
      <c r="JQ65" s="166"/>
      <c r="JR65" s="166"/>
      <c r="JS65" s="166"/>
      <c r="JT65" s="166"/>
      <c r="JU65" s="166"/>
      <c r="JV65" s="166"/>
      <c r="JW65" s="166"/>
      <c r="JX65" s="166"/>
      <c r="JY65" s="166"/>
      <c r="JZ65" s="166"/>
      <c r="KA65" s="166"/>
      <c r="KB65" s="166"/>
      <c r="KC65" s="166"/>
      <c r="KD65" s="166"/>
      <c r="KE65" s="166"/>
      <c r="KF65" s="166"/>
      <c r="KG65" s="166"/>
      <c r="KH65" s="166"/>
      <c r="KI65" s="166"/>
      <c r="KJ65" s="166"/>
      <c r="KK65" s="166"/>
      <c r="KL65" s="166"/>
      <c r="KM65" s="166"/>
      <c r="KN65" s="166"/>
      <c r="KO65" s="166"/>
      <c r="KP65" s="166"/>
      <c r="KQ65" s="166"/>
      <c r="KR65" s="166"/>
      <c r="KS65" s="166"/>
      <c r="KT65" s="166"/>
      <c r="KU65" s="166"/>
      <c r="KV65" s="166"/>
      <c r="KW65" s="166"/>
      <c r="KX65" s="166"/>
      <c r="KY65" s="166"/>
      <c r="KZ65" s="166"/>
      <c r="LA65" s="166"/>
      <c r="LB65" s="166"/>
      <c r="LC65" s="166"/>
      <c r="LD65" s="166"/>
      <c r="LE65" s="166"/>
      <c r="LF65" s="166"/>
      <c r="LG65" s="166"/>
      <c r="LH65" s="166"/>
      <c r="LI65" s="166"/>
      <c r="LJ65" s="166"/>
      <c r="LK65" s="166"/>
      <c r="LL65" s="166"/>
      <c r="LM65" s="166"/>
      <c r="LN65" s="166"/>
      <c r="LO65" s="166"/>
      <c r="LP65" s="166"/>
      <c r="LQ65" s="166"/>
      <c r="LR65" s="166"/>
      <c r="LS65" s="166"/>
      <c r="LT65" s="166"/>
      <c r="LU65" s="166"/>
      <c r="LV65" s="166"/>
      <c r="LW65" s="166"/>
      <c r="LX65" s="166"/>
      <c r="LY65" s="166"/>
      <c r="LZ65" s="166"/>
      <c r="MA65" s="166"/>
      <c r="MB65" s="166"/>
      <c r="MC65" s="166"/>
      <c r="MD65" s="166"/>
      <c r="ME65" s="166"/>
      <c r="MF65" s="166"/>
      <c r="MG65" s="166"/>
      <c r="MH65" s="166"/>
      <c r="MI65" s="166"/>
      <c r="MJ65" s="166"/>
      <c r="MK65" s="166"/>
      <c r="ML65" s="166"/>
      <c r="MM65" s="166"/>
      <c r="MN65" s="166"/>
      <c r="MO65" s="166"/>
      <c r="MP65" s="166"/>
      <c r="MQ65" s="166"/>
      <c r="MR65" s="166"/>
      <c r="MS65" s="166"/>
      <c r="MT65" s="166"/>
      <c r="MU65" s="166"/>
      <c r="MV65" s="166"/>
      <c r="MW65" s="166"/>
      <c r="MX65" s="166"/>
      <c r="MY65" s="166"/>
      <c r="MZ65" s="166"/>
      <c r="NA65" s="166"/>
      <c r="NB65" s="166"/>
      <c r="NC65" s="166"/>
      <c r="ND65" s="166"/>
      <c r="NE65" s="166"/>
      <c r="NF65" s="166"/>
      <c r="NG65" s="166"/>
      <c r="NH65" s="166"/>
      <c r="NI65" s="166"/>
      <c r="NJ65" s="166"/>
      <c r="NK65" s="166"/>
      <c r="NL65" s="166"/>
      <c r="NM65" s="166"/>
      <c r="NN65" s="166"/>
      <c r="NO65" s="166"/>
      <c r="NP65" s="166"/>
      <c r="NQ65" s="166"/>
      <c r="NR65" s="166"/>
      <c r="NS65" s="166"/>
      <c r="NT65" s="166"/>
      <c r="NU65" s="166"/>
      <c r="NV65" s="166"/>
      <c r="NW65" s="166"/>
      <c r="NX65" s="166"/>
      <c r="NY65" s="166"/>
      <c r="NZ65" s="166"/>
      <c r="OA65" s="166"/>
      <c r="OB65" s="166"/>
      <c r="OC65" s="166"/>
      <c r="OD65" s="166"/>
      <c r="OE65" s="166"/>
      <c r="OF65" s="166"/>
      <c r="OG65" s="166"/>
      <c r="OH65" s="166"/>
      <c r="OI65" s="166"/>
      <c r="OJ65" s="166"/>
      <c r="OK65" s="166"/>
      <c r="OL65" s="166"/>
      <c r="OM65" s="166"/>
      <c r="ON65" s="166"/>
      <c r="OO65" s="166"/>
      <c r="OP65" s="166"/>
      <c r="OQ65" s="166"/>
      <c r="OR65" s="166"/>
      <c r="OS65" s="166"/>
      <c r="OT65" s="166"/>
      <c r="OU65" s="166"/>
      <c r="OV65" s="166"/>
      <c r="OW65" s="166"/>
      <c r="OX65" s="166"/>
      <c r="OY65" s="166"/>
      <c r="OZ65" s="166"/>
      <c r="PA65" s="166"/>
      <c r="PB65" s="166"/>
      <c r="PC65" s="166"/>
      <c r="PD65" s="166"/>
      <c r="PE65" s="166"/>
      <c r="PF65" s="166"/>
      <c r="PG65" s="166"/>
      <c r="PH65" s="166"/>
      <c r="PI65" s="166"/>
      <c r="PJ65" s="166"/>
      <c r="PK65" s="166"/>
      <c r="PL65" s="166"/>
      <c r="PM65" s="166"/>
      <c r="PN65" s="166"/>
      <c r="PO65" s="166"/>
      <c r="PP65" s="166"/>
      <c r="PQ65" s="166"/>
      <c r="PR65" s="166"/>
      <c r="PS65" s="166"/>
      <c r="PT65" s="166"/>
      <c r="PU65" s="166"/>
      <c r="PV65" s="166"/>
      <c r="PW65" s="166"/>
      <c r="PX65" s="166"/>
      <c r="PY65" s="166"/>
      <c r="PZ65" s="166"/>
      <c r="QA65" s="166"/>
      <c r="QB65" s="166"/>
      <c r="QC65" s="166"/>
      <c r="QD65" s="166"/>
      <c r="QE65" s="166"/>
      <c r="QF65" s="166"/>
      <c r="QG65" s="166"/>
      <c r="QH65" s="166"/>
      <c r="QI65" s="166"/>
      <c r="QJ65" s="166"/>
      <c r="QK65" s="166"/>
      <c r="QL65" s="166"/>
      <c r="QM65" s="166"/>
      <c r="QN65" s="166"/>
      <c r="QO65" s="166"/>
      <c r="QP65" s="166"/>
      <c r="QQ65" s="166"/>
      <c r="QR65" s="166"/>
      <c r="QS65" s="166"/>
      <c r="QT65" s="166"/>
      <c r="QU65" s="166"/>
      <c r="QV65" s="166"/>
      <c r="QW65" s="166"/>
      <c r="QX65" s="166"/>
      <c r="QY65" s="166"/>
      <c r="QZ65" s="166"/>
      <c r="RA65" s="166"/>
      <c r="RB65" s="166"/>
      <c r="RC65" s="166"/>
      <c r="RD65" s="166"/>
      <c r="RE65" s="166"/>
      <c r="RF65" s="166"/>
      <c r="RG65" s="166"/>
      <c r="RH65" s="166"/>
      <c r="RI65" s="166"/>
      <c r="RJ65" s="166"/>
      <c r="RK65" s="166"/>
      <c r="RL65" s="166"/>
      <c r="RM65" s="166"/>
      <c r="RN65" s="166"/>
      <c r="RO65" s="166"/>
      <c r="RP65" s="166"/>
      <c r="RQ65" s="166"/>
      <c r="RR65" s="166"/>
      <c r="RS65" s="166"/>
      <c r="RT65" s="166"/>
      <c r="RU65" s="166"/>
      <c r="RV65" s="166"/>
      <c r="RW65" s="166"/>
      <c r="RX65" s="166"/>
      <c r="RY65" s="166"/>
      <c r="RZ65" s="166"/>
      <c r="SA65" s="166"/>
      <c r="SB65" s="166"/>
      <c r="SC65" s="166"/>
      <c r="SD65" s="166"/>
      <c r="SE65" s="166"/>
      <c r="SF65" s="166"/>
      <c r="SG65" s="166"/>
      <c r="SH65" s="166"/>
      <c r="SI65" s="166"/>
      <c r="SJ65" s="166"/>
      <c r="SK65" s="166"/>
      <c r="SL65" s="166"/>
      <c r="SM65" s="166"/>
      <c r="SN65" s="166"/>
      <c r="SO65" s="166"/>
      <c r="SP65" s="166"/>
      <c r="SQ65" s="166"/>
      <c r="SR65" s="166"/>
      <c r="SS65" s="166"/>
      <c r="ST65" s="166"/>
      <c r="SU65" s="166"/>
      <c r="SV65" s="166"/>
      <c r="SW65" s="166"/>
      <c r="SX65" s="166"/>
      <c r="SY65" s="166"/>
      <c r="SZ65" s="166"/>
      <c r="TA65" s="166"/>
      <c r="TB65" s="166"/>
      <c r="TC65" s="166"/>
      <c r="TD65" s="166"/>
      <c r="TE65" s="166"/>
      <c r="TF65" s="166"/>
      <c r="TG65" s="166"/>
      <c r="TH65" s="166"/>
      <c r="TI65" s="166"/>
      <c r="TJ65" s="166"/>
      <c r="TK65" s="166"/>
      <c r="TL65" s="166"/>
      <c r="TM65" s="166"/>
      <c r="TN65" s="166"/>
      <c r="TO65" s="166"/>
      <c r="TP65" s="166"/>
      <c r="TQ65" s="166"/>
      <c r="TR65" s="166"/>
      <c r="TS65" s="166"/>
      <c r="TT65" s="166"/>
      <c r="TU65" s="166"/>
      <c r="TV65" s="166"/>
      <c r="TW65" s="166"/>
      <c r="TX65" s="166"/>
      <c r="TY65" s="166"/>
      <c r="TZ65" s="166"/>
      <c r="UA65" s="166"/>
      <c r="UB65" s="166"/>
      <c r="UC65" s="166"/>
      <c r="UD65" s="166"/>
      <c r="UE65" s="166"/>
      <c r="UF65" s="166"/>
      <c r="UG65" s="166"/>
      <c r="UH65" s="166"/>
      <c r="UI65" s="166"/>
      <c r="UJ65" s="166"/>
      <c r="UK65" s="166"/>
      <c r="UL65" s="166"/>
      <c r="UM65" s="166"/>
      <c r="UN65" s="166"/>
      <c r="UO65" s="166"/>
      <c r="UP65" s="166"/>
      <c r="UQ65" s="166"/>
      <c r="UR65" s="166"/>
      <c r="US65" s="166"/>
      <c r="UT65" s="166"/>
      <c r="UU65" s="166"/>
      <c r="UV65" s="166"/>
      <c r="UW65" s="166"/>
      <c r="UX65" s="166"/>
      <c r="UY65" s="166"/>
      <c r="UZ65" s="166"/>
      <c r="VA65" s="166"/>
      <c r="VB65" s="166"/>
      <c r="VC65" s="166"/>
      <c r="VD65" s="166"/>
      <c r="VE65" s="166"/>
      <c r="VF65" s="166"/>
      <c r="VG65" s="166"/>
      <c r="VH65" s="166"/>
      <c r="VI65" s="166"/>
      <c r="VJ65" s="166"/>
      <c r="VK65" s="166"/>
      <c r="VL65" s="166"/>
      <c r="VM65" s="166"/>
      <c r="VN65" s="166"/>
      <c r="VO65" s="166"/>
      <c r="VP65" s="166"/>
      <c r="VQ65" s="166"/>
      <c r="VR65" s="166"/>
      <c r="VS65" s="166"/>
      <c r="VT65" s="166"/>
      <c r="VU65" s="166"/>
      <c r="VV65" s="166"/>
      <c r="VW65" s="166"/>
      <c r="VX65" s="166"/>
      <c r="VY65" s="166"/>
      <c r="VZ65" s="166"/>
      <c r="WA65" s="166"/>
      <c r="WB65" s="166"/>
      <c r="WC65" s="166"/>
      <c r="WD65" s="166"/>
      <c r="WE65" s="166"/>
      <c r="WF65" s="166"/>
      <c r="WG65" s="166"/>
      <c r="WH65" s="166"/>
      <c r="WI65" s="166"/>
      <c r="WJ65" s="166"/>
      <c r="WK65" s="166"/>
      <c r="WL65" s="166"/>
      <c r="WM65" s="166"/>
      <c r="WN65" s="166"/>
      <c r="WO65" s="166"/>
      <c r="WP65" s="166"/>
      <c r="WQ65" s="166"/>
      <c r="WR65" s="166"/>
      <c r="WS65" s="166"/>
      <c r="WT65" s="166"/>
      <c r="WU65" s="166"/>
      <c r="WV65" s="166"/>
      <c r="WW65" s="166"/>
      <c r="WX65" s="166"/>
      <c r="WY65" s="166"/>
      <c r="WZ65" s="166"/>
      <c r="XA65" s="166"/>
      <c r="XB65" s="166"/>
      <c r="XC65" s="166"/>
      <c r="XD65" s="166"/>
      <c r="XE65" s="166"/>
      <c r="XF65" s="166"/>
      <c r="XG65" s="166"/>
      <c r="XH65" s="166"/>
      <c r="XI65" s="166"/>
      <c r="XJ65" s="166"/>
      <c r="XK65" s="166"/>
      <c r="XL65" s="166"/>
      <c r="XM65" s="166"/>
      <c r="XN65" s="166"/>
      <c r="XO65" s="166"/>
      <c r="XP65" s="166"/>
      <c r="XQ65" s="166"/>
      <c r="XR65" s="166"/>
      <c r="XS65" s="166"/>
      <c r="XT65" s="166"/>
      <c r="XU65" s="166"/>
      <c r="XV65" s="166"/>
      <c r="XW65" s="166"/>
      <c r="XX65" s="166"/>
      <c r="XY65" s="166"/>
      <c r="XZ65" s="166"/>
      <c r="YA65" s="166"/>
      <c r="YB65" s="166"/>
      <c r="YC65" s="166"/>
      <c r="YD65" s="166"/>
      <c r="YE65" s="166"/>
      <c r="YF65" s="166"/>
      <c r="YG65" s="166"/>
      <c r="YH65" s="166"/>
      <c r="YI65" s="166"/>
      <c r="YJ65" s="166"/>
      <c r="YK65" s="166"/>
      <c r="YL65" s="166"/>
      <c r="YM65" s="166"/>
      <c r="YN65" s="166"/>
      <c r="YO65" s="166"/>
      <c r="YP65" s="166"/>
      <c r="YQ65" s="166"/>
      <c r="YR65" s="166"/>
      <c r="YS65" s="166"/>
      <c r="YT65" s="166"/>
      <c r="YU65" s="166"/>
      <c r="YV65" s="166"/>
      <c r="YW65" s="166"/>
      <c r="YX65" s="166"/>
      <c r="YY65" s="166"/>
      <c r="YZ65" s="166"/>
      <c r="ZA65" s="166"/>
      <c r="ZB65" s="166"/>
      <c r="ZC65" s="166"/>
      <c r="ZD65" s="166"/>
      <c r="ZE65" s="166"/>
      <c r="ZF65" s="166"/>
      <c r="ZG65" s="166"/>
      <c r="ZH65" s="166"/>
      <c r="ZI65" s="166"/>
      <c r="ZJ65" s="166"/>
      <c r="ZK65" s="166"/>
      <c r="ZL65" s="166"/>
      <c r="ZM65" s="166"/>
      <c r="ZN65" s="166"/>
      <c r="ZO65" s="166"/>
      <c r="ZP65" s="166"/>
      <c r="ZQ65" s="166"/>
      <c r="ZR65" s="166"/>
      <c r="ZS65" s="166"/>
      <c r="ZT65" s="166"/>
      <c r="ZU65" s="166"/>
      <c r="ZV65" s="166"/>
      <c r="ZW65" s="166"/>
      <c r="ZX65" s="166"/>
      <c r="ZY65" s="166"/>
      <c r="ZZ65" s="166"/>
      <c r="AAA65" s="166"/>
      <c r="AAB65" s="166"/>
      <c r="AAC65" s="166"/>
      <c r="AAD65" s="166"/>
      <c r="AAE65" s="166"/>
      <c r="AAF65" s="166"/>
      <c r="AAG65" s="166"/>
      <c r="AAH65" s="166"/>
      <c r="AAI65" s="166"/>
      <c r="AAJ65" s="166"/>
      <c r="AAK65" s="166"/>
      <c r="AAL65" s="166"/>
      <c r="AAM65" s="166"/>
      <c r="AAN65" s="166"/>
      <c r="AAO65" s="166"/>
      <c r="AAP65" s="166"/>
      <c r="AAQ65" s="166"/>
      <c r="AAR65" s="166"/>
      <c r="AAS65" s="166"/>
      <c r="AAT65" s="166"/>
      <c r="AAU65" s="166"/>
      <c r="AAV65" s="166"/>
      <c r="AAW65" s="166"/>
      <c r="AAX65" s="166"/>
      <c r="AAY65" s="166"/>
      <c r="AAZ65" s="166"/>
      <c r="ABA65" s="166"/>
      <c r="ABB65" s="166"/>
      <c r="ABC65" s="166"/>
      <c r="ABD65" s="166"/>
      <c r="ABE65" s="166"/>
      <c r="ABF65" s="166"/>
      <c r="ABG65" s="166"/>
      <c r="ABH65" s="166"/>
      <c r="ABI65" s="166"/>
      <c r="ABJ65" s="166"/>
      <c r="ABK65" s="166"/>
      <c r="ABL65" s="166"/>
      <c r="ABM65" s="166"/>
      <c r="ABN65" s="166"/>
      <c r="ABO65" s="166"/>
      <c r="ABP65" s="166"/>
      <c r="ABQ65" s="166"/>
      <c r="ABR65" s="166"/>
      <c r="ABS65" s="166"/>
      <c r="ABT65" s="166"/>
      <c r="ABU65" s="166"/>
      <c r="ABV65" s="166"/>
      <c r="ABW65" s="166"/>
      <c r="ABX65" s="166"/>
      <c r="ABY65" s="166"/>
      <c r="ABZ65" s="166"/>
      <c r="ACA65" s="166"/>
      <c r="ACB65" s="166"/>
      <c r="ACC65" s="166"/>
      <c r="ACD65" s="166"/>
      <c r="ACE65" s="166"/>
      <c r="ACF65" s="166"/>
      <c r="ACG65" s="166"/>
      <c r="ACH65" s="166"/>
      <c r="ACI65" s="166"/>
      <c r="ACJ65" s="166"/>
      <c r="ACK65" s="166"/>
      <c r="ACL65" s="166"/>
      <c r="ACM65" s="166"/>
      <c r="ACN65" s="166"/>
      <c r="ACO65" s="166"/>
      <c r="ACP65" s="166"/>
      <c r="ACQ65" s="166"/>
      <c r="ACR65" s="166"/>
      <c r="ACS65" s="166"/>
      <c r="ACT65" s="166"/>
      <c r="ACU65" s="166"/>
      <c r="ACV65" s="166"/>
      <c r="ACW65" s="166"/>
      <c r="ACX65" s="166"/>
      <c r="ACY65" s="166"/>
      <c r="ACZ65" s="166"/>
      <c r="ADA65" s="166"/>
      <c r="ADB65" s="166"/>
      <c r="ADC65" s="166"/>
      <c r="ADD65" s="166"/>
      <c r="ADE65" s="166"/>
      <c r="ADF65" s="166"/>
      <c r="ADG65" s="166"/>
      <c r="ADH65" s="166"/>
      <c r="ADI65" s="166"/>
      <c r="ADJ65" s="166"/>
      <c r="ADK65" s="166"/>
      <c r="ADL65" s="166"/>
      <c r="ADM65" s="166"/>
      <c r="ADN65" s="166"/>
      <c r="ADO65" s="166"/>
      <c r="ADP65" s="166"/>
      <c r="ADQ65" s="166"/>
      <c r="ADR65" s="166"/>
      <c r="ADS65" s="166"/>
      <c r="ADT65" s="166"/>
      <c r="ADU65" s="166"/>
      <c r="ADV65" s="166"/>
      <c r="ADW65" s="166"/>
      <c r="ADX65" s="166"/>
      <c r="ADY65" s="166"/>
      <c r="ADZ65" s="166"/>
      <c r="AEA65" s="166"/>
      <c r="AEB65" s="166"/>
      <c r="AEC65" s="166"/>
      <c r="AED65" s="166"/>
      <c r="AEE65" s="166"/>
      <c r="AEF65" s="166"/>
      <c r="AEG65" s="166"/>
      <c r="AEH65" s="166"/>
      <c r="AEI65" s="166"/>
      <c r="AEJ65" s="166"/>
      <c r="AEK65" s="166"/>
      <c r="AEL65" s="166"/>
      <c r="AEM65" s="166"/>
      <c r="AEN65" s="166"/>
      <c r="AEO65" s="166"/>
      <c r="AEP65" s="166"/>
      <c r="AEQ65" s="166"/>
      <c r="AER65" s="166"/>
      <c r="AES65" s="166"/>
      <c r="AET65" s="166"/>
      <c r="AEU65" s="166"/>
      <c r="AEV65" s="166"/>
      <c r="AEW65" s="166"/>
      <c r="AEX65" s="166"/>
      <c r="AEY65" s="166"/>
      <c r="AEZ65" s="166"/>
      <c r="AFA65" s="166"/>
      <c r="AFB65" s="166"/>
      <c r="AFC65" s="166"/>
      <c r="AFD65" s="166"/>
      <c r="AFE65" s="166"/>
      <c r="AFF65" s="166"/>
      <c r="AFG65" s="166"/>
      <c r="AFH65" s="166"/>
      <c r="AFI65" s="166"/>
      <c r="AFJ65" s="166"/>
      <c r="AFK65" s="166"/>
      <c r="AFL65" s="166"/>
      <c r="AFM65" s="166"/>
      <c r="AFN65" s="166"/>
      <c r="AFO65" s="166"/>
      <c r="AFP65" s="166"/>
      <c r="AFQ65" s="166"/>
      <c r="AFR65" s="166"/>
      <c r="AFS65" s="166"/>
      <c r="AFT65" s="166"/>
      <c r="AFU65" s="166"/>
      <c r="AFV65" s="166"/>
      <c r="AFW65" s="166"/>
      <c r="AFX65" s="166"/>
      <c r="AFY65" s="166"/>
      <c r="AFZ65" s="166"/>
      <c r="AGA65" s="166"/>
      <c r="AGB65" s="166"/>
      <c r="AGC65" s="166"/>
      <c r="AGD65" s="166"/>
      <c r="AGE65" s="166"/>
      <c r="AGF65" s="166"/>
      <c r="AGG65" s="166"/>
      <c r="AGH65" s="166"/>
      <c r="AGI65" s="166"/>
      <c r="AGJ65" s="166"/>
      <c r="AGK65" s="166"/>
      <c r="AGL65" s="166"/>
      <c r="AGM65" s="166"/>
      <c r="AGN65" s="166"/>
      <c r="AGO65" s="166"/>
      <c r="AGP65" s="166"/>
      <c r="AGQ65" s="166"/>
      <c r="AGR65" s="166"/>
      <c r="AGS65" s="166"/>
      <c r="AGT65" s="166"/>
      <c r="AGU65" s="166"/>
      <c r="AGV65" s="166"/>
      <c r="AGW65" s="166"/>
      <c r="AGX65" s="166"/>
      <c r="AGY65" s="166"/>
      <c r="AGZ65" s="166"/>
      <c r="AHA65" s="166"/>
      <c r="AHB65" s="166"/>
      <c r="AHC65" s="166"/>
      <c r="AHD65" s="166"/>
      <c r="AHE65" s="166"/>
      <c r="AHF65" s="166"/>
      <c r="AHG65" s="166"/>
      <c r="AHH65" s="166"/>
      <c r="AHI65" s="166"/>
      <c r="AHJ65" s="166"/>
      <c r="AHK65" s="166"/>
      <c r="AHL65" s="166"/>
      <c r="AHM65" s="166"/>
      <c r="AHN65" s="166"/>
      <c r="AHO65" s="166"/>
      <c r="AHP65" s="166"/>
      <c r="AHQ65" s="166"/>
      <c r="AHR65" s="166"/>
      <c r="AHS65" s="166"/>
      <c r="AHT65" s="166"/>
      <c r="AHU65" s="166"/>
      <c r="AHV65" s="166"/>
      <c r="AHW65" s="166"/>
      <c r="AHX65" s="166"/>
      <c r="AHY65" s="166"/>
      <c r="AHZ65" s="166"/>
      <c r="AIA65" s="166"/>
      <c r="AIB65" s="166"/>
      <c r="AIC65" s="166"/>
      <c r="AID65" s="166"/>
      <c r="AIE65" s="166"/>
      <c r="AIF65" s="166"/>
      <c r="AIG65" s="166"/>
      <c r="AIH65" s="166"/>
      <c r="AII65" s="166"/>
      <c r="AIJ65" s="166"/>
      <c r="AIK65" s="166"/>
      <c r="AIL65" s="166"/>
      <c r="AIM65" s="166"/>
      <c r="AIN65" s="166"/>
      <c r="AIO65" s="166"/>
      <c r="AIP65" s="166"/>
      <c r="AIQ65" s="166"/>
      <c r="AIR65" s="166"/>
      <c r="AIS65" s="166"/>
      <c r="AIT65" s="166"/>
      <c r="AIU65" s="166"/>
      <c r="AIV65" s="166"/>
      <c r="AIW65" s="166"/>
      <c r="AIX65" s="166"/>
      <c r="AIY65" s="166"/>
      <c r="AIZ65" s="166"/>
      <c r="AJA65" s="166"/>
      <c r="AJB65" s="166"/>
      <c r="AJC65" s="166"/>
      <c r="AJD65" s="166"/>
      <c r="AJE65" s="166"/>
      <c r="AJF65" s="166"/>
      <c r="AJG65" s="166"/>
      <c r="AJH65" s="166"/>
      <c r="AJI65" s="166"/>
      <c r="AJJ65" s="166"/>
      <c r="AJK65" s="166"/>
      <c r="AJL65" s="166"/>
      <c r="AJM65" s="166"/>
      <c r="AJN65" s="166"/>
      <c r="AJO65" s="166"/>
      <c r="AJP65" s="166"/>
      <c r="AJQ65" s="166"/>
      <c r="AJR65" s="166"/>
      <c r="AJS65" s="166"/>
      <c r="AJT65" s="166"/>
      <c r="AJU65" s="166"/>
      <c r="AJV65" s="166"/>
      <c r="AJW65" s="166"/>
      <c r="AJX65" s="166"/>
      <c r="AJY65" s="166"/>
      <c r="AJZ65" s="166"/>
      <c r="AKA65" s="166"/>
      <c r="AKB65" s="166"/>
      <c r="AKC65" s="166"/>
      <c r="AKD65" s="166"/>
      <c r="AKE65" s="166"/>
      <c r="AKF65" s="166"/>
      <c r="AKG65" s="166"/>
      <c r="AKH65" s="166"/>
      <c r="AKI65" s="166"/>
      <c r="AKJ65" s="166"/>
      <c r="AKK65" s="166"/>
      <c r="AKL65" s="166"/>
      <c r="AKM65" s="166"/>
      <c r="AKN65" s="166"/>
    </row>
    <row r="66" spans="1:976" s="421" customFormat="1">
      <c r="A66" s="175" t="str">
        <f>A14</f>
        <v>II. kwartał 3</v>
      </c>
      <c r="B66" s="176">
        <f ca="1">'Parametry sprzedazy'!Q126</f>
        <v>0.1</v>
      </c>
      <c r="C66" s="173"/>
      <c r="D66" s="179"/>
      <c r="E66" s="179"/>
      <c r="F66" s="179"/>
      <c r="G66" s="179"/>
      <c r="H66" s="179"/>
      <c r="I66" s="179"/>
      <c r="J66" s="179">
        <f ca="1">$B66*J$57</f>
        <v>4.0000000000000008E-2</v>
      </c>
      <c r="K66" s="179">
        <f ca="1">$B66*K$57</f>
        <v>6.0000000000000012E-2</v>
      </c>
      <c r="L66" s="179">
        <f ca="1">$B66*L$57</f>
        <v>6.0000000000000012E-2</v>
      </c>
      <c r="M66" s="179">
        <f ca="1">$B66*M$57</f>
        <v>8.0000000000000016E-2</v>
      </c>
      <c r="N66" s="179">
        <f ca="1">$B66*N$57</f>
        <v>0.1</v>
      </c>
      <c r="O66" s="179">
        <f ca="1">$B66*O$57</f>
        <v>0.1</v>
      </c>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c r="AT66" s="166"/>
      <c r="AU66" s="166"/>
      <c r="AV66" s="166"/>
      <c r="AW66" s="166"/>
      <c r="AX66" s="166"/>
      <c r="AY66" s="166"/>
      <c r="AZ66" s="166"/>
      <c r="BA66" s="166"/>
      <c r="BB66" s="166"/>
      <c r="BC66" s="166"/>
      <c r="BD66" s="166"/>
      <c r="BE66" s="166"/>
      <c r="BF66" s="166"/>
      <c r="BG66" s="166"/>
      <c r="BH66" s="166"/>
      <c r="BI66" s="166"/>
      <c r="BJ66" s="166"/>
      <c r="BK66" s="166"/>
      <c r="BL66" s="166"/>
      <c r="BM66" s="166"/>
      <c r="BN66" s="166"/>
      <c r="BO66" s="166"/>
      <c r="BP66" s="166"/>
      <c r="BQ66" s="166"/>
      <c r="BR66" s="166"/>
      <c r="BS66" s="166"/>
      <c r="BT66" s="166"/>
      <c r="BU66" s="166"/>
      <c r="BV66" s="166"/>
      <c r="BW66" s="166"/>
      <c r="BX66" s="166"/>
      <c r="BY66" s="166"/>
      <c r="BZ66" s="166"/>
      <c r="CA66" s="166"/>
      <c r="CB66" s="166"/>
      <c r="CC66" s="166"/>
      <c r="CD66" s="166"/>
      <c r="CE66" s="166"/>
      <c r="CF66" s="166"/>
      <c r="CG66" s="166"/>
      <c r="CH66" s="166"/>
      <c r="CI66" s="166"/>
      <c r="CJ66" s="166"/>
      <c r="CK66" s="166"/>
      <c r="CL66" s="166"/>
      <c r="CM66" s="166"/>
      <c r="CN66" s="166"/>
      <c r="CO66" s="166"/>
      <c r="CP66" s="166"/>
      <c r="CQ66" s="166"/>
      <c r="CR66" s="166"/>
      <c r="CS66" s="166"/>
      <c r="CT66" s="166"/>
      <c r="CU66" s="166"/>
      <c r="CV66" s="166"/>
      <c r="CW66" s="166"/>
      <c r="CX66" s="166"/>
      <c r="CY66" s="166"/>
      <c r="CZ66" s="166"/>
      <c r="DA66" s="166"/>
      <c r="DB66" s="166"/>
      <c r="DC66" s="166"/>
      <c r="DD66" s="166"/>
      <c r="DE66" s="166"/>
      <c r="DF66" s="166"/>
      <c r="DG66" s="166"/>
      <c r="DH66" s="166"/>
      <c r="DI66" s="166"/>
      <c r="DJ66" s="166"/>
      <c r="DK66" s="166"/>
      <c r="DL66" s="166"/>
      <c r="DM66" s="166"/>
      <c r="DN66" s="166"/>
      <c r="DO66" s="166"/>
      <c r="DP66" s="166"/>
      <c r="DQ66" s="166"/>
      <c r="DR66" s="166"/>
      <c r="DS66" s="166"/>
      <c r="DT66" s="166"/>
      <c r="DU66" s="166"/>
      <c r="DV66" s="166"/>
      <c r="DW66" s="166"/>
      <c r="DX66" s="166"/>
      <c r="DY66" s="166"/>
      <c r="DZ66" s="166"/>
      <c r="EA66" s="166"/>
      <c r="EB66" s="166"/>
      <c r="EC66" s="166"/>
      <c r="ED66" s="166"/>
      <c r="EE66" s="166"/>
      <c r="EF66" s="166"/>
      <c r="EG66" s="166"/>
      <c r="EH66" s="166"/>
      <c r="EI66" s="166"/>
      <c r="EJ66" s="166"/>
      <c r="EK66" s="166"/>
      <c r="EL66" s="166"/>
      <c r="EM66" s="166"/>
      <c r="EN66" s="166"/>
      <c r="EO66" s="166"/>
      <c r="EP66" s="166"/>
      <c r="EQ66" s="166"/>
      <c r="ER66" s="166"/>
      <c r="ES66" s="166"/>
      <c r="ET66" s="166"/>
      <c r="EU66" s="166"/>
      <c r="EV66" s="166"/>
      <c r="EW66" s="166"/>
      <c r="EX66" s="166"/>
      <c r="EY66" s="166"/>
      <c r="EZ66" s="166"/>
      <c r="FA66" s="166"/>
      <c r="FB66" s="166"/>
      <c r="FC66" s="166"/>
      <c r="FD66" s="166"/>
      <c r="FE66" s="166"/>
      <c r="FF66" s="166"/>
      <c r="FG66" s="166"/>
      <c r="FH66" s="166"/>
      <c r="FI66" s="166"/>
      <c r="FJ66" s="166"/>
      <c r="FK66" s="166"/>
      <c r="FL66" s="166"/>
      <c r="FM66" s="166"/>
      <c r="FN66" s="166"/>
      <c r="FO66" s="166"/>
      <c r="FP66" s="166"/>
      <c r="FQ66" s="166"/>
      <c r="FR66" s="166"/>
      <c r="FS66" s="166"/>
      <c r="FT66" s="166"/>
      <c r="FU66" s="166"/>
      <c r="FV66" s="166"/>
      <c r="FW66" s="166"/>
      <c r="FX66" s="166"/>
      <c r="FY66" s="166"/>
      <c r="FZ66" s="166"/>
      <c r="GA66" s="166"/>
      <c r="GB66" s="166"/>
      <c r="GC66" s="166"/>
      <c r="GD66" s="166"/>
      <c r="GE66" s="166"/>
      <c r="GF66" s="166"/>
      <c r="GG66" s="166"/>
      <c r="GH66" s="166"/>
      <c r="GI66" s="166"/>
      <c r="GJ66" s="166"/>
      <c r="GK66" s="166"/>
      <c r="GL66" s="166"/>
      <c r="GM66" s="166"/>
      <c r="GN66" s="166"/>
      <c r="GO66" s="166"/>
      <c r="GP66" s="166"/>
      <c r="GQ66" s="166"/>
      <c r="GR66" s="166"/>
      <c r="GS66" s="166"/>
      <c r="GT66" s="166"/>
      <c r="GU66" s="166"/>
      <c r="GV66" s="166"/>
      <c r="GW66" s="166"/>
      <c r="GX66" s="166"/>
      <c r="GY66" s="166"/>
      <c r="GZ66" s="166"/>
      <c r="HA66" s="166"/>
      <c r="HB66" s="166"/>
      <c r="HC66" s="166"/>
      <c r="HD66" s="166"/>
      <c r="HE66" s="166"/>
      <c r="HF66" s="166"/>
      <c r="HG66" s="166"/>
      <c r="HH66" s="166"/>
      <c r="HI66" s="166"/>
      <c r="HJ66" s="166"/>
      <c r="HK66" s="166"/>
      <c r="HL66" s="166"/>
      <c r="HM66" s="166"/>
      <c r="HN66" s="166"/>
      <c r="HO66" s="166"/>
      <c r="HP66" s="166"/>
      <c r="HQ66" s="166"/>
      <c r="HR66" s="166"/>
      <c r="HS66" s="166"/>
      <c r="HT66" s="166"/>
      <c r="HU66" s="166"/>
      <c r="HV66" s="166"/>
      <c r="HW66" s="166"/>
      <c r="HX66" s="166"/>
      <c r="HY66" s="166"/>
      <c r="HZ66" s="166"/>
      <c r="IA66" s="166"/>
      <c r="IB66" s="166"/>
      <c r="IC66" s="166"/>
      <c r="ID66" s="166"/>
      <c r="IE66" s="166"/>
      <c r="IF66" s="166"/>
      <c r="IG66" s="166"/>
      <c r="IH66" s="166"/>
      <c r="II66" s="166"/>
      <c r="IJ66" s="166"/>
      <c r="IK66" s="166"/>
      <c r="IL66" s="166"/>
      <c r="IM66" s="166"/>
      <c r="IN66" s="166"/>
      <c r="IO66" s="166"/>
      <c r="IP66" s="166"/>
      <c r="IQ66" s="166"/>
      <c r="IR66" s="166"/>
      <c r="IS66" s="166"/>
      <c r="IT66" s="166"/>
      <c r="IU66" s="166"/>
      <c r="IV66" s="166"/>
      <c r="IW66" s="166"/>
      <c r="IX66" s="166"/>
      <c r="IY66" s="166"/>
      <c r="IZ66" s="166"/>
      <c r="JA66" s="166"/>
      <c r="JB66" s="166"/>
      <c r="JC66" s="166"/>
      <c r="JD66" s="166"/>
      <c r="JE66" s="166"/>
      <c r="JF66" s="166"/>
      <c r="JG66" s="166"/>
      <c r="JH66" s="166"/>
      <c r="JI66" s="166"/>
      <c r="JJ66" s="166"/>
      <c r="JK66" s="166"/>
      <c r="JL66" s="166"/>
      <c r="JM66" s="166"/>
      <c r="JN66" s="166"/>
      <c r="JO66" s="166"/>
      <c r="JP66" s="166"/>
      <c r="JQ66" s="166"/>
      <c r="JR66" s="166"/>
      <c r="JS66" s="166"/>
      <c r="JT66" s="166"/>
      <c r="JU66" s="166"/>
      <c r="JV66" s="166"/>
      <c r="JW66" s="166"/>
      <c r="JX66" s="166"/>
      <c r="JY66" s="166"/>
      <c r="JZ66" s="166"/>
      <c r="KA66" s="166"/>
      <c r="KB66" s="166"/>
      <c r="KC66" s="166"/>
      <c r="KD66" s="166"/>
      <c r="KE66" s="166"/>
      <c r="KF66" s="166"/>
      <c r="KG66" s="166"/>
      <c r="KH66" s="166"/>
      <c r="KI66" s="166"/>
      <c r="KJ66" s="166"/>
      <c r="KK66" s="166"/>
      <c r="KL66" s="166"/>
      <c r="KM66" s="166"/>
      <c r="KN66" s="166"/>
      <c r="KO66" s="166"/>
      <c r="KP66" s="166"/>
      <c r="KQ66" s="166"/>
      <c r="KR66" s="166"/>
      <c r="KS66" s="166"/>
      <c r="KT66" s="166"/>
      <c r="KU66" s="166"/>
      <c r="KV66" s="166"/>
      <c r="KW66" s="166"/>
      <c r="KX66" s="166"/>
      <c r="KY66" s="166"/>
      <c r="KZ66" s="166"/>
      <c r="LA66" s="166"/>
      <c r="LB66" s="166"/>
      <c r="LC66" s="166"/>
      <c r="LD66" s="166"/>
      <c r="LE66" s="166"/>
      <c r="LF66" s="166"/>
      <c r="LG66" s="166"/>
      <c r="LH66" s="166"/>
      <c r="LI66" s="166"/>
      <c r="LJ66" s="166"/>
      <c r="LK66" s="166"/>
      <c r="LL66" s="166"/>
      <c r="LM66" s="166"/>
      <c r="LN66" s="166"/>
      <c r="LO66" s="166"/>
      <c r="LP66" s="166"/>
      <c r="LQ66" s="166"/>
      <c r="LR66" s="166"/>
      <c r="LS66" s="166"/>
      <c r="LT66" s="166"/>
      <c r="LU66" s="166"/>
      <c r="LV66" s="166"/>
      <c r="LW66" s="166"/>
      <c r="LX66" s="166"/>
      <c r="LY66" s="166"/>
      <c r="LZ66" s="166"/>
      <c r="MA66" s="166"/>
      <c r="MB66" s="166"/>
      <c r="MC66" s="166"/>
      <c r="MD66" s="166"/>
      <c r="ME66" s="166"/>
      <c r="MF66" s="166"/>
      <c r="MG66" s="166"/>
      <c r="MH66" s="166"/>
      <c r="MI66" s="166"/>
      <c r="MJ66" s="166"/>
      <c r="MK66" s="166"/>
      <c r="ML66" s="166"/>
      <c r="MM66" s="166"/>
      <c r="MN66" s="166"/>
      <c r="MO66" s="166"/>
      <c r="MP66" s="166"/>
      <c r="MQ66" s="166"/>
      <c r="MR66" s="166"/>
      <c r="MS66" s="166"/>
      <c r="MT66" s="166"/>
      <c r="MU66" s="166"/>
      <c r="MV66" s="166"/>
      <c r="MW66" s="166"/>
      <c r="MX66" s="166"/>
      <c r="MY66" s="166"/>
      <c r="MZ66" s="166"/>
      <c r="NA66" s="166"/>
      <c r="NB66" s="166"/>
      <c r="NC66" s="166"/>
      <c r="ND66" s="166"/>
      <c r="NE66" s="166"/>
      <c r="NF66" s="166"/>
      <c r="NG66" s="166"/>
      <c r="NH66" s="166"/>
      <c r="NI66" s="166"/>
      <c r="NJ66" s="166"/>
      <c r="NK66" s="166"/>
      <c r="NL66" s="166"/>
      <c r="NM66" s="166"/>
      <c r="NN66" s="166"/>
      <c r="NO66" s="166"/>
      <c r="NP66" s="166"/>
      <c r="NQ66" s="166"/>
      <c r="NR66" s="166"/>
      <c r="NS66" s="166"/>
      <c r="NT66" s="166"/>
      <c r="NU66" s="166"/>
      <c r="NV66" s="166"/>
      <c r="NW66" s="166"/>
      <c r="NX66" s="166"/>
      <c r="NY66" s="166"/>
      <c r="NZ66" s="166"/>
      <c r="OA66" s="166"/>
      <c r="OB66" s="166"/>
      <c r="OC66" s="166"/>
      <c r="OD66" s="166"/>
      <c r="OE66" s="166"/>
      <c r="OF66" s="166"/>
      <c r="OG66" s="166"/>
      <c r="OH66" s="166"/>
      <c r="OI66" s="166"/>
      <c r="OJ66" s="166"/>
      <c r="OK66" s="166"/>
      <c r="OL66" s="166"/>
      <c r="OM66" s="166"/>
      <c r="ON66" s="166"/>
      <c r="OO66" s="166"/>
      <c r="OP66" s="166"/>
      <c r="OQ66" s="166"/>
      <c r="OR66" s="166"/>
      <c r="OS66" s="166"/>
      <c r="OT66" s="166"/>
      <c r="OU66" s="166"/>
      <c r="OV66" s="166"/>
      <c r="OW66" s="166"/>
      <c r="OX66" s="166"/>
      <c r="OY66" s="166"/>
      <c r="OZ66" s="166"/>
      <c r="PA66" s="166"/>
      <c r="PB66" s="166"/>
      <c r="PC66" s="166"/>
      <c r="PD66" s="166"/>
      <c r="PE66" s="166"/>
      <c r="PF66" s="166"/>
      <c r="PG66" s="166"/>
      <c r="PH66" s="166"/>
      <c r="PI66" s="166"/>
      <c r="PJ66" s="166"/>
      <c r="PK66" s="166"/>
      <c r="PL66" s="166"/>
      <c r="PM66" s="166"/>
      <c r="PN66" s="166"/>
      <c r="PO66" s="166"/>
      <c r="PP66" s="166"/>
      <c r="PQ66" s="166"/>
      <c r="PR66" s="166"/>
      <c r="PS66" s="166"/>
      <c r="PT66" s="166"/>
      <c r="PU66" s="166"/>
      <c r="PV66" s="166"/>
      <c r="PW66" s="166"/>
      <c r="PX66" s="166"/>
      <c r="PY66" s="166"/>
      <c r="PZ66" s="166"/>
      <c r="QA66" s="166"/>
      <c r="QB66" s="166"/>
      <c r="QC66" s="166"/>
      <c r="QD66" s="166"/>
      <c r="QE66" s="166"/>
      <c r="QF66" s="166"/>
      <c r="QG66" s="166"/>
      <c r="QH66" s="166"/>
      <c r="QI66" s="166"/>
      <c r="QJ66" s="166"/>
      <c r="QK66" s="166"/>
      <c r="QL66" s="166"/>
      <c r="QM66" s="166"/>
      <c r="QN66" s="166"/>
      <c r="QO66" s="166"/>
      <c r="QP66" s="166"/>
      <c r="QQ66" s="166"/>
      <c r="QR66" s="166"/>
      <c r="QS66" s="166"/>
      <c r="QT66" s="166"/>
      <c r="QU66" s="166"/>
      <c r="QV66" s="166"/>
      <c r="QW66" s="166"/>
      <c r="QX66" s="166"/>
      <c r="QY66" s="166"/>
      <c r="QZ66" s="166"/>
      <c r="RA66" s="166"/>
      <c r="RB66" s="166"/>
      <c r="RC66" s="166"/>
      <c r="RD66" s="166"/>
      <c r="RE66" s="166"/>
      <c r="RF66" s="166"/>
      <c r="RG66" s="166"/>
      <c r="RH66" s="166"/>
      <c r="RI66" s="166"/>
      <c r="RJ66" s="166"/>
      <c r="RK66" s="166"/>
      <c r="RL66" s="166"/>
      <c r="RM66" s="166"/>
      <c r="RN66" s="166"/>
      <c r="RO66" s="166"/>
      <c r="RP66" s="166"/>
      <c r="RQ66" s="166"/>
      <c r="RR66" s="166"/>
      <c r="RS66" s="166"/>
      <c r="RT66" s="166"/>
      <c r="RU66" s="166"/>
      <c r="RV66" s="166"/>
      <c r="RW66" s="166"/>
      <c r="RX66" s="166"/>
      <c r="RY66" s="166"/>
      <c r="RZ66" s="166"/>
      <c r="SA66" s="166"/>
      <c r="SB66" s="166"/>
      <c r="SC66" s="166"/>
      <c r="SD66" s="166"/>
      <c r="SE66" s="166"/>
      <c r="SF66" s="166"/>
      <c r="SG66" s="166"/>
      <c r="SH66" s="166"/>
      <c r="SI66" s="166"/>
      <c r="SJ66" s="166"/>
      <c r="SK66" s="166"/>
      <c r="SL66" s="166"/>
      <c r="SM66" s="166"/>
      <c r="SN66" s="166"/>
      <c r="SO66" s="166"/>
      <c r="SP66" s="166"/>
      <c r="SQ66" s="166"/>
      <c r="SR66" s="166"/>
      <c r="SS66" s="166"/>
      <c r="ST66" s="166"/>
      <c r="SU66" s="166"/>
      <c r="SV66" s="166"/>
      <c r="SW66" s="166"/>
      <c r="SX66" s="166"/>
      <c r="SY66" s="166"/>
      <c r="SZ66" s="166"/>
      <c r="TA66" s="166"/>
      <c r="TB66" s="166"/>
      <c r="TC66" s="166"/>
      <c r="TD66" s="166"/>
      <c r="TE66" s="166"/>
      <c r="TF66" s="166"/>
      <c r="TG66" s="166"/>
      <c r="TH66" s="166"/>
      <c r="TI66" s="166"/>
      <c r="TJ66" s="166"/>
      <c r="TK66" s="166"/>
      <c r="TL66" s="166"/>
      <c r="TM66" s="166"/>
      <c r="TN66" s="166"/>
      <c r="TO66" s="166"/>
      <c r="TP66" s="166"/>
      <c r="TQ66" s="166"/>
      <c r="TR66" s="166"/>
      <c r="TS66" s="166"/>
      <c r="TT66" s="166"/>
      <c r="TU66" s="166"/>
      <c r="TV66" s="166"/>
      <c r="TW66" s="166"/>
      <c r="TX66" s="166"/>
      <c r="TY66" s="166"/>
      <c r="TZ66" s="166"/>
      <c r="UA66" s="166"/>
      <c r="UB66" s="166"/>
      <c r="UC66" s="166"/>
      <c r="UD66" s="166"/>
      <c r="UE66" s="166"/>
      <c r="UF66" s="166"/>
      <c r="UG66" s="166"/>
      <c r="UH66" s="166"/>
      <c r="UI66" s="166"/>
      <c r="UJ66" s="166"/>
      <c r="UK66" s="166"/>
      <c r="UL66" s="166"/>
      <c r="UM66" s="166"/>
      <c r="UN66" s="166"/>
      <c r="UO66" s="166"/>
      <c r="UP66" s="166"/>
      <c r="UQ66" s="166"/>
      <c r="UR66" s="166"/>
      <c r="US66" s="166"/>
      <c r="UT66" s="166"/>
      <c r="UU66" s="166"/>
      <c r="UV66" s="166"/>
      <c r="UW66" s="166"/>
      <c r="UX66" s="166"/>
      <c r="UY66" s="166"/>
      <c r="UZ66" s="166"/>
      <c r="VA66" s="166"/>
      <c r="VB66" s="166"/>
      <c r="VC66" s="166"/>
      <c r="VD66" s="166"/>
      <c r="VE66" s="166"/>
      <c r="VF66" s="166"/>
      <c r="VG66" s="166"/>
      <c r="VH66" s="166"/>
      <c r="VI66" s="166"/>
      <c r="VJ66" s="166"/>
      <c r="VK66" s="166"/>
      <c r="VL66" s="166"/>
      <c r="VM66" s="166"/>
      <c r="VN66" s="166"/>
      <c r="VO66" s="166"/>
      <c r="VP66" s="166"/>
      <c r="VQ66" s="166"/>
      <c r="VR66" s="166"/>
      <c r="VS66" s="166"/>
      <c r="VT66" s="166"/>
      <c r="VU66" s="166"/>
      <c r="VV66" s="166"/>
      <c r="VW66" s="166"/>
      <c r="VX66" s="166"/>
      <c r="VY66" s="166"/>
      <c r="VZ66" s="166"/>
      <c r="WA66" s="166"/>
      <c r="WB66" s="166"/>
      <c r="WC66" s="166"/>
      <c r="WD66" s="166"/>
      <c r="WE66" s="166"/>
      <c r="WF66" s="166"/>
      <c r="WG66" s="166"/>
      <c r="WH66" s="166"/>
      <c r="WI66" s="166"/>
      <c r="WJ66" s="166"/>
      <c r="WK66" s="166"/>
      <c r="WL66" s="166"/>
      <c r="WM66" s="166"/>
      <c r="WN66" s="166"/>
      <c r="WO66" s="166"/>
      <c r="WP66" s="166"/>
      <c r="WQ66" s="166"/>
      <c r="WR66" s="166"/>
      <c r="WS66" s="166"/>
      <c r="WT66" s="166"/>
      <c r="WU66" s="166"/>
      <c r="WV66" s="166"/>
      <c r="WW66" s="166"/>
      <c r="WX66" s="166"/>
      <c r="WY66" s="166"/>
      <c r="WZ66" s="166"/>
      <c r="XA66" s="166"/>
      <c r="XB66" s="166"/>
      <c r="XC66" s="166"/>
      <c r="XD66" s="166"/>
      <c r="XE66" s="166"/>
      <c r="XF66" s="166"/>
      <c r="XG66" s="166"/>
      <c r="XH66" s="166"/>
      <c r="XI66" s="166"/>
      <c r="XJ66" s="166"/>
      <c r="XK66" s="166"/>
      <c r="XL66" s="166"/>
      <c r="XM66" s="166"/>
      <c r="XN66" s="166"/>
      <c r="XO66" s="166"/>
      <c r="XP66" s="166"/>
      <c r="XQ66" s="166"/>
      <c r="XR66" s="166"/>
      <c r="XS66" s="166"/>
      <c r="XT66" s="166"/>
      <c r="XU66" s="166"/>
      <c r="XV66" s="166"/>
      <c r="XW66" s="166"/>
      <c r="XX66" s="166"/>
      <c r="XY66" s="166"/>
      <c r="XZ66" s="166"/>
      <c r="YA66" s="166"/>
      <c r="YB66" s="166"/>
      <c r="YC66" s="166"/>
      <c r="YD66" s="166"/>
      <c r="YE66" s="166"/>
      <c r="YF66" s="166"/>
      <c r="YG66" s="166"/>
      <c r="YH66" s="166"/>
      <c r="YI66" s="166"/>
      <c r="YJ66" s="166"/>
      <c r="YK66" s="166"/>
      <c r="YL66" s="166"/>
      <c r="YM66" s="166"/>
      <c r="YN66" s="166"/>
      <c r="YO66" s="166"/>
      <c r="YP66" s="166"/>
      <c r="YQ66" s="166"/>
      <c r="YR66" s="166"/>
      <c r="YS66" s="166"/>
      <c r="YT66" s="166"/>
      <c r="YU66" s="166"/>
      <c r="YV66" s="166"/>
      <c r="YW66" s="166"/>
      <c r="YX66" s="166"/>
      <c r="YY66" s="166"/>
      <c r="YZ66" s="166"/>
      <c r="ZA66" s="166"/>
      <c r="ZB66" s="166"/>
      <c r="ZC66" s="166"/>
      <c r="ZD66" s="166"/>
      <c r="ZE66" s="166"/>
      <c r="ZF66" s="166"/>
      <c r="ZG66" s="166"/>
      <c r="ZH66" s="166"/>
      <c r="ZI66" s="166"/>
      <c r="ZJ66" s="166"/>
      <c r="ZK66" s="166"/>
      <c r="ZL66" s="166"/>
      <c r="ZM66" s="166"/>
      <c r="ZN66" s="166"/>
      <c r="ZO66" s="166"/>
      <c r="ZP66" s="166"/>
      <c r="ZQ66" s="166"/>
      <c r="ZR66" s="166"/>
      <c r="ZS66" s="166"/>
      <c r="ZT66" s="166"/>
      <c r="ZU66" s="166"/>
      <c r="ZV66" s="166"/>
      <c r="ZW66" s="166"/>
      <c r="ZX66" s="166"/>
      <c r="ZY66" s="166"/>
      <c r="ZZ66" s="166"/>
      <c r="AAA66" s="166"/>
      <c r="AAB66" s="166"/>
      <c r="AAC66" s="166"/>
      <c r="AAD66" s="166"/>
      <c r="AAE66" s="166"/>
      <c r="AAF66" s="166"/>
      <c r="AAG66" s="166"/>
      <c r="AAH66" s="166"/>
      <c r="AAI66" s="166"/>
      <c r="AAJ66" s="166"/>
      <c r="AAK66" s="166"/>
      <c r="AAL66" s="166"/>
      <c r="AAM66" s="166"/>
      <c r="AAN66" s="166"/>
      <c r="AAO66" s="166"/>
      <c r="AAP66" s="166"/>
      <c r="AAQ66" s="166"/>
      <c r="AAR66" s="166"/>
      <c r="AAS66" s="166"/>
      <c r="AAT66" s="166"/>
      <c r="AAU66" s="166"/>
      <c r="AAV66" s="166"/>
      <c r="AAW66" s="166"/>
      <c r="AAX66" s="166"/>
      <c r="AAY66" s="166"/>
      <c r="AAZ66" s="166"/>
      <c r="ABA66" s="166"/>
      <c r="ABB66" s="166"/>
      <c r="ABC66" s="166"/>
      <c r="ABD66" s="166"/>
      <c r="ABE66" s="166"/>
      <c r="ABF66" s="166"/>
      <c r="ABG66" s="166"/>
      <c r="ABH66" s="166"/>
      <c r="ABI66" s="166"/>
      <c r="ABJ66" s="166"/>
      <c r="ABK66" s="166"/>
      <c r="ABL66" s="166"/>
      <c r="ABM66" s="166"/>
      <c r="ABN66" s="166"/>
      <c r="ABO66" s="166"/>
      <c r="ABP66" s="166"/>
      <c r="ABQ66" s="166"/>
      <c r="ABR66" s="166"/>
      <c r="ABS66" s="166"/>
      <c r="ABT66" s="166"/>
      <c r="ABU66" s="166"/>
      <c r="ABV66" s="166"/>
      <c r="ABW66" s="166"/>
      <c r="ABX66" s="166"/>
      <c r="ABY66" s="166"/>
      <c r="ABZ66" s="166"/>
      <c r="ACA66" s="166"/>
      <c r="ACB66" s="166"/>
      <c r="ACC66" s="166"/>
      <c r="ACD66" s="166"/>
      <c r="ACE66" s="166"/>
      <c r="ACF66" s="166"/>
      <c r="ACG66" s="166"/>
      <c r="ACH66" s="166"/>
      <c r="ACI66" s="166"/>
      <c r="ACJ66" s="166"/>
      <c r="ACK66" s="166"/>
      <c r="ACL66" s="166"/>
      <c r="ACM66" s="166"/>
      <c r="ACN66" s="166"/>
      <c r="ACO66" s="166"/>
      <c r="ACP66" s="166"/>
      <c r="ACQ66" s="166"/>
      <c r="ACR66" s="166"/>
      <c r="ACS66" s="166"/>
      <c r="ACT66" s="166"/>
      <c r="ACU66" s="166"/>
      <c r="ACV66" s="166"/>
      <c r="ACW66" s="166"/>
      <c r="ACX66" s="166"/>
      <c r="ACY66" s="166"/>
      <c r="ACZ66" s="166"/>
      <c r="ADA66" s="166"/>
      <c r="ADB66" s="166"/>
      <c r="ADC66" s="166"/>
      <c r="ADD66" s="166"/>
      <c r="ADE66" s="166"/>
      <c r="ADF66" s="166"/>
      <c r="ADG66" s="166"/>
      <c r="ADH66" s="166"/>
      <c r="ADI66" s="166"/>
      <c r="ADJ66" s="166"/>
      <c r="ADK66" s="166"/>
      <c r="ADL66" s="166"/>
      <c r="ADM66" s="166"/>
      <c r="ADN66" s="166"/>
      <c r="ADO66" s="166"/>
      <c r="ADP66" s="166"/>
      <c r="ADQ66" s="166"/>
      <c r="ADR66" s="166"/>
      <c r="ADS66" s="166"/>
      <c r="ADT66" s="166"/>
      <c r="ADU66" s="166"/>
      <c r="ADV66" s="166"/>
      <c r="ADW66" s="166"/>
      <c r="ADX66" s="166"/>
      <c r="ADY66" s="166"/>
      <c r="ADZ66" s="166"/>
      <c r="AEA66" s="166"/>
      <c r="AEB66" s="166"/>
      <c r="AEC66" s="166"/>
      <c r="AED66" s="166"/>
      <c r="AEE66" s="166"/>
      <c r="AEF66" s="166"/>
      <c r="AEG66" s="166"/>
      <c r="AEH66" s="166"/>
      <c r="AEI66" s="166"/>
      <c r="AEJ66" s="166"/>
      <c r="AEK66" s="166"/>
      <c r="AEL66" s="166"/>
      <c r="AEM66" s="166"/>
      <c r="AEN66" s="166"/>
      <c r="AEO66" s="166"/>
      <c r="AEP66" s="166"/>
      <c r="AEQ66" s="166"/>
      <c r="AER66" s="166"/>
      <c r="AES66" s="166"/>
      <c r="AET66" s="166"/>
      <c r="AEU66" s="166"/>
      <c r="AEV66" s="166"/>
      <c r="AEW66" s="166"/>
      <c r="AEX66" s="166"/>
      <c r="AEY66" s="166"/>
      <c r="AEZ66" s="166"/>
      <c r="AFA66" s="166"/>
      <c r="AFB66" s="166"/>
      <c r="AFC66" s="166"/>
      <c r="AFD66" s="166"/>
      <c r="AFE66" s="166"/>
      <c r="AFF66" s="166"/>
      <c r="AFG66" s="166"/>
      <c r="AFH66" s="166"/>
      <c r="AFI66" s="166"/>
      <c r="AFJ66" s="166"/>
      <c r="AFK66" s="166"/>
      <c r="AFL66" s="166"/>
      <c r="AFM66" s="166"/>
      <c r="AFN66" s="166"/>
      <c r="AFO66" s="166"/>
      <c r="AFP66" s="166"/>
      <c r="AFQ66" s="166"/>
      <c r="AFR66" s="166"/>
      <c r="AFS66" s="166"/>
      <c r="AFT66" s="166"/>
      <c r="AFU66" s="166"/>
      <c r="AFV66" s="166"/>
      <c r="AFW66" s="166"/>
      <c r="AFX66" s="166"/>
      <c r="AFY66" s="166"/>
      <c r="AFZ66" s="166"/>
      <c r="AGA66" s="166"/>
      <c r="AGB66" s="166"/>
      <c r="AGC66" s="166"/>
      <c r="AGD66" s="166"/>
      <c r="AGE66" s="166"/>
      <c r="AGF66" s="166"/>
      <c r="AGG66" s="166"/>
      <c r="AGH66" s="166"/>
      <c r="AGI66" s="166"/>
      <c r="AGJ66" s="166"/>
      <c r="AGK66" s="166"/>
      <c r="AGL66" s="166"/>
      <c r="AGM66" s="166"/>
      <c r="AGN66" s="166"/>
      <c r="AGO66" s="166"/>
      <c r="AGP66" s="166"/>
      <c r="AGQ66" s="166"/>
      <c r="AGR66" s="166"/>
      <c r="AGS66" s="166"/>
      <c r="AGT66" s="166"/>
      <c r="AGU66" s="166"/>
      <c r="AGV66" s="166"/>
      <c r="AGW66" s="166"/>
      <c r="AGX66" s="166"/>
      <c r="AGY66" s="166"/>
      <c r="AGZ66" s="166"/>
      <c r="AHA66" s="166"/>
      <c r="AHB66" s="166"/>
      <c r="AHC66" s="166"/>
      <c r="AHD66" s="166"/>
      <c r="AHE66" s="166"/>
      <c r="AHF66" s="166"/>
      <c r="AHG66" s="166"/>
      <c r="AHH66" s="166"/>
      <c r="AHI66" s="166"/>
      <c r="AHJ66" s="166"/>
      <c r="AHK66" s="166"/>
      <c r="AHL66" s="166"/>
      <c r="AHM66" s="166"/>
      <c r="AHN66" s="166"/>
      <c r="AHO66" s="166"/>
      <c r="AHP66" s="166"/>
      <c r="AHQ66" s="166"/>
      <c r="AHR66" s="166"/>
      <c r="AHS66" s="166"/>
      <c r="AHT66" s="166"/>
      <c r="AHU66" s="166"/>
      <c r="AHV66" s="166"/>
      <c r="AHW66" s="166"/>
      <c r="AHX66" s="166"/>
      <c r="AHY66" s="166"/>
      <c r="AHZ66" s="166"/>
      <c r="AIA66" s="166"/>
      <c r="AIB66" s="166"/>
      <c r="AIC66" s="166"/>
      <c r="AID66" s="166"/>
      <c r="AIE66" s="166"/>
      <c r="AIF66" s="166"/>
      <c r="AIG66" s="166"/>
      <c r="AIH66" s="166"/>
      <c r="AII66" s="166"/>
      <c r="AIJ66" s="166"/>
      <c r="AIK66" s="166"/>
      <c r="AIL66" s="166"/>
      <c r="AIM66" s="166"/>
      <c r="AIN66" s="166"/>
      <c r="AIO66" s="166"/>
      <c r="AIP66" s="166"/>
      <c r="AIQ66" s="166"/>
      <c r="AIR66" s="166"/>
      <c r="AIS66" s="166"/>
      <c r="AIT66" s="166"/>
      <c r="AIU66" s="166"/>
      <c r="AIV66" s="166"/>
      <c r="AIW66" s="166"/>
      <c r="AIX66" s="166"/>
      <c r="AIY66" s="166"/>
      <c r="AIZ66" s="166"/>
      <c r="AJA66" s="166"/>
      <c r="AJB66" s="166"/>
      <c r="AJC66" s="166"/>
      <c r="AJD66" s="166"/>
      <c r="AJE66" s="166"/>
      <c r="AJF66" s="166"/>
      <c r="AJG66" s="166"/>
      <c r="AJH66" s="166"/>
      <c r="AJI66" s="166"/>
      <c r="AJJ66" s="166"/>
      <c r="AJK66" s="166"/>
      <c r="AJL66" s="166"/>
      <c r="AJM66" s="166"/>
      <c r="AJN66" s="166"/>
      <c r="AJO66" s="166"/>
      <c r="AJP66" s="166"/>
      <c r="AJQ66" s="166"/>
      <c r="AJR66" s="166"/>
      <c r="AJS66" s="166"/>
      <c r="AJT66" s="166"/>
      <c r="AJU66" s="166"/>
      <c r="AJV66" s="166"/>
      <c r="AJW66" s="166"/>
      <c r="AJX66" s="166"/>
      <c r="AJY66" s="166"/>
      <c r="AJZ66" s="166"/>
      <c r="AKA66" s="166"/>
      <c r="AKB66" s="166"/>
      <c r="AKC66" s="166"/>
      <c r="AKD66" s="166"/>
      <c r="AKE66" s="166"/>
      <c r="AKF66" s="166"/>
      <c r="AKG66" s="166"/>
      <c r="AKH66" s="166"/>
      <c r="AKI66" s="166"/>
      <c r="AKJ66" s="166"/>
      <c r="AKK66" s="166"/>
      <c r="AKL66" s="166"/>
      <c r="AKM66" s="166"/>
      <c r="AKN66" s="166"/>
    </row>
    <row r="67" spans="1:976" s="421" customFormat="1">
      <c r="A67" s="175" t="str">
        <f>A15</f>
        <v>III. kwartał 3</v>
      </c>
      <c r="B67" s="176">
        <f ca="1">'Parametry sprzedazy'!R126</f>
        <v>0.1</v>
      </c>
      <c r="C67" s="173"/>
      <c r="D67" s="179"/>
      <c r="E67" s="179"/>
      <c r="F67" s="179"/>
      <c r="G67" s="179"/>
      <c r="H67" s="179"/>
      <c r="I67" s="179"/>
      <c r="J67" s="179"/>
      <c r="K67" s="179">
        <f ca="1">$B67*K$57</f>
        <v>6.0000000000000012E-2</v>
      </c>
      <c r="L67" s="179">
        <f ca="1">$B67*L$57</f>
        <v>6.0000000000000012E-2</v>
      </c>
      <c r="M67" s="179">
        <f ca="1">$B67*M$57</f>
        <v>8.0000000000000016E-2</v>
      </c>
      <c r="N67" s="179">
        <f ca="1">$B67*N$57</f>
        <v>0.1</v>
      </c>
      <c r="O67" s="179">
        <f ca="1">$B67*O$57</f>
        <v>0.1</v>
      </c>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66"/>
      <c r="BR67" s="166"/>
      <c r="BS67" s="166"/>
      <c r="BT67" s="166"/>
      <c r="BU67" s="166"/>
      <c r="BV67" s="166"/>
      <c r="BW67" s="166"/>
      <c r="BX67" s="166"/>
      <c r="BY67" s="166"/>
      <c r="BZ67" s="166"/>
      <c r="CA67" s="166"/>
      <c r="CB67" s="166"/>
      <c r="CC67" s="166"/>
      <c r="CD67" s="166"/>
      <c r="CE67" s="166"/>
      <c r="CF67" s="166"/>
      <c r="CG67" s="166"/>
      <c r="CH67" s="166"/>
      <c r="CI67" s="166"/>
      <c r="CJ67" s="166"/>
      <c r="CK67" s="166"/>
      <c r="CL67" s="166"/>
      <c r="CM67" s="166"/>
      <c r="CN67" s="166"/>
      <c r="CO67" s="166"/>
      <c r="CP67" s="166"/>
      <c r="CQ67" s="166"/>
      <c r="CR67" s="166"/>
      <c r="CS67" s="166"/>
      <c r="CT67" s="166"/>
      <c r="CU67" s="166"/>
      <c r="CV67" s="166"/>
      <c r="CW67" s="166"/>
      <c r="CX67" s="166"/>
      <c r="CY67" s="166"/>
      <c r="CZ67" s="166"/>
      <c r="DA67" s="166"/>
      <c r="DB67" s="166"/>
      <c r="DC67" s="166"/>
      <c r="DD67" s="166"/>
      <c r="DE67" s="166"/>
      <c r="DF67" s="166"/>
      <c r="DG67" s="166"/>
      <c r="DH67" s="166"/>
      <c r="DI67" s="166"/>
      <c r="DJ67" s="166"/>
      <c r="DK67" s="166"/>
      <c r="DL67" s="166"/>
      <c r="DM67" s="166"/>
      <c r="DN67" s="166"/>
      <c r="DO67" s="166"/>
      <c r="DP67" s="166"/>
      <c r="DQ67" s="166"/>
      <c r="DR67" s="166"/>
      <c r="DS67" s="166"/>
      <c r="DT67" s="166"/>
      <c r="DU67" s="166"/>
      <c r="DV67" s="166"/>
      <c r="DW67" s="166"/>
      <c r="DX67" s="166"/>
      <c r="DY67" s="166"/>
      <c r="DZ67" s="166"/>
      <c r="EA67" s="166"/>
      <c r="EB67" s="166"/>
      <c r="EC67" s="166"/>
      <c r="ED67" s="166"/>
      <c r="EE67" s="166"/>
      <c r="EF67" s="166"/>
      <c r="EG67" s="166"/>
      <c r="EH67" s="166"/>
      <c r="EI67" s="166"/>
      <c r="EJ67" s="166"/>
      <c r="EK67" s="166"/>
      <c r="EL67" s="166"/>
      <c r="EM67" s="166"/>
      <c r="EN67" s="166"/>
      <c r="EO67" s="166"/>
      <c r="EP67" s="166"/>
      <c r="EQ67" s="166"/>
      <c r="ER67" s="166"/>
      <c r="ES67" s="166"/>
      <c r="ET67" s="166"/>
      <c r="EU67" s="166"/>
      <c r="EV67" s="166"/>
      <c r="EW67" s="166"/>
      <c r="EX67" s="166"/>
      <c r="EY67" s="166"/>
      <c r="EZ67" s="166"/>
      <c r="FA67" s="166"/>
      <c r="FB67" s="166"/>
      <c r="FC67" s="166"/>
      <c r="FD67" s="166"/>
      <c r="FE67" s="166"/>
      <c r="FF67" s="166"/>
      <c r="FG67" s="166"/>
      <c r="FH67" s="166"/>
      <c r="FI67" s="166"/>
      <c r="FJ67" s="166"/>
      <c r="FK67" s="166"/>
      <c r="FL67" s="166"/>
      <c r="FM67" s="166"/>
      <c r="FN67" s="166"/>
      <c r="FO67" s="166"/>
      <c r="FP67" s="166"/>
      <c r="FQ67" s="166"/>
      <c r="FR67" s="166"/>
      <c r="FS67" s="166"/>
      <c r="FT67" s="166"/>
      <c r="FU67" s="166"/>
      <c r="FV67" s="166"/>
      <c r="FW67" s="166"/>
      <c r="FX67" s="166"/>
      <c r="FY67" s="166"/>
      <c r="FZ67" s="166"/>
      <c r="GA67" s="166"/>
      <c r="GB67" s="166"/>
      <c r="GC67" s="166"/>
      <c r="GD67" s="166"/>
      <c r="GE67" s="166"/>
      <c r="GF67" s="166"/>
      <c r="GG67" s="166"/>
      <c r="GH67" s="166"/>
      <c r="GI67" s="166"/>
      <c r="GJ67" s="166"/>
      <c r="GK67" s="166"/>
      <c r="GL67" s="166"/>
      <c r="GM67" s="166"/>
      <c r="GN67" s="166"/>
      <c r="GO67" s="166"/>
      <c r="GP67" s="166"/>
      <c r="GQ67" s="166"/>
      <c r="GR67" s="166"/>
      <c r="GS67" s="166"/>
      <c r="GT67" s="166"/>
      <c r="GU67" s="166"/>
      <c r="GV67" s="166"/>
      <c r="GW67" s="166"/>
      <c r="GX67" s="166"/>
      <c r="GY67" s="166"/>
      <c r="GZ67" s="166"/>
      <c r="HA67" s="166"/>
      <c r="HB67" s="166"/>
      <c r="HC67" s="166"/>
      <c r="HD67" s="166"/>
      <c r="HE67" s="166"/>
      <c r="HF67" s="166"/>
      <c r="HG67" s="166"/>
      <c r="HH67" s="166"/>
      <c r="HI67" s="166"/>
      <c r="HJ67" s="166"/>
      <c r="HK67" s="166"/>
      <c r="HL67" s="166"/>
      <c r="HM67" s="166"/>
      <c r="HN67" s="166"/>
      <c r="HO67" s="166"/>
      <c r="HP67" s="166"/>
      <c r="HQ67" s="166"/>
      <c r="HR67" s="166"/>
      <c r="HS67" s="166"/>
      <c r="HT67" s="166"/>
      <c r="HU67" s="166"/>
      <c r="HV67" s="166"/>
      <c r="HW67" s="166"/>
      <c r="HX67" s="166"/>
      <c r="HY67" s="166"/>
      <c r="HZ67" s="166"/>
      <c r="IA67" s="166"/>
      <c r="IB67" s="166"/>
      <c r="IC67" s="166"/>
      <c r="ID67" s="166"/>
      <c r="IE67" s="166"/>
      <c r="IF67" s="166"/>
      <c r="IG67" s="166"/>
      <c r="IH67" s="166"/>
      <c r="II67" s="166"/>
      <c r="IJ67" s="166"/>
      <c r="IK67" s="166"/>
      <c r="IL67" s="166"/>
      <c r="IM67" s="166"/>
      <c r="IN67" s="166"/>
      <c r="IO67" s="166"/>
      <c r="IP67" s="166"/>
      <c r="IQ67" s="166"/>
      <c r="IR67" s="166"/>
      <c r="IS67" s="166"/>
      <c r="IT67" s="166"/>
      <c r="IU67" s="166"/>
      <c r="IV67" s="166"/>
      <c r="IW67" s="166"/>
      <c r="IX67" s="166"/>
      <c r="IY67" s="166"/>
      <c r="IZ67" s="166"/>
      <c r="JA67" s="166"/>
      <c r="JB67" s="166"/>
      <c r="JC67" s="166"/>
      <c r="JD67" s="166"/>
      <c r="JE67" s="166"/>
      <c r="JF67" s="166"/>
      <c r="JG67" s="166"/>
      <c r="JH67" s="166"/>
      <c r="JI67" s="166"/>
      <c r="JJ67" s="166"/>
      <c r="JK67" s="166"/>
      <c r="JL67" s="166"/>
      <c r="JM67" s="166"/>
      <c r="JN67" s="166"/>
      <c r="JO67" s="166"/>
      <c r="JP67" s="166"/>
      <c r="JQ67" s="166"/>
      <c r="JR67" s="166"/>
      <c r="JS67" s="166"/>
      <c r="JT67" s="166"/>
      <c r="JU67" s="166"/>
      <c r="JV67" s="166"/>
      <c r="JW67" s="166"/>
      <c r="JX67" s="166"/>
      <c r="JY67" s="166"/>
      <c r="JZ67" s="166"/>
      <c r="KA67" s="166"/>
      <c r="KB67" s="166"/>
      <c r="KC67" s="166"/>
      <c r="KD67" s="166"/>
      <c r="KE67" s="166"/>
      <c r="KF67" s="166"/>
      <c r="KG67" s="166"/>
      <c r="KH67" s="166"/>
      <c r="KI67" s="166"/>
      <c r="KJ67" s="166"/>
      <c r="KK67" s="166"/>
      <c r="KL67" s="166"/>
      <c r="KM67" s="166"/>
      <c r="KN67" s="166"/>
      <c r="KO67" s="166"/>
      <c r="KP67" s="166"/>
      <c r="KQ67" s="166"/>
      <c r="KR67" s="166"/>
      <c r="KS67" s="166"/>
      <c r="KT67" s="166"/>
      <c r="KU67" s="166"/>
      <c r="KV67" s="166"/>
      <c r="KW67" s="166"/>
      <c r="KX67" s="166"/>
      <c r="KY67" s="166"/>
      <c r="KZ67" s="166"/>
      <c r="LA67" s="166"/>
      <c r="LB67" s="166"/>
      <c r="LC67" s="166"/>
      <c r="LD67" s="166"/>
      <c r="LE67" s="166"/>
      <c r="LF67" s="166"/>
      <c r="LG67" s="166"/>
      <c r="LH67" s="166"/>
      <c r="LI67" s="166"/>
      <c r="LJ67" s="166"/>
      <c r="LK67" s="166"/>
      <c r="LL67" s="166"/>
      <c r="LM67" s="166"/>
      <c r="LN67" s="166"/>
      <c r="LO67" s="166"/>
      <c r="LP67" s="166"/>
      <c r="LQ67" s="166"/>
      <c r="LR67" s="166"/>
      <c r="LS67" s="166"/>
      <c r="LT67" s="166"/>
      <c r="LU67" s="166"/>
      <c r="LV67" s="166"/>
      <c r="LW67" s="166"/>
      <c r="LX67" s="166"/>
      <c r="LY67" s="166"/>
      <c r="LZ67" s="166"/>
      <c r="MA67" s="166"/>
      <c r="MB67" s="166"/>
      <c r="MC67" s="166"/>
      <c r="MD67" s="166"/>
      <c r="ME67" s="166"/>
      <c r="MF67" s="166"/>
      <c r="MG67" s="166"/>
      <c r="MH67" s="166"/>
      <c r="MI67" s="166"/>
      <c r="MJ67" s="166"/>
      <c r="MK67" s="166"/>
      <c r="ML67" s="166"/>
      <c r="MM67" s="166"/>
      <c r="MN67" s="166"/>
      <c r="MO67" s="166"/>
      <c r="MP67" s="166"/>
      <c r="MQ67" s="166"/>
      <c r="MR67" s="166"/>
      <c r="MS67" s="166"/>
      <c r="MT67" s="166"/>
      <c r="MU67" s="166"/>
      <c r="MV67" s="166"/>
      <c r="MW67" s="166"/>
      <c r="MX67" s="166"/>
      <c r="MY67" s="166"/>
      <c r="MZ67" s="166"/>
      <c r="NA67" s="166"/>
      <c r="NB67" s="166"/>
      <c r="NC67" s="166"/>
      <c r="ND67" s="166"/>
      <c r="NE67" s="166"/>
      <c r="NF67" s="166"/>
      <c r="NG67" s="166"/>
      <c r="NH67" s="166"/>
      <c r="NI67" s="166"/>
      <c r="NJ67" s="166"/>
      <c r="NK67" s="166"/>
      <c r="NL67" s="166"/>
      <c r="NM67" s="166"/>
      <c r="NN67" s="166"/>
      <c r="NO67" s="166"/>
      <c r="NP67" s="166"/>
      <c r="NQ67" s="166"/>
      <c r="NR67" s="166"/>
      <c r="NS67" s="166"/>
      <c r="NT67" s="166"/>
      <c r="NU67" s="166"/>
      <c r="NV67" s="166"/>
      <c r="NW67" s="166"/>
      <c r="NX67" s="166"/>
      <c r="NY67" s="166"/>
      <c r="NZ67" s="166"/>
      <c r="OA67" s="166"/>
      <c r="OB67" s="166"/>
      <c r="OC67" s="166"/>
      <c r="OD67" s="166"/>
      <c r="OE67" s="166"/>
      <c r="OF67" s="166"/>
      <c r="OG67" s="166"/>
      <c r="OH67" s="166"/>
      <c r="OI67" s="166"/>
      <c r="OJ67" s="166"/>
      <c r="OK67" s="166"/>
      <c r="OL67" s="166"/>
      <c r="OM67" s="166"/>
      <c r="ON67" s="166"/>
      <c r="OO67" s="166"/>
      <c r="OP67" s="166"/>
      <c r="OQ67" s="166"/>
      <c r="OR67" s="166"/>
      <c r="OS67" s="166"/>
      <c r="OT67" s="166"/>
      <c r="OU67" s="166"/>
      <c r="OV67" s="166"/>
      <c r="OW67" s="166"/>
      <c r="OX67" s="166"/>
      <c r="OY67" s="166"/>
      <c r="OZ67" s="166"/>
      <c r="PA67" s="166"/>
      <c r="PB67" s="166"/>
      <c r="PC67" s="166"/>
      <c r="PD67" s="166"/>
      <c r="PE67" s="166"/>
      <c r="PF67" s="166"/>
      <c r="PG67" s="166"/>
      <c r="PH67" s="166"/>
      <c r="PI67" s="166"/>
      <c r="PJ67" s="166"/>
      <c r="PK67" s="166"/>
      <c r="PL67" s="166"/>
      <c r="PM67" s="166"/>
      <c r="PN67" s="166"/>
      <c r="PO67" s="166"/>
      <c r="PP67" s="166"/>
      <c r="PQ67" s="166"/>
      <c r="PR67" s="166"/>
      <c r="PS67" s="166"/>
      <c r="PT67" s="166"/>
      <c r="PU67" s="166"/>
      <c r="PV67" s="166"/>
      <c r="PW67" s="166"/>
      <c r="PX67" s="166"/>
      <c r="PY67" s="166"/>
      <c r="PZ67" s="166"/>
      <c r="QA67" s="166"/>
      <c r="QB67" s="166"/>
      <c r="QC67" s="166"/>
      <c r="QD67" s="166"/>
      <c r="QE67" s="166"/>
      <c r="QF67" s="166"/>
      <c r="QG67" s="166"/>
      <c r="QH67" s="166"/>
      <c r="QI67" s="166"/>
      <c r="QJ67" s="166"/>
      <c r="QK67" s="166"/>
      <c r="QL67" s="166"/>
      <c r="QM67" s="166"/>
      <c r="QN67" s="166"/>
      <c r="QO67" s="166"/>
      <c r="QP67" s="166"/>
      <c r="QQ67" s="166"/>
      <c r="QR67" s="166"/>
      <c r="QS67" s="166"/>
      <c r="QT67" s="166"/>
      <c r="QU67" s="166"/>
      <c r="QV67" s="166"/>
      <c r="QW67" s="166"/>
      <c r="QX67" s="166"/>
      <c r="QY67" s="166"/>
      <c r="QZ67" s="166"/>
      <c r="RA67" s="166"/>
      <c r="RB67" s="166"/>
      <c r="RC67" s="166"/>
      <c r="RD67" s="166"/>
      <c r="RE67" s="166"/>
      <c r="RF67" s="166"/>
      <c r="RG67" s="166"/>
      <c r="RH67" s="166"/>
      <c r="RI67" s="166"/>
      <c r="RJ67" s="166"/>
      <c r="RK67" s="166"/>
      <c r="RL67" s="166"/>
      <c r="RM67" s="166"/>
      <c r="RN67" s="166"/>
      <c r="RO67" s="166"/>
      <c r="RP67" s="166"/>
      <c r="RQ67" s="166"/>
      <c r="RR67" s="166"/>
      <c r="RS67" s="166"/>
      <c r="RT67" s="166"/>
      <c r="RU67" s="166"/>
      <c r="RV67" s="166"/>
      <c r="RW67" s="166"/>
      <c r="RX67" s="166"/>
      <c r="RY67" s="166"/>
      <c r="RZ67" s="166"/>
      <c r="SA67" s="166"/>
      <c r="SB67" s="166"/>
      <c r="SC67" s="166"/>
      <c r="SD67" s="166"/>
      <c r="SE67" s="166"/>
      <c r="SF67" s="166"/>
      <c r="SG67" s="166"/>
      <c r="SH67" s="166"/>
      <c r="SI67" s="166"/>
      <c r="SJ67" s="166"/>
      <c r="SK67" s="166"/>
      <c r="SL67" s="166"/>
      <c r="SM67" s="166"/>
      <c r="SN67" s="166"/>
      <c r="SO67" s="166"/>
      <c r="SP67" s="166"/>
      <c r="SQ67" s="166"/>
      <c r="SR67" s="166"/>
      <c r="SS67" s="166"/>
      <c r="ST67" s="166"/>
      <c r="SU67" s="166"/>
      <c r="SV67" s="166"/>
      <c r="SW67" s="166"/>
      <c r="SX67" s="166"/>
      <c r="SY67" s="166"/>
      <c r="SZ67" s="166"/>
      <c r="TA67" s="166"/>
      <c r="TB67" s="166"/>
      <c r="TC67" s="166"/>
      <c r="TD67" s="166"/>
      <c r="TE67" s="166"/>
      <c r="TF67" s="166"/>
      <c r="TG67" s="166"/>
      <c r="TH67" s="166"/>
      <c r="TI67" s="166"/>
      <c r="TJ67" s="166"/>
      <c r="TK67" s="166"/>
      <c r="TL67" s="166"/>
      <c r="TM67" s="166"/>
      <c r="TN67" s="166"/>
      <c r="TO67" s="166"/>
      <c r="TP67" s="166"/>
      <c r="TQ67" s="166"/>
      <c r="TR67" s="166"/>
      <c r="TS67" s="166"/>
      <c r="TT67" s="166"/>
      <c r="TU67" s="166"/>
      <c r="TV67" s="166"/>
      <c r="TW67" s="166"/>
      <c r="TX67" s="166"/>
      <c r="TY67" s="166"/>
      <c r="TZ67" s="166"/>
      <c r="UA67" s="166"/>
      <c r="UB67" s="166"/>
      <c r="UC67" s="166"/>
      <c r="UD67" s="166"/>
      <c r="UE67" s="166"/>
      <c r="UF67" s="166"/>
      <c r="UG67" s="166"/>
      <c r="UH67" s="166"/>
      <c r="UI67" s="166"/>
      <c r="UJ67" s="166"/>
      <c r="UK67" s="166"/>
      <c r="UL67" s="166"/>
      <c r="UM67" s="166"/>
      <c r="UN67" s="166"/>
      <c r="UO67" s="166"/>
      <c r="UP67" s="166"/>
      <c r="UQ67" s="166"/>
      <c r="UR67" s="166"/>
      <c r="US67" s="166"/>
      <c r="UT67" s="166"/>
      <c r="UU67" s="166"/>
      <c r="UV67" s="166"/>
      <c r="UW67" s="166"/>
      <c r="UX67" s="166"/>
      <c r="UY67" s="166"/>
      <c r="UZ67" s="166"/>
      <c r="VA67" s="166"/>
      <c r="VB67" s="166"/>
      <c r="VC67" s="166"/>
      <c r="VD67" s="166"/>
      <c r="VE67" s="166"/>
      <c r="VF67" s="166"/>
      <c r="VG67" s="166"/>
      <c r="VH67" s="166"/>
      <c r="VI67" s="166"/>
      <c r="VJ67" s="166"/>
      <c r="VK67" s="166"/>
      <c r="VL67" s="166"/>
      <c r="VM67" s="166"/>
      <c r="VN67" s="166"/>
      <c r="VO67" s="166"/>
      <c r="VP67" s="166"/>
      <c r="VQ67" s="166"/>
      <c r="VR67" s="166"/>
      <c r="VS67" s="166"/>
      <c r="VT67" s="166"/>
      <c r="VU67" s="166"/>
      <c r="VV67" s="166"/>
      <c r="VW67" s="166"/>
      <c r="VX67" s="166"/>
      <c r="VY67" s="166"/>
      <c r="VZ67" s="166"/>
      <c r="WA67" s="166"/>
      <c r="WB67" s="166"/>
      <c r="WC67" s="166"/>
      <c r="WD67" s="166"/>
      <c r="WE67" s="166"/>
      <c r="WF67" s="166"/>
      <c r="WG67" s="166"/>
      <c r="WH67" s="166"/>
      <c r="WI67" s="166"/>
      <c r="WJ67" s="166"/>
      <c r="WK67" s="166"/>
      <c r="WL67" s="166"/>
      <c r="WM67" s="166"/>
      <c r="WN67" s="166"/>
      <c r="WO67" s="166"/>
      <c r="WP67" s="166"/>
      <c r="WQ67" s="166"/>
      <c r="WR67" s="166"/>
      <c r="WS67" s="166"/>
      <c r="WT67" s="166"/>
      <c r="WU67" s="166"/>
      <c r="WV67" s="166"/>
      <c r="WW67" s="166"/>
      <c r="WX67" s="166"/>
      <c r="WY67" s="166"/>
      <c r="WZ67" s="166"/>
      <c r="XA67" s="166"/>
      <c r="XB67" s="166"/>
      <c r="XC67" s="166"/>
      <c r="XD67" s="166"/>
      <c r="XE67" s="166"/>
      <c r="XF67" s="166"/>
      <c r="XG67" s="166"/>
      <c r="XH67" s="166"/>
      <c r="XI67" s="166"/>
      <c r="XJ67" s="166"/>
      <c r="XK67" s="166"/>
      <c r="XL67" s="166"/>
      <c r="XM67" s="166"/>
      <c r="XN67" s="166"/>
      <c r="XO67" s="166"/>
      <c r="XP67" s="166"/>
      <c r="XQ67" s="166"/>
      <c r="XR67" s="166"/>
      <c r="XS67" s="166"/>
      <c r="XT67" s="166"/>
      <c r="XU67" s="166"/>
      <c r="XV67" s="166"/>
      <c r="XW67" s="166"/>
      <c r="XX67" s="166"/>
      <c r="XY67" s="166"/>
      <c r="XZ67" s="166"/>
      <c r="YA67" s="166"/>
      <c r="YB67" s="166"/>
      <c r="YC67" s="166"/>
      <c r="YD67" s="166"/>
      <c r="YE67" s="166"/>
      <c r="YF67" s="166"/>
      <c r="YG67" s="166"/>
      <c r="YH67" s="166"/>
      <c r="YI67" s="166"/>
      <c r="YJ67" s="166"/>
      <c r="YK67" s="166"/>
      <c r="YL67" s="166"/>
      <c r="YM67" s="166"/>
      <c r="YN67" s="166"/>
      <c r="YO67" s="166"/>
      <c r="YP67" s="166"/>
      <c r="YQ67" s="166"/>
      <c r="YR67" s="166"/>
      <c r="YS67" s="166"/>
      <c r="YT67" s="166"/>
      <c r="YU67" s="166"/>
      <c r="YV67" s="166"/>
      <c r="YW67" s="166"/>
      <c r="YX67" s="166"/>
      <c r="YY67" s="166"/>
      <c r="YZ67" s="166"/>
      <c r="ZA67" s="166"/>
      <c r="ZB67" s="166"/>
      <c r="ZC67" s="166"/>
      <c r="ZD67" s="166"/>
      <c r="ZE67" s="166"/>
      <c r="ZF67" s="166"/>
      <c r="ZG67" s="166"/>
      <c r="ZH67" s="166"/>
      <c r="ZI67" s="166"/>
      <c r="ZJ67" s="166"/>
      <c r="ZK67" s="166"/>
      <c r="ZL67" s="166"/>
      <c r="ZM67" s="166"/>
      <c r="ZN67" s="166"/>
      <c r="ZO67" s="166"/>
      <c r="ZP67" s="166"/>
      <c r="ZQ67" s="166"/>
      <c r="ZR67" s="166"/>
      <c r="ZS67" s="166"/>
      <c r="ZT67" s="166"/>
      <c r="ZU67" s="166"/>
      <c r="ZV67" s="166"/>
      <c r="ZW67" s="166"/>
      <c r="ZX67" s="166"/>
      <c r="ZY67" s="166"/>
      <c r="ZZ67" s="166"/>
      <c r="AAA67" s="166"/>
      <c r="AAB67" s="166"/>
      <c r="AAC67" s="166"/>
      <c r="AAD67" s="166"/>
      <c r="AAE67" s="166"/>
      <c r="AAF67" s="166"/>
      <c r="AAG67" s="166"/>
      <c r="AAH67" s="166"/>
      <c r="AAI67" s="166"/>
      <c r="AAJ67" s="166"/>
      <c r="AAK67" s="166"/>
      <c r="AAL67" s="166"/>
      <c r="AAM67" s="166"/>
      <c r="AAN67" s="166"/>
      <c r="AAO67" s="166"/>
      <c r="AAP67" s="166"/>
      <c r="AAQ67" s="166"/>
      <c r="AAR67" s="166"/>
      <c r="AAS67" s="166"/>
      <c r="AAT67" s="166"/>
      <c r="AAU67" s="166"/>
      <c r="AAV67" s="166"/>
      <c r="AAW67" s="166"/>
      <c r="AAX67" s="166"/>
      <c r="AAY67" s="166"/>
      <c r="AAZ67" s="166"/>
      <c r="ABA67" s="166"/>
      <c r="ABB67" s="166"/>
      <c r="ABC67" s="166"/>
      <c r="ABD67" s="166"/>
      <c r="ABE67" s="166"/>
      <c r="ABF67" s="166"/>
      <c r="ABG67" s="166"/>
      <c r="ABH67" s="166"/>
      <c r="ABI67" s="166"/>
      <c r="ABJ67" s="166"/>
      <c r="ABK67" s="166"/>
      <c r="ABL67" s="166"/>
      <c r="ABM67" s="166"/>
      <c r="ABN67" s="166"/>
      <c r="ABO67" s="166"/>
      <c r="ABP67" s="166"/>
      <c r="ABQ67" s="166"/>
      <c r="ABR67" s="166"/>
      <c r="ABS67" s="166"/>
      <c r="ABT67" s="166"/>
      <c r="ABU67" s="166"/>
      <c r="ABV67" s="166"/>
      <c r="ABW67" s="166"/>
      <c r="ABX67" s="166"/>
      <c r="ABY67" s="166"/>
      <c r="ABZ67" s="166"/>
      <c r="ACA67" s="166"/>
      <c r="ACB67" s="166"/>
      <c r="ACC67" s="166"/>
      <c r="ACD67" s="166"/>
      <c r="ACE67" s="166"/>
      <c r="ACF67" s="166"/>
      <c r="ACG67" s="166"/>
      <c r="ACH67" s="166"/>
      <c r="ACI67" s="166"/>
      <c r="ACJ67" s="166"/>
      <c r="ACK67" s="166"/>
      <c r="ACL67" s="166"/>
      <c r="ACM67" s="166"/>
      <c r="ACN67" s="166"/>
      <c r="ACO67" s="166"/>
      <c r="ACP67" s="166"/>
      <c r="ACQ67" s="166"/>
      <c r="ACR67" s="166"/>
      <c r="ACS67" s="166"/>
      <c r="ACT67" s="166"/>
      <c r="ACU67" s="166"/>
      <c r="ACV67" s="166"/>
      <c r="ACW67" s="166"/>
      <c r="ACX67" s="166"/>
      <c r="ACY67" s="166"/>
      <c r="ACZ67" s="166"/>
      <c r="ADA67" s="166"/>
      <c r="ADB67" s="166"/>
      <c r="ADC67" s="166"/>
      <c r="ADD67" s="166"/>
      <c r="ADE67" s="166"/>
      <c r="ADF67" s="166"/>
      <c r="ADG67" s="166"/>
      <c r="ADH67" s="166"/>
      <c r="ADI67" s="166"/>
      <c r="ADJ67" s="166"/>
      <c r="ADK67" s="166"/>
      <c r="ADL67" s="166"/>
      <c r="ADM67" s="166"/>
      <c r="ADN67" s="166"/>
      <c r="ADO67" s="166"/>
      <c r="ADP67" s="166"/>
      <c r="ADQ67" s="166"/>
      <c r="ADR67" s="166"/>
      <c r="ADS67" s="166"/>
      <c r="ADT67" s="166"/>
      <c r="ADU67" s="166"/>
      <c r="ADV67" s="166"/>
      <c r="ADW67" s="166"/>
      <c r="ADX67" s="166"/>
      <c r="ADY67" s="166"/>
      <c r="ADZ67" s="166"/>
      <c r="AEA67" s="166"/>
      <c r="AEB67" s="166"/>
      <c r="AEC67" s="166"/>
      <c r="AED67" s="166"/>
      <c r="AEE67" s="166"/>
      <c r="AEF67" s="166"/>
      <c r="AEG67" s="166"/>
      <c r="AEH67" s="166"/>
      <c r="AEI67" s="166"/>
      <c r="AEJ67" s="166"/>
      <c r="AEK67" s="166"/>
      <c r="AEL67" s="166"/>
      <c r="AEM67" s="166"/>
      <c r="AEN67" s="166"/>
      <c r="AEO67" s="166"/>
      <c r="AEP67" s="166"/>
      <c r="AEQ67" s="166"/>
      <c r="AER67" s="166"/>
      <c r="AES67" s="166"/>
      <c r="AET67" s="166"/>
      <c r="AEU67" s="166"/>
      <c r="AEV67" s="166"/>
      <c r="AEW67" s="166"/>
      <c r="AEX67" s="166"/>
      <c r="AEY67" s="166"/>
      <c r="AEZ67" s="166"/>
      <c r="AFA67" s="166"/>
      <c r="AFB67" s="166"/>
      <c r="AFC67" s="166"/>
      <c r="AFD67" s="166"/>
      <c r="AFE67" s="166"/>
      <c r="AFF67" s="166"/>
      <c r="AFG67" s="166"/>
      <c r="AFH67" s="166"/>
      <c r="AFI67" s="166"/>
      <c r="AFJ67" s="166"/>
      <c r="AFK67" s="166"/>
      <c r="AFL67" s="166"/>
      <c r="AFM67" s="166"/>
      <c r="AFN67" s="166"/>
      <c r="AFO67" s="166"/>
      <c r="AFP67" s="166"/>
      <c r="AFQ67" s="166"/>
      <c r="AFR67" s="166"/>
      <c r="AFS67" s="166"/>
      <c r="AFT67" s="166"/>
      <c r="AFU67" s="166"/>
      <c r="AFV67" s="166"/>
      <c r="AFW67" s="166"/>
      <c r="AFX67" s="166"/>
      <c r="AFY67" s="166"/>
      <c r="AFZ67" s="166"/>
      <c r="AGA67" s="166"/>
      <c r="AGB67" s="166"/>
      <c r="AGC67" s="166"/>
      <c r="AGD67" s="166"/>
      <c r="AGE67" s="166"/>
      <c r="AGF67" s="166"/>
      <c r="AGG67" s="166"/>
      <c r="AGH67" s="166"/>
      <c r="AGI67" s="166"/>
      <c r="AGJ67" s="166"/>
      <c r="AGK67" s="166"/>
      <c r="AGL67" s="166"/>
      <c r="AGM67" s="166"/>
      <c r="AGN67" s="166"/>
      <c r="AGO67" s="166"/>
      <c r="AGP67" s="166"/>
      <c r="AGQ67" s="166"/>
      <c r="AGR67" s="166"/>
      <c r="AGS67" s="166"/>
      <c r="AGT67" s="166"/>
      <c r="AGU67" s="166"/>
      <c r="AGV67" s="166"/>
      <c r="AGW67" s="166"/>
      <c r="AGX67" s="166"/>
      <c r="AGY67" s="166"/>
      <c r="AGZ67" s="166"/>
      <c r="AHA67" s="166"/>
      <c r="AHB67" s="166"/>
      <c r="AHC67" s="166"/>
      <c r="AHD67" s="166"/>
      <c r="AHE67" s="166"/>
      <c r="AHF67" s="166"/>
      <c r="AHG67" s="166"/>
      <c r="AHH67" s="166"/>
      <c r="AHI67" s="166"/>
      <c r="AHJ67" s="166"/>
      <c r="AHK67" s="166"/>
      <c r="AHL67" s="166"/>
      <c r="AHM67" s="166"/>
      <c r="AHN67" s="166"/>
      <c r="AHO67" s="166"/>
      <c r="AHP67" s="166"/>
      <c r="AHQ67" s="166"/>
      <c r="AHR67" s="166"/>
      <c r="AHS67" s="166"/>
      <c r="AHT67" s="166"/>
      <c r="AHU67" s="166"/>
      <c r="AHV67" s="166"/>
      <c r="AHW67" s="166"/>
      <c r="AHX67" s="166"/>
      <c r="AHY67" s="166"/>
      <c r="AHZ67" s="166"/>
      <c r="AIA67" s="166"/>
      <c r="AIB67" s="166"/>
      <c r="AIC67" s="166"/>
      <c r="AID67" s="166"/>
      <c r="AIE67" s="166"/>
      <c r="AIF67" s="166"/>
      <c r="AIG67" s="166"/>
      <c r="AIH67" s="166"/>
      <c r="AII67" s="166"/>
      <c r="AIJ67" s="166"/>
      <c r="AIK67" s="166"/>
      <c r="AIL67" s="166"/>
      <c r="AIM67" s="166"/>
      <c r="AIN67" s="166"/>
      <c r="AIO67" s="166"/>
      <c r="AIP67" s="166"/>
      <c r="AIQ67" s="166"/>
      <c r="AIR67" s="166"/>
      <c r="AIS67" s="166"/>
      <c r="AIT67" s="166"/>
      <c r="AIU67" s="166"/>
      <c r="AIV67" s="166"/>
      <c r="AIW67" s="166"/>
      <c r="AIX67" s="166"/>
      <c r="AIY67" s="166"/>
      <c r="AIZ67" s="166"/>
      <c r="AJA67" s="166"/>
      <c r="AJB67" s="166"/>
      <c r="AJC67" s="166"/>
      <c r="AJD67" s="166"/>
      <c r="AJE67" s="166"/>
      <c r="AJF67" s="166"/>
      <c r="AJG67" s="166"/>
      <c r="AJH67" s="166"/>
      <c r="AJI67" s="166"/>
      <c r="AJJ67" s="166"/>
      <c r="AJK67" s="166"/>
      <c r="AJL67" s="166"/>
      <c r="AJM67" s="166"/>
      <c r="AJN67" s="166"/>
      <c r="AJO67" s="166"/>
      <c r="AJP67" s="166"/>
      <c r="AJQ67" s="166"/>
      <c r="AJR67" s="166"/>
      <c r="AJS67" s="166"/>
      <c r="AJT67" s="166"/>
      <c r="AJU67" s="166"/>
      <c r="AJV67" s="166"/>
      <c r="AJW67" s="166"/>
      <c r="AJX67" s="166"/>
      <c r="AJY67" s="166"/>
      <c r="AJZ67" s="166"/>
      <c r="AKA67" s="166"/>
      <c r="AKB67" s="166"/>
      <c r="AKC67" s="166"/>
      <c r="AKD67" s="166"/>
      <c r="AKE67" s="166"/>
      <c r="AKF67" s="166"/>
      <c r="AKG67" s="166"/>
      <c r="AKH67" s="166"/>
      <c r="AKI67" s="166"/>
      <c r="AKJ67" s="166"/>
      <c r="AKK67" s="166"/>
      <c r="AKL67" s="166"/>
      <c r="AKM67" s="166"/>
      <c r="AKN67" s="166"/>
    </row>
    <row r="68" spans="1:976" s="421" customFormat="1">
      <c r="A68" s="175" t="str">
        <f>A16</f>
        <v>IV. kwartał 3</v>
      </c>
      <c r="B68" s="176">
        <f ca="1">'Parametry sprzedazy'!S126</f>
        <v>0.1</v>
      </c>
      <c r="C68" s="173"/>
      <c r="D68" s="179"/>
      <c r="E68" s="179"/>
      <c r="F68" s="179"/>
      <c r="G68" s="179"/>
      <c r="H68" s="179"/>
      <c r="I68" s="179"/>
      <c r="J68" s="179"/>
      <c r="K68" s="179"/>
      <c r="L68" s="179">
        <f ca="1">$B68*L$57</f>
        <v>6.0000000000000012E-2</v>
      </c>
      <c r="M68" s="179">
        <f ca="1">$B68*M$57</f>
        <v>8.0000000000000016E-2</v>
      </c>
      <c r="N68" s="179">
        <f ca="1">$B68*N$57</f>
        <v>0.1</v>
      </c>
      <c r="O68" s="179">
        <f ca="1">$B68*O$57</f>
        <v>0.1</v>
      </c>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AT68" s="166"/>
      <c r="AU68" s="166"/>
      <c r="AV68" s="166"/>
      <c r="AW68" s="166"/>
      <c r="AX68" s="166"/>
      <c r="AY68" s="166"/>
      <c r="AZ68" s="166"/>
      <c r="BA68" s="166"/>
      <c r="BB68" s="166"/>
      <c r="BC68" s="166"/>
      <c r="BD68" s="166"/>
      <c r="BE68" s="166"/>
      <c r="BF68" s="166"/>
      <c r="BG68" s="166"/>
      <c r="BH68" s="166"/>
      <c r="BI68" s="166"/>
      <c r="BJ68" s="166"/>
      <c r="BK68" s="166"/>
      <c r="BL68" s="166"/>
      <c r="BM68" s="166"/>
      <c r="BN68" s="166"/>
      <c r="BO68" s="166"/>
      <c r="BP68" s="166"/>
      <c r="BQ68" s="166"/>
      <c r="BR68" s="166"/>
      <c r="BS68" s="166"/>
      <c r="BT68" s="166"/>
      <c r="BU68" s="166"/>
      <c r="BV68" s="166"/>
      <c r="BW68" s="166"/>
      <c r="BX68" s="166"/>
      <c r="BY68" s="166"/>
      <c r="BZ68" s="166"/>
      <c r="CA68" s="166"/>
      <c r="CB68" s="166"/>
      <c r="CC68" s="166"/>
      <c r="CD68" s="166"/>
      <c r="CE68" s="166"/>
      <c r="CF68" s="166"/>
      <c r="CG68" s="166"/>
      <c r="CH68" s="166"/>
      <c r="CI68" s="166"/>
      <c r="CJ68" s="166"/>
      <c r="CK68" s="166"/>
      <c r="CL68" s="166"/>
      <c r="CM68" s="166"/>
      <c r="CN68" s="166"/>
      <c r="CO68" s="166"/>
      <c r="CP68" s="166"/>
      <c r="CQ68" s="166"/>
      <c r="CR68" s="166"/>
      <c r="CS68" s="166"/>
      <c r="CT68" s="166"/>
      <c r="CU68" s="166"/>
      <c r="CV68" s="166"/>
      <c r="CW68" s="166"/>
      <c r="CX68" s="166"/>
      <c r="CY68" s="166"/>
      <c r="CZ68" s="166"/>
      <c r="DA68" s="166"/>
      <c r="DB68" s="166"/>
      <c r="DC68" s="166"/>
      <c r="DD68" s="166"/>
      <c r="DE68" s="166"/>
      <c r="DF68" s="166"/>
      <c r="DG68" s="166"/>
      <c r="DH68" s="166"/>
      <c r="DI68" s="166"/>
      <c r="DJ68" s="166"/>
      <c r="DK68" s="166"/>
      <c r="DL68" s="166"/>
      <c r="DM68" s="166"/>
      <c r="DN68" s="166"/>
      <c r="DO68" s="166"/>
      <c r="DP68" s="166"/>
      <c r="DQ68" s="166"/>
      <c r="DR68" s="166"/>
      <c r="DS68" s="166"/>
      <c r="DT68" s="166"/>
      <c r="DU68" s="166"/>
      <c r="DV68" s="166"/>
      <c r="DW68" s="166"/>
      <c r="DX68" s="166"/>
      <c r="DY68" s="166"/>
      <c r="DZ68" s="166"/>
      <c r="EA68" s="166"/>
      <c r="EB68" s="166"/>
      <c r="EC68" s="166"/>
      <c r="ED68" s="166"/>
      <c r="EE68" s="166"/>
      <c r="EF68" s="166"/>
      <c r="EG68" s="166"/>
      <c r="EH68" s="166"/>
      <c r="EI68" s="166"/>
      <c r="EJ68" s="166"/>
      <c r="EK68" s="166"/>
      <c r="EL68" s="166"/>
      <c r="EM68" s="166"/>
      <c r="EN68" s="166"/>
      <c r="EO68" s="166"/>
      <c r="EP68" s="166"/>
      <c r="EQ68" s="166"/>
      <c r="ER68" s="166"/>
      <c r="ES68" s="166"/>
      <c r="ET68" s="166"/>
      <c r="EU68" s="166"/>
      <c r="EV68" s="166"/>
      <c r="EW68" s="166"/>
      <c r="EX68" s="166"/>
      <c r="EY68" s="166"/>
      <c r="EZ68" s="166"/>
      <c r="FA68" s="166"/>
      <c r="FB68" s="166"/>
      <c r="FC68" s="166"/>
      <c r="FD68" s="166"/>
      <c r="FE68" s="166"/>
      <c r="FF68" s="166"/>
      <c r="FG68" s="166"/>
      <c r="FH68" s="166"/>
      <c r="FI68" s="166"/>
      <c r="FJ68" s="166"/>
      <c r="FK68" s="166"/>
      <c r="FL68" s="166"/>
      <c r="FM68" s="166"/>
      <c r="FN68" s="166"/>
      <c r="FO68" s="166"/>
      <c r="FP68" s="166"/>
      <c r="FQ68" s="166"/>
      <c r="FR68" s="166"/>
      <c r="FS68" s="166"/>
      <c r="FT68" s="166"/>
      <c r="FU68" s="166"/>
      <c r="FV68" s="166"/>
      <c r="FW68" s="166"/>
      <c r="FX68" s="166"/>
      <c r="FY68" s="166"/>
      <c r="FZ68" s="166"/>
      <c r="GA68" s="166"/>
      <c r="GB68" s="166"/>
      <c r="GC68" s="166"/>
      <c r="GD68" s="166"/>
      <c r="GE68" s="166"/>
      <c r="GF68" s="166"/>
      <c r="GG68" s="166"/>
      <c r="GH68" s="166"/>
      <c r="GI68" s="166"/>
      <c r="GJ68" s="166"/>
      <c r="GK68" s="166"/>
      <c r="GL68" s="166"/>
      <c r="GM68" s="166"/>
      <c r="GN68" s="166"/>
      <c r="GO68" s="166"/>
      <c r="GP68" s="166"/>
      <c r="GQ68" s="166"/>
      <c r="GR68" s="166"/>
      <c r="GS68" s="166"/>
      <c r="GT68" s="166"/>
      <c r="GU68" s="166"/>
      <c r="GV68" s="166"/>
      <c r="GW68" s="166"/>
      <c r="GX68" s="166"/>
      <c r="GY68" s="166"/>
      <c r="GZ68" s="166"/>
      <c r="HA68" s="166"/>
      <c r="HB68" s="166"/>
      <c r="HC68" s="166"/>
      <c r="HD68" s="166"/>
      <c r="HE68" s="166"/>
      <c r="HF68" s="166"/>
      <c r="HG68" s="166"/>
      <c r="HH68" s="166"/>
      <c r="HI68" s="166"/>
      <c r="HJ68" s="166"/>
      <c r="HK68" s="166"/>
      <c r="HL68" s="166"/>
      <c r="HM68" s="166"/>
      <c r="HN68" s="166"/>
      <c r="HO68" s="166"/>
      <c r="HP68" s="166"/>
      <c r="HQ68" s="166"/>
      <c r="HR68" s="166"/>
      <c r="HS68" s="166"/>
      <c r="HT68" s="166"/>
      <c r="HU68" s="166"/>
      <c r="HV68" s="166"/>
      <c r="HW68" s="166"/>
      <c r="HX68" s="166"/>
      <c r="HY68" s="166"/>
      <c r="HZ68" s="166"/>
      <c r="IA68" s="166"/>
      <c r="IB68" s="166"/>
      <c r="IC68" s="166"/>
      <c r="ID68" s="166"/>
      <c r="IE68" s="166"/>
      <c r="IF68" s="166"/>
      <c r="IG68" s="166"/>
      <c r="IH68" s="166"/>
      <c r="II68" s="166"/>
      <c r="IJ68" s="166"/>
      <c r="IK68" s="166"/>
      <c r="IL68" s="166"/>
      <c r="IM68" s="166"/>
      <c r="IN68" s="166"/>
      <c r="IO68" s="166"/>
      <c r="IP68" s="166"/>
      <c r="IQ68" s="166"/>
      <c r="IR68" s="166"/>
      <c r="IS68" s="166"/>
      <c r="IT68" s="166"/>
      <c r="IU68" s="166"/>
      <c r="IV68" s="166"/>
      <c r="IW68" s="166"/>
      <c r="IX68" s="166"/>
      <c r="IY68" s="166"/>
      <c r="IZ68" s="166"/>
      <c r="JA68" s="166"/>
      <c r="JB68" s="166"/>
      <c r="JC68" s="166"/>
      <c r="JD68" s="166"/>
      <c r="JE68" s="166"/>
      <c r="JF68" s="166"/>
      <c r="JG68" s="166"/>
      <c r="JH68" s="166"/>
      <c r="JI68" s="166"/>
      <c r="JJ68" s="166"/>
      <c r="JK68" s="166"/>
      <c r="JL68" s="166"/>
      <c r="JM68" s="166"/>
      <c r="JN68" s="166"/>
      <c r="JO68" s="166"/>
      <c r="JP68" s="166"/>
      <c r="JQ68" s="166"/>
      <c r="JR68" s="166"/>
      <c r="JS68" s="166"/>
      <c r="JT68" s="166"/>
      <c r="JU68" s="166"/>
      <c r="JV68" s="166"/>
      <c r="JW68" s="166"/>
      <c r="JX68" s="166"/>
      <c r="JY68" s="166"/>
      <c r="JZ68" s="166"/>
      <c r="KA68" s="166"/>
      <c r="KB68" s="166"/>
      <c r="KC68" s="166"/>
      <c r="KD68" s="166"/>
      <c r="KE68" s="166"/>
      <c r="KF68" s="166"/>
      <c r="KG68" s="166"/>
      <c r="KH68" s="166"/>
      <c r="KI68" s="166"/>
      <c r="KJ68" s="166"/>
      <c r="KK68" s="166"/>
      <c r="KL68" s="166"/>
      <c r="KM68" s="166"/>
      <c r="KN68" s="166"/>
      <c r="KO68" s="166"/>
      <c r="KP68" s="166"/>
      <c r="KQ68" s="166"/>
      <c r="KR68" s="166"/>
      <c r="KS68" s="166"/>
      <c r="KT68" s="166"/>
      <c r="KU68" s="166"/>
      <c r="KV68" s="166"/>
      <c r="KW68" s="166"/>
      <c r="KX68" s="166"/>
      <c r="KY68" s="166"/>
      <c r="KZ68" s="166"/>
      <c r="LA68" s="166"/>
      <c r="LB68" s="166"/>
      <c r="LC68" s="166"/>
      <c r="LD68" s="166"/>
      <c r="LE68" s="166"/>
      <c r="LF68" s="166"/>
      <c r="LG68" s="166"/>
      <c r="LH68" s="166"/>
      <c r="LI68" s="166"/>
      <c r="LJ68" s="166"/>
      <c r="LK68" s="166"/>
      <c r="LL68" s="166"/>
      <c r="LM68" s="166"/>
      <c r="LN68" s="166"/>
      <c r="LO68" s="166"/>
      <c r="LP68" s="166"/>
      <c r="LQ68" s="166"/>
      <c r="LR68" s="166"/>
      <c r="LS68" s="166"/>
      <c r="LT68" s="166"/>
      <c r="LU68" s="166"/>
      <c r="LV68" s="166"/>
      <c r="LW68" s="166"/>
      <c r="LX68" s="166"/>
      <c r="LY68" s="166"/>
      <c r="LZ68" s="166"/>
      <c r="MA68" s="166"/>
      <c r="MB68" s="166"/>
      <c r="MC68" s="166"/>
      <c r="MD68" s="166"/>
      <c r="ME68" s="166"/>
      <c r="MF68" s="166"/>
      <c r="MG68" s="166"/>
      <c r="MH68" s="166"/>
      <c r="MI68" s="166"/>
      <c r="MJ68" s="166"/>
      <c r="MK68" s="166"/>
      <c r="ML68" s="166"/>
      <c r="MM68" s="166"/>
      <c r="MN68" s="166"/>
      <c r="MO68" s="166"/>
      <c r="MP68" s="166"/>
      <c r="MQ68" s="166"/>
      <c r="MR68" s="166"/>
      <c r="MS68" s="166"/>
      <c r="MT68" s="166"/>
      <c r="MU68" s="166"/>
      <c r="MV68" s="166"/>
      <c r="MW68" s="166"/>
      <c r="MX68" s="166"/>
      <c r="MY68" s="166"/>
      <c r="MZ68" s="166"/>
      <c r="NA68" s="166"/>
      <c r="NB68" s="166"/>
      <c r="NC68" s="166"/>
      <c r="ND68" s="166"/>
      <c r="NE68" s="166"/>
      <c r="NF68" s="166"/>
      <c r="NG68" s="166"/>
      <c r="NH68" s="166"/>
      <c r="NI68" s="166"/>
      <c r="NJ68" s="166"/>
      <c r="NK68" s="166"/>
      <c r="NL68" s="166"/>
      <c r="NM68" s="166"/>
      <c r="NN68" s="166"/>
      <c r="NO68" s="166"/>
      <c r="NP68" s="166"/>
      <c r="NQ68" s="166"/>
      <c r="NR68" s="166"/>
      <c r="NS68" s="166"/>
      <c r="NT68" s="166"/>
      <c r="NU68" s="166"/>
      <c r="NV68" s="166"/>
      <c r="NW68" s="166"/>
      <c r="NX68" s="166"/>
      <c r="NY68" s="166"/>
      <c r="NZ68" s="166"/>
      <c r="OA68" s="166"/>
      <c r="OB68" s="166"/>
      <c r="OC68" s="166"/>
      <c r="OD68" s="166"/>
      <c r="OE68" s="166"/>
      <c r="OF68" s="166"/>
      <c r="OG68" s="166"/>
      <c r="OH68" s="166"/>
      <c r="OI68" s="166"/>
      <c r="OJ68" s="166"/>
      <c r="OK68" s="166"/>
      <c r="OL68" s="166"/>
      <c r="OM68" s="166"/>
      <c r="ON68" s="166"/>
      <c r="OO68" s="166"/>
      <c r="OP68" s="166"/>
      <c r="OQ68" s="166"/>
      <c r="OR68" s="166"/>
      <c r="OS68" s="166"/>
      <c r="OT68" s="166"/>
      <c r="OU68" s="166"/>
      <c r="OV68" s="166"/>
      <c r="OW68" s="166"/>
      <c r="OX68" s="166"/>
      <c r="OY68" s="166"/>
      <c r="OZ68" s="166"/>
      <c r="PA68" s="166"/>
      <c r="PB68" s="166"/>
      <c r="PC68" s="166"/>
      <c r="PD68" s="166"/>
      <c r="PE68" s="166"/>
      <c r="PF68" s="166"/>
      <c r="PG68" s="166"/>
      <c r="PH68" s="166"/>
      <c r="PI68" s="166"/>
      <c r="PJ68" s="166"/>
      <c r="PK68" s="166"/>
      <c r="PL68" s="166"/>
      <c r="PM68" s="166"/>
      <c r="PN68" s="166"/>
      <c r="PO68" s="166"/>
      <c r="PP68" s="166"/>
      <c r="PQ68" s="166"/>
      <c r="PR68" s="166"/>
      <c r="PS68" s="166"/>
      <c r="PT68" s="166"/>
      <c r="PU68" s="166"/>
      <c r="PV68" s="166"/>
      <c r="PW68" s="166"/>
      <c r="PX68" s="166"/>
      <c r="PY68" s="166"/>
      <c r="PZ68" s="166"/>
      <c r="QA68" s="166"/>
      <c r="QB68" s="166"/>
      <c r="QC68" s="166"/>
      <c r="QD68" s="166"/>
      <c r="QE68" s="166"/>
      <c r="QF68" s="166"/>
      <c r="QG68" s="166"/>
      <c r="QH68" s="166"/>
      <c r="QI68" s="166"/>
      <c r="QJ68" s="166"/>
      <c r="QK68" s="166"/>
      <c r="QL68" s="166"/>
      <c r="QM68" s="166"/>
      <c r="QN68" s="166"/>
      <c r="QO68" s="166"/>
      <c r="QP68" s="166"/>
      <c r="QQ68" s="166"/>
      <c r="QR68" s="166"/>
      <c r="QS68" s="166"/>
      <c r="QT68" s="166"/>
      <c r="QU68" s="166"/>
      <c r="QV68" s="166"/>
      <c r="QW68" s="166"/>
      <c r="QX68" s="166"/>
      <c r="QY68" s="166"/>
      <c r="QZ68" s="166"/>
      <c r="RA68" s="166"/>
      <c r="RB68" s="166"/>
      <c r="RC68" s="166"/>
      <c r="RD68" s="166"/>
      <c r="RE68" s="166"/>
      <c r="RF68" s="166"/>
      <c r="RG68" s="166"/>
      <c r="RH68" s="166"/>
      <c r="RI68" s="166"/>
      <c r="RJ68" s="166"/>
      <c r="RK68" s="166"/>
      <c r="RL68" s="166"/>
      <c r="RM68" s="166"/>
      <c r="RN68" s="166"/>
      <c r="RO68" s="166"/>
      <c r="RP68" s="166"/>
      <c r="RQ68" s="166"/>
      <c r="RR68" s="166"/>
      <c r="RS68" s="166"/>
      <c r="RT68" s="166"/>
      <c r="RU68" s="166"/>
      <c r="RV68" s="166"/>
      <c r="RW68" s="166"/>
      <c r="RX68" s="166"/>
      <c r="RY68" s="166"/>
      <c r="RZ68" s="166"/>
      <c r="SA68" s="166"/>
      <c r="SB68" s="166"/>
      <c r="SC68" s="166"/>
      <c r="SD68" s="166"/>
      <c r="SE68" s="166"/>
      <c r="SF68" s="166"/>
      <c r="SG68" s="166"/>
      <c r="SH68" s="166"/>
      <c r="SI68" s="166"/>
      <c r="SJ68" s="166"/>
      <c r="SK68" s="166"/>
      <c r="SL68" s="166"/>
      <c r="SM68" s="166"/>
      <c r="SN68" s="166"/>
      <c r="SO68" s="166"/>
      <c r="SP68" s="166"/>
      <c r="SQ68" s="166"/>
      <c r="SR68" s="166"/>
      <c r="SS68" s="166"/>
      <c r="ST68" s="166"/>
      <c r="SU68" s="166"/>
      <c r="SV68" s="166"/>
      <c r="SW68" s="166"/>
      <c r="SX68" s="166"/>
      <c r="SY68" s="166"/>
      <c r="SZ68" s="166"/>
      <c r="TA68" s="166"/>
      <c r="TB68" s="166"/>
      <c r="TC68" s="166"/>
      <c r="TD68" s="166"/>
      <c r="TE68" s="166"/>
      <c r="TF68" s="166"/>
      <c r="TG68" s="166"/>
      <c r="TH68" s="166"/>
      <c r="TI68" s="166"/>
      <c r="TJ68" s="166"/>
      <c r="TK68" s="166"/>
      <c r="TL68" s="166"/>
      <c r="TM68" s="166"/>
      <c r="TN68" s="166"/>
      <c r="TO68" s="166"/>
      <c r="TP68" s="166"/>
      <c r="TQ68" s="166"/>
      <c r="TR68" s="166"/>
      <c r="TS68" s="166"/>
      <c r="TT68" s="166"/>
      <c r="TU68" s="166"/>
      <c r="TV68" s="166"/>
      <c r="TW68" s="166"/>
      <c r="TX68" s="166"/>
      <c r="TY68" s="166"/>
      <c r="TZ68" s="166"/>
      <c r="UA68" s="166"/>
      <c r="UB68" s="166"/>
      <c r="UC68" s="166"/>
      <c r="UD68" s="166"/>
      <c r="UE68" s="166"/>
      <c r="UF68" s="166"/>
      <c r="UG68" s="166"/>
      <c r="UH68" s="166"/>
      <c r="UI68" s="166"/>
      <c r="UJ68" s="166"/>
      <c r="UK68" s="166"/>
      <c r="UL68" s="166"/>
      <c r="UM68" s="166"/>
      <c r="UN68" s="166"/>
      <c r="UO68" s="166"/>
      <c r="UP68" s="166"/>
      <c r="UQ68" s="166"/>
      <c r="UR68" s="166"/>
      <c r="US68" s="166"/>
      <c r="UT68" s="166"/>
      <c r="UU68" s="166"/>
      <c r="UV68" s="166"/>
      <c r="UW68" s="166"/>
      <c r="UX68" s="166"/>
      <c r="UY68" s="166"/>
      <c r="UZ68" s="166"/>
      <c r="VA68" s="166"/>
      <c r="VB68" s="166"/>
      <c r="VC68" s="166"/>
      <c r="VD68" s="166"/>
      <c r="VE68" s="166"/>
      <c r="VF68" s="166"/>
      <c r="VG68" s="166"/>
      <c r="VH68" s="166"/>
      <c r="VI68" s="166"/>
      <c r="VJ68" s="166"/>
      <c r="VK68" s="166"/>
      <c r="VL68" s="166"/>
      <c r="VM68" s="166"/>
      <c r="VN68" s="166"/>
      <c r="VO68" s="166"/>
      <c r="VP68" s="166"/>
      <c r="VQ68" s="166"/>
      <c r="VR68" s="166"/>
      <c r="VS68" s="166"/>
      <c r="VT68" s="166"/>
      <c r="VU68" s="166"/>
      <c r="VV68" s="166"/>
      <c r="VW68" s="166"/>
      <c r="VX68" s="166"/>
      <c r="VY68" s="166"/>
      <c r="VZ68" s="166"/>
      <c r="WA68" s="166"/>
      <c r="WB68" s="166"/>
      <c r="WC68" s="166"/>
      <c r="WD68" s="166"/>
      <c r="WE68" s="166"/>
      <c r="WF68" s="166"/>
      <c r="WG68" s="166"/>
      <c r="WH68" s="166"/>
      <c r="WI68" s="166"/>
      <c r="WJ68" s="166"/>
      <c r="WK68" s="166"/>
      <c r="WL68" s="166"/>
      <c r="WM68" s="166"/>
      <c r="WN68" s="166"/>
      <c r="WO68" s="166"/>
      <c r="WP68" s="166"/>
      <c r="WQ68" s="166"/>
      <c r="WR68" s="166"/>
      <c r="WS68" s="166"/>
      <c r="WT68" s="166"/>
      <c r="WU68" s="166"/>
      <c r="WV68" s="166"/>
      <c r="WW68" s="166"/>
      <c r="WX68" s="166"/>
      <c r="WY68" s="166"/>
      <c r="WZ68" s="166"/>
      <c r="XA68" s="166"/>
      <c r="XB68" s="166"/>
      <c r="XC68" s="166"/>
      <c r="XD68" s="166"/>
      <c r="XE68" s="166"/>
      <c r="XF68" s="166"/>
      <c r="XG68" s="166"/>
      <c r="XH68" s="166"/>
      <c r="XI68" s="166"/>
      <c r="XJ68" s="166"/>
      <c r="XK68" s="166"/>
      <c r="XL68" s="166"/>
      <c r="XM68" s="166"/>
      <c r="XN68" s="166"/>
      <c r="XO68" s="166"/>
      <c r="XP68" s="166"/>
      <c r="XQ68" s="166"/>
      <c r="XR68" s="166"/>
      <c r="XS68" s="166"/>
      <c r="XT68" s="166"/>
      <c r="XU68" s="166"/>
      <c r="XV68" s="166"/>
      <c r="XW68" s="166"/>
      <c r="XX68" s="166"/>
      <c r="XY68" s="166"/>
      <c r="XZ68" s="166"/>
      <c r="YA68" s="166"/>
      <c r="YB68" s="166"/>
      <c r="YC68" s="166"/>
      <c r="YD68" s="166"/>
      <c r="YE68" s="166"/>
      <c r="YF68" s="166"/>
      <c r="YG68" s="166"/>
      <c r="YH68" s="166"/>
      <c r="YI68" s="166"/>
      <c r="YJ68" s="166"/>
      <c r="YK68" s="166"/>
      <c r="YL68" s="166"/>
      <c r="YM68" s="166"/>
      <c r="YN68" s="166"/>
      <c r="YO68" s="166"/>
      <c r="YP68" s="166"/>
      <c r="YQ68" s="166"/>
      <c r="YR68" s="166"/>
      <c r="YS68" s="166"/>
      <c r="YT68" s="166"/>
      <c r="YU68" s="166"/>
      <c r="YV68" s="166"/>
      <c r="YW68" s="166"/>
      <c r="YX68" s="166"/>
      <c r="YY68" s="166"/>
      <c r="YZ68" s="166"/>
      <c r="ZA68" s="166"/>
      <c r="ZB68" s="166"/>
      <c r="ZC68" s="166"/>
      <c r="ZD68" s="166"/>
      <c r="ZE68" s="166"/>
      <c r="ZF68" s="166"/>
      <c r="ZG68" s="166"/>
      <c r="ZH68" s="166"/>
      <c r="ZI68" s="166"/>
      <c r="ZJ68" s="166"/>
      <c r="ZK68" s="166"/>
      <c r="ZL68" s="166"/>
      <c r="ZM68" s="166"/>
      <c r="ZN68" s="166"/>
      <c r="ZO68" s="166"/>
      <c r="ZP68" s="166"/>
      <c r="ZQ68" s="166"/>
      <c r="ZR68" s="166"/>
      <c r="ZS68" s="166"/>
      <c r="ZT68" s="166"/>
      <c r="ZU68" s="166"/>
      <c r="ZV68" s="166"/>
      <c r="ZW68" s="166"/>
      <c r="ZX68" s="166"/>
      <c r="ZY68" s="166"/>
      <c r="ZZ68" s="166"/>
      <c r="AAA68" s="166"/>
      <c r="AAB68" s="166"/>
      <c r="AAC68" s="166"/>
      <c r="AAD68" s="166"/>
      <c r="AAE68" s="166"/>
      <c r="AAF68" s="166"/>
      <c r="AAG68" s="166"/>
      <c r="AAH68" s="166"/>
      <c r="AAI68" s="166"/>
      <c r="AAJ68" s="166"/>
      <c r="AAK68" s="166"/>
      <c r="AAL68" s="166"/>
      <c r="AAM68" s="166"/>
      <c r="AAN68" s="166"/>
      <c r="AAO68" s="166"/>
      <c r="AAP68" s="166"/>
      <c r="AAQ68" s="166"/>
      <c r="AAR68" s="166"/>
      <c r="AAS68" s="166"/>
      <c r="AAT68" s="166"/>
      <c r="AAU68" s="166"/>
      <c r="AAV68" s="166"/>
      <c r="AAW68" s="166"/>
      <c r="AAX68" s="166"/>
      <c r="AAY68" s="166"/>
      <c r="AAZ68" s="166"/>
      <c r="ABA68" s="166"/>
      <c r="ABB68" s="166"/>
      <c r="ABC68" s="166"/>
      <c r="ABD68" s="166"/>
      <c r="ABE68" s="166"/>
      <c r="ABF68" s="166"/>
      <c r="ABG68" s="166"/>
      <c r="ABH68" s="166"/>
      <c r="ABI68" s="166"/>
      <c r="ABJ68" s="166"/>
      <c r="ABK68" s="166"/>
      <c r="ABL68" s="166"/>
      <c r="ABM68" s="166"/>
      <c r="ABN68" s="166"/>
      <c r="ABO68" s="166"/>
      <c r="ABP68" s="166"/>
      <c r="ABQ68" s="166"/>
      <c r="ABR68" s="166"/>
      <c r="ABS68" s="166"/>
      <c r="ABT68" s="166"/>
      <c r="ABU68" s="166"/>
      <c r="ABV68" s="166"/>
      <c r="ABW68" s="166"/>
      <c r="ABX68" s="166"/>
      <c r="ABY68" s="166"/>
      <c r="ABZ68" s="166"/>
      <c r="ACA68" s="166"/>
      <c r="ACB68" s="166"/>
      <c r="ACC68" s="166"/>
      <c r="ACD68" s="166"/>
      <c r="ACE68" s="166"/>
      <c r="ACF68" s="166"/>
      <c r="ACG68" s="166"/>
      <c r="ACH68" s="166"/>
      <c r="ACI68" s="166"/>
      <c r="ACJ68" s="166"/>
      <c r="ACK68" s="166"/>
      <c r="ACL68" s="166"/>
      <c r="ACM68" s="166"/>
      <c r="ACN68" s="166"/>
      <c r="ACO68" s="166"/>
      <c r="ACP68" s="166"/>
      <c r="ACQ68" s="166"/>
      <c r="ACR68" s="166"/>
      <c r="ACS68" s="166"/>
      <c r="ACT68" s="166"/>
      <c r="ACU68" s="166"/>
      <c r="ACV68" s="166"/>
      <c r="ACW68" s="166"/>
      <c r="ACX68" s="166"/>
      <c r="ACY68" s="166"/>
      <c r="ACZ68" s="166"/>
      <c r="ADA68" s="166"/>
      <c r="ADB68" s="166"/>
      <c r="ADC68" s="166"/>
      <c r="ADD68" s="166"/>
      <c r="ADE68" s="166"/>
      <c r="ADF68" s="166"/>
      <c r="ADG68" s="166"/>
      <c r="ADH68" s="166"/>
      <c r="ADI68" s="166"/>
      <c r="ADJ68" s="166"/>
      <c r="ADK68" s="166"/>
      <c r="ADL68" s="166"/>
      <c r="ADM68" s="166"/>
      <c r="ADN68" s="166"/>
      <c r="ADO68" s="166"/>
      <c r="ADP68" s="166"/>
      <c r="ADQ68" s="166"/>
      <c r="ADR68" s="166"/>
      <c r="ADS68" s="166"/>
      <c r="ADT68" s="166"/>
      <c r="ADU68" s="166"/>
      <c r="ADV68" s="166"/>
      <c r="ADW68" s="166"/>
      <c r="ADX68" s="166"/>
      <c r="ADY68" s="166"/>
      <c r="ADZ68" s="166"/>
      <c r="AEA68" s="166"/>
      <c r="AEB68" s="166"/>
      <c r="AEC68" s="166"/>
      <c r="AED68" s="166"/>
      <c r="AEE68" s="166"/>
      <c r="AEF68" s="166"/>
      <c r="AEG68" s="166"/>
      <c r="AEH68" s="166"/>
      <c r="AEI68" s="166"/>
      <c r="AEJ68" s="166"/>
      <c r="AEK68" s="166"/>
      <c r="AEL68" s="166"/>
      <c r="AEM68" s="166"/>
      <c r="AEN68" s="166"/>
      <c r="AEO68" s="166"/>
      <c r="AEP68" s="166"/>
      <c r="AEQ68" s="166"/>
      <c r="AER68" s="166"/>
      <c r="AES68" s="166"/>
      <c r="AET68" s="166"/>
      <c r="AEU68" s="166"/>
      <c r="AEV68" s="166"/>
      <c r="AEW68" s="166"/>
      <c r="AEX68" s="166"/>
      <c r="AEY68" s="166"/>
      <c r="AEZ68" s="166"/>
      <c r="AFA68" s="166"/>
      <c r="AFB68" s="166"/>
      <c r="AFC68" s="166"/>
      <c r="AFD68" s="166"/>
      <c r="AFE68" s="166"/>
      <c r="AFF68" s="166"/>
      <c r="AFG68" s="166"/>
      <c r="AFH68" s="166"/>
      <c r="AFI68" s="166"/>
      <c r="AFJ68" s="166"/>
      <c r="AFK68" s="166"/>
      <c r="AFL68" s="166"/>
      <c r="AFM68" s="166"/>
      <c r="AFN68" s="166"/>
      <c r="AFO68" s="166"/>
      <c r="AFP68" s="166"/>
      <c r="AFQ68" s="166"/>
      <c r="AFR68" s="166"/>
      <c r="AFS68" s="166"/>
      <c r="AFT68" s="166"/>
      <c r="AFU68" s="166"/>
      <c r="AFV68" s="166"/>
      <c r="AFW68" s="166"/>
      <c r="AFX68" s="166"/>
      <c r="AFY68" s="166"/>
      <c r="AFZ68" s="166"/>
      <c r="AGA68" s="166"/>
      <c r="AGB68" s="166"/>
      <c r="AGC68" s="166"/>
      <c r="AGD68" s="166"/>
      <c r="AGE68" s="166"/>
      <c r="AGF68" s="166"/>
      <c r="AGG68" s="166"/>
      <c r="AGH68" s="166"/>
      <c r="AGI68" s="166"/>
      <c r="AGJ68" s="166"/>
      <c r="AGK68" s="166"/>
      <c r="AGL68" s="166"/>
      <c r="AGM68" s="166"/>
      <c r="AGN68" s="166"/>
      <c r="AGO68" s="166"/>
      <c r="AGP68" s="166"/>
      <c r="AGQ68" s="166"/>
      <c r="AGR68" s="166"/>
      <c r="AGS68" s="166"/>
      <c r="AGT68" s="166"/>
      <c r="AGU68" s="166"/>
      <c r="AGV68" s="166"/>
      <c r="AGW68" s="166"/>
      <c r="AGX68" s="166"/>
      <c r="AGY68" s="166"/>
      <c r="AGZ68" s="166"/>
      <c r="AHA68" s="166"/>
      <c r="AHB68" s="166"/>
      <c r="AHC68" s="166"/>
      <c r="AHD68" s="166"/>
      <c r="AHE68" s="166"/>
      <c r="AHF68" s="166"/>
      <c r="AHG68" s="166"/>
      <c r="AHH68" s="166"/>
      <c r="AHI68" s="166"/>
      <c r="AHJ68" s="166"/>
      <c r="AHK68" s="166"/>
      <c r="AHL68" s="166"/>
      <c r="AHM68" s="166"/>
      <c r="AHN68" s="166"/>
      <c r="AHO68" s="166"/>
      <c r="AHP68" s="166"/>
      <c r="AHQ68" s="166"/>
      <c r="AHR68" s="166"/>
      <c r="AHS68" s="166"/>
      <c r="AHT68" s="166"/>
      <c r="AHU68" s="166"/>
      <c r="AHV68" s="166"/>
      <c r="AHW68" s="166"/>
      <c r="AHX68" s="166"/>
      <c r="AHY68" s="166"/>
      <c r="AHZ68" s="166"/>
      <c r="AIA68" s="166"/>
      <c r="AIB68" s="166"/>
      <c r="AIC68" s="166"/>
      <c r="AID68" s="166"/>
      <c r="AIE68" s="166"/>
      <c r="AIF68" s="166"/>
      <c r="AIG68" s="166"/>
      <c r="AIH68" s="166"/>
      <c r="AII68" s="166"/>
      <c r="AIJ68" s="166"/>
      <c r="AIK68" s="166"/>
      <c r="AIL68" s="166"/>
      <c r="AIM68" s="166"/>
      <c r="AIN68" s="166"/>
      <c r="AIO68" s="166"/>
      <c r="AIP68" s="166"/>
      <c r="AIQ68" s="166"/>
      <c r="AIR68" s="166"/>
      <c r="AIS68" s="166"/>
      <c r="AIT68" s="166"/>
      <c r="AIU68" s="166"/>
      <c r="AIV68" s="166"/>
      <c r="AIW68" s="166"/>
      <c r="AIX68" s="166"/>
      <c r="AIY68" s="166"/>
      <c r="AIZ68" s="166"/>
      <c r="AJA68" s="166"/>
      <c r="AJB68" s="166"/>
      <c r="AJC68" s="166"/>
      <c r="AJD68" s="166"/>
      <c r="AJE68" s="166"/>
      <c r="AJF68" s="166"/>
      <c r="AJG68" s="166"/>
      <c r="AJH68" s="166"/>
      <c r="AJI68" s="166"/>
      <c r="AJJ68" s="166"/>
      <c r="AJK68" s="166"/>
      <c r="AJL68" s="166"/>
      <c r="AJM68" s="166"/>
      <c r="AJN68" s="166"/>
      <c r="AJO68" s="166"/>
      <c r="AJP68" s="166"/>
      <c r="AJQ68" s="166"/>
      <c r="AJR68" s="166"/>
      <c r="AJS68" s="166"/>
      <c r="AJT68" s="166"/>
      <c r="AJU68" s="166"/>
      <c r="AJV68" s="166"/>
      <c r="AJW68" s="166"/>
      <c r="AJX68" s="166"/>
      <c r="AJY68" s="166"/>
      <c r="AJZ68" s="166"/>
      <c r="AKA68" s="166"/>
      <c r="AKB68" s="166"/>
      <c r="AKC68" s="166"/>
      <c r="AKD68" s="166"/>
      <c r="AKE68" s="166"/>
      <c r="AKF68" s="166"/>
      <c r="AKG68" s="166"/>
      <c r="AKH68" s="166"/>
      <c r="AKI68" s="166"/>
      <c r="AKJ68" s="166"/>
      <c r="AKK68" s="166"/>
      <c r="AKL68" s="166"/>
      <c r="AKM68" s="166"/>
      <c r="AKN68" s="166"/>
    </row>
    <row r="69" spans="1:976" s="421" customFormat="1">
      <c r="A69" s="175" t="str">
        <f>A17</f>
        <v>I. kwartał 4</v>
      </c>
      <c r="B69" s="176">
        <f ca="1">'Parametry sprzedazy'!T126</f>
        <v>0.1</v>
      </c>
      <c r="C69" s="173"/>
      <c r="D69" s="179"/>
      <c r="E69" s="179"/>
      <c r="F69" s="179"/>
      <c r="G69" s="179"/>
      <c r="H69" s="179"/>
      <c r="I69" s="179"/>
      <c r="J69" s="179"/>
      <c r="K69" s="179"/>
      <c r="L69" s="179"/>
      <c r="M69" s="179">
        <f ca="1">$B69*M$57</f>
        <v>8.0000000000000016E-2</v>
      </c>
      <c r="N69" s="179">
        <f ca="1">$B69*N$57</f>
        <v>0.1</v>
      </c>
      <c r="O69" s="179">
        <f ca="1">$B69*O$57</f>
        <v>0.1</v>
      </c>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AT69" s="166"/>
      <c r="AU69" s="166"/>
      <c r="AV69" s="166"/>
      <c r="AW69" s="166"/>
      <c r="AX69" s="166"/>
      <c r="AY69" s="166"/>
      <c r="AZ69" s="166"/>
      <c r="BA69" s="166"/>
      <c r="BB69" s="166"/>
      <c r="BC69" s="166"/>
      <c r="BD69" s="166"/>
      <c r="BE69" s="166"/>
      <c r="BF69" s="166"/>
      <c r="BG69" s="166"/>
      <c r="BH69" s="166"/>
      <c r="BI69" s="166"/>
      <c r="BJ69" s="166"/>
      <c r="BK69" s="166"/>
      <c r="BL69" s="166"/>
      <c r="BM69" s="166"/>
      <c r="BN69" s="166"/>
      <c r="BO69" s="166"/>
      <c r="BP69" s="166"/>
      <c r="BQ69" s="166"/>
      <c r="BR69" s="166"/>
      <c r="BS69" s="166"/>
      <c r="BT69" s="166"/>
      <c r="BU69" s="166"/>
      <c r="BV69" s="166"/>
      <c r="BW69" s="166"/>
      <c r="BX69" s="166"/>
      <c r="BY69" s="166"/>
      <c r="BZ69" s="166"/>
      <c r="CA69" s="166"/>
      <c r="CB69" s="166"/>
      <c r="CC69" s="166"/>
      <c r="CD69" s="166"/>
      <c r="CE69" s="166"/>
      <c r="CF69" s="166"/>
      <c r="CG69" s="166"/>
      <c r="CH69" s="166"/>
      <c r="CI69" s="166"/>
      <c r="CJ69" s="166"/>
      <c r="CK69" s="166"/>
      <c r="CL69" s="166"/>
      <c r="CM69" s="166"/>
      <c r="CN69" s="166"/>
      <c r="CO69" s="166"/>
      <c r="CP69" s="166"/>
      <c r="CQ69" s="166"/>
      <c r="CR69" s="166"/>
      <c r="CS69" s="166"/>
      <c r="CT69" s="166"/>
      <c r="CU69" s="166"/>
      <c r="CV69" s="166"/>
      <c r="CW69" s="166"/>
      <c r="CX69" s="166"/>
      <c r="CY69" s="166"/>
      <c r="CZ69" s="166"/>
      <c r="DA69" s="166"/>
      <c r="DB69" s="166"/>
      <c r="DC69" s="166"/>
      <c r="DD69" s="166"/>
      <c r="DE69" s="166"/>
      <c r="DF69" s="166"/>
      <c r="DG69" s="166"/>
      <c r="DH69" s="166"/>
      <c r="DI69" s="166"/>
      <c r="DJ69" s="166"/>
      <c r="DK69" s="166"/>
      <c r="DL69" s="166"/>
      <c r="DM69" s="166"/>
      <c r="DN69" s="166"/>
      <c r="DO69" s="166"/>
      <c r="DP69" s="166"/>
      <c r="DQ69" s="166"/>
      <c r="DR69" s="166"/>
      <c r="DS69" s="166"/>
      <c r="DT69" s="166"/>
      <c r="DU69" s="166"/>
      <c r="DV69" s="166"/>
      <c r="DW69" s="166"/>
      <c r="DX69" s="166"/>
      <c r="DY69" s="166"/>
      <c r="DZ69" s="166"/>
      <c r="EA69" s="166"/>
      <c r="EB69" s="166"/>
      <c r="EC69" s="166"/>
      <c r="ED69" s="166"/>
      <c r="EE69" s="166"/>
      <c r="EF69" s="166"/>
      <c r="EG69" s="166"/>
      <c r="EH69" s="166"/>
      <c r="EI69" s="166"/>
      <c r="EJ69" s="166"/>
      <c r="EK69" s="166"/>
      <c r="EL69" s="166"/>
      <c r="EM69" s="166"/>
      <c r="EN69" s="166"/>
      <c r="EO69" s="166"/>
      <c r="EP69" s="166"/>
      <c r="EQ69" s="166"/>
      <c r="ER69" s="166"/>
      <c r="ES69" s="166"/>
      <c r="ET69" s="166"/>
      <c r="EU69" s="166"/>
      <c r="EV69" s="166"/>
      <c r="EW69" s="166"/>
      <c r="EX69" s="166"/>
      <c r="EY69" s="166"/>
      <c r="EZ69" s="166"/>
      <c r="FA69" s="166"/>
      <c r="FB69" s="166"/>
      <c r="FC69" s="166"/>
      <c r="FD69" s="166"/>
      <c r="FE69" s="166"/>
      <c r="FF69" s="166"/>
      <c r="FG69" s="166"/>
      <c r="FH69" s="166"/>
      <c r="FI69" s="166"/>
      <c r="FJ69" s="166"/>
      <c r="FK69" s="166"/>
      <c r="FL69" s="166"/>
      <c r="FM69" s="166"/>
      <c r="FN69" s="166"/>
      <c r="FO69" s="166"/>
      <c r="FP69" s="166"/>
      <c r="FQ69" s="166"/>
      <c r="FR69" s="166"/>
      <c r="FS69" s="166"/>
      <c r="FT69" s="166"/>
      <c r="FU69" s="166"/>
      <c r="FV69" s="166"/>
      <c r="FW69" s="166"/>
      <c r="FX69" s="166"/>
      <c r="FY69" s="166"/>
      <c r="FZ69" s="166"/>
      <c r="GA69" s="166"/>
      <c r="GB69" s="166"/>
      <c r="GC69" s="166"/>
      <c r="GD69" s="166"/>
      <c r="GE69" s="166"/>
      <c r="GF69" s="166"/>
      <c r="GG69" s="166"/>
      <c r="GH69" s="166"/>
      <c r="GI69" s="166"/>
      <c r="GJ69" s="166"/>
      <c r="GK69" s="166"/>
      <c r="GL69" s="166"/>
      <c r="GM69" s="166"/>
      <c r="GN69" s="166"/>
      <c r="GO69" s="166"/>
      <c r="GP69" s="166"/>
      <c r="GQ69" s="166"/>
      <c r="GR69" s="166"/>
      <c r="GS69" s="166"/>
      <c r="GT69" s="166"/>
      <c r="GU69" s="166"/>
      <c r="GV69" s="166"/>
      <c r="GW69" s="166"/>
      <c r="GX69" s="166"/>
      <c r="GY69" s="166"/>
      <c r="GZ69" s="166"/>
      <c r="HA69" s="166"/>
      <c r="HB69" s="166"/>
      <c r="HC69" s="166"/>
      <c r="HD69" s="166"/>
      <c r="HE69" s="166"/>
      <c r="HF69" s="166"/>
      <c r="HG69" s="166"/>
      <c r="HH69" s="166"/>
      <c r="HI69" s="166"/>
      <c r="HJ69" s="166"/>
      <c r="HK69" s="166"/>
      <c r="HL69" s="166"/>
      <c r="HM69" s="166"/>
      <c r="HN69" s="166"/>
      <c r="HO69" s="166"/>
      <c r="HP69" s="166"/>
      <c r="HQ69" s="166"/>
      <c r="HR69" s="166"/>
      <c r="HS69" s="166"/>
      <c r="HT69" s="166"/>
      <c r="HU69" s="166"/>
      <c r="HV69" s="166"/>
      <c r="HW69" s="166"/>
      <c r="HX69" s="166"/>
      <c r="HY69" s="166"/>
      <c r="HZ69" s="166"/>
      <c r="IA69" s="166"/>
      <c r="IB69" s="166"/>
      <c r="IC69" s="166"/>
      <c r="ID69" s="166"/>
      <c r="IE69" s="166"/>
      <c r="IF69" s="166"/>
      <c r="IG69" s="166"/>
      <c r="IH69" s="166"/>
      <c r="II69" s="166"/>
      <c r="IJ69" s="166"/>
      <c r="IK69" s="166"/>
      <c r="IL69" s="166"/>
      <c r="IM69" s="166"/>
      <c r="IN69" s="166"/>
      <c r="IO69" s="166"/>
      <c r="IP69" s="166"/>
      <c r="IQ69" s="166"/>
      <c r="IR69" s="166"/>
      <c r="IS69" s="166"/>
      <c r="IT69" s="166"/>
      <c r="IU69" s="166"/>
      <c r="IV69" s="166"/>
      <c r="IW69" s="166"/>
      <c r="IX69" s="166"/>
      <c r="IY69" s="166"/>
      <c r="IZ69" s="166"/>
      <c r="JA69" s="166"/>
      <c r="JB69" s="166"/>
      <c r="JC69" s="166"/>
      <c r="JD69" s="166"/>
      <c r="JE69" s="166"/>
      <c r="JF69" s="166"/>
      <c r="JG69" s="166"/>
      <c r="JH69" s="166"/>
      <c r="JI69" s="166"/>
      <c r="JJ69" s="166"/>
      <c r="JK69" s="166"/>
      <c r="JL69" s="166"/>
      <c r="JM69" s="166"/>
      <c r="JN69" s="166"/>
      <c r="JO69" s="166"/>
      <c r="JP69" s="166"/>
      <c r="JQ69" s="166"/>
      <c r="JR69" s="166"/>
      <c r="JS69" s="166"/>
      <c r="JT69" s="166"/>
      <c r="JU69" s="166"/>
      <c r="JV69" s="166"/>
      <c r="JW69" s="166"/>
      <c r="JX69" s="166"/>
      <c r="JY69" s="166"/>
      <c r="JZ69" s="166"/>
      <c r="KA69" s="166"/>
      <c r="KB69" s="166"/>
      <c r="KC69" s="166"/>
      <c r="KD69" s="166"/>
      <c r="KE69" s="166"/>
      <c r="KF69" s="166"/>
      <c r="KG69" s="166"/>
      <c r="KH69" s="166"/>
      <c r="KI69" s="166"/>
      <c r="KJ69" s="166"/>
      <c r="KK69" s="166"/>
      <c r="KL69" s="166"/>
      <c r="KM69" s="166"/>
      <c r="KN69" s="166"/>
      <c r="KO69" s="166"/>
      <c r="KP69" s="166"/>
      <c r="KQ69" s="166"/>
      <c r="KR69" s="166"/>
      <c r="KS69" s="166"/>
      <c r="KT69" s="166"/>
      <c r="KU69" s="166"/>
      <c r="KV69" s="166"/>
      <c r="KW69" s="166"/>
      <c r="KX69" s="166"/>
      <c r="KY69" s="166"/>
      <c r="KZ69" s="166"/>
      <c r="LA69" s="166"/>
      <c r="LB69" s="166"/>
      <c r="LC69" s="166"/>
      <c r="LD69" s="166"/>
      <c r="LE69" s="166"/>
      <c r="LF69" s="166"/>
      <c r="LG69" s="166"/>
      <c r="LH69" s="166"/>
      <c r="LI69" s="166"/>
      <c r="LJ69" s="166"/>
      <c r="LK69" s="166"/>
      <c r="LL69" s="166"/>
      <c r="LM69" s="166"/>
      <c r="LN69" s="166"/>
      <c r="LO69" s="166"/>
      <c r="LP69" s="166"/>
      <c r="LQ69" s="166"/>
      <c r="LR69" s="166"/>
      <c r="LS69" s="166"/>
      <c r="LT69" s="166"/>
      <c r="LU69" s="166"/>
      <c r="LV69" s="166"/>
      <c r="LW69" s="166"/>
      <c r="LX69" s="166"/>
      <c r="LY69" s="166"/>
      <c r="LZ69" s="166"/>
      <c r="MA69" s="166"/>
      <c r="MB69" s="166"/>
      <c r="MC69" s="166"/>
      <c r="MD69" s="166"/>
      <c r="ME69" s="166"/>
      <c r="MF69" s="166"/>
      <c r="MG69" s="166"/>
      <c r="MH69" s="166"/>
      <c r="MI69" s="166"/>
      <c r="MJ69" s="166"/>
      <c r="MK69" s="166"/>
      <c r="ML69" s="166"/>
      <c r="MM69" s="166"/>
      <c r="MN69" s="166"/>
      <c r="MO69" s="166"/>
      <c r="MP69" s="166"/>
      <c r="MQ69" s="166"/>
      <c r="MR69" s="166"/>
      <c r="MS69" s="166"/>
      <c r="MT69" s="166"/>
      <c r="MU69" s="166"/>
      <c r="MV69" s="166"/>
      <c r="MW69" s="166"/>
      <c r="MX69" s="166"/>
      <c r="MY69" s="166"/>
      <c r="MZ69" s="166"/>
      <c r="NA69" s="166"/>
      <c r="NB69" s="166"/>
      <c r="NC69" s="166"/>
      <c r="ND69" s="166"/>
      <c r="NE69" s="166"/>
      <c r="NF69" s="166"/>
      <c r="NG69" s="166"/>
      <c r="NH69" s="166"/>
      <c r="NI69" s="166"/>
      <c r="NJ69" s="166"/>
      <c r="NK69" s="166"/>
      <c r="NL69" s="166"/>
      <c r="NM69" s="166"/>
      <c r="NN69" s="166"/>
      <c r="NO69" s="166"/>
      <c r="NP69" s="166"/>
      <c r="NQ69" s="166"/>
      <c r="NR69" s="166"/>
      <c r="NS69" s="166"/>
      <c r="NT69" s="166"/>
      <c r="NU69" s="166"/>
      <c r="NV69" s="166"/>
      <c r="NW69" s="166"/>
      <c r="NX69" s="166"/>
      <c r="NY69" s="166"/>
      <c r="NZ69" s="166"/>
      <c r="OA69" s="166"/>
      <c r="OB69" s="166"/>
      <c r="OC69" s="166"/>
      <c r="OD69" s="166"/>
      <c r="OE69" s="166"/>
      <c r="OF69" s="166"/>
      <c r="OG69" s="166"/>
      <c r="OH69" s="166"/>
      <c r="OI69" s="166"/>
      <c r="OJ69" s="166"/>
      <c r="OK69" s="166"/>
      <c r="OL69" s="166"/>
      <c r="OM69" s="166"/>
      <c r="ON69" s="166"/>
      <c r="OO69" s="166"/>
      <c r="OP69" s="166"/>
      <c r="OQ69" s="166"/>
      <c r="OR69" s="166"/>
      <c r="OS69" s="166"/>
      <c r="OT69" s="166"/>
      <c r="OU69" s="166"/>
      <c r="OV69" s="166"/>
      <c r="OW69" s="166"/>
      <c r="OX69" s="166"/>
      <c r="OY69" s="166"/>
      <c r="OZ69" s="166"/>
      <c r="PA69" s="166"/>
      <c r="PB69" s="166"/>
      <c r="PC69" s="166"/>
      <c r="PD69" s="166"/>
      <c r="PE69" s="166"/>
      <c r="PF69" s="166"/>
      <c r="PG69" s="166"/>
      <c r="PH69" s="166"/>
      <c r="PI69" s="166"/>
      <c r="PJ69" s="166"/>
      <c r="PK69" s="166"/>
      <c r="PL69" s="166"/>
      <c r="PM69" s="166"/>
      <c r="PN69" s="166"/>
      <c r="PO69" s="166"/>
      <c r="PP69" s="166"/>
      <c r="PQ69" s="166"/>
      <c r="PR69" s="166"/>
      <c r="PS69" s="166"/>
      <c r="PT69" s="166"/>
      <c r="PU69" s="166"/>
      <c r="PV69" s="166"/>
      <c r="PW69" s="166"/>
      <c r="PX69" s="166"/>
      <c r="PY69" s="166"/>
      <c r="PZ69" s="166"/>
      <c r="QA69" s="166"/>
      <c r="QB69" s="166"/>
      <c r="QC69" s="166"/>
      <c r="QD69" s="166"/>
      <c r="QE69" s="166"/>
      <c r="QF69" s="166"/>
      <c r="QG69" s="166"/>
      <c r="QH69" s="166"/>
      <c r="QI69" s="166"/>
      <c r="QJ69" s="166"/>
      <c r="QK69" s="166"/>
      <c r="QL69" s="166"/>
      <c r="QM69" s="166"/>
      <c r="QN69" s="166"/>
      <c r="QO69" s="166"/>
      <c r="QP69" s="166"/>
      <c r="QQ69" s="166"/>
      <c r="QR69" s="166"/>
      <c r="QS69" s="166"/>
      <c r="QT69" s="166"/>
      <c r="QU69" s="166"/>
      <c r="QV69" s="166"/>
      <c r="QW69" s="166"/>
      <c r="QX69" s="166"/>
      <c r="QY69" s="166"/>
      <c r="QZ69" s="166"/>
      <c r="RA69" s="166"/>
      <c r="RB69" s="166"/>
      <c r="RC69" s="166"/>
      <c r="RD69" s="166"/>
      <c r="RE69" s="166"/>
      <c r="RF69" s="166"/>
      <c r="RG69" s="166"/>
      <c r="RH69" s="166"/>
      <c r="RI69" s="166"/>
      <c r="RJ69" s="166"/>
      <c r="RK69" s="166"/>
      <c r="RL69" s="166"/>
      <c r="RM69" s="166"/>
      <c r="RN69" s="166"/>
      <c r="RO69" s="166"/>
      <c r="RP69" s="166"/>
      <c r="RQ69" s="166"/>
      <c r="RR69" s="166"/>
      <c r="RS69" s="166"/>
      <c r="RT69" s="166"/>
      <c r="RU69" s="166"/>
      <c r="RV69" s="166"/>
      <c r="RW69" s="166"/>
      <c r="RX69" s="166"/>
      <c r="RY69" s="166"/>
      <c r="RZ69" s="166"/>
      <c r="SA69" s="166"/>
      <c r="SB69" s="166"/>
      <c r="SC69" s="166"/>
      <c r="SD69" s="166"/>
      <c r="SE69" s="166"/>
      <c r="SF69" s="166"/>
      <c r="SG69" s="166"/>
      <c r="SH69" s="166"/>
      <c r="SI69" s="166"/>
      <c r="SJ69" s="166"/>
      <c r="SK69" s="166"/>
      <c r="SL69" s="166"/>
      <c r="SM69" s="166"/>
      <c r="SN69" s="166"/>
      <c r="SO69" s="166"/>
      <c r="SP69" s="166"/>
      <c r="SQ69" s="166"/>
      <c r="SR69" s="166"/>
      <c r="SS69" s="166"/>
      <c r="ST69" s="166"/>
      <c r="SU69" s="166"/>
      <c r="SV69" s="166"/>
      <c r="SW69" s="166"/>
      <c r="SX69" s="166"/>
      <c r="SY69" s="166"/>
      <c r="SZ69" s="166"/>
      <c r="TA69" s="166"/>
      <c r="TB69" s="166"/>
      <c r="TC69" s="166"/>
      <c r="TD69" s="166"/>
      <c r="TE69" s="166"/>
      <c r="TF69" s="166"/>
      <c r="TG69" s="166"/>
      <c r="TH69" s="166"/>
      <c r="TI69" s="166"/>
      <c r="TJ69" s="166"/>
      <c r="TK69" s="166"/>
      <c r="TL69" s="166"/>
      <c r="TM69" s="166"/>
      <c r="TN69" s="166"/>
      <c r="TO69" s="166"/>
      <c r="TP69" s="166"/>
      <c r="TQ69" s="166"/>
      <c r="TR69" s="166"/>
      <c r="TS69" s="166"/>
      <c r="TT69" s="166"/>
      <c r="TU69" s="166"/>
      <c r="TV69" s="166"/>
      <c r="TW69" s="166"/>
      <c r="TX69" s="166"/>
      <c r="TY69" s="166"/>
      <c r="TZ69" s="166"/>
      <c r="UA69" s="166"/>
      <c r="UB69" s="166"/>
      <c r="UC69" s="166"/>
      <c r="UD69" s="166"/>
      <c r="UE69" s="166"/>
      <c r="UF69" s="166"/>
      <c r="UG69" s="166"/>
      <c r="UH69" s="166"/>
      <c r="UI69" s="166"/>
      <c r="UJ69" s="166"/>
      <c r="UK69" s="166"/>
      <c r="UL69" s="166"/>
      <c r="UM69" s="166"/>
      <c r="UN69" s="166"/>
      <c r="UO69" s="166"/>
      <c r="UP69" s="166"/>
      <c r="UQ69" s="166"/>
      <c r="UR69" s="166"/>
      <c r="US69" s="166"/>
      <c r="UT69" s="166"/>
      <c r="UU69" s="166"/>
      <c r="UV69" s="166"/>
      <c r="UW69" s="166"/>
      <c r="UX69" s="166"/>
      <c r="UY69" s="166"/>
      <c r="UZ69" s="166"/>
      <c r="VA69" s="166"/>
      <c r="VB69" s="166"/>
      <c r="VC69" s="166"/>
      <c r="VD69" s="166"/>
      <c r="VE69" s="166"/>
      <c r="VF69" s="166"/>
      <c r="VG69" s="166"/>
      <c r="VH69" s="166"/>
      <c r="VI69" s="166"/>
      <c r="VJ69" s="166"/>
      <c r="VK69" s="166"/>
      <c r="VL69" s="166"/>
      <c r="VM69" s="166"/>
      <c r="VN69" s="166"/>
      <c r="VO69" s="166"/>
      <c r="VP69" s="166"/>
      <c r="VQ69" s="166"/>
      <c r="VR69" s="166"/>
      <c r="VS69" s="166"/>
      <c r="VT69" s="166"/>
      <c r="VU69" s="166"/>
      <c r="VV69" s="166"/>
      <c r="VW69" s="166"/>
      <c r="VX69" s="166"/>
      <c r="VY69" s="166"/>
      <c r="VZ69" s="166"/>
      <c r="WA69" s="166"/>
      <c r="WB69" s="166"/>
      <c r="WC69" s="166"/>
      <c r="WD69" s="166"/>
      <c r="WE69" s="166"/>
      <c r="WF69" s="166"/>
      <c r="WG69" s="166"/>
      <c r="WH69" s="166"/>
      <c r="WI69" s="166"/>
      <c r="WJ69" s="166"/>
      <c r="WK69" s="166"/>
      <c r="WL69" s="166"/>
      <c r="WM69" s="166"/>
      <c r="WN69" s="166"/>
      <c r="WO69" s="166"/>
      <c r="WP69" s="166"/>
      <c r="WQ69" s="166"/>
      <c r="WR69" s="166"/>
      <c r="WS69" s="166"/>
      <c r="WT69" s="166"/>
      <c r="WU69" s="166"/>
      <c r="WV69" s="166"/>
      <c r="WW69" s="166"/>
      <c r="WX69" s="166"/>
      <c r="WY69" s="166"/>
      <c r="WZ69" s="166"/>
      <c r="XA69" s="166"/>
      <c r="XB69" s="166"/>
      <c r="XC69" s="166"/>
      <c r="XD69" s="166"/>
      <c r="XE69" s="166"/>
      <c r="XF69" s="166"/>
      <c r="XG69" s="166"/>
      <c r="XH69" s="166"/>
      <c r="XI69" s="166"/>
      <c r="XJ69" s="166"/>
      <c r="XK69" s="166"/>
      <c r="XL69" s="166"/>
      <c r="XM69" s="166"/>
      <c r="XN69" s="166"/>
      <c r="XO69" s="166"/>
      <c r="XP69" s="166"/>
      <c r="XQ69" s="166"/>
      <c r="XR69" s="166"/>
      <c r="XS69" s="166"/>
      <c r="XT69" s="166"/>
      <c r="XU69" s="166"/>
      <c r="XV69" s="166"/>
      <c r="XW69" s="166"/>
      <c r="XX69" s="166"/>
      <c r="XY69" s="166"/>
      <c r="XZ69" s="166"/>
      <c r="YA69" s="166"/>
      <c r="YB69" s="166"/>
      <c r="YC69" s="166"/>
      <c r="YD69" s="166"/>
      <c r="YE69" s="166"/>
      <c r="YF69" s="166"/>
      <c r="YG69" s="166"/>
      <c r="YH69" s="166"/>
      <c r="YI69" s="166"/>
      <c r="YJ69" s="166"/>
      <c r="YK69" s="166"/>
      <c r="YL69" s="166"/>
      <c r="YM69" s="166"/>
      <c r="YN69" s="166"/>
      <c r="YO69" s="166"/>
      <c r="YP69" s="166"/>
      <c r="YQ69" s="166"/>
      <c r="YR69" s="166"/>
      <c r="YS69" s="166"/>
      <c r="YT69" s="166"/>
      <c r="YU69" s="166"/>
      <c r="YV69" s="166"/>
      <c r="YW69" s="166"/>
      <c r="YX69" s="166"/>
      <c r="YY69" s="166"/>
      <c r="YZ69" s="166"/>
      <c r="ZA69" s="166"/>
      <c r="ZB69" s="166"/>
      <c r="ZC69" s="166"/>
      <c r="ZD69" s="166"/>
      <c r="ZE69" s="166"/>
      <c r="ZF69" s="166"/>
      <c r="ZG69" s="166"/>
      <c r="ZH69" s="166"/>
      <c r="ZI69" s="166"/>
      <c r="ZJ69" s="166"/>
      <c r="ZK69" s="166"/>
      <c r="ZL69" s="166"/>
      <c r="ZM69" s="166"/>
      <c r="ZN69" s="166"/>
      <c r="ZO69" s="166"/>
      <c r="ZP69" s="166"/>
      <c r="ZQ69" s="166"/>
      <c r="ZR69" s="166"/>
      <c r="ZS69" s="166"/>
      <c r="ZT69" s="166"/>
      <c r="ZU69" s="166"/>
      <c r="ZV69" s="166"/>
      <c r="ZW69" s="166"/>
      <c r="ZX69" s="166"/>
      <c r="ZY69" s="166"/>
      <c r="ZZ69" s="166"/>
      <c r="AAA69" s="166"/>
      <c r="AAB69" s="166"/>
      <c r="AAC69" s="166"/>
      <c r="AAD69" s="166"/>
      <c r="AAE69" s="166"/>
      <c r="AAF69" s="166"/>
      <c r="AAG69" s="166"/>
      <c r="AAH69" s="166"/>
      <c r="AAI69" s="166"/>
      <c r="AAJ69" s="166"/>
      <c r="AAK69" s="166"/>
      <c r="AAL69" s="166"/>
      <c r="AAM69" s="166"/>
      <c r="AAN69" s="166"/>
      <c r="AAO69" s="166"/>
      <c r="AAP69" s="166"/>
      <c r="AAQ69" s="166"/>
      <c r="AAR69" s="166"/>
      <c r="AAS69" s="166"/>
      <c r="AAT69" s="166"/>
      <c r="AAU69" s="166"/>
      <c r="AAV69" s="166"/>
      <c r="AAW69" s="166"/>
      <c r="AAX69" s="166"/>
      <c r="AAY69" s="166"/>
      <c r="AAZ69" s="166"/>
      <c r="ABA69" s="166"/>
      <c r="ABB69" s="166"/>
      <c r="ABC69" s="166"/>
      <c r="ABD69" s="166"/>
      <c r="ABE69" s="166"/>
      <c r="ABF69" s="166"/>
      <c r="ABG69" s="166"/>
      <c r="ABH69" s="166"/>
      <c r="ABI69" s="166"/>
      <c r="ABJ69" s="166"/>
      <c r="ABK69" s="166"/>
      <c r="ABL69" s="166"/>
      <c r="ABM69" s="166"/>
      <c r="ABN69" s="166"/>
      <c r="ABO69" s="166"/>
      <c r="ABP69" s="166"/>
      <c r="ABQ69" s="166"/>
      <c r="ABR69" s="166"/>
      <c r="ABS69" s="166"/>
      <c r="ABT69" s="166"/>
      <c r="ABU69" s="166"/>
      <c r="ABV69" s="166"/>
      <c r="ABW69" s="166"/>
      <c r="ABX69" s="166"/>
      <c r="ABY69" s="166"/>
      <c r="ABZ69" s="166"/>
      <c r="ACA69" s="166"/>
      <c r="ACB69" s="166"/>
      <c r="ACC69" s="166"/>
      <c r="ACD69" s="166"/>
      <c r="ACE69" s="166"/>
      <c r="ACF69" s="166"/>
      <c r="ACG69" s="166"/>
      <c r="ACH69" s="166"/>
      <c r="ACI69" s="166"/>
      <c r="ACJ69" s="166"/>
      <c r="ACK69" s="166"/>
      <c r="ACL69" s="166"/>
      <c r="ACM69" s="166"/>
      <c r="ACN69" s="166"/>
      <c r="ACO69" s="166"/>
      <c r="ACP69" s="166"/>
      <c r="ACQ69" s="166"/>
      <c r="ACR69" s="166"/>
      <c r="ACS69" s="166"/>
      <c r="ACT69" s="166"/>
      <c r="ACU69" s="166"/>
      <c r="ACV69" s="166"/>
      <c r="ACW69" s="166"/>
      <c r="ACX69" s="166"/>
      <c r="ACY69" s="166"/>
      <c r="ACZ69" s="166"/>
      <c r="ADA69" s="166"/>
      <c r="ADB69" s="166"/>
      <c r="ADC69" s="166"/>
      <c r="ADD69" s="166"/>
      <c r="ADE69" s="166"/>
      <c r="ADF69" s="166"/>
      <c r="ADG69" s="166"/>
      <c r="ADH69" s="166"/>
      <c r="ADI69" s="166"/>
      <c r="ADJ69" s="166"/>
      <c r="ADK69" s="166"/>
      <c r="ADL69" s="166"/>
      <c r="ADM69" s="166"/>
      <c r="ADN69" s="166"/>
      <c r="ADO69" s="166"/>
      <c r="ADP69" s="166"/>
      <c r="ADQ69" s="166"/>
      <c r="ADR69" s="166"/>
      <c r="ADS69" s="166"/>
      <c r="ADT69" s="166"/>
      <c r="ADU69" s="166"/>
      <c r="ADV69" s="166"/>
      <c r="ADW69" s="166"/>
      <c r="ADX69" s="166"/>
      <c r="ADY69" s="166"/>
      <c r="ADZ69" s="166"/>
      <c r="AEA69" s="166"/>
      <c r="AEB69" s="166"/>
      <c r="AEC69" s="166"/>
      <c r="AED69" s="166"/>
      <c r="AEE69" s="166"/>
      <c r="AEF69" s="166"/>
      <c r="AEG69" s="166"/>
      <c r="AEH69" s="166"/>
      <c r="AEI69" s="166"/>
      <c r="AEJ69" s="166"/>
      <c r="AEK69" s="166"/>
      <c r="AEL69" s="166"/>
      <c r="AEM69" s="166"/>
      <c r="AEN69" s="166"/>
      <c r="AEO69" s="166"/>
      <c r="AEP69" s="166"/>
      <c r="AEQ69" s="166"/>
      <c r="AER69" s="166"/>
      <c r="AES69" s="166"/>
      <c r="AET69" s="166"/>
      <c r="AEU69" s="166"/>
      <c r="AEV69" s="166"/>
      <c r="AEW69" s="166"/>
      <c r="AEX69" s="166"/>
      <c r="AEY69" s="166"/>
      <c r="AEZ69" s="166"/>
      <c r="AFA69" s="166"/>
      <c r="AFB69" s="166"/>
      <c r="AFC69" s="166"/>
      <c r="AFD69" s="166"/>
      <c r="AFE69" s="166"/>
      <c r="AFF69" s="166"/>
      <c r="AFG69" s="166"/>
      <c r="AFH69" s="166"/>
      <c r="AFI69" s="166"/>
      <c r="AFJ69" s="166"/>
      <c r="AFK69" s="166"/>
      <c r="AFL69" s="166"/>
      <c r="AFM69" s="166"/>
      <c r="AFN69" s="166"/>
      <c r="AFO69" s="166"/>
      <c r="AFP69" s="166"/>
      <c r="AFQ69" s="166"/>
      <c r="AFR69" s="166"/>
      <c r="AFS69" s="166"/>
      <c r="AFT69" s="166"/>
      <c r="AFU69" s="166"/>
      <c r="AFV69" s="166"/>
      <c r="AFW69" s="166"/>
      <c r="AFX69" s="166"/>
      <c r="AFY69" s="166"/>
      <c r="AFZ69" s="166"/>
      <c r="AGA69" s="166"/>
      <c r="AGB69" s="166"/>
      <c r="AGC69" s="166"/>
      <c r="AGD69" s="166"/>
      <c r="AGE69" s="166"/>
      <c r="AGF69" s="166"/>
      <c r="AGG69" s="166"/>
      <c r="AGH69" s="166"/>
      <c r="AGI69" s="166"/>
      <c r="AGJ69" s="166"/>
      <c r="AGK69" s="166"/>
      <c r="AGL69" s="166"/>
      <c r="AGM69" s="166"/>
      <c r="AGN69" s="166"/>
      <c r="AGO69" s="166"/>
      <c r="AGP69" s="166"/>
      <c r="AGQ69" s="166"/>
      <c r="AGR69" s="166"/>
      <c r="AGS69" s="166"/>
      <c r="AGT69" s="166"/>
      <c r="AGU69" s="166"/>
      <c r="AGV69" s="166"/>
      <c r="AGW69" s="166"/>
      <c r="AGX69" s="166"/>
      <c r="AGY69" s="166"/>
      <c r="AGZ69" s="166"/>
      <c r="AHA69" s="166"/>
      <c r="AHB69" s="166"/>
      <c r="AHC69" s="166"/>
      <c r="AHD69" s="166"/>
      <c r="AHE69" s="166"/>
      <c r="AHF69" s="166"/>
      <c r="AHG69" s="166"/>
      <c r="AHH69" s="166"/>
      <c r="AHI69" s="166"/>
      <c r="AHJ69" s="166"/>
      <c r="AHK69" s="166"/>
      <c r="AHL69" s="166"/>
      <c r="AHM69" s="166"/>
      <c r="AHN69" s="166"/>
      <c r="AHO69" s="166"/>
      <c r="AHP69" s="166"/>
      <c r="AHQ69" s="166"/>
      <c r="AHR69" s="166"/>
      <c r="AHS69" s="166"/>
      <c r="AHT69" s="166"/>
      <c r="AHU69" s="166"/>
      <c r="AHV69" s="166"/>
      <c r="AHW69" s="166"/>
      <c r="AHX69" s="166"/>
      <c r="AHY69" s="166"/>
      <c r="AHZ69" s="166"/>
      <c r="AIA69" s="166"/>
      <c r="AIB69" s="166"/>
      <c r="AIC69" s="166"/>
      <c r="AID69" s="166"/>
      <c r="AIE69" s="166"/>
      <c r="AIF69" s="166"/>
      <c r="AIG69" s="166"/>
      <c r="AIH69" s="166"/>
      <c r="AII69" s="166"/>
      <c r="AIJ69" s="166"/>
      <c r="AIK69" s="166"/>
      <c r="AIL69" s="166"/>
      <c r="AIM69" s="166"/>
      <c r="AIN69" s="166"/>
      <c r="AIO69" s="166"/>
      <c r="AIP69" s="166"/>
      <c r="AIQ69" s="166"/>
      <c r="AIR69" s="166"/>
      <c r="AIS69" s="166"/>
      <c r="AIT69" s="166"/>
      <c r="AIU69" s="166"/>
      <c r="AIV69" s="166"/>
      <c r="AIW69" s="166"/>
      <c r="AIX69" s="166"/>
      <c r="AIY69" s="166"/>
      <c r="AIZ69" s="166"/>
      <c r="AJA69" s="166"/>
      <c r="AJB69" s="166"/>
      <c r="AJC69" s="166"/>
      <c r="AJD69" s="166"/>
      <c r="AJE69" s="166"/>
      <c r="AJF69" s="166"/>
      <c r="AJG69" s="166"/>
      <c r="AJH69" s="166"/>
      <c r="AJI69" s="166"/>
      <c r="AJJ69" s="166"/>
      <c r="AJK69" s="166"/>
      <c r="AJL69" s="166"/>
      <c r="AJM69" s="166"/>
      <c r="AJN69" s="166"/>
      <c r="AJO69" s="166"/>
      <c r="AJP69" s="166"/>
      <c r="AJQ69" s="166"/>
      <c r="AJR69" s="166"/>
      <c r="AJS69" s="166"/>
      <c r="AJT69" s="166"/>
      <c r="AJU69" s="166"/>
      <c r="AJV69" s="166"/>
      <c r="AJW69" s="166"/>
      <c r="AJX69" s="166"/>
      <c r="AJY69" s="166"/>
      <c r="AJZ69" s="166"/>
      <c r="AKA69" s="166"/>
      <c r="AKB69" s="166"/>
      <c r="AKC69" s="166"/>
      <c r="AKD69" s="166"/>
      <c r="AKE69" s="166"/>
      <c r="AKF69" s="166"/>
      <c r="AKG69" s="166"/>
      <c r="AKH69" s="166"/>
      <c r="AKI69" s="166"/>
      <c r="AKJ69" s="166"/>
      <c r="AKK69" s="166"/>
      <c r="AKL69" s="166"/>
      <c r="AKM69" s="166"/>
      <c r="AKN69" s="166"/>
    </row>
    <row r="70" spans="1:976" s="421" customFormat="1">
      <c r="A70" s="175" t="str">
        <f>A18</f>
        <v>II. kwartał 4</v>
      </c>
      <c r="B70" s="176">
        <f ca="1">'Parametry sprzedazy'!U126</f>
        <v>0.1</v>
      </c>
      <c r="C70" s="173"/>
      <c r="D70" s="179"/>
      <c r="E70" s="179"/>
      <c r="F70" s="179"/>
      <c r="G70" s="179"/>
      <c r="H70" s="179"/>
      <c r="I70" s="179"/>
      <c r="J70" s="179"/>
      <c r="K70" s="179"/>
      <c r="L70" s="179"/>
      <c r="M70" s="179"/>
      <c r="N70" s="179">
        <f ca="1">$B70*N$57</f>
        <v>0.1</v>
      </c>
      <c r="O70" s="179">
        <f ca="1">$B70*O$57</f>
        <v>0.1</v>
      </c>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c r="AT70" s="166"/>
      <c r="AU70" s="166"/>
      <c r="AV70" s="166"/>
      <c r="AW70" s="166"/>
      <c r="AX70" s="166"/>
      <c r="AY70" s="166"/>
      <c r="AZ70" s="166"/>
      <c r="BA70" s="166"/>
      <c r="BB70" s="166"/>
      <c r="BC70" s="166"/>
      <c r="BD70" s="166"/>
      <c r="BE70" s="166"/>
      <c r="BF70" s="166"/>
      <c r="BG70" s="166"/>
      <c r="BH70" s="166"/>
      <c r="BI70" s="166"/>
      <c r="BJ70" s="166"/>
      <c r="BK70" s="166"/>
      <c r="BL70" s="166"/>
      <c r="BM70" s="166"/>
      <c r="BN70" s="166"/>
      <c r="BO70" s="166"/>
      <c r="BP70" s="166"/>
      <c r="BQ70" s="166"/>
      <c r="BR70" s="166"/>
      <c r="BS70" s="166"/>
      <c r="BT70" s="166"/>
      <c r="BU70" s="166"/>
      <c r="BV70" s="166"/>
      <c r="BW70" s="166"/>
      <c r="BX70" s="166"/>
      <c r="BY70" s="166"/>
      <c r="BZ70" s="166"/>
      <c r="CA70" s="166"/>
      <c r="CB70" s="166"/>
      <c r="CC70" s="166"/>
      <c r="CD70" s="166"/>
      <c r="CE70" s="166"/>
      <c r="CF70" s="166"/>
      <c r="CG70" s="166"/>
      <c r="CH70" s="166"/>
      <c r="CI70" s="166"/>
      <c r="CJ70" s="166"/>
      <c r="CK70" s="166"/>
      <c r="CL70" s="166"/>
      <c r="CM70" s="166"/>
      <c r="CN70" s="166"/>
      <c r="CO70" s="166"/>
      <c r="CP70" s="166"/>
      <c r="CQ70" s="166"/>
      <c r="CR70" s="166"/>
      <c r="CS70" s="166"/>
      <c r="CT70" s="166"/>
      <c r="CU70" s="166"/>
      <c r="CV70" s="166"/>
      <c r="CW70" s="166"/>
      <c r="CX70" s="166"/>
      <c r="CY70" s="166"/>
      <c r="CZ70" s="166"/>
      <c r="DA70" s="166"/>
      <c r="DB70" s="166"/>
      <c r="DC70" s="166"/>
      <c r="DD70" s="166"/>
      <c r="DE70" s="166"/>
      <c r="DF70" s="166"/>
      <c r="DG70" s="166"/>
      <c r="DH70" s="166"/>
      <c r="DI70" s="166"/>
      <c r="DJ70" s="166"/>
      <c r="DK70" s="166"/>
      <c r="DL70" s="166"/>
      <c r="DM70" s="166"/>
      <c r="DN70" s="166"/>
      <c r="DO70" s="166"/>
      <c r="DP70" s="166"/>
      <c r="DQ70" s="166"/>
      <c r="DR70" s="166"/>
      <c r="DS70" s="166"/>
      <c r="DT70" s="166"/>
      <c r="DU70" s="166"/>
      <c r="DV70" s="166"/>
      <c r="DW70" s="166"/>
      <c r="DX70" s="166"/>
      <c r="DY70" s="166"/>
      <c r="DZ70" s="166"/>
      <c r="EA70" s="166"/>
      <c r="EB70" s="166"/>
      <c r="EC70" s="166"/>
      <c r="ED70" s="166"/>
      <c r="EE70" s="166"/>
      <c r="EF70" s="166"/>
      <c r="EG70" s="166"/>
      <c r="EH70" s="166"/>
      <c r="EI70" s="166"/>
      <c r="EJ70" s="166"/>
      <c r="EK70" s="166"/>
      <c r="EL70" s="166"/>
      <c r="EM70" s="166"/>
      <c r="EN70" s="166"/>
      <c r="EO70" s="166"/>
      <c r="EP70" s="166"/>
      <c r="EQ70" s="166"/>
      <c r="ER70" s="166"/>
      <c r="ES70" s="166"/>
      <c r="ET70" s="166"/>
      <c r="EU70" s="166"/>
      <c r="EV70" s="166"/>
      <c r="EW70" s="166"/>
      <c r="EX70" s="166"/>
      <c r="EY70" s="166"/>
      <c r="EZ70" s="166"/>
      <c r="FA70" s="166"/>
      <c r="FB70" s="166"/>
      <c r="FC70" s="166"/>
      <c r="FD70" s="166"/>
      <c r="FE70" s="166"/>
      <c r="FF70" s="166"/>
      <c r="FG70" s="166"/>
      <c r="FH70" s="166"/>
      <c r="FI70" s="166"/>
      <c r="FJ70" s="166"/>
      <c r="FK70" s="166"/>
      <c r="FL70" s="166"/>
      <c r="FM70" s="166"/>
      <c r="FN70" s="166"/>
      <c r="FO70" s="166"/>
      <c r="FP70" s="166"/>
      <c r="FQ70" s="166"/>
      <c r="FR70" s="166"/>
      <c r="FS70" s="166"/>
      <c r="FT70" s="166"/>
      <c r="FU70" s="166"/>
      <c r="FV70" s="166"/>
      <c r="FW70" s="166"/>
      <c r="FX70" s="166"/>
      <c r="FY70" s="166"/>
      <c r="FZ70" s="166"/>
      <c r="GA70" s="166"/>
      <c r="GB70" s="166"/>
      <c r="GC70" s="166"/>
      <c r="GD70" s="166"/>
      <c r="GE70" s="166"/>
      <c r="GF70" s="166"/>
      <c r="GG70" s="166"/>
      <c r="GH70" s="166"/>
      <c r="GI70" s="166"/>
      <c r="GJ70" s="166"/>
      <c r="GK70" s="166"/>
      <c r="GL70" s="166"/>
      <c r="GM70" s="166"/>
      <c r="GN70" s="166"/>
      <c r="GO70" s="166"/>
      <c r="GP70" s="166"/>
      <c r="GQ70" s="166"/>
      <c r="GR70" s="166"/>
      <c r="GS70" s="166"/>
      <c r="GT70" s="166"/>
      <c r="GU70" s="166"/>
      <c r="GV70" s="166"/>
      <c r="GW70" s="166"/>
      <c r="GX70" s="166"/>
      <c r="GY70" s="166"/>
      <c r="GZ70" s="166"/>
      <c r="HA70" s="166"/>
      <c r="HB70" s="166"/>
      <c r="HC70" s="166"/>
      <c r="HD70" s="166"/>
      <c r="HE70" s="166"/>
      <c r="HF70" s="166"/>
      <c r="HG70" s="166"/>
      <c r="HH70" s="166"/>
      <c r="HI70" s="166"/>
      <c r="HJ70" s="166"/>
      <c r="HK70" s="166"/>
      <c r="HL70" s="166"/>
      <c r="HM70" s="166"/>
      <c r="HN70" s="166"/>
      <c r="HO70" s="166"/>
      <c r="HP70" s="166"/>
      <c r="HQ70" s="166"/>
      <c r="HR70" s="166"/>
      <c r="HS70" s="166"/>
      <c r="HT70" s="166"/>
      <c r="HU70" s="166"/>
      <c r="HV70" s="166"/>
      <c r="HW70" s="166"/>
      <c r="HX70" s="166"/>
      <c r="HY70" s="166"/>
      <c r="HZ70" s="166"/>
      <c r="IA70" s="166"/>
      <c r="IB70" s="166"/>
      <c r="IC70" s="166"/>
      <c r="ID70" s="166"/>
      <c r="IE70" s="166"/>
      <c r="IF70" s="166"/>
      <c r="IG70" s="166"/>
      <c r="IH70" s="166"/>
      <c r="II70" s="166"/>
      <c r="IJ70" s="166"/>
      <c r="IK70" s="166"/>
      <c r="IL70" s="166"/>
      <c r="IM70" s="166"/>
      <c r="IN70" s="166"/>
      <c r="IO70" s="166"/>
      <c r="IP70" s="166"/>
      <c r="IQ70" s="166"/>
      <c r="IR70" s="166"/>
      <c r="IS70" s="166"/>
      <c r="IT70" s="166"/>
      <c r="IU70" s="166"/>
      <c r="IV70" s="166"/>
      <c r="IW70" s="166"/>
      <c r="IX70" s="166"/>
      <c r="IY70" s="166"/>
      <c r="IZ70" s="166"/>
      <c r="JA70" s="166"/>
      <c r="JB70" s="166"/>
      <c r="JC70" s="166"/>
      <c r="JD70" s="166"/>
      <c r="JE70" s="166"/>
      <c r="JF70" s="166"/>
      <c r="JG70" s="166"/>
      <c r="JH70" s="166"/>
      <c r="JI70" s="166"/>
      <c r="JJ70" s="166"/>
      <c r="JK70" s="166"/>
      <c r="JL70" s="166"/>
      <c r="JM70" s="166"/>
      <c r="JN70" s="166"/>
      <c r="JO70" s="166"/>
      <c r="JP70" s="166"/>
      <c r="JQ70" s="166"/>
      <c r="JR70" s="166"/>
      <c r="JS70" s="166"/>
      <c r="JT70" s="166"/>
      <c r="JU70" s="166"/>
      <c r="JV70" s="166"/>
      <c r="JW70" s="166"/>
      <c r="JX70" s="166"/>
      <c r="JY70" s="166"/>
      <c r="JZ70" s="166"/>
      <c r="KA70" s="166"/>
      <c r="KB70" s="166"/>
      <c r="KC70" s="166"/>
      <c r="KD70" s="166"/>
      <c r="KE70" s="166"/>
      <c r="KF70" s="166"/>
      <c r="KG70" s="166"/>
      <c r="KH70" s="166"/>
      <c r="KI70" s="166"/>
      <c r="KJ70" s="166"/>
      <c r="KK70" s="166"/>
      <c r="KL70" s="166"/>
      <c r="KM70" s="166"/>
      <c r="KN70" s="166"/>
      <c r="KO70" s="166"/>
      <c r="KP70" s="166"/>
      <c r="KQ70" s="166"/>
      <c r="KR70" s="166"/>
      <c r="KS70" s="166"/>
      <c r="KT70" s="166"/>
      <c r="KU70" s="166"/>
      <c r="KV70" s="166"/>
      <c r="KW70" s="166"/>
      <c r="KX70" s="166"/>
      <c r="KY70" s="166"/>
      <c r="KZ70" s="166"/>
      <c r="LA70" s="166"/>
      <c r="LB70" s="166"/>
      <c r="LC70" s="166"/>
      <c r="LD70" s="166"/>
      <c r="LE70" s="166"/>
      <c r="LF70" s="166"/>
      <c r="LG70" s="166"/>
      <c r="LH70" s="166"/>
      <c r="LI70" s="166"/>
      <c r="LJ70" s="166"/>
      <c r="LK70" s="166"/>
      <c r="LL70" s="166"/>
      <c r="LM70" s="166"/>
      <c r="LN70" s="166"/>
      <c r="LO70" s="166"/>
      <c r="LP70" s="166"/>
      <c r="LQ70" s="166"/>
      <c r="LR70" s="166"/>
      <c r="LS70" s="166"/>
      <c r="LT70" s="166"/>
      <c r="LU70" s="166"/>
      <c r="LV70" s="166"/>
      <c r="LW70" s="166"/>
      <c r="LX70" s="166"/>
      <c r="LY70" s="166"/>
      <c r="LZ70" s="166"/>
      <c r="MA70" s="166"/>
      <c r="MB70" s="166"/>
      <c r="MC70" s="166"/>
      <c r="MD70" s="166"/>
      <c r="ME70" s="166"/>
      <c r="MF70" s="166"/>
      <c r="MG70" s="166"/>
      <c r="MH70" s="166"/>
      <c r="MI70" s="166"/>
      <c r="MJ70" s="166"/>
      <c r="MK70" s="166"/>
      <c r="ML70" s="166"/>
      <c r="MM70" s="166"/>
      <c r="MN70" s="166"/>
      <c r="MO70" s="166"/>
      <c r="MP70" s="166"/>
      <c r="MQ70" s="166"/>
      <c r="MR70" s="166"/>
      <c r="MS70" s="166"/>
      <c r="MT70" s="166"/>
      <c r="MU70" s="166"/>
      <c r="MV70" s="166"/>
      <c r="MW70" s="166"/>
      <c r="MX70" s="166"/>
      <c r="MY70" s="166"/>
      <c r="MZ70" s="166"/>
      <c r="NA70" s="166"/>
      <c r="NB70" s="166"/>
      <c r="NC70" s="166"/>
      <c r="ND70" s="166"/>
      <c r="NE70" s="166"/>
      <c r="NF70" s="166"/>
      <c r="NG70" s="166"/>
      <c r="NH70" s="166"/>
      <c r="NI70" s="166"/>
      <c r="NJ70" s="166"/>
      <c r="NK70" s="166"/>
      <c r="NL70" s="166"/>
      <c r="NM70" s="166"/>
      <c r="NN70" s="166"/>
      <c r="NO70" s="166"/>
      <c r="NP70" s="166"/>
      <c r="NQ70" s="166"/>
      <c r="NR70" s="166"/>
      <c r="NS70" s="166"/>
      <c r="NT70" s="166"/>
      <c r="NU70" s="166"/>
      <c r="NV70" s="166"/>
      <c r="NW70" s="166"/>
      <c r="NX70" s="166"/>
      <c r="NY70" s="166"/>
      <c r="NZ70" s="166"/>
      <c r="OA70" s="166"/>
      <c r="OB70" s="166"/>
      <c r="OC70" s="166"/>
      <c r="OD70" s="166"/>
      <c r="OE70" s="166"/>
      <c r="OF70" s="166"/>
      <c r="OG70" s="166"/>
      <c r="OH70" s="166"/>
      <c r="OI70" s="166"/>
      <c r="OJ70" s="166"/>
      <c r="OK70" s="166"/>
      <c r="OL70" s="166"/>
      <c r="OM70" s="166"/>
      <c r="ON70" s="166"/>
      <c r="OO70" s="166"/>
      <c r="OP70" s="166"/>
      <c r="OQ70" s="166"/>
      <c r="OR70" s="166"/>
      <c r="OS70" s="166"/>
      <c r="OT70" s="166"/>
      <c r="OU70" s="166"/>
      <c r="OV70" s="166"/>
      <c r="OW70" s="166"/>
      <c r="OX70" s="166"/>
      <c r="OY70" s="166"/>
      <c r="OZ70" s="166"/>
      <c r="PA70" s="166"/>
      <c r="PB70" s="166"/>
      <c r="PC70" s="166"/>
      <c r="PD70" s="166"/>
      <c r="PE70" s="166"/>
      <c r="PF70" s="166"/>
      <c r="PG70" s="166"/>
      <c r="PH70" s="166"/>
      <c r="PI70" s="166"/>
      <c r="PJ70" s="166"/>
      <c r="PK70" s="166"/>
      <c r="PL70" s="166"/>
      <c r="PM70" s="166"/>
      <c r="PN70" s="166"/>
      <c r="PO70" s="166"/>
      <c r="PP70" s="166"/>
      <c r="PQ70" s="166"/>
      <c r="PR70" s="166"/>
      <c r="PS70" s="166"/>
      <c r="PT70" s="166"/>
      <c r="PU70" s="166"/>
      <c r="PV70" s="166"/>
      <c r="PW70" s="166"/>
      <c r="PX70" s="166"/>
      <c r="PY70" s="166"/>
      <c r="PZ70" s="166"/>
      <c r="QA70" s="166"/>
      <c r="QB70" s="166"/>
      <c r="QC70" s="166"/>
      <c r="QD70" s="166"/>
      <c r="QE70" s="166"/>
      <c r="QF70" s="166"/>
      <c r="QG70" s="166"/>
      <c r="QH70" s="166"/>
      <c r="QI70" s="166"/>
      <c r="QJ70" s="166"/>
      <c r="QK70" s="166"/>
      <c r="QL70" s="166"/>
      <c r="QM70" s="166"/>
      <c r="QN70" s="166"/>
      <c r="QO70" s="166"/>
      <c r="QP70" s="166"/>
      <c r="QQ70" s="166"/>
      <c r="QR70" s="166"/>
      <c r="QS70" s="166"/>
      <c r="QT70" s="166"/>
      <c r="QU70" s="166"/>
      <c r="QV70" s="166"/>
      <c r="QW70" s="166"/>
      <c r="QX70" s="166"/>
      <c r="QY70" s="166"/>
      <c r="QZ70" s="166"/>
      <c r="RA70" s="166"/>
      <c r="RB70" s="166"/>
      <c r="RC70" s="166"/>
      <c r="RD70" s="166"/>
      <c r="RE70" s="166"/>
      <c r="RF70" s="166"/>
      <c r="RG70" s="166"/>
      <c r="RH70" s="166"/>
      <c r="RI70" s="166"/>
      <c r="RJ70" s="166"/>
      <c r="RK70" s="166"/>
      <c r="RL70" s="166"/>
      <c r="RM70" s="166"/>
      <c r="RN70" s="166"/>
      <c r="RO70" s="166"/>
      <c r="RP70" s="166"/>
      <c r="RQ70" s="166"/>
      <c r="RR70" s="166"/>
      <c r="RS70" s="166"/>
      <c r="RT70" s="166"/>
      <c r="RU70" s="166"/>
      <c r="RV70" s="166"/>
      <c r="RW70" s="166"/>
      <c r="RX70" s="166"/>
      <c r="RY70" s="166"/>
      <c r="RZ70" s="166"/>
      <c r="SA70" s="166"/>
      <c r="SB70" s="166"/>
      <c r="SC70" s="166"/>
      <c r="SD70" s="166"/>
      <c r="SE70" s="166"/>
      <c r="SF70" s="166"/>
      <c r="SG70" s="166"/>
      <c r="SH70" s="166"/>
      <c r="SI70" s="166"/>
      <c r="SJ70" s="166"/>
      <c r="SK70" s="166"/>
      <c r="SL70" s="166"/>
      <c r="SM70" s="166"/>
      <c r="SN70" s="166"/>
      <c r="SO70" s="166"/>
      <c r="SP70" s="166"/>
      <c r="SQ70" s="166"/>
      <c r="SR70" s="166"/>
      <c r="SS70" s="166"/>
      <c r="ST70" s="166"/>
      <c r="SU70" s="166"/>
      <c r="SV70" s="166"/>
      <c r="SW70" s="166"/>
      <c r="SX70" s="166"/>
      <c r="SY70" s="166"/>
      <c r="SZ70" s="166"/>
      <c r="TA70" s="166"/>
      <c r="TB70" s="166"/>
      <c r="TC70" s="166"/>
      <c r="TD70" s="166"/>
      <c r="TE70" s="166"/>
      <c r="TF70" s="166"/>
      <c r="TG70" s="166"/>
      <c r="TH70" s="166"/>
      <c r="TI70" s="166"/>
      <c r="TJ70" s="166"/>
      <c r="TK70" s="166"/>
      <c r="TL70" s="166"/>
      <c r="TM70" s="166"/>
      <c r="TN70" s="166"/>
      <c r="TO70" s="166"/>
      <c r="TP70" s="166"/>
      <c r="TQ70" s="166"/>
      <c r="TR70" s="166"/>
      <c r="TS70" s="166"/>
      <c r="TT70" s="166"/>
      <c r="TU70" s="166"/>
      <c r="TV70" s="166"/>
      <c r="TW70" s="166"/>
      <c r="TX70" s="166"/>
      <c r="TY70" s="166"/>
      <c r="TZ70" s="166"/>
      <c r="UA70" s="166"/>
      <c r="UB70" s="166"/>
      <c r="UC70" s="166"/>
      <c r="UD70" s="166"/>
      <c r="UE70" s="166"/>
      <c r="UF70" s="166"/>
      <c r="UG70" s="166"/>
      <c r="UH70" s="166"/>
      <c r="UI70" s="166"/>
      <c r="UJ70" s="166"/>
      <c r="UK70" s="166"/>
      <c r="UL70" s="166"/>
      <c r="UM70" s="166"/>
      <c r="UN70" s="166"/>
      <c r="UO70" s="166"/>
      <c r="UP70" s="166"/>
      <c r="UQ70" s="166"/>
      <c r="UR70" s="166"/>
      <c r="US70" s="166"/>
      <c r="UT70" s="166"/>
      <c r="UU70" s="166"/>
      <c r="UV70" s="166"/>
      <c r="UW70" s="166"/>
      <c r="UX70" s="166"/>
      <c r="UY70" s="166"/>
      <c r="UZ70" s="166"/>
      <c r="VA70" s="166"/>
      <c r="VB70" s="166"/>
      <c r="VC70" s="166"/>
      <c r="VD70" s="166"/>
      <c r="VE70" s="166"/>
      <c r="VF70" s="166"/>
      <c r="VG70" s="166"/>
      <c r="VH70" s="166"/>
      <c r="VI70" s="166"/>
      <c r="VJ70" s="166"/>
      <c r="VK70" s="166"/>
      <c r="VL70" s="166"/>
      <c r="VM70" s="166"/>
      <c r="VN70" s="166"/>
      <c r="VO70" s="166"/>
      <c r="VP70" s="166"/>
      <c r="VQ70" s="166"/>
      <c r="VR70" s="166"/>
      <c r="VS70" s="166"/>
      <c r="VT70" s="166"/>
      <c r="VU70" s="166"/>
      <c r="VV70" s="166"/>
      <c r="VW70" s="166"/>
      <c r="VX70" s="166"/>
      <c r="VY70" s="166"/>
      <c r="VZ70" s="166"/>
      <c r="WA70" s="166"/>
      <c r="WB70" s="166"/>
      <c r="WC70" s="166"/>
      <c r="WD70" s="166"/>
      <c r="WE70" s="166"/>
      <c r="WF70" s="166"/>
      <c r="WG70" s="166"/>
      <c r="WH70" s="166"/>
      <c r="WI70" s="166"/>
      <c r="WJ70" s="166"/>
      <c r="WK70" s="166"/>
      <c r="WL70" s="166"/>
      <c r="WM70" s="166"/>
      <c r="WN70" s="166"/>
      <c r="WO70" s="166"/>
      <c r="WP70" s="166"/>
      <c r="WQ70" s="166"/>
      <c r="WR70" s="166"/>
      <c r="WS70" s="166"/>
      <c r="WT70" s="166"/>
      <c r="WU70" s="166"/>
      <c r="WV70" s="166"/>
      <c r="WW70" s="166"/>
      <c r="WX70" s="166"/>
      <c r="WY70" s="166"/>
      <c r="WZ70" s="166"/>
      <c r="XA70" s="166"/>
      <c r="XB70" s="166"/>
      <c r="XC70" s="166"/>
      <c r="XD70" s="166"/>
      <c r="XE70" s="166"/>
      <c r="XF70" s="166"/>
      <c r="XG70" s="166"/>
      <c r="XH70" s="166"/>
      <c r="XI70" s="166"/>
      <c r="XJ70" s="166"/>
      <c r="XK70" s="166"/>
      <c r="XL70" s="166"/>
      <c r="XM70" s="166"/>
      <c r="XN70" s="166"/>
      <c r="XO70" s="166"/>
      <c r="XP70" s="166"/>
      <c r="XQ70" s="166"/>
      <c r="XR70" s="166"/>
      <c r="XS70" s="166"/>
      <c r="XT70" s="166"/>
      <c r="XU70" s="166"/>
      <c r="XV70" s="166"/>
      <c r="XW70" s="166"/>
      <c r="XX70" s="166"/>
      <c r="XY70" s="166"/>
      <c r="XZ70" s="166"/>
      <c r="YA70" s="166"/>
      <c r="YB70" s="166"/>
      <c r="YC70" s="166"/>
      <c r="YD70" s="166"/>
      <c r="YE70" s="166"/>
      <c r="YF70" s="166"/>
      <c r="YG70" s="166"/>
      <c r="YH70" s="166"/>
      <c r="YI70" s="166"/>
      <c r="YJ70" s="166"/>
      <c r="YK70" s="166"/>
      <c r="YL70" s="166"/>
      <c r="YM70" s="166"/>
      <c r="YN70" s="166"/>
      <c r="YO70" s="166"/>
      <c r="YP70" s="166"/>
      <c r="YQ70" s="166"/>
      <c r="YR70" s="166"/>
      <c r="YS70" s="166"/>
      <c r="YT70" s="166"/>
      <c r="YU70" s="166"/>
      <c r="YV70" s="166"/>
      <c r="YW70" s="166"/>
      <c r="YX70" s="166"/>
      <c r="YY70" s="166"/>
      <c r="YZ70" s="166"/>
      <c r="ZA70" s="166"/>
      <c r="ZB70" s="166"/>
      <c r="ZC70" s="166"/>
      <c r="ZD70" s="166"/>
      <c r="ZE70" s="166"/>
      <c r="ZF70" s="166"/>
      <c r="ZG70" s="166"/>
      <c r="ZH70" s="166"/>
      <c r="ZI70" s="166"/>
      <c r="ZJ70" s="166"/>
      <c r="ZK70" s="166"/>
      <c r="ZL70" s="166"/>
      <c r="ZM70" s="166"/>
      <c r="ZN70" s="166"/>
      <c r="ZO70" s="166"/>
      <c r="ZP70" s="166"/>
      <c r="ZQ70" s="166"/>
      <c r="ZR70" s="166"/>
      <c r="ZS70" s="166"/>
      <c r="ZT70" s="166"/>
      <c r="ZU70" s="166"/>
      <c r="ZV70" s="166"/>
      <c r="ZW70" s="166"/>
      <c r="ZX70" s="166"/>
      <c r="ZY70" s="166"/>
      <c r="ZZ70" s="166"/>
      <c r="AAA70" s="166"/>
      <c r="AAB70" s="166"/>
      <c r="AAC70" s="166"/>
      <c r="AAD70" s="166"/>
      <c r="AAE70" s="166"/>
      <c r="AAF70" s="166"/>
      <c r="AAG70" s="166"/>
      <c r="AAH70" s="166"/>
      <c r="AAI70" s="166"/>
      <c r="AAJ70" s="166"/>
      <c r="AAK70" s="166"/>
      <c r="AAL70" s="166"/>
      <c r="AAM70" s="166"/>
      <c r="AAN70" s="166"/>
      <c r="AAO70" s="166"/>
      <c r="AAP70" s="166"/>
      <c r="AAQ70" s="166"/>
      <c r="AAR70" s="166"/>
      <c r="AAS70" s="166"/>
      <c r="AAT70" s="166"/>
      <c r="AAU70" s="166"/>
      <c r="AAV70" s="166"/>
      <c r="AAW70" s="166"/>
      <c r="AAX70" s="166"/>
      <c r="AAY70" s="166"/>
      <c r="AAZ70" s="166"/>
      <c r="ABA70" s="166"/>
      <c r="ABB70" s="166"/>
      <c r="ABC70" s="166"/>
      <c r="ABD70" s="166"/>
      <c r="ABE70" s="166"/>
      <c r="ABF70" s="166"/>
      <c r="ABG70" s="166"/>
      <c r="ABH70" s="166"/>
      <c r="ABI70" s="166"/>
      <c r="ABJ70" s="166"/>
      <c r="ABK70" s="166"/>
      <c r="ABL70" s="166"/>
      <c r="ABM70" s="166"/>
      <c r="ABN70" s="166"/>
      <c r="ABO70" s="166"/>
      <c r="ABP70" s="166"/>
      <c r="ABQ70" s="166"/>
      <c r="ABR70" s="166"/>
      <c r="ABS70" s="166"/>
      <c r="ABT70" s="166"/>
      <c r="ABU70" s="166"/>
      <c r="ABV70" s="166"/>
      <c r="ABW70" s="166"/>
      <c r="ABX70" s="166"/>
      <c r="ABY70" s="166"/>
      <c r="ABZ70" s="166"/>
      <c r="ACA70" s="166"/>
      <c r="ACB70" s="166"/>
      <c r="ACC70" s="166"/>
      <c r="ACD70" s="166"/>
      <c r="ACE70" s="166"/>
      <c r="ACF70" s="166"/>
      <c r="ACG70" s="166"/>
      <c r="ACH70" s="166"/>
      <c r="ACI70" s="166"/>
      <c r="ACJ70" s="166"/>
      <c r="ACK70" s="166"/>
      <c r="ACL70" s="166"/>
      <c r="ACM70" s="166"/>
      <c r="ACN70" s="166"/>
      <c r="ACO70" s="166"/>
      <c r="ACP70" s="166"/>
      <c r="ACQ70" s="166"/>
      <c r="ACR70" s="166"/>
      <c r="ACS70" s="166"/>
      <c r="ACT70" s="166"/>
      <c r="ACU70" s="166"/>
      <c r="ACV70" s="166"/>
      <c r="ACW70" s="166"/>
      <c r="ACX70" s="166"/>
      <c r="ACY70" s="166"/>
      <c r="ACZ70" s="166"/>
      <c r="ADA70" s="166"/>
      <c r="ADB70" s="166"/>
      <c r="ADC70" s="166"/>
      <c r="ADD70" s="166"/>
      <c r="ADE70" s="166"/>
      <c r="ADF70" s="166"/>
      <c r="ADG70" s="166"/>
      <c r="ADH70" s="166"/>
      <c r="ADI70" s="166"/>
      <c r="ADJ70" s="166"/>
      <c r="ADK70" s="166"/>
      <c r="ADL70" s="166"/>
      <c r="ADM70" s="166"/>
      <c r="ADN70" s="166"/>
      <c r="ADO70" s="166"/>
      <c r="ADP70" s="166"/>
      <c r="ADQ70" s="166"/>
      <c r="ADR70" s="166"/>
      <c r="ADS70" s="166"/>
      <c r="ADT70" s="166"/>
      <c r="ADU70" s="166"/>
      <c r="ADV70" s="166"/>
      <c r="ADW70" s="166"/>
      <c r="ADX70" s="166"/>
      <c r="ADY70" s="166"/>
      <c r="ADZ70" s="166"/>
      <c r="AEA70" s="166"/>
      <c r="AEB70" s="166"/>
      <c r="AEC70" s="166"/>
      <c r="AED70" s="166"/>
      <c r="AEE70" s="166"/>
      <c r="AEF70" s="166"/>
      <c r="AEG70" s="166"/>
      <c r="AEH70" s="166"/>
      <c r="AEI70" s="166"/>
      <c r="AEJ70" s="166"/>
      <c r="AEK70" s="166"/>
      <c r="AEL70" s="166"/>
      <c r="AEM70" s="166"/>
      <c r="AEN70" s="166"/>
      <c r="AEO70" s="166"/>
      <c r="AEP70" s="166"/>
      <c r="AEQ70" s="166"/>
      <c r="AER70" s="166"/>
      <c r="AES70" s="166"/>
      <c r="AET70" s="166"/>
      <c r="AEU70" s="166"/>
      <c r="AEV70" s="166"/>
      <c r="AEW70" s="166"/>
      <c r="AEX70" s="166"/>
      <c r="AEY70" s="166"/>
      <c r="AEZ70" s="166"/>
      <c r="AFA70" s="166"/>
      <c r="AFB70" s="166"/>
      <c r="AFC70" s="166"/>
      <c r="AFD70" s="166"/>
      <c r="AFE70" s="166"/>
      <c r="AFF70" s="166"/>
      <c r="AFG70" s="166"/>
      <c r="AFH70" s="166"/>
      <c r="AFI70" s="166"/>
      <c r="AFJ70" s="166"/>
      <c r="AFK70" s="166"/>
      <c r="AFL70" s="166"/>
      <c r="AFM70" s="166"/>
      <c r="AFN70" s="166"/>
      <c r="AFO70" s="166"/>
      <c r="AFP70" s="166"/>
      <c r="AFQ70" s="166"/>
      <c r="AFR70" s="166"/>
      <c r="AFS70" s="166"/>
      <c r="AFT70" s="166"/>
      <c r="AFU70" s="166"/>
      <c r="AFV70" s="166"/>
      <c r="AFW70" s="166"/>
      <c r="AFX70" s="166"/>
      <c r="AFY70" s="166"/>
      <c r="AFZ70" s="166"/>
      <c r="AGA70" s="166"/>
      <c r="AGB70" s="166"/>
      <c r="AGC70" s="166"/>
      <c r="AGD70" s="166"/>
      <c r="AGE70" s="166"/>
      <c r="AGF70" s="166"/>
      <c r="AGG70" s="166"/>
      <c r="AGH70" s="166"/>
      <c r="AGI70" s="166"/>
      <c r="AGJ70" s="166"/>
      <c r="AGK70" s="166"/>
      <c r="AGL70" s="166"/>
      <c r="AGM70" s="166"/>
      <c r="AGN70" s="166"/>
      <c r="AGO70" s="166"/>
      <c r="AGP70" s="166"/>
      <c r="AGQ70" s="166"/>
      <c r="AGR70" s="166"/>
      <c r="AGS70" s="166"/>
      <c r="AGT70" s="166"/>
      <c r="AGU70" s="166"/>
      <c r="AGV70" s="166"/>
      <c r="AGW70" s="166"/>
      <c r="AGX70" s="166"/>
      <c r="AGY70" s="166"/>
      <c r="AGZ70" s="166"/>
      <c r="AHA70" s="166"/>
      <c r="AHB70" s="166"/>
      <c r="AHC70" s="166"/>
      <c r="AHD70" s="166"/>
      <c r="AHE70" s="166"/>
      <c r="AHF70" s="166"/>
      <c r="AHG70" s="166"/>
      <c r="AHH70" s="166"/>
      <c r="AHI70" s="166"/>
      <c r="AHJ70" s="166"/>
      <c r="AHK70" s="166"/>
      <c r="AHL70" s="166"/>
      <c r="AHM70" s="166"/>
      <c r="AHN70" s="166"/>
      <c r="AHO70" s="166"/>
      <c r="AHP70" s="166"/>
      <c r="AHQ70" s="166"/>
      <c r="AHR70" s="166"/>
      <c r="AHS70" s="166"/>
      <c r="AHT70" s="166"/>
      <c r="AHU70" s="166"/>
      <c r="AHV70" s="166"/>
      <c r="AHW70" s="166"/>
      <c r="AHX70" s="166"/>
      <c r="AHY70" s="166"/>
      <c r="AHZ70" s="166"/>
      <c r="AIA70" s="166"/>
      <c r="AIB70" s="166"/>
      <c r="AIC70" s="166"/>
      <c r="AID70" s="166"/>
      <c r="AIE70" s="166"/>
      <c r="AIF70" s="166"/>
      <c r="AIG70" s="166"/>
      <c r="AIH70" s="166"/>
      <c r="AII70" s="166"/>
      <c r="AIJ70" s="166"/>
      <c r="AIK70" s="166"/>
      <c r="AIL70" s="166"/>
      <c r="AIM70" s="166"/>
      <c r="AIN70" s="166"/>
      <c r="AIO70" s="166"/>
      <c r="AIP70" s="166"/>
      <c r="AIQ70" s="166"/>
      <c r="AIR70" s="166"/>
      <c r="AIS70" s="166"/>
      <c r="AIT70" s="166"/>
      <c r="AIU70" s="166"/>
      <c r="AIV70" s="166"/>
      <c r="AIW70" s="166"/>
      <c r="AIX70" s="166"/>
      <c r="AIY70" s="166"/>
      <c r="AIZ70" s="166"/>
      <c r="AJA70" s="166"/>
      <c r="AJB70" s="166"/>
      <c r="AJC70" s="166"/>
      <c r="AJD70" s="166"/>
      <c r="AJE70" s="166"/>
      <c r="AJF70" s="166"/>
      <c r="AJG70" s="166"/>
      <c r="AJH70" s="166"/>
      <c r="AJI70" s="166"/>
      <c r="AJJ70" s="166"/>
      <c r="AJK70" s="166"/>
      <c r="AJL70" s="166"/>
      <c r="AJM70" s="166"/>
      <c r="AJN70" s="166"/>
      <c r="AJO70" s="166"/>
      <c r="AJP70" s="166"/>
      <c r="AJQ70" s="166"/>
      <c r="AJR70" s="166"/>
      <c r="AJS70" s="166"/>
      <c r="AJT70" s="166"/>
      <c r="AJU70" s="166"/>
      <c r="AJV70" s="166"/>
      <c r="AJW70" s="166"/>
      <c r="AJX70" s="166"/>
      <c r="AJY70" s="166"/>
      <c r="AJZ70" s="166"/>
      <c r="AKA70" s="166"/>
      <c r="AKB70" s="166"/>
      <c r="AKC70" s="166"/>
      <c r="AKD70" s="166"/>
      <c r="AKE70" s="166"/>
      <c r="AKF70" s="166"/>
      <c r="AKG70" s="166"/>
      <c r="AKH70" s="166"/>
      <c r="AKI70" s="166"/>
      <c r="AKJ70" s="166"/>
      <c r="AKK70" s="166"/>
      <c r="AKL70" s="166"/>
      <c r="AKM70" s="166"/>
      <c r="AKN70" s="166"/>
    </row>
    <row r="71" spans="1:976" s="421" customFormat="1">
      <c r="A71" s="175" t="str">
        <f>A19</f>
        <v>III. kwartał 4</v>
      </c>
      <c r="B71" s="176">
        <f ca="1">'Parametry sprzedazy'!V126</f>
        <v>0.2</v>
      </c>
      <c r="C71" s="173"/>
      <c r="D71" s="179"/>
      <c r="E71" s="179"/>
      <c r="F71" s="179"/>
      <c r="G71" s="179"/>
      <c r="H71" s="179"/>
      <c r="I71" s="179"/>
      <c r="J71" s="179"/>
      <c r="K71" s="179"/>
      <c r="L71" s="179"/>
      <c r="M71" s="179"/>
      <c r="N71" s="179"/>
      <c r="O71" s="179">
        <f ca="1">$B71*O$57</f>
        <v>0.2</v>
      </c>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c r="BT71" s="166"/>
      <c r="BU71" s="166"/>
      <c r="BV71" s="166"/>
      <c r="BW71" s="166"/>
      <c r="BX71" s="166"/>
      <c r="BY71" s="166"/>
      <c r="BZ71" s="166"/>
      <c r="CA71" s="166"/>
      <c r="CB71" s="166"/>
      <c r="CC71" s="166"/>
      <c r="CD71" s="166"/>
      <c r="CE71" s="166"/>
      <c r="CF71" s="166"/>
      <c r="CG71" s="166"/>
      <c r="CH71" s="166"/>
      <c r="CI71" s="166"/>
      <c r="CJ71" s="166"/>
      <c r="CK71" s="166"/>
      <c r="CL71" s="166"/>
      <c r="CM71" s="166"/>
      <c r="CN71" s="166"/>
      <c r="CO71" s="166"/>
      <c r="CP71" s="166"/>
      <c r="CQ71" s="166"/>
      <c r="CR71" s="166"/>
      <c r="CS71" s="166"/>
      <c r="CT71" s="166"/>
      <c r="CU71" s="166"/>
      <c r="CV71" s="166"/>
      <c r="CW71" s="166"/>
      <c r="CX71" s="166"/>
      <c r="CY71" s="166"/>
      <c r="CZ71" s="166"/>
      <c r="DA71" s="166"/>
      <c r="DB71" s="166"/>
      <c r="DC71" s="166"/>
      <c r="DD71" s="166"/>
      <c r="DE71" s="166"/>
      <c r="DF71" s="166"/>
      <c r="DG71" s="166"/>
      <c r="DH71" s="166"/>
      <c r="DI71" s="166"/>
      <c r="DJ71" s="166"/>
      <c r="DK71" s="166"/>
      <c r="DL71" s="166"/>
      <c r="DM71" s="166"/>
      <c r="DN71" s="166"/>
      <c r="DO71" s="166"/>
      <c r="DP71" s="166"/>
      <c r="DQ71" s="166"/>
      <c r="DR71" s="166"/>
      <c r="DS71" s="166"/>
      <c r="DT71" s="166"/>
      <c r="DU71" s="166"/>
      <c r="DV71" s="166"/>
      <c r="DW71" s="166"/>
      <c r="DX71" s="166"/>
      <c r="DY71" s="166"/>
      <c r="DZ71" s="166"/>
      <c r="EA71" s="166"/>
      <c r="EB71" s="166"/>
      <c r="EC71" s="166"/>
      <c r="ED71" s="166"/>
      <c r="EE71" s="166"/>
      <c r="EF71" s="166"/>
      <c r="EG71" s="166"/>
      <c r="EH71" s="166"/>
      <c r="EI71" s="166"/>
      <c r="EJ71" s="166"/>
      <c r="EK71" s="166"/>
      <c r="EL71" s="166"/>
      <c r="EM71" s="166"/>
      <c r="EN71" s="166"/>
      <c r="EO71" s="166"/>
      <c r="EP71" s="166"/>
      <c r="EQ71" s="166"/>
      <c r="ER71" s="166"/>
      <c r="ES71" s="166"/>
      <c r="ET71" s="166"/>
      <c r="EU71" s="166"/>
      <c r="EV71" s="166"/>
      <c r="EW71" s="166"/>
      <c r="EX71" s="166"/>
      <c r="EY71" s="166"/>
      <c r="EZ71" s="166"/>
      <c r="FA71" s="166"/>
      <c r="FB71" s="166"/>
      <c r="FC71" s="166"/>
      <c r="FD71" s="166"/>
      <c r="FE71" s="166"/>
      <c r="FF71" s="166"/>
      <c r="FG71" s="166"/>
      <c r="FH71" s="166"/>
      <c r="FI71" s="166"/>
      <c r="FJ71" s="166"/>
      <c r="FK71" s="166"/>
      <c r="FL71" s="166"/>
      <c r="FM71" s="166"/>
      <c r="FN71" s="166"/>
      <c r="FO71" s="166"/>
      <c r="FP71" s="166"/>
      <c r="FQ71" s="166"/>
      <c r="FR71" s="166"/>
      <c r="FS71" s="166"/>
      <c r="FT71" s="166"/>
      <c r="FU71" s="166"/>
      <c r="FV71" s="166"/>
      <c r="FW71" s="166"/>
      <c r="FX71" s="166"/>
      <c r="FY71" s="166"/>
      <c r="FZ71" s="166"/>
      <c r="GA71" s="166"/>
      <c r="GB71" s="166"/>
      <c r="GC71" s="166"/>
      <c r="GD71" s="166"/>
      <c r="GE71" s="166"/>
      <c r="GF71" s="166"/>
      <c r="GG71" s="166"/>
      <c r="GH71" s="166"/>
      <c r="GI71" s="166"/>
      <c r="GJ71" s="166"/>
      <c r="GK71" s="166"/>
      <c r="GL71" s="166"/>
      <c r="GM71" s="166"/>
      <c r="GN71" s="166"/>
      <c r="GO71" s="166"/>
      <c r="GP71" s="166"/>
      <c r="GQ71" s="166"/>
      <c r="GR71" s="166"/>
      <c r="GS71" s="166"/>
      <c r="GT71" s="166"/>
      <c r="GU71" s="166"/>
      <c r="GV71" s="166"/>
      <c r="GW71" s="166"/>
      <c r="GX71" s="166"/>
      <c r="GY71" s="166"/>
      <c r="GZ71" s="166"/>
      <c r="HA71" s="166"/>
      <c r="HB71" s="166"/>
      <c r="HC71" s="166"/>
      <c r="HD71" s="166"/>
      <c r="HE71" s="166"/>
      <c r="HF71" s="166"/>
      <c r="HG71" s="166"/>
      <c r="HH71" s="166"/>
      <c r="HI71" s="166"/>
      <c r="HJ71" s="166"/>
      <c r="HK71" s="166"/>
      <c r="HL71" s="166"/>
      <c r="HM71" s="166"/>
      <c r="HN71" s="166"/>
      <c r="HO71" s="166"/>
      <c r="HP71" s="166"/>
      <c r="HQ71" s="166"/>
      <c r="HR71" s="166"/>
      <c r="HS71" s="166"/>
      <c r="HT71" s="166"/>
      <c r="HU71" s="166"/>
      <c r="HV71" s="166"/>
      <c r="HW71" s="166"/>
      <c r="HX71" s="166"/>
      <c r="HY71" s="166"/>
      <c r="HZ71" s="166"/>
      <c r="IA71" s="166"/>
      <c r="IB71" s="166"/>
      <c r="IC71" s="166"/>
      <c r="ID71" s="166"/>
      <c r="IE71" s="166"/>
      <c r="IF71" s="166"/>
      <c r="IG71" s="166"/>
      <c r="IH71" s="166"/>
      <c r="II71" s="166"/>
      <c r="IJ71" s="166"/>
      <c r="IK71" s="166"/>
      <c r="IL71" s="166"/>
      <c r="IM71" s="166"/>
      <c r="IN71" s="166"/>
      <c r="IO71" s="166"/>
      <c r="IP71" s="166"/>
      <c r="IQ71" s="166"/>
      <c r="IR71" s="166"/>
      <c r="IS71" s="166"/>
      <c r="IT71" s="166"/>
      <c r="IU71" s="166"/>
      <c r="IV71" s="166"/>
      <c r="IW71" s="166"/>
      <c r="IX71" s="166"/>
      <c r="IY71" s="166"/>
      <c r="IZ71" s="166"/>
      <c r="JA71" s="166"/>
      <c r="JB71" s="166"/>
      <c r="JC71" s="166"/>
      <c r="JD71" s="166"/>
      <c r="JE71" s="166"/>
      <c r="JF71" s="166"/>
      <c r="JG71" s="166"/>
      <c r="JH71" s="166"/>
      <c r="JI71" s="166"/>
      <c r="JJ71" s="166"/>
      <c r="JK71" s="166"/>
      <c r="JL71" s="166"/>
      <c r="JM71" s="166"/>
      <c r="JN71" s="166"/>
      <c r="JO71" s="166"/>
      <c r="JP71" s="166"/>
      <c r="JQ71" s="166"/>
      <c r="JR71" s="166"/>
      <c r="JS71" s="166"/>
      <c r="JT71" s="166"/>
      <c r="JU71" s="166"/>
      <c r="JV71" s="166"/>
      <c r="JW71" s="166"/>
      <c r="JX71" s="166"/>
      <c r="JY71" s="166"/>
      <c r="JZ71" s="166"/>
      <c r="KA71" s="166"/>
      <c r="KB71" s="166"/>
      <c r="KC71" s="166"/>
      <c r="KD71" s="166"/>
      <c r="KE71" s="166"/>
      <c r="KF71" s="166"/>
      <c r="KG71" s="166"/>
      <c r="KH71" s="166"/>
      <c r="KI71" s="166"/>
      <c r="KJ71" s="166"/>
      <c r="KK71" s="166"/>
      <c r="KL71" s="166"/>
      <c r="KM71" s="166"/>
      <c r="KN71" s="166"/>
      <c r="KO71" s="166"/>
      <c r="KP71" s="166"/>
      <c r="KQ71" s="166"/>
      <c r="KR71" s="166"/>
      <c r="KS71" s="166"/>
      <c r="KT71" s="166"/>
      <c r="KU71" s="166"/>
      <c r="KV71" s="166"/>
      <c r="KW71" s="166"/>
      <c r="KX71" s="166"/>
      <c r="KY71" s="166"/>
      <c r="KZ71" s="166"/>
      <c r="LA71" s="166"/>
      <c r="LB71" s="166"/>
      <c r="LC71" s="166"/>
      <c r="LD71" s="166"/>
      <c r="LE71" s="166"/>
      <c r="LF71" s="166"/>
      <c r="LG71" s="166"/>
      <c r="LH71" s="166"/>
      <c r="LI71" s="166"/>
      <c r="LJ71" s="166"/>
      <c r="LK71" s="166"/>
      <c r="LL71" s="166"/>
      <c r="LM71" s="166"/>
      <c r="LN71" s="166"/>
      <c r="LO71" s="166"/>
      <c r="LP71" s="166"/>
      <c r="LQ71" s="166"/>
      <c r="LR71" s="166"/>
      <c r="LS71" s="166"/>
      <c r="LT71" s="166"/>
      <c r="LU71" s="166"/>
      <c r="LV71" s="166"/>
      <c r="LW71" s="166"/>
      <c r="LX71" s="166"/>
      <c r="LY71" s="166"/>
      <c r="LZ71" s="166"/>
      <c r="MA71" s="166"/>
      <c r="MB71" s="166"/>
      <c r="MC71" s="166"/>
      <c r="MD71" s="166"/>
      <c r="ME71" s="166"/>
      <c r="MF71" s="166"/>
      <c r="MG71" s="166"/>
      <c r="MH71" s="166"/>
      <c r="MI71" s="166"/>
      <c r="MJ71" s="166"/>
      <c r="MK71" s="166"/>
      <c r="ML71" s="166"/>
      <c r="MM71" s="166"/>
      <c r="MN71" s="166"/>
      <c r="MO71" s="166"/>
      <c r="MP71" s="166"/>
      <c r="MQ71" s="166"/>
      <c r="MR71" s="166"/>
      <c r="MS71" s="166"/>
      <c r="MT71" s="166"/>
      <c r="MU71" s="166"/>
      <c r="MV71" s="166"/>
      <c r="MW71" s="166"/>
      <c r="MX71" s="166"/>
      <c r="MY71" s="166"/>
      <c r="MZ71" s="166"/>
      <c r="NA71" s="166"/>
      <c r="NB71" s="166"/>
      <c r="NC71" s="166"/>
      <c r="ND71" s="166"/>
      <c r="NE71" s="166"/>
      <c r="NF71" s="166"/>
      <c r="NG71" s="166"/>
      <c r="NH71" s="166"/>
      <c r="NI71" s="166"/>
      <c r="NJ71" s="166"/>
      <c r="NK71" s="166"/>
      <c r="NL71" s="166"/>
      <c r="NM71" s="166"/>
      <c r="NN71" s="166"/>
      <c r="NO71" s="166"/>
      <c r="NP71" s="166"/>
      <c r="NQ71" s="166"/>
      <c r="NR71" s="166"/>
      <c r="NS71" s="166"/>
      <c r="NT71" s="166"/>
      <c r="NU71" s="166"/>
      <c r="NV71" s="166"/>
      <c r="NW71" s="166"/>
      <c r="NX71" s="166"/>
      <c r="NY71" s="166"/>
      <c r="NZ71" s="166"/>
      <c r="OA71" s="166"/>
      <c r="OB71" s="166"/>
      <c r="OC71" s="166"/>
      <c r="OD71" s="166"/>
      <c r="OE71" s="166"/>
      <c r="OF71" s="166"/>
      <c r="OG71" s="166"/>
      <c r="OH71" s="166"/>
      <c r="OI71" s="166"/>
      <c r="OJ71" s="166"/>
      <c r="OK71" s="166"/>
      <c r="OL71" s="166"/>
      <c r="OM71" s="166"/>
      <c r="ON71" s="166"/>
      <c r="OO71" s="166"/>
      <c r="OP71" s="166"/>
      <c r="OQ71" s="166"/>
      <c r="OR71" s="166"/>
      <c r="OS71" s="166"/>
      <c r="OT71" s="166"/>
      <c r="OU71" s="166"/>
      <c r="OV71" s="166"/>
      <c r="OW71" s="166"/>
      <c r="OX71" s="166"/>
      <c r="OY71" s="166"/>
      <c r="OZ71" s="166"/>
      <c r="PA71" s="166"/>
      <c r="PB71" s="166"/>
      <c r="PC71" s="166"/>
      <c r="PD71" s="166"/>
      <c r="PE71" s="166"/>
      <c r="PF71" s="166"/>
      <c r="PG71" s="166"/>
      <c r="PH71" s="166"/>
      <c r="PI71" s="166"/>
      <c r="PJ71" s="166"/>
      <c r="PK71" s="166"/>
      <c r="PL71" s="166"/>
      <c r="PM71" s="166"/>
      <c r="PN71" s="166"/>
      <c r="PO71" s="166"/>
      <c r="PP71" s="166"/>
      <c r="PQ71" s="166"/>
      <c r="PR71" s="166"/>
      <c r="PS71" s="166"/>
      <c r="PT71" s="166"/>
      <c r="PU71" s="166"/>
      <c r="PV71" s="166"/>
      <c r="PW71" s="166"/>
      <c r="PX71" s="166"/>
      <c r="PY71" s="166"/>
      <c r="PZ71" s="166"/>
      <c r="QA71" s="166"/>
      <c r="QB71" s="166"/>
      <c r="QC71" s="166"/>
      <c r="QD71" s="166"/>
      <c r="QE71" s="166"/>
      <c r="QF71" s="166"/>
      <c r="QG71" s="166"/>
      <c r="QH71" s="166"/>
      <c r="QI71" s="166"/>
      <c r="QJ71" s="166"/>
      <c r="QK71" s="166"/>
      <c r="QL71" s="166"/>
      <c r="QM71" s="166"/>
      <c r="QN71" s="166"/>
      <c r="QO71" s="166"/>
      <c r="QP71" s="166"/>
      <c r="QQ71" s="166"/>
      <c r="QR71" s="166"/>
      <c r="QS71" s="166"/>
      <c r="QT71" s="166"/>
      <c r="QU71" s="166"/>
      <c r="QV71" s="166"/>
      <c r="QW71" s="166"/>
      <c r="QX71" s="166"/>
      <c r="QY71" s="166"/>
      <c r="QZ71" s="166"/>
      <c r="RA71" s="166"/>
      <c r="RB71" s="166"/>
      <c r="RC71" s="166"/>
      <c r="RD71" s="166"/>
      <c r="RE71" s="166"/>
      <c r="RF71" s="166"/>
      <c r="RG71" s="166"/>
      <c r="RH71" s="166"/>
      <c r="RI71" s="166"/>
      <c r="RJ71" s="166"/>
      <c r="RK71" s="166"/>
      <c r="RL71" s="166"/>
      <c r="RM71" s="166"/>
      <c r="RN71" s="166"/>
      <c r="RO71" s="166"/>
      <c r="RP71" s="166"/>
      <c r="RQ71" s="166"/>
      <c r="RR71" s="166"/>
      <c r="RS71" s="166"/>
      <c r="RT71" s="166"/>
      <c r="RU71" s="166"/>
      <c r="RV71" s="166"/>
      <c r="RW71" s="166"/>
      <c r="RX71" s="166"/>
      <c r="RY71" s="166"/>
      <c r="RZ71" s="166"/>
      <c r="SA71" s="166"/>
      <c r="SB71" s="166"/>
      <c r="SC71" s="166"/>
      <c r="SD71" s="166"/>
      <c r="SE71" s="166"/>
      <c r="SF71" s="166"/>
      <c r="SG71" s="166"/>
      <c r="SH71" s="166"/>
      <c r="SI71" s="166"/>
      <c r="SJ71" s="166"/>
      <c r="SK71" s="166"/>
      <c r="SL71" s="166"/>
      <c r="SM71" s="166"/>
      <c r="SN71" s="166"/>
      <c r="SO71" s="166"/>
      <c r="SP71" s="166"/>
      <c r="SQ71" s="166"/>
      <c r="SR71" s="166"/>
      <c r="SS71" s="166"/>
      <c r="ST71" s="166"/>
      <c r="SU71" s="166"/>
      <c r="SV71" s="166"/>
      <c r="SW71" s="166"/>
      <c r="SX71" s="166"/>
      <c r="SY71" s="166"/>
      <c r="SZ71" s="166"/>
      <c r="TA71" s="166"/>
      <c r="TB71" s="166"/>
      <c r="TC71" s="166"/>
      <c r="TD71" s="166"/>
      <c r="TE71" s="166"/>
      <c r="TF71" s="166"/>
      <c r="TG71" s="166"/>
      <c r="TH71" s="166"/>
      <c r="TI71" s="166"/>
      <c r="TJ71" s="166"/>
      <c r="TK71" s="166"/>
      <c r="TL71" s="166"/>
      <c r="TM71" s="166"/>
      <c r="TN71" s="166"/>
      <c r="TO71" s="166"/>
      <c r="TP71" s="166"/>
      <c r="TQ71" s="166"/>
      <c r="TR71" s="166"/>
      <c r="TS71" s="166"/>
      <c r="TT71" s="166"/>
      <c r="TU71" s="166"/>
      <c r="TV71" s="166"/>
      <c r="TW71" s="166"/>
      <c r="TX71" s="166"/>
      <c r="TY71" s="166"/>
      <c r="TZ71" s="166"/>
      <c r="UA71" s="166"/>
      <c r="UB71" s="166"/>
      <c r="UC71" s="166"/>
      <c r="UD71" s="166"/>
      <c r="UE71" s="166"/>
      <c r="UF71" s="166"/>
      <c r="UG71" s="166"/>
      <c r="UH71" s="166"/>
      <c r="UI71" s="166"/>
      <c r="UJ71" s="166"/>
      <c r="UK71" s="166"/>
      <c r="UL71" s="166"/>
      <c r="UM71" s="166"/>
      <c r="UN71" s="166"/>
      <c r="UO71" s="166"/>
      <c r="UP71" s="166"/>
      <c r="UQ71" s="166"/>
      <c r="UR71" s="166"/>
      <c r="US71" s="166"/>
      <c r="UT71" s="166"/>
      <c r="UU71" s="166"/>
      <c r="UV71" s="166"/>
      <c r="UW71" s="166"/>
      <c r="UX71" s="166"/>
      <c r="UY71" s="166"/>
      <c r="UZ71" s="166"/>
      <c r="VA71" s="166"/>
      <c r="VB71" s="166"/>
      <c r="VC71" s="166"/>
      <c r="VD71" s="166"/>
      <c r="VE71" s="166"/>
      <c r="VF71" s="166"/>
      <c r="VG71" s="166"/>
      <c r="VH71" s="166"/>
      <c r="VI71" s="166"/>
      <c r="VJ71" s="166"/>
      <c r="VK71" s="166"/>
      <c r="VL71" s="166"/>
      <c r="VM71" s="166"/>
      <c r="VN71" s="166"/>
      <c r="VO71" s="166"/>
      <c r="VP71" s="166"/>
      <c r="VQ71" s="166"/>
      <c r="VR71" s="166"/>
      <c r="VS71" s="166"/>
      <c r="VT71" s="166"/>
      <c r="VU71" s="166"/>
      <c r="VV71" s="166"/>
      <c r="VW71" s="166"/>
      <c r="VX71" s="166"/>
      <c r="VY71" s="166"/>
      <c r="VZ71" s="166"/>
      <c r="WA71" s="166"/>
      <c r="WB71" s="166"/>
      <c r="WC71" s="166"/>
      <c r="WD71" s="166"/>
      <c r="WE71" s="166"/>
      <c r="WF71" s="166"/>
      <c r="WG71" s="166"/>
      <c r="WH71" s="166"/>
      <c r="WI71" s="166"/>
      <c r="WJ71" s="166"/>
      <c r="WK71" s="166"/>
      <c r="WL71" s="166"/>
      <c r="WM71" s="166"/>
      <c r="WN71" s="166"/>
      <c r="WO71" s="166"/>
      <c r="WP71" s="166"/>
      <c r="WQ71" s="166"/>
      <c r="WR71" s="166"/>
      <c r="WS71" s="166"/>
      <c r="WT71" s="166"/>
      <c r="WU71" s="166"/>
      <c r="WV71" s="166"/>
      <c r="WW71" s="166"/>
      <c r="WX71" s="166"/>
      <c r="WY71" s="166"/>
      <c r="WZ71" s="166"/>
      <c r="XA71" s="166"/>
      <c r="XB71" s="166"/>
      <c r="XC71" s="166"/>
      <c r="XD71" s="166"/>
      <c r="XE71" s="166"/>
      <c r="XF71" s="166"/>
      <c r="XG71" s="166"/>
      <c r="XH71" s="166"/>
      <c r="XI71" s="166"/>
      <c r="XJ71" s="166"/>
      <c r="XK71" s="166"/>
      <c r="XL71" s="166"/>
      <c r="XM71" s="166"/>
      <c r="XN71" s="166"/>
      <c r="XO71" s="166"/>
      <c r="XP71" s="166"/>
      <c r="XQ71" s="166"/>
      <c r="XR71" s="166"/>
      <c r="XS71" s="166"/>
      <c r="XT71" s="166"/>
      <c r="XU71" s="166"/>
      <c r="XV71" s="166"/>
      <c r="XW71" s="166"/>
      <c r="XX71" s="166"/>
      <c r="XY71" s="166"/>
      <c r="XZ71" s="166"/>
      <c r="YA71" s="166"/>
      <c r="YB71" s="166"/>
      <c r="YC71" s="166"/>
      <c r="YD71" s="166"/>
      <c r="YE71" s="166"/>
      <c r="YF71" s="166"/>
      <c r="YG71" s="166"/>
      <c r="YH71" s="166"/>
      <c r="YI71" s="166"/>
      <c r="YJ71" s="166"/>
      <c r="YK71" s="166"/>
      <c r="YL71" s="166"/>
      <c r="YM71" s="166"/>
      <c r="YN71" s="166"/>
      <c r="YO71" s="166"/>
      <c r="YP71" s="166"/>
      <c r="YQ71" s="166"/>
      <c r="YR71" s="166"/>
      <c r="YS71" s="166"/>
      <c r="YT71" s="166"/>
      <c r="YU71" s="166"/>
      <c r="YV71" s="166"/>
      <c r="YW71" s="166"/>
      <c r="YX71" s="166"/>
      <c r="YY71" s="166"/>
      <c r="YZ71" s="166"/>
      <c r="ZA71" s="166"/>
      <c r="ZB71" s="166"/>
      <c r="ZC71" s="166"/>
      <c r="ZD71" s="166"/>
      <c r="ZE71" s="166"/>
      <c r="ZF71" s="166"/>
      <c r="ZG71" s="166"/>
      <c r="ZH71" s="166"/>
      <c r="ZI71" s="166"/>
      <c r="ZJ71" s="166"/>
      <c r="ZK71" s="166"/>
      <c r="ZL71" s="166"/>
      <c r="ZM71" s="166"/>
      <c r="ZN71" s="166"/>
      <c r="ZO71" s="166"/>
      <c r="ZP71" s="166"/>
      <c r="ZQ71" s="166"/>
      <c r="ZR71" s="166"/>
      <c r="ZS71" s="166"/>
      <c r="ZT71" s="166"/>
      <c r="ZU71" s="166"/>
      <c r="ZV71" s="166"/>
      <c r="ZW71" s="166"/>
      <c r="ZX71" s="166"/>
      <c r="ZY71" s="166"/>
      <c r="ZZ71" s="166"/>
      <c r="AAA71" s="166"/>
      <c r="AAB71" s="166"/>
      <c r="AAC71" s="166"/>
      <c r="AAD71" s="166"/>
      <c r="AAE71" s="166"/>
      <c r="AAF71" s="166"/>
      <c r="AAG71" s="166"/>
      <c r="AAH71" s="166"/>
      <c r="AAI71" s="166"/>
      <c r="AAJ71" s="166"/>
      <c r="AAK71" s="166"/>
      <c r="AAL71" s="166"/>
      <c r="AAM71" s="166"/>
      <c r="AAN71" s="166"/>
      <c r="AAO71" s="166"/>
      <c r="AAP71" s="166"/>
      <c r="AAQ71" s="166"/>
      <c r="AAR71" s="166"/>
      <c r="AAS71" s="166"/>
      <c r="AAT71" s="166"/>
      <c r="AAU71" s="166"/>
      <c r="AAV71" s="166"/>
      <c r="AAW71" s="166"/>
      <c r="AAX71" s="166"/>
      <c r="AAY71" s="166"/>
      <c r="AAZ71" s="166"/>
      <c r="ABA71" s="166"/>
      <c r="ABB71" s="166"/>
      <c r="ABC71" s="166"/>
      <c r="ABD71" s="166"/>
      <c r="ABE71" s="166"/>
      <c r="ABF71" s="166"/>
      <c r="ABG71" s="166"/>
      <c r="ABH71" s="166"/>
      <c r="ABI71" s="166"/>
      <c r="ABJ71" s="166"/>
      <c r="ABK71" s="166"/>
      <c r="ABL71" s="166"/>
      <c r="ABM71" s="166"/>
      <c r="ABN71" s="166"/>
      <c r="ABO71" s="166"/>
      <c r="ABP71" s="166"/>
      <c r="ABQ71" s="166"/>
      <c r="ABR71" s="166"/>
      <c r="ABS71" s="166"/>
      <c r="ABT71" s="166"/>
      <c r="ABU71" s="166"/>
      <c r="ABV71" s="166"/>
      <c r="ABW71" s="166"/>
      <c r="ABX71" s="166"/>
      <c r="ABY71" s="166"/>
      <c r="ABZ71" s="166"/>
      <c r="ACA71" s="166"/>
      <c r="ACB71" s="166"/>
      <c r="ACC71" s="166"/>
      <c r="ACD71" s="166"/>
      <c r="ACE71" s="166"/>
      <c r="ACF71" s="166"/>
      <c r="ACG71" s="166"/>
      <c r="ACH71" s="166"/>
      <c r="ACI71" s="166"/>
      <c r="ACJ71" s="166"/>
      <c r="ACK71" s="166"/>
      <c r="ACL71" s="166"/>
      <c r="ACM71" s="166"/>
      <c r="ACN71" s="166"/>
      <c r="ACO71" s="166"/>
      <c r="ACP71" s="166"/>
      <c r="ACQ71" s="166"/>
      <c r="ACR71" s="166"/>
      <c r="ACS71" s="166"/>
      <c r="ACT71" s="166"/>
      <c r="ACU71" s="166"/>
      <c r="ACV71" s="166"/>
      <c r="ACW71" s="166"/>
      <c r="ACX71" s="166"/>
      <c r="ACY71" s="166"/>
      <c r="ACZ71" s="166"/>
      <c r="ADA71" s="166"/>
      <c r="ADB71" s="166"/>
      <c r="ADC71" s="166"/>
      <c r="ADD71" s="166"/>
      <c r="ADE71" s="166"/>
      <c r="ADF71" s="166"/>
      <c r="ADG71" s="166"/>
      <c r="ADH71" s="166"/>
      <c r="ADI71" s="166"/>
      <c r="ADJ71" s="166"/>
      <c r="ADK71" s="166"/>
      <c r="ADL71" s="166"/>
      <c r="ADM71" s="166"/>
      <c r="ADN71" s="166"/>
      <c r="ADO71" s="166"/>
      <c r="ADP71" s="166"/>
      <c r="ADQ71" s="166"/>
      <c r="ADR71" s="166"/>
      <c r="ADS71" s="166"/>
      <c r="ADT71" s="166"/>
      <c r="ADU71" s="166"/>
      <c r="ADV71" s="166"/>
      <c r="ADW71" s="166"/>
      <c r="ADX71" s="166"/>
      <c r="ADY71" s="166"/>
      <c r="ADZ71" s="166"/>
      <c r="AEA71" s="166"/>
      <c r="AEB71" s="166"/>
      <c r="AEC71" s="166"/>
      <c r="AED71" s="166"/>
      <c r="AEE71" s="166"/>
      <c r="AEF71" s="166"/>
      <c r="AEG71" s="166"/>
      <c r="AEH71" s="166"/>
      <c r="AEI71" s="166"/>
      <c r="AEJ71" s="166"/>
      <c r="AEK71" s="166"/>
      <c r="AEL71" s="166"/>
      <c r="AEM71" s="166"/>
      <c r="AEN71" s="166"/>
      <c r="AEO71" s="166"/>
      <c r="AEP71" s="166"/>
      <c r="AEQ71" s="166"/>
      <c r="AER71" s="166"/>
      <c r="AES71" s="166"/>
      <c r="AET71" s="166"/>
      <c r="AEU71" s="166"/>
      <c r="AEV71" s="166"/>
      <c r="AEW71" s="166"/>
      <c r="AEX71" s="166"/>
      <c r="AEY71" s="166"/>
      <c r="AEZ71" s="166"/>
      <c r="AFA71" s="166"/>
      <c r="AFB71" s="166"/>
      <c r="AFC71" s="166"/>
      <c r="AFD71" s="166"/>
      <c r="AFE71" s="166"/>
      <c r="AFF71" s="166"/>
      <c r="AFG71" s="166"/>
      <c r="AFH71" s="166"/>
      <c r="AFI71" s="166"/>
      <c r="AFJ71" s="166"/>
      <c r="AFK71" s="166"/>
      <c r="AFL71" s="166"/>
      <c r="AFM71" s="166"/>
      <c r="AFN71" s="166"/>
      <c r="AFO71" s="166"/>
      <c r="AFP71" s="166"/>
      <c r="AFQ71" s="166"/>
      <c r="AFR71" s="166"/>
      <c r="AFS71" s="166"/>
      <c r="AFT71" s="166"/>
      <c r="AFU71" s="166"/>
      <c r="AFV71" s="166"/>
      <c r="AFW71" s="166"/>
      <c r="AFX71" s="166"/>
      <c r="AFY71" s="166"/>
      <c r="AFZ71" s="166"/>
      <c r="AGA71" s="166"/>
      <c r="AGB71" s="166"/>
      <c r="AGC71" s="166"/>
      <c r="AGD71" s="166"/>
      <c r="AGE71" s="166"/>
      <c r="AGF71" s="166"/>
      <c r="AGG71" s="166"/>
      <c r="AGH71" s="166"/>
      <c r="AGI71" s="166"/>
      <c r="AGJ71" s="166"/>
      <c r="AGK71" s="166"/>
      <c r="AGL71" s="166"/>
      <c r="AGM71" s="166"/>
      <c r="AGN71" s="166"/>
      <c r="AGO71" s="166"/>
      <c r="AGP71" s="166"/>
      <c r="AGQ71" s="166"/>
      <c r="AGR71" s="166"/>
      <c r="AGS71" s="166"/>
      <c r="AGT71" s="166"/>
      <c r="AGU71" s="166"/>
      <c r="AGV71" s="166"/>
      <c r="AGW71" s="166"/>
      <c r="AGX71" s="166"/>
      <c r="AGY71" s="166"/>
      <c r="AGZ71" s="166"/>
      <c r="AHA71" s="166"/>
      <c r="AHB71" s="166"/>
      <c r="AHC71" s="166"/>
      <c r="AHD71" s="166"/>
      <c r="AHE71" s="166"/>
      <c r="AHF71" s="166"/>
      <c r="AHG71" s="166"/>
      <c r="AHH71" s="166"/>
      <c r="AHI71" s="166"/>
      <c r="AHJ71" s="166"/>
      <c r="AHK71" s="166"/>
      <c r="AHL71" s="166"/>
      <c r="AHM71" s="166"/>
      <c r="AHN71" s="166"/>
      <c r="AHO71" s="166"/>
      <c r="AHP71" s="166"/>
      <c r="AHQ71" s="166"/>
      <c r="AHR71" s="166"/>
      <c r="AHS71" s="166"/>
      <c r="AHT71" s="166"/>
      <c r="AHU71" s="166"/>
      <c r="AHV71" s="166"/>
      <c r="AHW71" s="166"/>
      <c r="AHX71" s="166"/>
      <c r="AHY71" s="166"/>
      <c r="AHZ71" s="166"/>
      <c r="AIA71" s="166"/>
      <c r="AIB71" s="166"/>
      <c r="AIC71" s="166"/>
      <c r="AID71" s="166"/>
      <c r="AIE71" s="166"/>
      <c r="AIF71" s="166"/>
      <c r="AIG71" s="166"/>
      <c r="AIH71" s="166"/>
      <c r="AII71" s="166"/>
      <c r="AIJ71" s="166"/>
      <c r="AIK71" s="166"/>
      <c r="AIL71" s="166"/>
      <c r="AIM71" s="166"/>
      <c r="AIN71" s="166"/>
      <c r="AIO71" s="166"/>
      <c r="AIP71" s="166"/>
      <c r="AIQ71" s="166"/>
      <c r="AIR71" s="166"/>
      <c r="AIS71" s="166"/>
      <c r="AIT71" s="166"/>
      <c r="AIU71" s="166"/>
      <c r="AIV71" s="166"/>
      <c r="AIW71" s="166"/>
      <c r="AIX71" s="166"/>
      <c r="AIY71" s="166"/>
      <c r="AIZ71" s="166"/>
      <c r="AJA71" s="166"/>
      <c r="AJB71" s="166"/>
      <c r="AJC71" s="166"/>
      <c r="AJD71" s="166"/>
      <c r="AJE71" s="166"/>
      <c r="AJF71" s="166"/>
      <c r="AJG71" s="166"/>
      <c r="AJH71" s="166"/>
      <c r="AJI71" s="166"/>
      <c r="AJJ71" s="166"/>
      <c r="AJK71" s="166"/>
      <c r="AJL71" s="166"/>
      <c r="AJM71" s="166"/>
      <c r="AJN71" s="166"/>
      <c r="AJO71" s="166"/>
      <c r="AJP71" s="166"/>
      <c r="AJQ71" s="166"/>
      <c r="AJR71" s="166"/>
      <c r="AJS71" s="166"/>
      <c r="AJT71" s="166"/>
      <c r="AJU71" s="166"/>
      <c r="AJV71" s="166"/>
      <c r="AJW71" s="166"/>
      <c r="AJX71" s="166"/>
      <c r="AJY71" s="166"/>
      <c r="AJZ71" s="166"/>
      <c r="AKA71" s="166"/>
      <c r="AKB71" s="166"/>
      <c r="AKC71" s="166"/>
      <c r="AKD71" s="166"/>
      <c r="AKE71" s="166"/>
      <c r="AKF71" s="166"/>
      <c r="AKG71" s="166"/>
      <c r="AKH71" s="166"/>
      <c r="AKI71" s="166"/>
      <c r="AKJ71" s="166"/>
      <c r="AKK71" s="166"/>
      <c r="AKL71" s="166"/>
      <c r="AKM71" s="166"/>
      <c r="AKN71" s="166"/>
    </row>
    <row r="72" spans="1:976" s="420" customFormat="1">
      <c r="B72" s="367"/>
      <c r="C72" s="367"/>
      <c r="D72" s="366" t="s">
        <v>290</v>
      </c>
      <c r="E72" s="162"/>
      <c r="F72" s="162"/>
      <c r="G72" s="162"/>
      <c r="H72" s="162"/>
      <c r="I72" s="162"/>
      <c r="J72" s="162"/>
      <c r="K72" s="162"/>
      <c r="L72" s="162"/>
      <c r="M72" s="162"/>
      <c r="N72" s="162"/>
      <c r="O72" s="163"/>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c r="BR72" s="161"/>
      <c r="BS72" s="161"/>
      <c r="BT72" s="161"/>
      <c r="BU72" s="161"/>
      <c r="BV72" s="161"/>
      <c r="BW72" s="161"/>
      <c r="BX72" s="161"/>
      <c r="BY72" s="161"/>
      <c r="BZ72" s="161"/>
      <c r="CA72" s="161"/>
      <c r="CB72" s="161"/>
      <c r="CC72" s="161"/>
      <c r="CD72" s="161"/>
      <c r="CE72" s="161"/>
      <c r="CF72" s="161"/>
      <c r="CG72" s="161"/>
      <c r="CH72" s="161"/>
      <c r="CI72" s="161"/>
      <c r="CJ72" s="161"/>
      <c r="CK72" s="161"/>
      <c r="CL72" s="161"/>
      <c r="CM72" s="161"/>
      <c r="CN72" s="161"/>
      <c r="CO72" s="161"/>
      <c r="CP72" s="161"/>
      <c r="CQ72" s="161"/>
      <c r="CR72" s="161"/>
      <c r="CS72" s="161"/>
      <c r="CT72" s="161"/>
      <c r="CU72" s="161"/>
      <c r="CV72" s="161"/>
      <c r="CW72" s="161"/>
      <c r="CX72" s="161"/>
      <c r="CY72" s="161"/>
      <c r="CZ72" s="161"/>
      <c r="DA72" s="161"/>
      <c r="DB72" s="161"/>
      <c r="DC72" s="161"/>
      <c r="DD72" s="161"/>
      <c r="DE72" s="161"/>
      <c r="DF72" s="161"/>
      <c r="DG72" s="161"/>
      <c r="DH72" s="161"/>
      <c r="DI72" s="161"/>
      <c r="DJ72" s="161"/>
      <c r="DK72" s="161"/>
      <c r="DL72" s="161"/>
      <c r="DM72" s="161"/>
      <c r="DN72" s="161"/>
      <c r="DO72" s="161"/>
      <c r="DP72" s="161"/>
      <c r="DQ72" s="161"/>
      <c r="DR72" s="161"/>
      <c r="DS72" s="161"/>
      <c r="DT72" s="161"/>
      <c r="DU72" s="161"/>
      <c r="DV72" s="161"/>
      <c r="DW72" s="161"/>
      <c r="DX72" s="161"/>
      <c r="DY72" s="161"/>
      <c r="DZ72" s="161"/>
      <c r="EA72" s="161"/>
      <c r="EB72" s="161"/>
      <c r="EC72" s="161"/>
      <c r="ED72" s="161"/>
      <c r="EE72" s="161"/>
      <c r="EF72" s="161"/>
      <c r="EG72" s="161"/>
      <c r="EH72" s="161"/>
      <c r="EI72" s="161"/>
      <c r="EJ72" s="161"/>
      <c r="EK72" s="161"/>
      <c r="EL72" s="161"/>
      <c r="EM72" s="161"/>
      <c r="EN72" s="161"/>
      <c r="EO72" s="161"/>
      <c r="EP72" s="161"/>
      <c r="EQ72" s="161"/>
      <c r="ER72" s="161"/>
      <c r="ES72" s="161"/>
      <c r="ET72" s="161"/>
      <c r="EU72" s="161"/>
      <c r="EV72" s="161"/>
      <c r="EW72" s="161"/>
      <c r="EX72" s="161"/>
      <c r="EY72" s="161"/>
      <c r="EZ72" s="161"/>
      <c r="FA72" s="161"/>
      <c r="FB72" s="161"/>
      <c r="FC72" s="161"/>
      <c r="FD72" s="161"/>
      <c r="FE72" s="161"/>
      <c r="FF72" s="161"/>
      <c r="FG72" s="161"/>
      <c r="FH72" s="161"/>
      <c r="FI72" s="161"/>
      <c r="FJ72" s="161"/>
      <c r="FK72" s="161"/>
      <c r="FL72" s="161"/>
      <c r="FM72" s="161"/>
      <c r="FN72" s="161"/>
      <c r="FO72" s="161"/>
      <c r="FP72" s="161"/>
      <c r="FQ72" s="161"/>
      <c r="FR72" s="161"/>
      <c r="FS72" s="161"/>
      <c r="FT72" s="161"/>
      <c r="FU72" s="161"/>
      <c r="FV72" s="161"/>
      <c r="FW72" s="161"/>
      <c r="FX72" s="161"/>
      <c r="FY72" s="161"/>
      <c r="FZ72" s="161"/>
      <c r="GA72" s="161"/>
      <c r="GB72" s="161"/>
      <c r="GC72" s="161"/>
      <c r="GD72" s="161"/>
      <c r="GE72" s="161"/>
      <c r="GF72" s="161"/>
      <c r="GG72" s="161"/>
      <c r="GH72" s="161"/>
      <c r="GI72" s="161"/>
      <c r="GJ72" s="161"/>
      <c r="GK72" s="161"/>
      <c r="GL72" s="161"/>
      <c r="GM72" s="161"/>
      <c r="GN72" s="161"/>
      <c r="GO72" s="161"/>
      <c r="GP72" s="161"/>
      <c r="GQ72" s="161"/>
      <c r="GR72" s="161"/>
      <c r="GS72" s="161"/>
      <c r="GT72" s="161"/>
      <c r="GU72" s="161"/>
      <c r="GV72" s="161"/>
      <c r="GW72" s="161"/>
      <c r="GX72" s="161"/>
      <c r="GY72" s="161"/>
      <c r="GZ72" s="161"/>
      <c r="HA72" s="161"/>
      <c r="HB72" s="161"/>
      <c r="HC72" s="161"/>
      <c r="HD72" s="161"/>
      <c r="HE72" s="161"/>
      <c r="HF72" s="161"/>
      <c r="HG72" s="161"/>
      <c r="HH72" s="161"/>
      <c r="HI72" s="161"/>
      <c r="HJ72" s="161"/>
      <c r="HK72" s="161"/>
      <c r="HL72" s="161"/>
      <c r="HM72" s="161"/>
      <c r="HN72" s="161"/>
      <c r="HO72" s="161"/>
      <c r="HP72" s="161"/>
      <c r="HQ72" s="161"/>
      <c r="HR72" s="161"/>
      <c r="HS72" s="161"/>
      <c r="HT72" s="161"/>
      <c r="HU72" s="161"/>
      <c r="HV72" s="161"/>
      <c r="HW72" s="161"/>
      <c r="HX72" s="161"/>
      <c r="HY72" s="161"/>
      <c r="HZ72" s="161"/>
      <c r="IA72" s="161"/>
      <c r="IB72" s="161"/>
      <c r="IC72" s="161"/>
      <c r="ID72" s="161"/>
      <c r="IE72" s="161"/>
      <c r="IF72" s="161"/>
      <c r="IG72" s="161"/>
      <c r="IH72" s="161"/>
      <c r="II72" s="161"/>
      <c r="IJ72" s="161"/>
      <c r="IK72" s="161"/>
      <c r="IL72" s="161"/>
      <c r="IM72" s="161"/>
      <c r="IN72" s="161"/>
      <c r="IO72" s="161"/>
      <c r="IP72" s="161"/>
      <c r="IQ72" s="161"/>
      <c r="IR72" s="161"/>
      <c r="IS72" s="161"/>
      <c r="IT72" s="161"/>
      <c r="IU72" s="161"/>
      <c r="IV72" s="161"/>
      <c r="IW72" s="161"/>
      <c r="IX72" s="161"/>
      <c r="IY72" s="161"/>
      <c r="IZ72" s="161"/>
      <c r="JA72" s="161"/>
      <c r="JB72" s="161"/>
      <c r="JC72" s="161"/>
      <c r="JD72" s="161"/>
      <c r="JE72" s="161"/>
      <c r="JF72" s="161"/>
      <c r="JG72" s="161"/>
      <c r="JH72" s="161"/>
      <c r="JI72" s="161"/>
      <c r="JJ72" s="161"/>
      <c r="JK72" s="161"/>
      <c r="JL72" s="161"/>
      <c r="JM72" s="161"/>
      <c r="JN72" s="161"/>
      <c r="JO72" s="161"/>
      <c r="JP72" s="161"/>
      <c r="JQ72" s="161"/>
      <c r="JR72" s="161"/>
      <c r="JS72" s="161"/>
      <c r="JT72" s="161"/>
      <c r="JU72" s="161"/>
      <c r="JV72" s="161"/>
      <c r="JW72" s="161"/>
      <c r="JX72" s="161"/>
      <c r="JY72" s="161"/>
      <c r="JZ72" s="161"/>
      <c r="KA72" s="161"/>
      <c r="KB72" s="161"/>
      <c r="KC72" s="161"/>
      <c r="KD72" s="161"/>
      <c r="KE72" s="161"/>
      <c r="KF72" s="161"/>
      <c r="KG72" s="161"/>
      <c r="KH72" s="161"/>
      <c r="KI72" s="161"/>
      <c r="KJ72" s="161"/>
      <c r="KK72" s="161"/>
      <c r="KL72" s="161"/>
      <c r="KM72" s="161"/>
      <c r="KN72" s="161"/>
      <c r="KO72" s="161"/>
      <c r="KP72" s="161"/>
      <c r="KQ72" s="161"/>
      <c r="KR72" s="161"/>
      <c r="KS72" s="161"/>
      <c r="KT72" s="161"/>
      <c r="KU72" s="161"/>
      <c r="KV72" s="161"/>
      <c r="KW72" s="161"/>
      <c r="KX72" s="161"/>
      <c r="KY72" s="161"/>
      <c r="KZ72" s="161"/>
      <c r="LA72" s="161"/>
      <c r="LB72" s="161"/>
      <c r="LC72" s="161"/>
      <c r="LD72" s="161"/>
      <c r="LE72" s="161"/>
      <c r="LF72" s="161"/>
      <c r="LG72" s="161"/>
      <c r="LH72" s="161"/>
      <c r="LI72" s="161"/>
      <c r="LJ72" s="161"/>
      <c r="LK72" s="161"/>
      <c r="LL72" s="161"/>
      <c r="LM72" s="161"/>
      <c r="LN72" s="161"/>
      <c r="LO72" s="161"/>
      <c r="LP72" s="161"/>
      <c r="LQ72" s="161"/>
      <c r="LR72" s="161"/>
      <c r="LS72" s="161"/>
      <c r="LT72" s="161"/>
      <c r="LU72" s="161"/>
      <c r="LV72" s="161"/>
      <c r="LW72" s="161"/>
      <c r="LX72" s="161"/>
      <c r="LY72" s="161"/>
      <c r="LZ72" s="161"/>
      <c r="MA72" s="161"/>
      <c r="MB72" s="161"/>
      <c r="MC72" s="161"/>
      <c r="MD72" s="161"/>
      <c r="ME72" s="161"/>
      <c r="MF72" s="161"/>
      <c r="MG72" s="161"/>
      <c r="MH72" s="161"/>
      <c r="MI72" s="161"/>
      <c r="MJ72" s="161"/>
      <c r="MK72" s="161"/>
      <c r="ML72" s="161"/>
      <c r="MM72" s="161"/>
      <c r="MN72" s="161"/>
      <c r="MO72" s="161"/>
      <c r="MP72" s="161"/>
      <c r="MQ72" s="161"/>
      <c r="MR72" s="161"/>
      <c r="MS72" s="161"/>
      <c r="MT72" s="161"/>
      <c r="MU72" s="161"/>
      <c r="MV72" s="161"/>
      <c r="MW72" s="161"/>
      <c r="MX72" s="161"/>
      <c r="MY72" s="161"/>
      <c r="MZ72" s="161"/>
      <c r="NA72" s="161"/>
      <c r="NB72" s="161"/>
      <c r="NC72" s="161"/>
      <c r="ND72" s="161"/>
      <c r="NE72" s="161"/>
      <c r="NF72" s="161"/>
      <c r="NG72" s="161"/>
      <c r="NH72" s="161"/>
      <c r="NI72" s="161"/>
      <c r="NJ72" s="161"/>
      <c r="NK72" s="161"/>
      <c r="NL72" s="161"/>
      <c r="NM72" s="161"/>
      <c r="NN72" s="161"/>
      <c r="NO72" s="161"/>
      <c r="NP72" s="161"/>
      <c r="NQ72" s="161"/>
      <c r="NR72" s="161"/>
      <c r="NS72" s="161"/>
      <c r="NT72" s="161"/>
      <c r="NU72" s="161"/>
      <c r="NV72" s="161"/>
      <c r="NW72" s="161"/>
      <c r="NX72" s="161"/>
      <c r="NY72" s="161"/>
      <c r="NZ72" s="161"/>
      <c r="OA72" s="161"/>
      <c r="OB72" s="161"/>
      <c r="OC72" s="161"/>
      <c r="OD72" s="161"/>
      <c r="OE72" s="161"/>
      <c r="OF72" s="161"/>
      <c r="OG72" s="161"/>
      <c r="OH72" s="161"/>
      <c r="OI72" s="161"/>
      <c r="OJ72" s="161"/>
      <c r="OK72" s="161"/>
      <c r="OL72" s="161"/>
      <c r="OM72" s="161"/>
      <c r="ON72" s="161"/>
      <c r="OO72" s="161"/>
      <c r="OP72" s="161"/>
      <c r="OQ72" s="161"/>
      <c r="OR72" s="161"/>
      <c r="OS72" s="161"/>
      <c r="OT72" s="161"/>
      <c r="OU72" s="161"/>
      <c r="OV72" s="161"/>
      <c r="OW72" s="161"/>
      <c r="OX72" s="161"/>
      <c r="OY72" s="161"/>
      <c r="OZ72" s="161"/>
      <c r="PA72" s="161"/>
      <c r="PB72" s="161"/>
      <c r="PC72" s="161"/>
      <c r="PD72" s="161"/>
      <c r="PE72" s="161"/>
      <c r="PF72" s="161"/>
      <c r="PG72" s="161"/>
      <c r="PH72" s="161"/>
      <c r="PI72" s="161"/>
      <c r="PJ72" s="161"/>
      <c r="PK72" s="161"/>
      <c r="PL72" s="161"/>
      <c r="PM72" s="161"/>
      <c r="PN72" s="161"/>
      <c r="PO72" s="161"/>
      <c r="PP72" s="161"/>
      <c r="PQ72" s="161"/>
      <c r="PR72" s="161"/>
      <c r="PS72" s="161"/>
      <c r="PT72" s="161"/>
      <c r="PU72" s="161"/>
      <c r="PV72" s="161"/>
      <c r="PW72" s="161"/>
      <c r="PX72" s="161"/>
      <c r="PY72" s="161"/>
      <c r="PZ72" s="161"/>
      <c r="QA72" s="161"/>
      <c r="QB72" s="161"/>
      <c r="QC72" s="161"/>
      <c r="QD72" s="161"/>
      <c r="QE72" s="161"/>
      <c r="QF72" s="161"/>
      <c r="QG72" s="161"/>
      <c r="QH72" s="161"/>
      <c r="QI72" s="161"/>
      <c r="QJ72" s="161"/>
      <c r="QK72" s="161"/>
      <c r="QL72" s="161"/>
      <c r="QM72" s="161"/>
      <c r="QN72" s="161"/>
      <c r="QO72" s="161"/>
      <c r="QP72" s="161"/>
      <c r="QQ72" s="161"/>
      <c r="QR72" s="161"/>
      <c r="QS72" s="161"/>
      <c r="QT72" s="161"/>
      <c r="QU72" s="161"/>
      <c r="QV72" s="161"/>
      <c r="QW72" s="161"/>
      <c r="QX72" s="161"/>
      <c r="QY72" s="161"/>
      <c r="QZ72" s="161"/>
      <c r="RA72" s="161"/>
      <c r="RB72" s="161"/>
      <c r="RC72" s="161"/>
      <c r="RD72" s="161"/>
      <c r="RE72" s="161"/>
      <c r="RF72" s="161"/>
      <c r="RG72" s="161"/>
      <c r="RH72" s="161"/>
      <c r="RI72" s="161"/>
      <c r="RJ72" s="161"/>
      <c r="RK72" s="161"/>
      <c r="RL72" s="161"/>
      <c r="RM72" s="161"/>
      <c r="RN72" s="161"/>
      <c r="RO72" s="161"/>
      <c r="RP72" s="161"/>
      <c r="RQ72" s="161"/>
      <c r="RR72" s="161"/>
      <c r="RS72" s="161"/>
      <c r="RT72" s="161"/>
      <c r="RU72" s="161"/>
      <c r="RV72" s="161"/>
      <c r="RW72" s="161"/>
      <c r="RX72" s="161"/>
      <c r="RY72" s="161"/>
      <c r="RZ72" s="161"/>
      <c r="SA72" s="161"/>
      <c r="SB72" s="161"/>
      <c r="SC72" s="161"/>
      <c r="SD72" s="161"/>
      <c r="SE72" s="161"/>
      <c r="SF72" s="161"/>
      <c r="SG72" s="161"/>
      <c r="SH72" s="161"/>
      <c r="SI72" s="161"/>
      <c r="SJ72" s="161"/>
      <c r="SK72" s="161"/>
      <c r="SL72" s="161"/>
      <c r="SM72" s="161"/>
      <c r="SN72" s="161"/>
      <c r="SO72" s="161"/>
      <c r="SP72" s="161"/>
      <c r="SQ72" s="161"/>
      <c r="SR72" s="161"/>
      <c r="SS72" s="161"/>
      <c r="ST72" s="161"/>
      <c r="SU72" s="161"/>
      <c r="SV72" s="161"/>
      <c r="SW72" s="161"/>
      <c r="SX72" s="161"/>
      <c r="SY72" s="161"/>
      <c r="SZ72" s="161"/>
      <c r="TA72" s="161"/>
      <c r="TB72" s="161"/>
      <c r="TC72" s="161"/>
      <c r="TD72" s="161"/>
      <c r="TE72" s="161"/>
      <c r="TF72" s="161"/>
      <c r="TG72" s="161"/>
      <c r="TH72" s="161"/>
      <c r="TI72" s="161"/>
      <c r="TJ72" s="161"/>
      <c r="TK72" s="161"/>
      <c r="TL72" s="161"/>
      <c r="TM72" s="161"/>
      <c r="TN72" s="161"/>
      <c r="TO72" s="161"/>
      <c r="TP72" s="161"/>
      <c r="TQ72" s="161"/>
      <c r="TR72" s="161"/>
      <c r="TS72" s="161"/>
      <c r="TT72" s="161"/>
      <c r="TU72" s="161"/>
      <c r="TV72" s="161"/>
      <c r="TW72" s="161"/>
      <c r="TX72" s="161"/>
      <c r="TY72" s="161"/>
      <c r="TZ72" s="161"/>
      <c r="UA72" s="161"/>
      <c r="UB72" s="161"/>
      <c r="UC72" s="161"/>
      <c r="UD72" s="161"/>
      <c r="UE72" s="161"/>
      <c r="UF72" s="161"/>
      <c r="UG72" s="161"/>
      <c r="UH72" s="161"/>
      <c r="UI72" s="161"/>
      <c r="UJ72" s="161"/>
      <c r="UK72" s="161"/>
      <c r="UL72" s="161"/>
      <c r="UM72" s="161"/>
      <c r="UN72" s="161"/>
      <c r="UO72" s="161"/>
      <c r="UP72" s="161"/>
      <c r="UQ72" s="161"/>
      <c r="UR72" s="161"/>
      <c r="US72" s="161"/>
      <c r="UT72" s="161"/>
      <c r="UU72" s="161"/>
      <c r="UV72" s="161"/>
      <c r="UW72" s="161"/>
      <c r="UX72" s="161"/>
      <c r="UY72" s="161"/>
      <c r="UZ72" s="161"/>
      <c r="VA72" s="161"/>
      <c r="VB72" s="161"/>
      <c r="VC72" s="161"/>
      <c r="VD72" s="161"/>
      <c r="VE72" s="161"/>
      <c r="VF72" s="161"/>
      <c r="VG72" s="161"/>
      <c r="VH72" s="161"/>
      <c r="VI72" s="161"/>
      <c r="VJ72" s="161"/>
      <c r="VK72" s="161"/>
      <c r="VL72" s="161"/>
      <c r="VM72" s="161"/>
      <c r="VN72" s="161"/>
      <c r="VO72" s="161"/>
      <c r="VP72" s="161"/>
      <c r="VQ72" s="161"/>
      <c r="VR72" s="161"/>
      <c r="VS72" s="161"/>
      <c r="VT72" s="161"/>
      <c r="VU72" s="161"/>
      <c r="VV72" s="161"/>
      <c r="VW72" s="161"/>
      <c r="VX72" s="161"/>
      <c r="VY72" s="161"/>
      <c r="VZ72" s="161"/>
      <c r="WA72" s="161"/>
      <c r="WB72" s="161"/>
      <c r="WC72" s="161"/>
      <c r="WD72" s="161"/>
      <c r="WE72" s="161"/>
      <c r="WF72" s="161"/>
      <c r="WG72" s="161"/>
      <c r="WH72" s="161"/>
      <c r="WI72" s="161"/>
      <c r="WJ72" s="161"/>
      <c r="WK72" s="161"/>
      <c r="WL72" s="161"/>
      <c r="WM72" s="161"/>
      <c r="WN72" s="161"/>
      <c r="WO72" s="161"/>
      <c r="WP72" s="161"/>
      <c r="WQ72" s="161"/>
      <c r="WR72" s="161"/>
      <c r="WS72" s="161"/>
      <c r="WT72" s="161"/>
      <c r="WU72" s="161"/>
      <c r="WV72" s="161"/>
      <c r="WW72" s="161"/>
      <c r="WX72" s="161"/>
      <c r="WY72" s="161"/>
      <c r="WZ72" s="161"/>
      <c r="XA72" s="161"/>
      <c r="XB72" s="161"/>
      <c r="XC72" s="161"/>
      <c r="XD72" s="161"/>
      <c r="XE72" s="161"/>
      <c r="XF72" s="161"/>
      <c r="XG72" s="161"/>
      <c r="XH72" s="161"/>
      <c r="XI72" s="161"/>
      <c r="XJ72" s="161"/>
      <c r="XK72" s="161"/>
      <c r="XL72" s="161"/>
      <c r="XM72" s="161"/>
      <c r="XN72" s="161"/>
      <c r="XO72" s="161"/>
      <c r="XP72" s="161"/>
      <c r="XQ72" s="161"/>
      <c r="XR72" s="161"/>
      <c r="XS72" s="161"/>
      <c r="XT72" s="161"/>
      <c r="XU72" s="161"/>
      <c r="XV72" s="161"/>
      <c r="XW72" s="161"/>
      <c r="XX72" s="161"/>
      <c r="XY72" s="161"/>
      <c r="XZ72" s="161"/>
      <c r="YA72" s="161"/>
      <c r="YB72" s="161"/>
      <c r="YC72" s="161"/>
      <c r="YD72" s="161"/>
      <c r="YE72" s="161"/>
      <c r="YF72" s="161"/>
      <c r="YG72" s="161"/>
      <c r="YH72" s="161"/>
      <c r="YI72" s="161"/>
      <c r="YJ72" s="161"/>
      <c r="YK72" s="161"/>
      <c r="YL72" s="161"/>
      <c r="YM72" s="161"/>
      <c r="YN72" s="161"/>
      <c r="YO72" s="161"/>
      <c r="YP72" s="161"/>
      <c r="YQ72" s="161"/>
      <c r="YR72" s="161"/>
      <c r="YS72" s="161"/>
      <c r="YT72" s="161"/>
      <c r="YU72" s="161"/>
      <c r="YV72" s="161"/>
      <c r="YW72" s="161"/>
      <c r="YX72" s="161"/>
      <c r="YY72" s="161"/>
      <c r="YZ72" s="161"/>
      <c r="ZA72" s="161"/>
      <c r="ZB72" s="161"/>
      <c r="ZC72" s="161"/>
      <c r="ZD72" s="161"/>
      <c r="ZE72" s="161"/>
      <c r="ZF72" s="161"/>
      <c r="ZG72" s="161"/>
      <c r="ZH72" s="161"/>
      <c r="ZI72" s="161"/>
      <c r="ZJ72" s="161"/>
      <c r="ZK72" s="161"/>
      <c r="ZL72" s="161"/>
      <c r="ZM72" s="161"/>
      <c r="ZN72" s="161"/>
      <c r="ZO72" s="161"/>
      <c r="ZP72" s="161"/>
      <c r="ZQ72" s="161"/>
      <c r="ZR72" s="161"/>
      <c r="ZS72" s="161"/>
      <c r="ZT72" s="161"/>
      <c r="ZU72" s="161"/>
      <c r="ZV72" s="161"/>
      <c r="ZW72" s="161"/>
      <c r="ZX72" s="161"/>
      <c r="ZY72" s="161"/>
      <c r="ZZ72" s="161"/>
      <c r="AAA72" s="161"/>
      <c r="AAB72" s="161"/>
      <c r="AAC72" s="161"/>
      <c r="AAD72" s="161"/>
      <c r="AAE72" s="161"/>
      <c r="AAF72" s="161"/>
      <c r="AAG72" s="161"/>
      <c r="AAH72" s="161"/>
      <c r="AAI72" s="161"/>
      <c r="AAJ72" s="161"/>
      <c r="AAK72" s="161"/>
      <c r="AAL72" s="161"/>
      <c r="AAM72" s="161"/>
      <c r="AAN72" s="161"/>
      <c r="AAO72" s="161"/>
      <c r="AAP72" s="161"/>
      <c r="AAQ72" s="161"/>
      <c r="AAR72" s="161"/>
      <c r="AAS72" s="161"/>
      <c r="AAT72" s="161"/>
      <c r="AAU72" s="161"/>
      <c r="AAV72" s="161"/>
      <c r="AAW72" s="161"/>
      <c r="AAX72" s="161"/>
      <c r="AAY72" s="161"/>
      <c r="AAZ72" s="161"/>
      <c r="ABA72" s="161"/>
      <c r="ABB72" s="161"/>
      <c r="ABC72" s="161"/>
      <c r="ABD72" s="161"/>
      <c r="ABE72" s="161"/>
      <c r="ABF72" s="161"/>
      <c r="ABG72" s="161"/>
      <c r="ABH72" s="161"/>
      <c r="ABI72" s="161"/>
      <c r="ABJ72" s="161"/>
      <c r="ABK72" s="161"/>
      <c r="ABL72" s="161"/>
      <c r="ABM72" s="161"/>
      <c r="ABN72" s="161"/>
      <c r="ABO72" s="161"/>
      <c r="ABP72" s="161"/>
      <c r="ABQ72" s="161"/>
      <c r="ABR72" s="161"/>
      <c r="ABS72" s="161"/>
      <c r="ABT72" s="161"/>
      <c r="ABU72" s="161"/>
      <c r="ABV72" s="161"/>
      <c r="ABW72" s="161"/>
      <c r="ABX72" s="161"/>
      <c r="ABY72" s="161"/>
      <c r="ABZ72" s="161"/>
      <c r="ACA72" s="161"/>
      <c r="ACB72" s="161"/>
      <c r="ACC72" s="161"/>
      <c r="ACD72" s="161"/>
      <c r="ACE72" s="161"/>
      <c r="ACF72" s="161"/>
      <c r="ACG72" s="161"/>
      <c r="ACH72" s="161"/>
      <c r="ACI72" s="161"/>
      <c r="ACJ72" s="161"/>
      <c r="ACK72" s="161"/>
      <c r="ACL72" s="161"/>
      <c r="ACM72" s="161"/>
      <c r="ACN72" s="161"/>
      <c r="ACO72" s="161"/>
      <c r="ACP72" s="161"/>
      <c r="ACQ72" s="161"/>
      <c r="ACR72" s="161"/>
      <c r="ACS72" s="161"/>
      <c r="ACT72" s="161"/>
      <c r="ACU72" s="161"/>
      <c r="ACV72" s="161"/>
      <c r="ACW72" s="161"/>
      <c r="ACX72" s="161"/>
      <c r="ACY72" s="161"/>
      <c r="ACZ72" s="161"/>
      <c r="ADA72" s="161"/>
      <c r="ADB72" s="161"/>
      <c r="ADC72" s="161"/>
      <c r="ADD72" s="161"/>
      <c r="ADE72" s="161"/>
      <c r="ADF72" s="161"/>
      <c r="ADG72" s="161"/>
      <c r="ADH72" s="161"/>
      <c r="ADI72" s="161"/>
      <c r="ADJ72" s="161"/>
      <c r="ADK72" s="161"/>
      <c r="ADL72" s="161"/>
      <c r="ADM72" s="161"/>
      <c r="ADN72" s="161"/>
      <c r="ADO72" s="161"/>
      <c r="ADP72" s="161"/>
      <c r="ADQ72" s="161"/>
      <c r="ADR72" s="161"/>
      <c r="ADS72" s="161"/>
      <c r="ADT72" s="161"/>
      <c r="ADU72" s="161"/>
      <c r="ADV72" s="161"/>
      <c r="ADW72" s="161"/>
      <c r="ADX72" s="161"/>
      <c r="ADY72" s="161"/>
      <c r="ADZ72" s="161"/>
      <c r="AEA72" s="161"/>
      <c r="AEB72" s="161"/>
      <c r="AEC72" s="161"/>
      <c r="AED72" s="161"/>
      <c r="AEE72" s="161"/>
      <c r="AEF72" s="161"/>
      <c r="AEG72" s="161"/>
      <c r="AEH72" s="161"/>
      <c r="AEI72" s="161"/>
      <c r="AEJ72" s="161"/>
      <c r="AEK72" s="161"/>
      <c r="AEL72" s="161"/>
      <c r="AEM72" s="161"/>
      <c r="AEN72" s="161"/>
      <c r="AEO72" s="161"/>
      <c r="AEP72" s="161"/>
      <c r="AEQ72" s="161"/>
      <c r="AER72" s="161"/>
      <c r="AES72" s="161"/>
      <c r="AET72" s="161"/>
      <c r="AEU72" s="161"/>
      <c r="AEV72" s="161"/>
      <c r="AEW72" s="161"/>
      <c r="AEX72" s="161"/>
      <c r="AEY72" s="161"/>
      <c r="AEZ72" s="161"/>
      <c r="AFA72" s="161"/>
      <c r="AFB72" s="161"/>
      <c r="AFC72" s="161"/>
      <c r="AFD72" s="161"/>
      <c r="AFE72" s="161"/>
      <c r="AFF72" s="161"/>
      <c r="AFG72" s="161"/>
      <c r="AFH72" s="161"/>
      <c r="AFI72" s="161"/>
      <c r="AFJ72" s="161"/>
      <c r="AFK72" s="161"/>
      <c r="AFL72" s="161"/>
      <c r="AFM72" s="161"/>
      <c r="AFN72" s="161"/>
      <c r="AFO72" s="161"/>
      <c r="AFP72" s="161"/>
      <c r="AFQ72" s="161"/>
      <c r="AFR72" s="161"/>
      <c r="AFS72" s="161"/>
      <c r="AFT72" s="161"/>
      <c r="AFU72" s="161"/>
      <c r="AFV72" s="161"/>
      <c r="AFW72" s="161"/>
      <c r="AFX72" s="161"/>
      <c r="AFY72" s="161"/>
      <c r="AFZ72" s="161"/>
      <c r="AGA72" s="161"/>
      <c r="AGB72" s="161"/>
      <c r="AGC72" s="161"/>
      <c r="AGD72" s="161"/>
      <c r="AGE72" s="161"/>
      <c r="AGF72" s="161"/>
      <c r="AGG72" s="161"/>
      <c r="AGH72" s="161"/>
      <c r="AGI72" s="161"/>
      <c r="AGJ72" s="161"/>
      <c r="AGK72" s="161"/>
      <c r="AGL72" s="161"/>
      <c r="AGM72" s="161"/>
      <c r="AGN72" s="161"/>
      <c r="AGO72" s="161"/>
      <c r="AGP72" s="161"/>
      <c r="AGQ72" s="161"/>
      <c r="AGR72" s="161"/>
      <c r="AGS72" s="161"/>
      <c r="AGT72" s="161"/>
      <c r="AGU72" s="161"/>
      <c r="AGV72" s="161"/>
      <c r="AGW72" s="161"/>
      <c r="AGX72" s="161"/>
      <c r="AGY72" s="161"/>
      <c r="AGZ72" s="161"/>
      <c r="AHA72" s="161"/>
      <c r="AHB72" s="161"/>
      <c r="AHC72" s="161"/>
      <c r="AHD72" s="161"/>
      <c r="AHE72" s="161"/>
      <c r="AHF72" s="161"/>
      <c r="AHG72" s="161"/>
      <c r="AHH72" s="161"/>
      <c r="AHI72" s="161"/>
      <c r="AHJ72" s="161"/>
      <c r="AHK72" s="161"/>
      <c r="AHL72" s="161"/>
      <c r="AHM72" s="161"/>
      <c r="AHN72" s="161"/>
      <c r="AHO72" s="161"/>
      <c r="AHP72" s="161"/>
      <c r="AHQ72" s="161"/>
      <c r="AHR72" s="161"/>
      <c r="AHS72" s="161"/>
      <c r="AHT72" s="161"/>
      <c r="AHU72" s="161"/>
      <c r="AHV72" s="161"/>
      <c r="AHW72" s="161"/>
      <c r="AHX72" s="161"/>
      <c r="AHY72" s="161"/>
      <c r="AHZ72" s="161"/>
      <c r="AIA72" s="161"/>
      <c r="AIB72" s="161"/>
      <c r="AIC72" s="161"/>
      <c r="AID72" s="161"/>
      <c r="AIE72" s="161"/>
      <c r="AIF72" s="161"/>
      <c r="AIG72" s="161"/>
      <c r="AIH72" s="161"/>
      <c r="AII72" s="161"/>
      <c r="AIJ72" s="161"/>
      <c r="AIK72" s="161"/>
      <c r="AIL72" s="161"/>
      <c r="AIM72" s="161"/>
      <c r="AIN72" s="161"/>
      <c r="AIO72" s="161"/>
      <c r="AIP72" s="161"/>
      <c r="AIQ72" s="161"/>
      <c r="AIR72" s="161"/>
      <c r="AIS72" s="161"/>
      <c r="AIT72" s="161"/>
      <c r="AIU72" s="161"/>
      <c r="AIV72" s="161"/>
      <c r="AIW72" s="161"/>
      <c r="AIX72" s="161"/>
      <c r="AIY72" s="161"/>
      <c r="AIZ72" s="161"/>
      <c r="AJA72" s="161"/>
      <c r="AJB72" s="161"/>
      <c r="AJC72" s="161"/>
      <c r="AJD72" s="161"/>
      <c r="AJE72" s="161"/>
      <c r="AJF72" s="161"/>
      <c r="AJG72" s="161"/>
      <c r="AJH72" s="161"/>
      <c r="AJI72" s="161"/>
      <c r="AJJ72" s="161"/>
      <c r="AJK72" s="161"/>
      <c r="AJL72" s="161"/>
      <c r="AJM72" s="161"/>
      <c r="AJN72" s="161"/>
      <c r="AJO72" s="161"/>
      <c r="AJP72" s="161"/>
      <c r="AJQ72" s="161"/>
      <c r="AJR72" s="161"/>
      <c r="AJS72" s="161"/>
      <c r="AJT72" s="161"/>
      <c r="AJU72" s="161"/>
      <c r="AJV72" s="161"/>
      <c r="AJW72" s="161"/>
      <c r="AJX72" s="161"/>
      <c r="AJY72" s="161"/>
      <c r="AJZ72" s="161"/>
      <c r="AKA72" s="161"/>
      <c r="AKB72" s="161"/>
      <c r="AKC72" s="161"/>
      <c r="AKD72" s="161"/>
      <c r="AKE72" s="161"/>
      <c r="AKF72" s="161"/>
      <c r="AKG72" s="161"/>
      <c r="AKH72" s="161"/>
      <c r="AKI72" s="161"/>
      <c r="AKJ72" s="161"/>
      <c r="AKK72" s="161"/>
      <c r="AKL72" s="161"/>
      <c r="AKM72" s="161"/>
      <c r="AKN72" s="161"/>
    </row>
    <row r="73" spans="1:976" s="421" customFormat="1">
      <c r="A73" s="172" t="str">
        <f>A60</f>
        <v>IV. kwartał 1</v>
      </c>
      <c r="B73" s="173"/>
      <c r="C73" s="173"/>
      <c r="D73" s="174">
        <f ca="1">D60*$B$54</f>
        <v>0</v>
      </c>
      <c r="E73" s="174">
        <f ca="1">E60*$B$54</f>
        <v>0</v>
      </c>
      <c r="F73" s="174">
        <f ca="1">F60*$B$54</f>
        <v>0</v>
      </c>
      <c r="G73" s="174">
        <f ca="1">G60*$B$54</f>
        <v>0</v>
      </c>
      <c r="H73" s="174">
        <f ca="1">H60*$B$54</f>
        <v>0</v>
      </c>
      <c r="I73" s="174">
        <f ca="1">I60*$B$54</f>
        <v>0</v>
      </c>
      <c r="J73" s="174">
        <f ca="1">J60*$B$54</f>
        <v>0</v>
      </c>
      <c r="K73" s="174">
        <f ca="1">K60*$B$54</f>
        <v>0</v>
      </c>
      <c r="L73" s="174">
        <f ca="1">L60*$B$54</f>
        <v>0</v>
      </c>
      <c r="M73" s="174">
        <f ca="1">M60*$B$54</f>
        <v>0</v>
      </c>
      <c r="N73" s="174">
        <f ca="1">N60*$B$54</f>
        <v>0</v>
      </c>
      <c r="O73" s="174">
        <f ca="1">O60*$B$54</f>
        <v>0</v>
      </c>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c r="BS73" s="166"/>
      <c r="BT73" s="166"/>
      <c r="BU73" s="166"/>
      <c r="BV73" s="166"/>
      <c r="BW73" s="166"/>
      <c r="BX73" s="166"/>
      <c r="BY73" s="166"/>
      <c r="BZ73" s="166"/>
      <c r="CA73" s="166"/>
      <c r="CB73" s="166"/>
      <c r="CC73" s="166"/>
      <c r="CD73" s="166"/>
      <c r="CE73" s="166"/>
      <c r="CF73" s="166"/>
      <c r="CG73" s="166"/>
      <c r="CH73" s="166"/>
      <c r="CI73" s="166"/>
      <c r="CJ73" s="166"/>
      <c r="CK73" s="166"/>
      <c r="CL73" s="166"/>
      <c r="CM73" s="166"/>
      <c r="CN73" s="166"/>
      <c r="CO73" s="166"/>
      <c r="CP73" s="166"/>
      <c r="CQ73" s="166"/>
      <c r="CR73" s="166"/>
      <c r="CS73" s="166"/>
      <c r="CT73" s="166"/>
      <c r="CU73" s="166"/>
      <c r="CV73" s="166"/>
      <c r="CW73" s="166"/>
      <c r="CX73" s="166"/>
      <c r="CY73" s="166"/>
      <c r="CZ73" s="166"/>
      <c r="DA73" s="166"/>
      <c r="DB73" s="166"/>
      <c r="DC73" s="166"/>
      <c r="DD73" s="166"/>
      <c r="DE73" s="166"/>
      <c r="DF73" s="166"/>
      <c r="DG73" s="166"/>
      <c r="DH73" s="166"/>
      <c r="DI73" s="166"/>
      <c r="DJ73" s="166"/>
      <c r="DK73" s="166"/>
      <c r="DL73" s="166"/>
      <c r="DM73" s="166"/>
      <c r="DN73" s="166"/>
      <c r="DO73" s="166"/>
      <c r="DP73" s="166"/>
      <c r="DQ73" s="166"/>
      <c r="DR73" s="166"/>
      <c r="DS73" s="166"/>
      <c r="DT73" s="166"/>
      <c r="DU73" s="166"/>
      <c r="DV73" s="166"/>
      <c r="DW73" s="166"/>
      <c r="DX73" s="166"/>
      <c r="DY73" s="166"/>
      <c r="DZ73" s="166"/>
      <c r="EA73" s="166"/>
      <c r="EB73" s="166"/>
      <c r="EC73" s="166"/>
      <c r="ED73" s="166"/>
      <c r="EE73" s="166"/>
      <c r="EF73" s="166"/>
      <c r="EG73" s="166"/>
      <c r="EH73" s="166"/>
      <c r="EI73" s="166"/>
      <c r="EJ73" s="166"/>
      <c r="EK73" s="166"/>
      <c r="EL73" s="166"/>
      <c r="EM73" s="166"/>
      <c r="EN73" s="166"/>
      <c r="EO73" s="166"/>
      <c r="EP73" s="166"/>
      <c r="EQ73" s="166"/>
      <c r="ER73" s="166"/>
      <c r="ES73" s="166"/>
      <c r="ET73" s="166"/>
      <c r="EU73" s="166"/>
      <c r="EV73" s="166"/>
      <c r="EW73" s="166"/>
      <c r="EX73" s="166"/>
      <c r="EY73" s="166"/>
      <c r="EZ73" s="166"/>
      <c r="FA73" s="166"/>
      <c r="FB73" s="166"/>
      <c r="FC73" s="166"/>
      <c r="FD73" s="166"/>
      <c r="FE73" s="166"/>
      <c r="FF73" s="166"/>
      <c r="FG73" s="166"/>
      <c r="FH73" s="166"/>
      <c r="FI73" s="166"/>
      <c r="FJ73" s="166"/>
      <c r="FK73" s="166"/>
      <c r="FL73" s="166"/>
      <c r="FM73" s="166"/>
      <c r="FN73" s="166"/>
      <c r="FO73" s="166"/>
      <c r="FP73" s="166"/>
      <c r="FQ73" s="166"/>
      <c r="FR73" s="166"/>
      <c r="FS73" s="166"/>
      <c r="FT73" s="166"/>
      <c r="FU73" s="166"/>
      <c r="FV73" s="166"/>
      <c r="FW73" s="166"/>
      <c r="FX73" s="166"/>
      <c r="FY73" s="166"/>
      <c r="FZ73" s="166"/>
      <c r="GA73" s="166"/>
      <c r="GB73" s="166"/>
      <c r="GC73" s="166"/>
      <c r="GD73" s="166"/>
      <c r="GE73" s="166"/>
      <c r="GF73" s="166"/>
      <c r="GG73" s="166"/>
      <c r="GH73" s="166"/>
      <c r="GI73" s="166"/>
      <c r="GJ73" s="166"/>
      <c r="GK73" s="166"/>
      <c r="GL73" s="166"/>
      <c r="GM73" s="166"/>
      <c r="GN73" s="166"/>
      <c r="GO73" s="166"/>
      <c r="GP73" s="166"/>
      <c r="GQ73" s="166"/>
      <c r="GR73" s="166"/>
      <c r="GS73" s="166"/>
      <c r="GT73" s="166"/>
      <c r="GU73" s="166"/>
      <c r="GV73" s="166"/>
      <c r="GW73" s="166"/>
      <c r="GX73" s="166"/>
      <c r="GY73" s="166"/>
      <c r="GZ73" s="166"/>
      <c r="HA73" s="166"/>
      <c r="HB73" s="166"/>
      <c r="HC73" s="166"/>
      <c r="HD73" s="166"/>
      <c r="HE73" s="166"/>
      <c r="HF73" s="166"/>
      <c r="HG73" s="166"/>
      <c r="HH73" s="166"/>
      <c r="HI73" s="166"/>
      <c r="HJ73" s="166"/>
      <c r="HK73" s="166"/>
      <c r="HL73" s="166"/>
      <c r="HM73" s="166"/>
      <c r="HN73" s="166"/>
      <c r="HO73" s="166"/>
      <c r="HP73" s="166"/>
      <c r="HQ73" s="166"/>
      <c r="HR73" s="166"/>
      <c r="HS73" s="166"/>
      <c r="HT73" s="166"/>
      <c r="HU73" s="166"/>
      <c r="HV73" s="166"/>
      <c r="HW73" s="166"/>
      <c r="HX73" s="166"/>
      <c r="HY73" s="166"/>
      <c r="HZ73" s="166"/>
      <c r="IA73" s="166"/>
      <c r="IB73" s="166"/>
      <c r="IC73" s="166"/>
      <c r="ID73" s="166"/>
      <c r="IE73" s="166"/>
      <c r="IF73" s="166"/>
      <c r="IG73" s="166"/>
      <c r="IH73" s="166"/>
      <c r="II73" s="166"/>
      <c r="IJ73" s="166"/>
      <c r="IK73" s="166"/>
      <c r="IL73" s="166"/>
      <c r="IM73" s="166"/>
      <c r="IN73" s="166"/>
      <c r="IO73" s="166"/>
      <c r="IP73" s="166"/>
      <c r="IQ73" s="166"/>
      <c r="IR73" s="166"/>
      <c r="IS73" s="166"/>
      <c r="IT73" s="166"/>
      <c r="IU73" s="166"/>
      <c r="IV73" s="166"/>
      <c r="IW73" s="166"/>
      <c r="IX73" s="166"/>
      <c r="IY73" s="166"/>
      <c r="IZ73" s="166"/>
      <c r="JA73" s="166"/>
      <c r="JB73" s="166"/>
      <c r="JC73" s="166"/>
      <c r="JD73" s="166"/>
      <c r="JE73" s="166"/>
      <c r="JF73" s="166"/>
      <c r="JG73" s="166"/>
      <c r="JH73" s="166"/>
      <c r="JI73" s="166"/>
      <c r="JJ73" s="166"/>
      <c r="JK73" s="166"/>
      <c r="JL73" s="166"/>
      <c r="JM73" s="166"/>
      <c r="JN73" s="166"/>
      <c r="JO73" s="166"/>
      <c r="JP73" s="166"/>
      <c r="JQ73" s="166"/>
      <c r="JR73" s="166"/>
      <c r="JS73" s="166"/>
      <c r="JT73" s="166"/>
      <c r="JU73" s="166"/>
      <c r="JV73" s="166"/>
      <c r="JW73" s="166"/>
      <c r="JX73" s="166"/>
      <c r="JY73" s="166"/>
      <c r="JZ73" s="166"/>
      <c r="KA73" s="166"/>
      <c r="KB73" s="166"/>
      <c r="KC73" s="166"/>
      <c r="KD73" s="166"/>
      <c r="KE73" s="166"/>
      <c r="KF73" s="166"/>
      <c r="KG73" s="166"/>
      <c r="KH73" s="166"/>
      <c r="KI73" s="166"/>
      <c r="KJ73" s="166"/>
      <c r="KK73" s="166"/>
      <c r="KL73" s="166"/>
      <c r="KM73" s="166"/>
      <c r="KN73" s="166"/>
      <c r="KO73" s="166"/>
      <c r="KP73" s="166"/>
      <c r="KQ73" s="166"/>
      <c r="KR73" s="166"/>
      <c r="KS73" s="166"/>
      <c r="KT73" s="166"/>
      <c r="KU73" s="166"/>
      <c r="KV73" s="166"/>
      <c r="KW73" s="166"/>
      <c r="KX73" s="166"/>
      <c r="KY73" s="166"/>
      <c r="KZ73" s="166"/>
      <c r="LA73" s="166"/>
      <c r="LB73" s="166"/>
      <c r="LC73" s="166"/>
      <c r="LD73" s="166"/>
      <c r="LE73" s="166"/>
      <c r="LF73" s="166"/>
      <c r="LG73" s="166"/>
      <c r="LH73" s="166"/>
      <c r="LI73" s="166"/>
      <c r="LJ73" s="166"/>
      <c r="LK73" s="166"/>
      <c r="LL73" s="166"/>
      <c r="LM73" s="166"/>
      <c r="LN73" s="166"/>
      <c r="LO73" s="166"/>
      <c r="LP73" s="166"/>
      <c r="LQ73" s="166"/>
      <c r="LR73" s="166"/>
      <c r="LS73" s="166"/>
      <c r="LT73" s="166"/>
      <c r="LU73" s="166"/>
      <c r="LV73" s="166"/>
      <c r="LW73" s="166"/>
      <c r="LX73" s="166"/>
      <c r="LY73" s="166"/>
      <c r="LZ73" s="166"/>
      <c r="MA73" s="166"/>
      <c r="MB73" s="166"/>
      <c r="MC73" s="166"/>
      <c r="MD73" s="166"/>
      <c r="ME73" s="166"/>
      <c r="MF73" s="166"/>
      <c r="MG73" s="166"/>
      <c r="MH73" s="166"/>
      <c r="MI73" s="166"/>
      <c r="MJ73" s="166"/>
      <c r="MK73" s="166"/>
      <c r="ML73" s="166"/>
      <c r="MM73" s="166"/>
      <c r="MN73" s="166"/>
      <c r="MO73" s="166"/>
      <c r="MP73" s="166"/>
      <c r="MQ73" s="166"/>
      <c r="MR73" s="166"/>
      <c r="MS73" s="166"/>
      <c r="MT73" s="166"/>
      <c r="MU73" s="166"/>
      <c r="MV73" s="166"/>
      <c r="MW73" s="166"/>
      <c r="MX73" s="166"/>
      <c r="MY73" s="166"/>
      <c r="MZ73" s="166"/>
      <c r="NA73" s="166"/>
      <c r="NB73" s="166"/>
      <c r="NC73" s="166"/>
      <c r="ND73" s="166"/>
      <c r="NE73" s="166"/>
      <c r="NF73" s="166"/>
      <c r="NG73" s="166"/>
      <c r="NH73" s="166"/>
      <c r="NI73" s="166"/>
      <c r="NJ73" s="166"/>
      <c r="NK73" s="166"/>
      <c r="NL73" s="166"/>
      <c r="NM73" s="166"/>
      <c r="NN73" s="166"/>
      <c r="NO73" s="166"/>
      <c r="NP73" s="166"/>
      <c r="NQ73" s="166"/>
      <c r="NR73" s="166"/>
      <c r="NS73" s="166"/>
      <c r="NT73" s="166"/>
      <c r="NU73" s="166"/>
      <c r="NV73" s="166"/>
      <c r="NW73" s="166"/>
      <c r="NX73" s="166"/>
      <c r="NY73" s="166"/>
      <c r="NZ73" s="166"/>
      <c r="OA73" s="166"/>
      <c r="OB73" s="166"/>
      <c r="OC73" s="166"/>
      <c r="OD73" s="166"/>
      <c r="OE73" s="166"/>
      <c r="OF73" s="166"/>
      <c r="OG73" s="166"/>
      <c r="OH73" s="166"/>
      <c r="OI73" s="166"/>
      <c r="OJ73" s="166"/>
      <c r="OK73" s="166"/>
      <c r="OL73" s="166"/>
      <c r="OM73" s="166"/>
      <c r="ON73" s="166"/>
      <c r="OO73" s="166"/>
      <c r="OP73" s="166"/>
      <c r="OQ73" s="166"/>
      <c r="OR73" s="166"/>
      <c r="OS73" s="166"/>
      <c r="OT73" s="166"/>
      <c r="OU73" s="166"/>
      <c r="OV73" s="166"/>
      <c r="OW73" s="166"/>
      <c r="OX73" s="166"/>
      <c r="OY73" s="166"/>
      <c r="OZ73" s="166"/>
      <c r="PA73" s="166"/>
      <c r="PB73" s="166"/>
      <c r="PC73" s="166"/>
      <c r="PD73" s="166"/>
      <c r="PE73" s="166"/>
      <c r="PF73" s="166"/>
      <c r="PG73" s="166"/>
      <c r="PH73" s="166"/>
      <c r="PI73" s="166"/>
      <c r="PJ73" s="166"/>
      <c r="PK73" s="166"/>
      <c r="PL73" s="166"/>
      <c r="PM73" s="166"/>
      <c r="PN73" s="166"/>
      <c r="PO73" s="166"/>
      <c r="PP73" s="166"/>
      <c r="PQ73" s="166"/>
      <c r="PR73" s="166"/>
      <c r="PS73" s="166"/>
      <c r="PT73" s="166"/>
      <c r="PU73" s="166"/>
      <c r="PV73" s="166"/>
      <c r="PW73" s="166"/>
      <c r="PX73" s="166"/>
      <c r="PY73" s="166"/>
      <c r="PZ73" s="166"/>
      <c r="QA73" s="166"/>
      <c r="QB73" s="166"/>
      <c r="QC73" s="166"/>
      <c r="QD73" s="166"/>
      <c r="QE73" s="166"/>
      <c r="QF73" s="166"/>
      <c r="QG73" s="166"/>
      <c r="QH73" s="166"/>
      <c r="QI73" s="166"/>
      <c r="QJ73" s="166"/>
      <c r="QK73" s="166"/>
      <c r="QL73" s="166"/>
      <c r="QM73" s="166"/>
      <c r="QN73" s="166"/>
      <c r="QO73" s="166"/>
      <c r="QP73" s="166"/>
      <c r="QQ73" s="166"/>
      <c r="QR73" s="166"/>
      <c r="QS73" s="166"/>
      <c r="QT73" s="166"/>
      <c r="QU73" s="166"/>
      <c r="QV73" s="166"/>
      <c r="QW73" s="166"/>
      <c r="QX73" s="166"/>
      <c r="QY73" s="166"/>
      <c r="QZ73" s="166"/>
      <c r="RA73" s="166"/>
      <c r="RB73" s="166"/>
      <c r="RC73" s="166"/>
      <c r="RD73" s="166"/>
      <c r="RE73" s="166"/>
      <c r="RF73" s="166"/>
      <c r="RG73" s="166"/>
      <c r="RH73" s="166"/>
      <c r="RI73" s="166"/>
      <c r="RJ73" s="166"/>
      <c r="RK73" s="166"/>
      <c r="RL73" s="166"/>
      <c r="RM73" s="166"/>
      <c r="RN73" s="166"/>
      <c r="RO73" s="166"/>
      <c r="RP73" s="166"/>
      <c r="RQ73" s="166"/>
      <c r="RR73" s="166"/>
      <c r="RS73" s="166"/>
      <c r="RT73" s="166"/>
      <c r="RU73" s="166"/>
      <c r="RV73" s="166"/>
      <c r="RW73" s="166"/>
      <c r="RX73" s="166"/>
      <c r="RY73" s="166"/>
      <c r="RZ73" s="166"/>
      <c r="SA73" s="166"/>
      <c r="SB73" s="166"/>
      <c r="SC73" s="166"/>
      <c r="SD73" s="166"/>
      <c r="SE73" s="166"/>
      <c r="SF73" s="166"/>
      <c r="SG73" s="166"/>
      <c r="SH73" s="166"/>
      <c r="SI73" s="166"/>
      <c r="SJ73" s="166"/>
      <c r="SK73" s="166"/>
      <c r="SL73" s="166"/>
      <c r="SM73" s="166"/>
      <c r="SN73" s="166"/>
      <c r="SO73" s="166"/>
      <c r="SP73" s="166"/>
      <c r="SQ73" s="166"/>
      <c r="SR73" s="166"/>
      <c r="SS73" s="166"/>
      <c r="ST73" s="166"/>
      <c r="SU73" s="166"/>
      <c r="SV73" s="166"/>
      <c r="SW73" s="166"/>
      <c r="SX73" s="166"/>
      <c r="SY73" s="166"/>
      <c r="SZ73" s="166"/>
      <c r="TA73" s="166"/>
      <c r="TB73" s="166"/>
      <c r="TC73" s="166"/>
      <c r="TD73" s="166"/>
      <c r="TE73" s="166"/>
      <c r="TF73" s="166"/>
      <c r="TG73" s="166"/>
      <c r="TH73" s="166"/>
      <c r="TI73" s="166"/>
      <c r="TJ73" s="166"/>
      <c r="TK73" s="166"/>
      <c r="TL73" s="166"/>
      <c r="TM73" s="166"/>
      <c r="TN73" s="166"/>
      <c r="TO73" s="166"/>
      <c r="TP73" s="166"/>
      <c r="TQ73" s="166"/>
      <c r="TR73" s="166"/>
      <c r="TS73" s="166"/>
      <c r="TT73" s="166"/>
      <c r="TU73" s="166"/>
      <c r="TV73" s="166"/>
      <c r="TW73" s="166"/>
      <c r="TX73" s="166"/>
      <c r="TY73" s="166"/>
      <c r="TZ73" s="166"/>
      <c r="UA73" s="166"/>
      <c r="UB73" s="166"/>
      <c r="UC73" s="166"/>
      <c r="UD73" s="166"/>
      <c r="UE73" s="166"/>
      <c r="UF73" s="166"/>
      <c r="UG73" s="166"/>
      <c r="UH73" s="166"/>
      <c r="UI73" s="166"/>
      <c r="UJ73" s="166"/>
      <c r="UK73" s="166"/>
      <c r="UL73" s="166"/>
      <c r="UM73" s="166"/>
      <c r="UN73" s="166"/>
      <c r="UO73" s="166"/>
      <c r="UP73" s="166"/>
      <c r="UQ73" s="166"/>
      <c r="UR73" s="166"/>
      <c r="US73" s="166"/>
      <c r="UT73" s="166"/>
      <c r="UU73" s="166"/>
      <c r="UV73" s="166"/>
      <c r="UW73" s="166"/>
      <c r="UX73" s="166"/>
      <c r="UY73" s="166"/>
      <c r="UZ73" s="166"/>
      <c r="VA73" s="166"/>
      <c r="VB73" s="166"/>
      <c r="VC73" s="166"/>
      <c r="VD73" s="166"/>
      <c r="VE73" s="166"/>
      <c r="VF73" s="166"/>
      <c r="VG73" s="166"/>
      <c r="VH73" s="166"/>
      <c r="VI73" s="166"/>
      <c r="VJ73" s="166"/>
      <c r="VK73" s="166"/>
      <c r="VL73" s="166"/>
      <c r="VM73" s="166"/>
      <c r="VN73" s="166"/>
      <c r="VO73" s="166"/>
      <c r="VP73" s="166"/>
      <c r="VQ73" s="166"/>
      <c r="VR73" s="166"/>
      <c r="VS73" s="166"/>
      <c r="VT73" s="166"/>
      <c r="VU73" s="166"/>
      <c r="VV73" s="166"/>
      <c r="VW73" s="166"/>
      <c r="VX73" s="166"/>
      <c r="VY73" s="166"/>
      <c r="VZ73" s="166"/>
      <c r="WA73" s="166"/>
      <c r="WB73" s="166"/>
      <c r="WC73" s="166"/>
      <c r="WD73" s="166"/>
      <c r="WE73" s="166"/>
      <c r="WF73" s="166"/>
      <c r="WG73" s="166"/>
      <c r="WH73" s="166"/>
      <c r="WI73" s="166"/>
      <c r="WJ73" s="166"/>
      <c r="WK73" s="166"/>
      <c r="WL73" s="166"/>
      <c r="WM73" s="166"/>
      <c r="WN73" s="166"/>
      <c r="WO73" s="166"/>
      <c r="WP73" s="166"/>
      <c r="WQ73" s="166"/>
      <c r="WR73" s="166"/>
      <c r="WS73" s="166"/>
      <c r="WT73" s="166"/>
      <c r="WU73" s="166"/>
      <c r="WV73" s="166"/>
      <c r="WW73" s="166"/>
      <c r="WX73" s="166"/>
      <c r="WY73" s="166"/>
      <c r="WZ73" s="166"/>
      <c r="XA73" s="166"/>
      <c r="XB73" s="166"/>
      <c r="XC73" s="166"/>
      <c r="XD73" s="166"/>
      <c r="XE73" s="166"/>
      <c r="XF73" s="166"/>
      <c r="XG73" s="166"/>
      <c r="XH73" s="166"/>
      <c r="XI73" s="166"/>
      <c r="XJ73" s="166"/>
      <c r="XK73" s="166"/>
      <c r="XL73" s="166"/>
      <c r="XM73" s="166"/>
      <c r="XN73" s="166"/>
      <c r="XO73" s="166"/>
      <c r="XP73" s="166"/>
      <c r="XQ73" s="166"/>
      <c r="XR73" s="166"/>
      <c r="XS73" s="166"/>
      <c r="XT73" s="166"/>
      <c r="XU73" s="166"/>
      <c r="XV73" s="166"/>
      <c r="XW73" s="166"/>
      <c r="XX73" s="166"/>
      <c r="XY73" s="166"/>
      <c r="XZ73" s="166"/>
      <c r="YA73" s="166"/>
      <c r="YB73" s="166"/>
      <c r="YC73" s="166"/>
      <c r="YD73" s="166"/>
      <c r="YE73" s="166"/>
      <c r="YF73" s="166"/>
      <c r="YG73" s="166"/>
      <c r="YH73" s="166"/>
      <c r="YI73" s="166"/>
      <c r="YJ73" s="166"/>
      <c r="YK73" s="166"/>
      <c r="YL73" s="166"/>
      <c r="YM73" s="166"/>
      <c r="YN73" s="166"/>
      <c r="YO73" s="166"/>
      <c r="YP73" s="166"/>
      <c r="YQ73" s="166"/>
      <c r="YR73" s="166"/>
      <c r="YS73" s="166"/>
      <c r="YT73" s="166"/>
      <c r="YU73" s="166"/>
      <c r="YV73" s="166"/>
      <c r="YW73" s="166"/>
      <c r="YX73" s="166"/>
      <c r="YY73" s="166"/>
      <c r="YZ73" s="166"/>
      <c r="ZA73" s="166"/>
      <c r="ZB73" s="166"/>
      <c r="ZC73" s="166"/>
      <c r="ZD73" s="166"/>
      <c r="ZE73" s="166"/>
      <c r="ZF73" s="166"/>
      <c r="ZG73" s="166"/>
      <c r="ZH73" s="166"/>
      <c r="ZI73" s="166"/>
      <c r="ZJ73" s="166"/>
      <c r="ZK73" s="166"/>
      <c r="ZL73" s="166"/>
      <c r="ZM73" s="166"/>
      <c r="ZN73" s="166"/>
      <c r="ZO73" s="166"/>
      <c r="ZP73" s="166"/>
      <c r="ZQ73" s="166"/>
      <c r="ZR73" s="166"/>
      <c r="ZS73" s="166"/>
      <c r="ZT73" s="166"/>
      <c r="ZU73" s="166"/>
      <c r="ZV73" s="166"/>
      <c r="ZW73" s="166"/>
      <c r="ZX73" s="166"/>
      <c r="ZY73" s="166"/>
      <c r="ZZ73" s="166"/>
      <c r="AAA73" s="166"/>
      <c r="AAB73" s="166"/>
      <c r="AAC73" s="166"/>
      <c r="AAD73" s="166"/>
      <c r="AAE73" s="166"/>
      <c r="AAF73" s="166"/>
      <c r="AAG73" s="166"/>
      <c r="AAH73" s="166"/>
      <c r="AAI73" s="166"/>
      <c r="AAJ73" s="166"/>
      <c r="AAK73" s="166"/>
      <c r="AAL73" s="166"/>
      <c r="AAM73" s="166"/>
      <c r="AAN73" s="166"/>
      <c r="AAO73" s="166"/>
      <c r="AAP73" s="166"/>
      <c r="AAQ73" s="166"/>
      <c r="AAR73" s="166"/>
      <c r="AAS73" s="166"/>
      <c r="AAT73" s="166"/>
      <c r="AAU73" s="166"/>
      <c r="AAV73" s="166"/>
      <c r="AAW73" s="166"/>
      <c r="AAX73" s="166"/>
      <c r="AAY73" s="166"/>
      <c r="AAZ73" s="166"/>
      <c r="ABA73" s="166"/>
      <c r="ABB73" s="166"/>
      <c r="ABC73" s="166"/>
      <c r="ABD73" s="166"/>
      <c r="ABE73" s="166"/>
      <c r="ABF73" s="166"/>
      <c r="ABG73" s="166"/>
      <c r="ABH73" s="166"/>
      <c r="ABI73" s="166"/>
      <c r="ABJ73" s="166"/>
      <c r="ABK73" s="166"/>
      <c r="ABL73" s="166"/>
      <c r="ABM73" s="166"/>
      <c r="ABN73" s="166"/>
      <c r="ABO73" s="166"/>
      <c r="ABP73" s="166"/>
      <c r="ABQ73" s="166"/>
      <c r="ABR73" s="166"/>
      <c r="ABS73" s="166"/>
      <c r="ABT73" s="166"/>
      <c r="ABU73" s="166"/>
      <c r="ABV73" s="166"/>
      <c r="ABW73" s="166"/>
      <c r="ABX73" s="166"/>
      <c r="ABY73" s="166"/>
      <c r="ABZ73" s="166"/>
      <c r="ACA73" s="166"/>
      <c r="ACB73" s="166"/>
      <c r="ACC73" s="166"/>
      <c r="ACD73" s="166"/>
      <c r="ACE73" s="166"/>
      <c r="ACF73" s="166"/>
      <c r="ACG73" s="166"/>
      <c r="ACH73" s="166"/>
      <c r="ACI73" s="166"/>
      <c r="ACJ73" s="166"/>
      <c r="ACK73" s="166"/>
      <c r="ACL73" s="166"/>
      <c r="ACM73" s="166"/>
      <c r="ACN73" s="166"/>
      <c r="ACO73" s="166"/>
      <c r="ACP73" s="166"/>
      <c r="ACQ73" s="166"/>
      <c r="ACR73" s="166"/>
      <c r="ACS73" s="166"/>
      <c r="ACT73" s="166"/>
      <c r="ACU73" s="166"/>
      <c r="ACV73" s="166"/>
      <c r="ACW73" s="166"/>
      <c r="ACX73" s="166"/>
      <c r="ACY73" s="166"/>
      <c r="ACZ73" s="166"/>
      <c r="ADA73" s="166"/>
      <c r="ADB73" s="166"/>
      <c r="ADC73" s="166"/>
      <c r="ADD73" s="166"/>
      <c r="ADE73" s="166"/>
      <c r="ADF73" s="166"/>
      <c r="ADG73" s="166"/>
      <c r="ADH73" s="166"/>
      <c r="ADI73" s="166"/>
      <c r="ADJ73" s="166"/>
      <c r="ADK73" s="166"/>
      <c r="ADL73" s="166"/>
      <c r="ADM73" s="166"/>
      <c r="ADN73" s="166"/>
      <c r="ADO73" s="166"/>
      <c r="ADP73" s="166"/>
      <c r="ADQ73" s="166"/>
      <c r="ADR73" s="166"/>
      <c r="ADS73" s="166"/>
      <c r="ADT73" s="166"/>
      <c r="ADU73" s="166"/>
      <c r="ADV73" s="166"/>
      <c r="ADW73" s="166"/>
      <c r="ADX73" s="166"/>
      <c r="ADY73" s="166"/>
      <c r="ADZ73" s="166"/>
      <c r="AEA73" s="166"/>
      <c r="AEB73" s="166"/>
      <c r="AEC73" s="166"/>
      <c r="AED73" s="166"/>
      <c r="AEE73" s="166"/>
      <c r="AEF73" s="166"/>
      <c r="AEG73" s="166"/>
      <c r="AEH73" s="166"/>
      <c r="AEI73" s="166"/>
      <c r="AEJ73" s="166"/>
      <c r="AEK73" s="166"/>
      <c r="AEL73" s="166"/>
      <c r="AEM73" s="166"/>
      <c r="AEN73" s="166"/>
      <c r="AEO73" s="166"/>
      <c r="AEP73" s="166"/>
      <c r="AEQ73" s="166"/>
      <c r="AER73" s="166"/>
      <c r="AES73" s="166"/>
      <c r="AET73" s="166"/>
      <c r="AEU73" s="166"/>
      <c r="AEV73" s="166"/>
      <c r="AEW73" s="166"/>
      <c r="AEX73" s="166"/>
      <c r="AEY73" s="166"/>
      <c r="AEZ73" s="166"/>
      <c r="AFA73" s="166"/>
      <c r="AFB73" s="166"/>
      <c r="AFC73" s="166"/>
      <c r="AFD73" s="166"/>
      <c r="AFE73" s="166"/>
      <c r="AFF73" s="166"/>
      <c r="AFG73" s="166"/>
      <c r="AFH73" s="166"/>
      <c r="AFI73" s="166"/>
      <c r="AFJ73" s="166"/>
      <c r="AFK73" s="166"/>
      <c r="AFL73" s="166"/>
      <c r="AFM73" s="166"/>
      <c r="AFN73" s="166"/>
      <c r="AFO73" s="166"/>
      <c r="AFP73" s="166"/>
      <c r="AFQ73" s="166"/>
      <c r="AFR73" s="166"/>
      <c r="AFS73" s="166"/>
      <c r="AFT73" s="166"/>
      <c r="AFU73" s="166"/>
      <c r="AFV73" s="166"/>
      <c r="AFW73" s="166"/>
      <c r="AFX73" s="166"/>
      <c r="AFY73" s="166"/>
      <c r="AFZ73" s="166"/>
      <c r="AGA73" s="166"/>
      <c r="AGB73" s="166"/>
      <c r="AGC73" s="166"/>
      <c r="AGD73" s="166"/>
      <c r="AGE73" s="166"/>
      <c r="AGF73" s="166"/>
      <c r="AGG73" s="166"/>
      <c r="AGH73" s="166"/>
      <c r="AGI73" s="166"/>
      <c r="AGJ73" s="166"/>
      <c r="AGK73" s="166"/>
      <c r="AGL73" s="166"/>
      <c r="AGM73" s="166"/>
      <c r="AGN73" s="166"/>
      <c r="AGO73" s="166"/>
      <c r="AGP73" s="166"/>
      <c r="AGQ73" s="166"/>
      <c r="AGR73" s="166"/>
      <c r="AGS73" s="166"/>
      <c r="AGT73" s="166"/>
      <c r="AGU73" s="166"/>
      <c r="AGV73" s="166"/>
      <c r="AGW73" s="166"/>
      <c r="AGX73" s="166"/>
      <c r="AGY73" s="166"/>
      <c r="AGZ73" s="166"/>
      <c r="AHA73" s="166"/>
      <c r="AHB73" s="166"/>
      <c r="AHC73" s="166"/>
      <c r="AHD73" s="166"/>
      <c r="AHE73" s="166"/>
      <c r="AHF73" s="166"/>
      <c r="AHG73" s="166"/>
      <c r="AHH73" s="166"/>
      <c r="AHI73" s="166"/>
      <c r="AHJ73" s="166"/>
      <c r="AHK73" s="166"/>
      <c r="AHL73" s="166"/>
      <c r="AHM73" s="166"/>
      <c r="AHN73" s="166"/>
      <c r="AHO73" s="166"/>
      <c r="AHP73" s="166"/>
      <c r="AHQ73" s="166"/>
      <c r="AHR73" s="166"/>
      <c r="AHS73" s="166"/>
      <c r="AHT73" s="166"/>
      <c r="AHU73" s="166"/>
      <c r="AHV73" s="166"/>
      <c r="AHW73" s="166"/>
      <c r="AHX73" s="166"/>
      <c r="AHY73" s="166"/>
      <c r="AHZ73" s="166"/>
      <c r="AIA73" s="166"/>
      <c r="AIB73" s="166"/>
      <c r="AIC73" s="166"/>
      <c r="AID73" s="166"/>
      <c r="AIE73" s="166"/>
      <c r="AIF73" s="166"/>
      <c r="AIG73" s="166"/>
      <c r="AIH73" s="166"/>
      <c r="AII73" s="166"/>
      <c r="AIJ73" s="166"/>
      <c r="AIK73" s="166"/>
      <c r="AIL73" s="166"/>
      <c r="AIM73" s="166"/>
      <c r="AIN73" s="166"/>
      <c r="AIO73" s="166"/>
      <c r="AIP73" s="166"/>
      <c r="AIQ73" s="166"/>
      <c r="AIR73" s="166"/>
      <c r="AIS73" s="166"/>
      <c r="AIT73" s="166"/>
      <c r="AIU73" s="166"/>
      <c r="AIV73" s="166"/>
      <c r="AIW73" s="166"/>
      <c r="AIX73" s="166"/>
      <c r="AIY73" s="166"/>
      <c r="AIZ73" s="166"/>
      <c r="AJA73" s="166"/>
      <c r="AJB73" s="166"/>
      <c r="AJC73" s="166"/>
      <c r="AJD73" s="166"/>
      <c r="AJE73" s="166"/>
      <c r="AJF73" s="166"/>
      <c r="AJG73" s="166"/>
      <c r="AJH73" s="166"/>
      <c r="AJI73" s="166"/>
      <c r="AJJ73" s="166"/>
      <c r="AJK73" s="166"/>
      <c r="AJL73" s="166"/>
      <c r="AJM73" s="166"/>
      <c r="AJN73" s="166"/>
      <c r="AJO73" s="166"/>
      <c r="AJP73" s="166"/>
      <c r="AJQ73" s="166"/>
      <c r="AJR73" s="166"/>
      <c r="AJS73" s="166"/>
      <c r="AJT73" s="166"/>
      <c r="AJU73" s="166"/>
      <c r="AJV73" s="166"/>
      <c r="AJW73" s="166"/>
      <c r="AJX73" s="166"/>
      <c r="AJY73" s="166"/>
      <c r="AJZ73" s="166"/>
      <c r="AKA73" s="166"/>
      <c r="AKB73" s="166"/>
      <c r="AKC73" s="166"/>
      <c r="AKD73" s="166"/>
      <c r="AKE73" s="166"/>
      <c r="AKF73" s="166"/>
      <c r="AKG73" s="166"/>
      <c r="AKH73" s="166"/>
      <c r="AKI73" s="166"/>
      <c r="AKJ73" s="166"/>
      <c r="AKK73" s="166"/>
      <c r="AKL73" s="166"/>
      <c r="AKM73" s="166"/>
      <c r="AKN73" s="166"/>
    </row>
    <row r="74" spans="1:976" s="421" customFormat="1">
      <c r="A74" s="172" t="str">
        <f>A61</f>
        <v>I. kwartał 2</v>
      </c>
      <c r="B74" s="173"/>
      <c r="C74" s="173"/>
      <c r="D74" s="174">
        <f ca="1">D61*$B$54</f>
        <v>0</v>
      </c>
      <c r="E74" s="174">
        <f ca="1">E61*$B$54</f>
        <v>0</v>
      </c>
      <c r="F74" s="174">
        <f ca="1">F61*$B$54</f>
        <v>0</v>
      </c>
      <c r="G74" s="174">
        <f ca="1">G61*$B$54</f>
        <v>0</v>
      </c>
      <c r="H74" s="174">
        <f ca="1">H61*$B$54</f>
        <v>0</v>
      </c>
      <c r="I74" s="174">
        <f ca="1">I61*$B$54</f>
        <v>0</v>
      </c>
      <c r="J74" s="174">
        <f ca="1">J61*$B$54</f>
        <v>0</v>
      </c>
      <c r="K74" s="174">
        <f ca="1">K61*$B$54</f>
        <v>0</v>
      </c>
      <c r="L74" s="174">
        <f ca="1">L61*$B$54</f>
        <v>0</v>
      </c>
      <c r="M74" s="174">
        <f ca="1">M61*$B$54</f>
        <v>0</v>
      </c>
      <c r="N74" s="174">
        <f ca="1">N61*$B$54</f>
        <v>0</v>
      </c>
      <c r="O74" s="174">
        <f ca="1">O61*$B$54</f>
        <v>0</v>
      </c>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c r="AS74" s="166"/>
      <c r="AT74" s="166"/>
      <c r="AU74" s="166"/>
      <c r="AV74" s="166"/>
      <c r="AW74" s="166"/>
      <c r="AX74" s="166"/>
      <c r="AY74" s="166"/>
      <c r="AZ74" s="166"/>
      <c r="BA74" s="166"/>
      <c r="BB74" s="166"/>
      <c r="BC74" s="166"/>
      <c r="BD74" s="166"/>
      <c r="BE74" s="166"/>
      <c r="BF74" s="166"/>
      <c r="BG74" s="166"/>
      <c r="BH74" s="166"/>
      <c r="BI74" s="166"/>
      <c r="BJ74" s="166"/>
      <c r="BK74" s="166"/>
      <c r="BL74" s="166"/>
      <c r="BM74" s="166"/>
      <c r="BN74" s="166"/>
      <c r="BO74" s="166"/>
      <c r="BP74" s="166"/>
      <c r="BQ74" s="166"/>
      <c r="BR74" s="166"/>
      <c r="BS74" s="166"/>
      <c r="BT74" s="166"/>
      <c r="BU74" s="166"/>
      <c r="BV74" s="166"/>
      <c r="BW74" s="166"/>
      <c r="BX74" s="166"/>
      <c r="BY74" s="166"/>
      <c r="BZ74" s="166"/>
      <c r="CA74" s="166"/>
      <c r="CB74" s="166"/>
      <c r="CC74" s="166"/>
      <c r="CD74" s="166"/>
      <c r="CE74" s="166"/>
      <c r="CF74" s="166"/>
      <c r="CG74" s="166"/>
      <c r="CH74" s="166"/>
      <c r="CI74" s="166"/>
      <c r="CJ74" s="166"/>
      <c r="CK74" s="166"/>
      <c r="CL74" s="166"/>
      <c r="CM74" s="166"/>
      <c r="CN74" s="166"/>
      <c r="CO74" s="166"/>
      <c r="CP74" s="166"/>
      <c r="CQ74" s="166"/>
      <c r="CR74" s="166"/>
      <c r="CS74" s="166"/>
      <c r="CT74" s="166"/>
      <c r="CU74" s="166"/>
      <c r="CV74" s="166"/>
      <c r="CW74" s="166"/>
      <c r="CX74" s="166"/>
      <c r="CY74" s="166"/>
      <c r="CZ74" s="166"/>
      <c r="DA74" s="166"/>
      <c r="DB74" s="166"/>
      <c r="DC74" s="166"/>
      <c r="DD74" s="166"/>
      <c r="DE74" s="166"/>
      <c r="DF74" s="166"/>
      <c r="DG74" s="166"/>
      <c r="DH74" s="166"/>
      <c r="DI74" s="166"/>
      <c r="DJ74" s="166"/>
      <c r="DK74" s="166"/>
      <c r="DL74" s="166"/>
      <c r="DM74" s="166"/>
      <c r="DN74" s="166"/>
      <c r="DO74" s="166"/>
      <c r="DP74" s="166"/>
      <c r="DQ74" s="166"/>
      <c r="DR74" s="166"/>
      <c r="DS74" s="166"/>
      <c r="DT74" s="166"/>
      <c r="DU74" s="166"/>
      <c r="DV74" s="166"/>
      <c r="DW74" s="166"/>
      <c r="DX74" s="166"/>
      <c r="DY74" s="166"/>
      <c r="DZ74" s="166"/>
      <c r="EA74" s="166"/>
      <c r="EB74" s="166"/>
      <c r="EC74" s="166"/>
      <c r="ED74" s="166"/>
      <c r="EE74" s="166"/>
      <c r="EF74" s="166"/>
      <c r="EG74" s="166"/>
      <c r="EH74" s="166"/>
      <c r="EI74" s="166"/>
      <c r="EJ74" s="166"/>
      <c r="EK74" s="166"/>
      <c r="EL74" s="166"/>
      <c r="EM74" s="166"/>
      <c r="EN74" s="166"/>
      <c r="EO74" s="166"/>
      <c r="EP74" s="166"/>
      <c r="EQ74" s="166"/>
      <c r="ER74" s="166"/>
      <c r="ES74" s="166"/>
      <c r="ET74" s="166"/>
      <c r="EU74" s="166"/>
      <c r="EV74" s="166"/>
      <c r="EW74" s="166"/>
      <c r="EX74" s="166"/>
      <c r="EY74" s="166"/>
      <c r="EZ74" s="166"/>
      <c r="FA74" s="166"/>
      <c r="FB74" s="166"/>
      <c r="FC74" s="166"/>
      <c r="FD74" s="166"/>
      <c r="FE74" s="166"/>
      <c r="FF74" s="166"/>
      <c r="FG74" s="166"/>
      <c r="FH74" s="166"/>
      <c r="FI74" s="166"/>
      <c r="FJ74" s="166"/>
      <c r="FK74" s="166"/>
      <c r="FL74" s="166"/>
      <c r="FM74" s="166"/>
      <c r="FN74" s="166"/>
      <c r="FO74" s="166"/>
      <c r="FP74" s="166"/>
      <c r="FQ74" s="166"/>
      <c r="FR74" s="166"/>
      <c r="FS74" s="166"/>
      <c r="FT74" s="166"/>
      <c r="FU74" s="166"/>
      <c r="FV74" s="166"/>
      <c r="FW74" s="166"/>
      <c r="FX74" s="166"/>
      <c r="FY74" s="166"/>
      <c r="FZ74" s="166"/>
      <c r="GA74" s="166"/>
      <c r="GB74" s="166"/>
      <c r="GC74" s="166"/>
      <c r="GD74" s="166"/>
      <c r="GE74" s="166"/>
      <c r="GF74" s="166"/>
      <c r="GG74" s="166"/>
      <c r="GH74" s="166"/>
      <c r="GI74" s="166"/>
      <c r="GJ74" s="166"/>
      <c r="GK74" s="166"/>
      <c r="GL74" s="166"/>
      <c r="GM74" s="166"/>
      <c r="GN74" s="166"/>
      <c r="GO74" s="166"/>
      <c r="GP74" s="166"/>
      <c r="GQ74" s="166"/>
      <c r="GR74" s="166"/>
      <c r="GS74" s="166"/>
      <c r="GT74" s="166"/>
      <c r="GU74" s="166"/>
      <c r="GV74" s="166"/>
      <c r="GW74" s="166"/>
      <c r="GX74" s="166"/>
      <c r="GY74" s="166"/>
      <c r="GZ74" s="166"/>
      <c r="HA74" s="166"/>
      <c r="HB74" s="166"/>
      <c r="HC74" s="166"/>
      <c r="HD74" s="166"/>
      <c r="HE74" s="166"/>
      <c r="HF74" s="166"/>
      <c r="HG74" s="166"/>
      <c r="HH74" s="166"/>
      <c r="HI74" s="166"/>
      <c r="HJ74" s="166"/>
      <c r="HK74" s="166"/>
      <c r="HL74" s="166"/>
      <c r="HM74" s="166"/>
      <c r="HN74" s="166"/>
      <c r="HO74" s="166"/>
      <c r="HP74" s="166"/>
      <c r="HQ74" s="166"/>
      <c r="HR74" s="166"/>
      <c r="HS74" s="166"/>
      <c r="HT74" s="166"/>
      <c r="HU74" s="166"/>
      <c r="HV74" s="166"/>
      <c r="HW74" s="166"/>
      <c r="HX74" s="166"/>
      <c r="HY74" s="166"/>
      <c r="HZ74" s="166"/>
      <c r="IA74" s="166"/>
      <c r="IB74" s="166"/>
      <c r="IC74" s="166"/>
      <c r="ID74" s="166"/>
      <c r="IE74" s="166"/>
      <c r="IF74" s="166"/>
      <c r="IG74" s="166"/>
      <c r="IH74" s="166"/>
      <c r="II74" s="166"/>
      <c r="IJ74" s="166"/>
      <c r="IK74" s="166"/>
      <c r="IL74" s="166"/>
      <c r="IM74" s="166"/>
      <c r="IN74" s="166"/>
      <c r="IO74" s="166"/>
      <c r="IP74" s="166"/>
      <c r="IQ74" s="166"/>
      <c r="IR74" s="166"/>
      <c r="IS74" s="166"/>
      <c r="IT74" s="166"/>
      <c r="IU74" s="166"/>
      <c r="IV74" s="166"/>
      <c r="IW74" s="166"/>
      <c r="IX74" s="166"/>
      <c r="IY74" s="166"/>
      <c r="IZ74" s="166"/>
      <c r="JA74" s="166"/>
      <c r="JB74" s="166"/>
      <c r="JC74" s="166"/>
      <c r="JD74" s="166"/>
      <c r="JE74" s="166"/>
      <c r="JF74" s="166"/>
      <c r="JG74" s="166"/>
      <c r="JH74" s="166"/>
      <c r="JI74" s="166"/>
      <c r="JJ74" s="166"/>
      <c r="JK74" s="166"/>
      <c r="JL74" s="166"/>
      <c r="JM74" s="166"/>
      <c r="JN74" s="166"/>
      <c r="JO74" s="166"/>
      <c r="JP74" s="166"/>
      <c r="JQ74" s="166"/>
      <c r="JR74" s="166"/>
      <c r="JS74" s="166"/>
      <c r="JT74" s="166"/>
      <c r="JU74" s="166"/>
      <c r="JV74" s="166"/>
      <c r="JW74" s="166"/>
      <c r="JX74" s="166"/>
      <c r="JY74" s="166"/>
      <c r="JZ74" s="166"/>
      <c r="KA74" s="166"/>
      <c r="KB74" s="166"/>
      <c r="KC74" s="166"/>
      <c r="KD74" s="166"/>
      <c r="KE74" s="166"/>
      <c r="KF74" s="166"/>
      <c r="KG74" s="166"/>
      <c r="KH74" s="166"/>
      <c r="KI74" s="166"/>
      <c r="KJ74" s="166"/>
      <c r="KK74" s="166"/>
      <c r="KL74" s="166"/>
      <c r="KM74" s="166"/>
      <c r="KN74" s="166"/>
      <c r="KO74" s="166"/>
      <c r="KP74" s="166"/>
      <c r="KQ74" s="166"/>
      <c r="KR74" s="166"/>
      <c r="KS74" s="166"/>
      <c r="KT74" s="166"/>
      <c r="KU74" s="166"/>
      <c r="KV74" s="166"/>
      <c r="KW74" s="166"/>
      <c r="KX74" s="166"/>
      <c r="KY74" s="166"/>
      <c r="KZ74" s="166"/>
      <c r="LA74" s="166"/>
      <c r="LB74" s="166"/>
      <c r="LC74" s="166"/>
      <c r="LD74" s="166"/>
      <c r="LE74" s="166"/>
      <c r="LF74" s="166"/>
      <c r="LG74" s="166"/>
      <c r="LH74" s="166"/>
      <c r="LI74" s="166"/>
      <c r="LJ74" s="166"/>
      <c r="LK74" s="166"/>
      <c r="LL74" s="166"/>
      <c r="LM74" s="166"/>
      <c r="LN74" s="166"/>
      <c r="LO74" s="166"/>
      <c r="LP74" s="166"/>
      <c r="LQ74" s="166"/>
      <c r="LR74" s="166"/>
      <c r="LS74" s="166"/>
      <c r="LT74" s="166"/>
      <c r="LU74" s="166"/>
      <c r="LV74" s="166"/>
      <c r="LW74" s="166"/>
      <c r="LX74" s="166"/>
      <c r="LY74" s="166"/>
      <c r="LZ74" s="166"/>
      <c r="MA74" s="166"/>
      <c r="MB74" s="166"/>
      <c r="MC74" s="166"/>
      <c r="MD74" s="166"/>
      <c r="ME74" s="166"/>
      <c r="MF74" s="166"/>
      <c r="MG74" s="166"/>
      <c r="MH74" s="166"/>
      <c r="MI74" s="166"/>
      <c r="MJ74" s="166"/>
      <c r="MK74" s="166"/>
      <c r="ML74" s="166"/>
      <c r="MM74" s="166"/>
      <c r="MN74" s="166"/>
      <c r="MO74" s="166"/>
      <c r="MP74" s="166"/>
      <c r="MQ74" s="166"/>
      <c r="MR74" s="166"/>
      <c r="MS74" s="166"/>
      <c r="MT74" s="166"/>
      <c r="MU74" s="166"/>
      <c r="MV74" s="166"/>
      <c r="MW74" s="166"/>
      <c r="MX74" s="166"/>
      <c r="MY74" s="166"/>
      <c r="MZ74" s="166"/>
      <c r="NA74" s="166"/>
      <c r="NB74" s="166"/>
      <c r="NC74" s="166"/>
      <c r="ND74" s="166"/>
      <c r="NE74" s="166"/>
      <c r="NF74" s="166"/>
      <c r="NG74" s="166"/>
      <c r="NH74" s="166"/>
      <c r="NI74" s="166"/>
      <c r="NJ74" s="166"/>
      <c r="NK74" s="166"/>
      <c r="NL74" s="166"/>
      <c r="NM74" s="166"/>
      <c r="NN74" s="166"/>
      <c r="NO74" s="166"/>
      <c r="NP74" s="166"/>
      <c r="NQ74" s="166"/>
      <c r="NR74" s="166"/>
      <c r="NS74" s="166"/>
      <c r="NT74" s="166"/>
      <c r="NU74" s="166"/>
      <c r="NV74" s="166"/>
      <c r="NW74" s="166"/>
      <c r="NX74" s="166"/>
      <c r="NY74" s="166"/>
      <c r="NZ74" s="166"/>
      <c r="OA74" s="166"/>
      <c r="OB74" s="166"/>
      <c r="OC74" s="166"/>
      <c r="OD74" s="166"/>
      <c r="OE74" s="166"/>
      <c r="OF74" s="166"/>
      <c r="OG74" s="166"/>
      <c r="OH74" s="166"/>
      <c r="OI74" s="166"/>
      <c r="OJ74" s="166"/>
      <c r="OK74" s="166"/>
      <c r="OL74" s="166"/>
      <c r="OM74" s="166"/>
      <c r="ON74" s="166"/>
      <c r="OO74" s="166"/>
      <c r="OP74" s="166"/>
      <c r="OQ74" s="166"/>
      <c r="OR74" s="166"/>
      <c r="OS74" s="166"/>
      <c r="OT74" s="166"/>
      <c r="OU74" s="166"/>
      <c r="OV74" s="166"/>
      <c r="OW74" s="166"/>
      <c r="OX74" s="166"/>
      <c r="OY74" s="166"/>
      <c r="OZ74" s="166"/>
      <c r="PA74" s="166"/>
      <c r="PB74" s="166"/>
      <c r="PC74" s="166"/>
      <c r="PD74" s="166"/>
      <c r="PE74" s="166"/>
      <c r="PF74" s="166"/>
      <c r="PG74" s="166"/>
      <c r="PH74" s="166"/>
      <c r="PI74" s="166"/>
      <c r="PJ74" s="166"/>
      <c r="PK74" s="166"/>
      <c r="PL74" s="166"/>
      <c r="PM74" s="166"/>
      <c r="PN74" s="166"/>
      <c r="PO74" s="166"/>
      <c r="PP74" s="166"/>
      <c r="PQ74" s="166"/>
      <c r="PR74" s="166"/>
      <c r="PS74" s="166"/>
      <c r="PT74" s="166"/>
      <c r="PU74" s="166"/>
      <c r="PV74" s="166"/>
      <c r="PW74" s="166"/>
      <c r="PX74" s="166"/>
      <c r="PY74" s="166"/>
      <c r="PZ74" s="166"/>
      <c r="QA74" s="166"/>
      <c r="QB74" s="166"/>
      <c r="QC74" s="166"/>
      <c r="QD74" s="166"/>
      <c r="QE74" s="166"/>
      <c r="QF74" s="166"/>
      <c r="QG74" s="166"/>
      <c r="QH74" s="166"/>
      <c r="QI74" s="166"/>
      <c r="QJ74" s="166"/>
      <c r="QK74" s="166"/>
      <c r="QL74" s="166"/>
      <c r="QM74" s="166"/>
      <c r="QN74" s="166"/>
      <c r="QO74" s="166"/>
      <c r="QP74" s="166"/>
      <c r="QQ74" s="166"/>
      <c r="QR74" s="166"/>
      <c r="QS74" s="166"/>
      <c r="QT74" s="166"/>
      <c r="QU74" s="166"/>
      <c r="QV74" s="166"/>
      <c r="QW74" s="166"/>
      <c r="QX74" s="166"/>
      <c r="QY74" s="166"/>
      <c r="QZ74" s="166"/>
      <c r="RA74" s="166"/>
      <c r="RB74" s="166"/>
      <c r="RC74" s="166"/>
      <c r="RD74" s="166"/>
      <c r="RE74" s="166"/>
      <c r="RF74" s="166"/>
      <c r="RG74" s="166"/>
      <c r="RH74" s="166"/>
      <c r="RI74" s="166"/>
      <c r="RJ74" s="166"/>
      <c r="RK74" s="166"/>
      <c r="RL74" s="166"/>
      <c r="RM74" s="166"/>
      <c r="RN74" s="166"/>
      <c r="RO74" s="166"/>
      <c r="RP74" s="166"/>
      <c r="RQ74" s="166"/>
      <c r="RR74" s="166"/>
      <c r="RS74" s="166"/>
      <c r="RT74" s="166"/>
      <c r="RU74" s="166"/>
      <c r="RV74" s="166"/>
      <c r="RW74" s="166"/>
      <c r="RX74" s="166"/>
      <c r="RY74" s="166"/>
      <c r="RZ74" s="166"/>
      <c r="SA74" s="166"/>
      <c r="SB74" s="166"/>
      <c r="SC74" s="166"/>
      <c r="SD74" s="166"/>
      <c r="SE74" s="166"/>
      <c r="SF74" s="166"/>
      <c r="SG74" s="166"/>
      <c r="SH74" s="166"/>
      <c r="SI74" s="166"/>
      <c r="SJ74" s="166"/>
      <c r="SK74" s="166"/>
      <c r="SL74" s="166"/>
      <c r="SM74" s="166"/>
      <c r="SN74" s="166"/>
      <c r="SO74" s="166"/>
      <c r="SP74" s="166"/>
      <c r="SQ74" s="166"/>
      <c r="SR74" s="166"/>
      <c r="SS74" s="166"/>
      <c r="ST74" s="166"/>
      <c r="SU74" s="166"/>
      <c r="SV74" s="166"/>
      <c r="SW74" s="166"/>
      <c r="SX74" s="166"/>
      <c r="SY74" s="166"/>
      <c r="SZ74" s="166"/>
      <c r="TA74" s="166"/>
      <c r="TB74" s="166"/>
      <c r="TC74" s="166"/>
      <c r="TD74" s="166"/>
      <c r="TE74" s="166"/>
      <c r="TF74" s="166"/>
      <c r="TG74" s="166"/>
      <c r="TH74" s="166"/>
      <c r="TI74" s="166"/>
      <c r="TJ74" s="166"/>
      <c r="TK74" s="166"/>
      <c r="TL74" s="166"/>
      <c r="TM74" s="166"/>
      <c r="TN74" s="166"/>
      <c r="TO74" s="166"/>
      <c r="TP74" s="166"/>
      <c r="TQ74" s="166"/>
      <c r="TR74" s="166"/>
      <c r="TS74" s="166"/>
      <c r="TT74" s="166"/>
      <c r="TU74" s="166"/>
      <c r="TV74" s="166"/>
      <c r="TW74" s="166"/>
      <c r="TX74" s="166"/>
      <c r="TY74" s="166"/>
      <c r="TZ74" s="166"/>
      <c r="UA74" s="166"/>
      <c r="UB74" s="166"/>
      <c r="UC74" s="166"/>
      <c r="UD74" s="166"/>
      <c r="UE74" s="166"/>
      <c r="UF74" s="166"/>
      <c r="UG74" s="166"/>
      <c r="UH74" s="166"/>
      <c r="UI74" s="166"/>
      <c r="UJ74" s="166"/>
      <c r="UK74" s="166"/>
      <c r="UL74" s="166"/>
      <c r="UM74" s="166"/>
      <c r="UN74" s="166"/>
      <c r="UO74" s="166"/>
      <c r="UP74" s="166"/>
      <c r="UQ74" s="166"/>
      <c r="UR74" s="166"/>
      <c r="US74" s="166"/>
      <c r="UT74" s="166"/>
      <c r="UU74" s="166"/>
      <c r="UV74" s="166"/>
      <c r="UW74" s="166"/>
      <c r="UX74" s="166"/>
      <c r="UY74" s="166"/>
      <c r="UZ74" s="166"/>
      <c r="VA74" s="166"/>
      <c r="VB74" s="166"/>
      <c r="VC74" s="166"/>
      <c r="VD74" s="166"/>
      <c r="VE74" s="166"/>
      <c r="VF74" s="166"/>
      <c r="VG74" s="166"/>
      <c r="VH74" s="166"/>
      <c r="VI74" s="166"/>
      <c r="VJ74" s="166"/>
      <c r="VK74" s="166"/>
      <c r="VL74" s="166"/>
      <c r="VM74" s="166"/>
      <c r="VN74" s="166"/>
      <c r="VO74" s="166"/>
      <c r="VP74" s="166"/>
      <c r="VQ74" s="166"/>
      <c r="VR74" s="166"/>
      <c r="VS74" s="166"/>
      <c r="VT74" s="166"/>
      <c r="VU74" s="166"/>
      <c r="VV74" s="166"/>
      <c r="VW74" s="166"/>
      <c r="VX74" s="166"/>
      <c r="VY74" s="166"/>
      <c r="VZ74" s="166"/>
      <c r="WA74" s="166"/>
      <c r="WB74" s="166"/>
      <c r="WC74" s="166"/>
      <c r="WD74" s="166"/>
      <c r="WE74" s="166"/>
      <c r="WF74" s="166"/>
      <c r="WG74" s="166"/>
      <c r="WH74" s="166"/>
      <c r="WI74" s="166"/>
      <c r="WJ74" s="166"/>
      <c r="WK74" s="166"/>
      <c r="WL74" s="166"/>
      <c r="WM74" s="166"/>
      <c r="WN74" s="166"/>
      <c r="WO74" s="166"/>
      <c r="WP74" s="166"/>
      <c r="WQ74" s="166"/>
      <c r="WR74" s="166"/>
      <c r="WS74" s="166"/>
      <c r="WT74" s="166"/>
      <c r="WU74" s="166"/>
      <c r="WV74" s="166"/>
      <c r="WW74" s="166"/>
      <c r="WX74" s="166"/>
      <c r="WY74" s="166"/>
      <c r="WZ74" s="166"/>
      <c r="XA74" s="166"/>
      <c r="XB74" s="166"/>
      <c r="XC74" s="166"/>
      <c r="XD74" s="166"/>
      <c r="XE74" s="166"/>
      <c r="XF74" s="166"/>
      <c r="XG74" s="166"/>
      <c r="XH74" s="166"/>
      <c r="XI74" s="166"/>
      <c r="XJ74" s="166"/>
      <c r="XK74" s="166"/>
      <c r="XL74" s="166"/>
      <c r="XM74" s="166"/>
      <c r="XN74" s="166"/>
      <c r="XO74" s="166"/>
      <c r="XP74" s="166"/>
      <c r="XQ74" s="166"/>
      <c r="XR74" s="166"/>
      <c r="XS74" s="166"/>
      <c r="XT74" s="166"/>
      <c r="XU74" s="166"/>
      <c r="XV74" s="166"/>
      <c r="XW74" s="166"/>
      <c r="XX74" s="166"/>
      <c r="XY74" s="166"/>
      <c r="XZ74" s="166"/>
      <c r="YA74" s="166"/>
      <c r="YB74" s="166"/>
      <c r="YC74" s="166"/>
      <c r="YD74" s="166"/>
      <c r="YE74" s="166"/>
      <c r="YF74" s="166"/>
      <c r="YG74" s="166"/>
      <c r="YH74" s="166"/>
      <c r="YI74" s="166"/>
      <c r="YJ74" s="166"/>
      <c r="YK74" s="166"/>
      <c r="YL74" s="166"/>
      <c r="YM74" s="166"/>
      <c r="YN74" s="166"/>
      <c r="YO74" s="166"/>
      <c r="YP74" s="166"/>
      <c r="YQ74" s="166"/>
      <c r="YR74" s="166"/>
      <c r="YS74" s="166"/>
      <c r="YT74" s="166"/>
      <c r="YU74" s="166"/>
      <c r="YV74" s="166"/>
      <c r="YW74" s="166"/>
      <c r="YX74" s="166"/>
      <c r="YY74" s="166"/>
      <c r="YZ74" s="166"/>
      <c r="ZA74" s="166"/>
      <c r="ZB74" s="166"/>
      <c r="ZC74" s="166"/>
      <c r="ZD74" s="166"/>
      <c r="ZE74" s="166"/>
      <c r="ZF74" s="166"/>
      <c r="ZG74" s="166"/>
      <c r="ZH74" s="166"/>
      <c r="ZI74" s="166"/>
      <c r="ZJ74" s="166"/>
      <c r="ZK74" s="166"/>
      <c r="ZL74" s="166"/>
      <c r="ZM74" s="166"/>
      <c r="ZN74" s="166"/>
      <c r="ZO74" s="166"/>
      <c r="ZP74" s="166"/>
      <c r="ZQ74" s="166"/>
      <c r="ZR74" s="166"/>
      <c r="ZS74" s="166"/>
      <c r="ZT74" s="166"/>
      <c r="ZU74" s="166"/>
      <c r="ZV74" s="166"/>
      <c r="ZW74" s="166"/>
      <c r="ZX74" s="166"/>
      <c r="ZY74" s="166"/>
      <c r="ZZ74" s="166"/>
      <c r="AAA74" s="166"/>
      <c r="AAB74" s="166"/>
      <c r="AAC74" s="166"/>
      <c r="AAD74" s="166"/>
      <c r="AAE74" s="166"/>
      <c r="AAF74" s="166"/>
      <c r="AAG74" s="166"/>
      <c r="AAH74" s="166"/>
      <c r="AAI74" s="166"/>
      <c r="AAJ74" s="166"/>
      <c r="AAK74" s="166"/>
      <c r="AAL74" s="166"/>
      <c r="AAM74" s="166"/>
      <c r="AAN74" s="166"/>
      <c r="AAO74" s="166"/>
      <c r="AAP74" s="166"/>
      <c r="AAQ74" s="166"/>
      <c r="AAR74" s="166"/>
      <c r="AAS74" s="166"/>
      <c r="AAT74" s="166"/>
      <c r="AAU74" s="166"/>
      <c r="AAV74" s="166"/>
      <c r="AAW74" s="166"/>
      <c r="AAX74" s="166"/>
      <c r="AAY74" s="166"/>
      <c r="AAZ74" s="166"/>
      <c r="ABA74" s="166"/>
      <c r="ABB74" s="166"/>
      <c r="ABC74" s="166"/>
      <c r="ABD74" s="166"/>
      <c r="ABE74" s="166"/>
      <c r="ABF74" s="166"/>
      <c r="ABG74" s="166"/>
      <c r="ABH74" s="166"/>
      <c r="ABI74" s="166"/>
      <c r="ABJ74" s="166"/>
      <c r="ABK74" s="166"/>
      <c r="ABL74" s="166"/>
      <c r="ABM74" s="166"/>
      <c r="ABN74" s="166"/>
      <c r="ABO74" s="166"/>
      <c r="ABP74" s="166"/>
      <c r="ABQ74" s="166"/>
      <c r="ABR74" s="166"/>
      <c r="ABS74" s="166"/>
      <c r="ABT74" s="166"/>
      <c r="ABU74" s="166"/>
      <c r="ABV74" s="166"/>
      <c r="ABW74" s="166"/>
      <c r="ABX74" s="166"/>
      <c r="ABY74" s="166"/>
      <c r="ABZ74" s="166"/>
      <c r="ACA74" s="166"/>
      <c r="ACB74" s="166"/>
      <c r="ACC74" s="166"/>
      <c r="ACD74" s="166"/>
      <c r="ACE74" s="166"/>
      <c r="ACF74" s="166"/>
      <c r="ACG74" s="166"/>
      <c r="ACH74" s="166"/>
      <c r="ACI74" s="166"/>
      <c r="ACJ74" s="166"/>
      <c r="ACK74" s="166"/>
      <c r="ACL74" s="166"/>
      <c r="ACM74" s="166"/>
      <c r="ACN74" s="166"/>
      <c r="ACO74" s="166"/>
      <c r="ACP74" s="166"/>
      <c r="ACQ74" s="166"/>
      <c r="ACR74" s="166"/>
      <c r="ACS74" s="166"/>
      <c r="ACT74" s="166"/>
      <c r="ACU74" s="166"/>
      <c r="ACV74" s="166"/>
      <c r="ACW74" s="166"/>
      <c r="ACX74" s="166"/>
      <c r="ACY74" s="166"/>
      <c r="ACZ74" s="166"/>
      <c r="ADA74" s="166"/>
      <c r="ADB74" s="166"/>
      <c r="ADC74" s="166"/>
      <c r="ADD74" s="166"/>
      <c r="ADE74" s="166"/>
      <c r="ADF74" s="166"/>
      <c r="ADG74" s="166"/>
      <c r="ADH74" s="166"/>
      <c r="ADI74" s="166"/>
      <c r="ADJ74" s="166"/>
      <c r="ADK74" s="166"/>
      <c r="ADL74" s="166"/>
      <c r="ADM74" s="166"/>
      <c r="ADN74" s="166"/>
      <c r="ADO74" s="166"/>
      <c r="ADP74" s="166"/>
      <c r="ADQ74" s="166"/>
      <c r="ADR74" s="166"/>
      <c r="ADS74" s="166"/>
      <c r="ADT74" s="166"/>
      <c r="ADU74" s="166"/>
      <c r="ADV74" s="166"/>
      <c r="ADW74" s="166"/>
      <c r="ADX74" s="166"/>
      <c r="ADY74" s="166"/>
      <c r="ADZ74" s="166"/>
      <c r="AEA74" s="166"/>
      <c r="AEB74" s="166"/>
      <c r="AEC74" s="166"/>
      <c r="AED74" s="166"/>
      <c r="AEE74" s="166"/>
      <c r="AEF74" s="166"/>
      <c r="AEG74" s="166"/>
      <c r="AEH74" s="166"/>
      <c r="AEI74" s="166"/>
      <c r="AEJ74" s="166"/>
      <c r="AEK74" s="166"/>
      <c r="AEL74" s="166"/>
      <c r="AEM74" s="166"/>
      <c r="AEN74" s="166"/>
      <c r="AEO74" s="166"/>
      <c r="AEP74" s="166"/>
      <c r="AEQ74" s="166"/>
      <c r="AER74" s="166"/>
      <c r="AES74" s="166"/>
      <c r="AET74" s="166"/>
      <c r="AEU74" s="166"/>
      <c r="AEV74" s="166"/>
      <c r="AEW74" s="166"/>
      <c r="AEX74" s="166"/>
      <c r="AEY74" s="166"/>
      <c r="AEZ74" s="166"/>
      <c r="AFA74" s="166"/>
      <c r="AFB74" s="166"/>
      <c r="AFC74" s="166"/>
      <c r="AFD74" s="166"/>
      <c r="AFE74" s="166"/>
      <c r="AFF74" s="166"/>
      <c r="AFG74" s="166"/>
      <c r="AFH74" s="166"/>
      <c r="AFI74" s="166"/>
      <c r="AFJ74" s="166"/>
      <c r="AFK74" s="166"/>
      <c r="AFL74" s="166"/>
      <c r="AFM74" s="166"/>
      <c r="AFN74" s="166"/>
      <c r="AFO74" s="166"/>
      <c r="AFP74" s="166"/>
      <c r="AFQ74" s="166"/>
      <c r="AFR74" s="166"/>
      <c r="AFS74" s="166"/>
      <c r="AFT74" s="166"/>
      <c r="AFU74" s="166"/>
      <c r="AFV74" s="166"/>
      <c r="AFW74" s="166"/>
      <c r="AFX74" s="166"/>
      <c r="AFY74" s="166"/>
      <c r="AFZ74" s="166"/>
      <c r="AGA74" s="166"/>
      <c r="AGB74" s="166"/>
      <c r="AGC74" s="166"/>
      <c r="AGD74" s="166"/>
      <c r="AGE74" s="166"/>
      <c r="AGF74" s="166"/>
      <c r="AGG74" s="166"/>
      <c r="AGH74" s="166"/>
      <c r="AGI74" s="166"/>
      <c r="AGJ74" s="166"/>
      <c r="AGK74" s="166"/>
      <c r="AGL74" s="166"/>
      <c r="AGM74" s="166"/>
      <c r="AGN74" s="166"/>
      <c r="AGO74" s="166"/>
      <c r="AGP74" s="166"/>
      <c r="AGQ74" s="166"/>
      <c r="AGR74" s="166"/>
      <c r="AGS74" s="166"/>
      <c r="AGT74" s="166"/>
      <c r="AGU74" s="166"/>
      <c r="AGV74" s="166"/>
      <c r="AGW74" s="166"/>
      <c r="AGX74" s="166"/>
      <c r="AGY74" s="166"/>
      <c r="AGZ74" s="166"/>
      <c r="AHA74" s="166"/>
      <c r="AHB74" s="166"/>
      <c r="AHC74" s="166"/>
      <c r="AHD74" s="166"/>
      <c r="AHE74" s="166"/>
      <c r="AHF74" s="166"/>
      <c r="AHG74" s="166"/>
      <c r="AHH74" s="166"/>
      <c r="AHI74" s="166"/>
      <c r="AHJ74" s="166"/>
      <c r="AHK74" s="166"/>
      <c r="AHL74" s="166"/>
      <c r="AHM74" s="166"/>
      <c r="AHN74" s="166"/>
      <c r="AHO74" s="166"/>
      <c r="AHP74" s="166"/>
      <c r="AHQ74" s="166"/>
      <c r="AHR74" s="166"/>
      <c r="AHS74" s="166"/>
      <c r="AHT74" s="166"/>
      <c r="AHU74" s="166"/>
      <c r="AHV74" s="166"/>
      <c r="AHW74" s="166"/>
      <c r="AHX74" s="166"/>
      <c r="AHY74" s="166"/>
      <c r="AHZ74" s="166"/>
      <c r="AIA74" s="166"/>
      <c r="AIB74" s="166"/>
      <c r="AIC74" s="166"/>
      <c r="AID74" s="166"/>
      <c r="AIE74" s="166"/>
      <c r="AIF74" s="166"/>
      <c r="AIG74" s="166"/>
      <c r="AIH74" s="166"/>
      <c r="AII74" s="166"/>
      <c r="AIJ74" s="166"/>
      <c r="AIK74" s="166"/>
      <c r="AIL74" s="166"/>
      <c r="AIM74" s="166"/>
      <c r="AIN74" s="166"/>
      <c r="AIO74" s="166"/>
      <c r="AIP74" s="166"/>
      <c r="AIQ74" s="166"/>
      <c r="AIR74" s="166"/>
      <c r="AIS74" s="166"/>
      <c r="AIT74" s="166"/>
      <c r="AIU74" s="166"/>
      <c r="AIV74" s="166"/>
      <c r="AIW74" s="166"/>
      <c r="AIX74" s="166"/>
      <c r="AIY74" s="166"/>
      <c r="AIZ74" s="166"/>
      <c r="AJA74" s="166"/>
      <c r="AJB74" s="166"/>
      <c r="AJC74" s="166"/>
      <c r="AJD74" s="166"/>
      <c r="AJE74" s="166"/>
      <c r="AJF74" s="166"/>
      <c r="AJG74" s="166"/>
      <c r="AJH74" s="166"/>
      <c r="AJI74" s="166"/>
      <c r="AJJ74" s="166"/>
      <c r="AJK74" s="166"/>
      <c r="AJL74" s="166"/>
      <c r="AJM74" s="166"/>
      <c r="AJN74" s="166"/>
      <c r="AJO74" s="166"/>
      <c r="AJP74" s="166"/>
      <c r="AJQ74" s="166"/>
      <c r="AJR74" s="166"/>
      <c r="AJS74" s="166"/>
      <c r="AJT74" s="166"/>
      <c r="AJU74" s="166"/>
      <c r="AJV74" s="166"/>
      <c r="AJW74" s="166"/>
      <c r="AJX74" s="166"/>
      <c r="AJY74" s="166"/>
      <c r="AJZ74" s="166"/>
      <c r="AKA74" s="166"/>
      <c r="AKB74" s="166"/>
      <c r="AKC74" s="166"/>
      <c r="AKD74" s="166"/>
      <c r="AKE74" s="166"/>
      <c r="AKF74" s="166"/>
      <c r="AKG74" s="166"/>
      <c r="AKH74" s="166"/>
      <c r="AKI74" s="166"/>
      <c r="AKJ74" s="166"/>
      <c r="AKK74" s="166"/>
      <c r="AKL74" s="166"/>
      <c r="AKM74" s="166"/>
      <c r="AKN74" s="166"/>
    </row>
    <row r="75" spans="1:976" s="421" customFormat="1">
      <c r="A75" s="172" t="str">
        <f>A62</f>
        <v>II. kwartał 2</v>
      </c>
      <c r="B75" s="173"/>
      <c r="C75" s="173"/>
      <c r="D75" s="174">
        <f ca="1">D62*$B$54</f>
        <v>0</v>
      </c>
      <c r="E75" s="174">
        <f ca="1">E62*$B$54</f>
        <v>0</v>
      </c>
      <c r="F75" s="174">
        <f ca="1">F62*$B$54</f>
        <v>0</v>
      </c>
      <c r="G75" s="174">
        <f ca="1">G62*$B$54</f>
        <v>0</v>
      </c>
      <c r="H75" s="174">
        <f ca="1">H62*$B$54</f>
        <v>0</v>
      </c>
      <c r="I75" s="174">
        <f ca="1">I62*$B$54</f>
        <v>0</v>
      </c>
      <c r="J75" s="174">
        <f ca="1">J62*$B$54</f>
        <v>0</v>
      </c>
      <c r="K75" s="174">
        <f ca="1">K62*$B$54</f>
        <v>0</v>
      </c>
      <c r="L75" s="174">
        <f ca="1">L62*$B$54</f>
        <v>0</v>
      </c>
      <c r="M75" s="174">
        <f ca="1">M62*$B$54</f>
        <v>0</v>
      </c>
      <c r="N75" s="174">
        <f ca="1">N62*$B$54</f>
        <v>0</v>
      </c>
      <c r="O75" s="174">
        <f ca="1">O62*$B$54</f>
        <v>0</v>
      </c>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c r="AT75" s="166"/>
      <c r="AU75" s="166"/>
      <c r="AV75" s="166"/>
      <c r="AW75" s="166"/>
      <c r="AX75" s="166"/>
      <c r="AY75" s="166"/>
      <c r="AZ75" s="166"/>
      <c r="BA75" s="166"/>
      <c r="BB75" s="166"/>
      <c r="BC75" s="166"/>
      <c r="BD75" s="166"/>
      <c r="BE75" s="166"/>
      <c r="BF75" s="166"/>
      <c r="BG75" s="166"/>
      <c r="BH75" s="166"/>
      <c r="BI75" s="166"/>
      <c r="BJ75" s="166"/>
      <c r="BK75" s="166"/>
      <c r="BL75" s="166"/>
      <c r="BM75" s="166"/>
      <c r="BN75" s="166"/>
      <c r="BO75" s="166"/>
      <c r="BP75" s="166"/>
      <c r="BQ75" s="166"/>
      <c r="BR75" s="166"/>
      <c r="BS75" s="166"/>
      <c r="BT75" s="166"/>
      <c r="BU75" s="166"/>
      <c r="BV75" s="166"/>
      <c r="BW75" s="166"/>
      <c r="BX75" s="166"/>
      <c r="BY75" s="166"/>
      <c r="BZ75" s="166"/>
      <c r="CA75" s="166"/>
      <c r="CB75" s="166"/>
      <c r="CC75" s="166"/>
      <c r="CD75" s="166"/>
      <c r="CE75" s="166"/>
      <c r="CF75" s="166"/>
      <c r="CG75" s="166"/>
      <c r="CH75" s="166"/>
      <c r="CI75" s="166"/>
      <c r="CJ75" s="166"/>
      <c r="CK75" s="166"/>
      <c r="CL75" s="166"/>
      <c r="CM75" s="166"/>
      <c r="CN75" s="166"/>
      <c r="CO75" s="166"/>
      <c r="CP75" s="166"/>
      <c r="CQ75" s="166"/>
      <c r="CR75" s="166"/>
      <c r="CS75" s="166"/>
      <c r="CT75" s="166"/>
      <c r="CU75" s="166"/>
      <c r="CV75" s="166"/>
      <c r="CW75" s="166"/>
      <c r="CX75" s="166"/>
      <c r="CY75" s="166"/>
      <c r="CZ75" s="166"/>
      <c r="DA75" s="166"/>
      <c r="DB75" s="166"/>
      <c r="DC75" s="166"/>
      <c r="DD75" s="166"/>
      <c r="DE75" s="166"/>
      <c r="DF75" s="166"/>
      <c r="DG75" s="166"/>
      <c r="DH75" s="166"/>
      <c r="DI75" s="166"/>
      <c r="DJ75" s="166"/>
      <c r="DK75" s="166"/>
      <c r="DL75" s="166"/>
      <c r="DM75" s="166"/>
      <c r="DN75" s="166"/>
      <c r="DO75" s="166"/>
      <c r="DP75" s="166"/>
      <c r="DQ75" s="166"/>
      <c r="DR75" s="166"/>
      <c r="DS75" s="166"/>
      <c r="DT75" s="166"/>
      <c r="DU75" s="166"/>
      <c r="DV75" s="166"/>
      <c r="DW75" s="166"/>
      <c r="DX75" s="166"/>
      <c r="DY75" s="166"/>
      <c r="DZ75" s="166"/>
      <c r="EA75" s="166"/>
      <c r="EB75" s="166"/>
      <c r="EC75" s="166"/>
      <c r="ED75" s="166"/>
      <c r="EE75" s="166"/>
      <c r="EF75" s="166"/>
      <c r="EG75" s="166"/>
      <c r="EH75" s="166"/>
      <c r="EI75" s="166"/>
      <c r="EJ75" s="166"/>
      <c r="EK75" s="166"/>
      <c r="EL75" s="166"/>
      <c r="EM75" s="166"/>
      <c r="EN75" s="166"/>
      <c r="EO75" s="166"/>
      <c r="EP75" s="166"/>
      <c r="EQ75" s="166"/>
      <c r="ER75" s="166"/>
      <c r="ES75" s="166"/>
      <c r="ET75" s="166"/>
      <c r="EU75" s="166"/>
      <c r="EV75" s="166"/>
      <c r="EW75" s="166"/>
      <c r="EX75" s="166"/>
      <c r="EY75" s="166"/>
      <c r="EZ75" s="166"/>
      <c r="FA75" s="166"/>
      <c r="FB75" s="166"/>
      <c r="FC75" s="166"/>
      <c r="FD75" s="166"/>
      <c r="FE75" s="166"/>
      <c r="FF75" s="166"/>
      <c r="FG75" s="166"/>
      <c r="FH75" s="166"/>
      <c r="FI75" s="166"/>
      <c r="FJ75" s="166"/>
      <c r="FK75" s="166"/>
      <c r="FL75" s="166"/>
      <c r="FM75" s="166"/>
      <c r="FN75" s="166"/>
      <c r="FO75" s="166"/>
      <c r="FP75" s="166"/>
      <c r="FQ75" s="166"/>
      <c r="FR75" s="166"/>
      <c r="FS75" s="166"/>
      <c r="FT75" s="166"/>
      <c r="FU75" s="166"/>
      <c r="FV75" s="166"/>
      <c r="FW75" s="166"/>
      <c r="FX75" s="166"/>
      <c r="FY75" s="166"/>
      <c r="FZ75" s="166"/>
      <c r="GA75" s="166"/>
      <c r="GB75" s="166"/>
      <c r="GC75" s="166"/>
      <c r="GD75" s="166"/>
      <c r="GE75" s="166"/>
      <c r="GF75" s="166"/>
      <c r="GG75" s="166"/>
      <c r="GH75" s="166"/>
      <c r="GI75" s="166"/>
      <c r="GJ75" s="166"/>
      <c r="GK75" s="166"/>
      <c r="GL75" s="166"/>
      <c r="GM75" s="166"/>
      <c r="GN75" s="166"/>
      <c r="GO75" s="166"/>
      <c r="GP75" s="166"/>
      <c r="GQ75" s="166"/>
      <c r="GR75" s="166"/>
      <c r="GS75" s="166"/>
      <c r="GT75" s="166"/>
      <c r="GU75" s="166"/>
      <c r="GV75" s="166"/>
      <c r="GW75" s="166"/>
      <c r="GX75" s="166"/>
      <c r="GY75" s="166"/>
      <c r="GZ75" s="166"/>
      <c r="HA75" s="166"/>
      <c r="HB75" s="166"/>
      <c r="HC75" s="166"/>
      <c r="HD75" s="166"/>
      <c r="HE75" s="166"/>
      <c r="HF75" s="166"/>
      <c r="HG75" s="166"/>
      <c r="HH75" s="166"/>
      <c r="HI75" s="166"/>
      <c r="HJ75" s="166"/>
      <c r="HK75" s="166"/>
      <c r="HL75" s="166"/>
      <c r="HM75" s="166"/>
      <c r="HN75" s="166"/>
      <c r="HO75" s="166"/>
      <c r="HP75" s="166"/>
      <c r="HQ75" s="166"/>
      <c r="HR75" s="166"/>
      <c r="HS75" s="166"/>
      <c r="HT75" s="166"/>
      <c r="HU75" s="166"/>
      <c r="HV75" s="166"/>
      <c r="HW75" s="166"/>
      <c r="HX75" s="166"/>
      <c r="HY75" s="166"/>
      <c r="HZ75" s="166"/>
      <c r="IA75" s="166"/>
      <c r="IB75" s="166"/>
      <c r="IC75" s="166"/>
      <c r="ID75" s="166"/>
      <c r="IE75" s="166"/>
      <c r="IF75" s="166"/>
      <c r="IG75" s="166"/>
      <c r="IH75" s="166"/>
      <c r="II75" s="166"/>
      <c r="IJ75" s="166"/>
      <c r="IK75" s="166"/>
      <c r="IL75" s="166"/>
      <c r="IM75" s="166"/>
      <c r="IN75" s="166"/>
      <c r="IO75" s="166"/>
      <c r="IP75" s="166"/>
      <c r="IQ75" s="166"/>
      <c r="IR75" s="166"/>
      <c r="IS75" s="166"/>
      <c r="IT75" s="166"/>
      <c r="IU75" s="166"/>
      <c r="IV75" s="166"/>
      <c r="IW75" s="166"/>
      <c r="IX75" s="166"/>
      <c r="IY75" s="166"/>
      <c r="IZ75" s="166"/>
      <c r="JA75" s="166"/>
      <c r="JB75" s="166"/>
      <c r="JC75" s="166"/>
      <c r="JD75" s="166"/>
      <c r="JE75" s="166"/>
      <c r="JF75" s="166"/>
      <c r="JG75" s="166"/>
      <c r="JH75" s="166"/>
      <c r="JI75" s="166"/>
      <c r="JJ75" s="166"/>
      <c r="JK75" s="166"/>
      <c r="JL75" s="166"/>
      <c r="JM75" s="166"/>
      <c r="JN75" s="166"/>
      <c r="JO75" s="166"/>
      <c r="JP75" s="166"/>
      <c r="JQ75" s="166"/>
      <c r="JR75" s="166"/>
      <c r="JS75" s="166"/>
      <c r="JT75" s="166"/>
      <c r="JU75" s="166"/>
      <c r="JV75" s="166"/>
      <c r="JW75" s="166"/>
      <c r="JX75" s="166"/>
      <c r="JY75" s="166"/>
      <c r="JZ75" s="166"/>
      <c r="KA75" s="166"/>
      <c r="KB75" s="166"/>
      <c r="KC75" s="166"/>
      <c r="KD75" s="166"/>
      <c r="KE75" s="166"/>
      <c r="KF75" s="166"/>
      <c r="KG75" s="166"/>
      <c r="KH75" s="166"/>
      <c r="KI75" s="166"/>
      <c r="KJ75" s="166"/>
      <c r="KK75" s="166"/>
      <c r="KL75" s="166"/>
      <c r="KM75" s="166"/>
      <c r="KN75" s="166"/>
      <c r="KO75" s="166"/>
      <c r="KP75" s="166"/>
      <c r="KQ75" s="166"/>
      <c r="KR75" s="166"/>
      <c r="KS75" s="166"/>
      <c r="KT75" s="166"/>
      <c r="KU75" s="166"/>
      <c r="KV75" s="166"/>
      <c r="KW75" s="166"/>
      <c r="KX75" s="166"/>
      <c r="KY75" s="166"/>
      <c r="KZ75" s="166"/>
      <c r="LA75" s="166"/>
      <c r="LB75" s="166"/>
      <c r="LC75" s="166"/>
      <c r="LD75" s="166"/>
      <c r="LE75" s="166"/>
      <c r="LF75" s="166"/>
      <c r="LG75" s="166"/>
      <c r="LH75" s="166"/>
      <c r="LI75" s="166"/>
      <c r="LJ75" s="166"/>
      <c r="LK75" s="166"/>
      <c r="LL75" s="166"/>
      <c r="LM75" s="166"/>
      <c r="LN75" s="166"/>
      <c r="LO75" s="166"/>
      <c r="LP75" s="166"/>
      <c r="LQ75" s="166"/>
      <c r="LR75" s="166"/>
      <c r="LS75" s="166"/>
      <c r="LT75" s="166"/>
      <c r="LU75" s="166"/>
      <c r="LV75" s="166"/>
      <c r="LW75" s="166"/>
      <c r="LX75" s="166"/>
      <c r="LY75" s="166"/>
      <c r="LZ75" s="166"/>
      <c r="MA75" s="166"/>
      <c r="MB75" s="166"/>
      <c r="MC75" s="166"/>
      <c r="MD75" s="166"/>
      <c r="ME75" s="166"/>
      <c r="MF75" s="166"/>
      <c r="MG75" s="166"/>
      <c r="MH75" s="166"/>
      <c r="MI75" s="166"/>
      <c r="MJ75" s="166"/>
      <c r="MK75" s="166"/>
      <c r="ML75" s="166"/>
      <c r="MM75" s="166"/>
      <c r="MN75" s="166"/>
      <c r="MO75" s="166"/>
      <c r="MP75" s="166"/>
      <c r="MQ75" s="166"/>
      <c r="MR75" s="166"/>
      <c r="MS75" s="166"/>
      <c r="MT75" s="166"/>
      <c r="MU75" s="166"/>
      <c r="MV75" s="166"/>
      <c r="MW75" s="166"/>
      <c r="MX75" s="166"/>
      <c r="MY75" s="166"/>
      <c r="MZ75" s="166"/>
      <c r="NA75" s="166"/>
      <c r="NB75" s="166"/>
      <c r="NC75" s="166"/>
      <c r="ND75" s="166"/>
      <c r="NE75" s="166"/>
      <c r="NF75" s="166"/>
      <c r="NG75" s="166"/>
      <c r="NH75" s="166"/>
      <c r="NI75" s="166"/>
      <c r="NJ75" s="166"/>
      <c r="NK75" s="166"/>
      <c r="NL75" s="166"/>
      <c r="NM75" s="166"/>
      <c r="NN75" s="166"/>
      <c r="NO75" s="166"/>
      <c r="NP75" s="166"/>
      <c r="NQ75" s="166"/>
      <c r="NR75" s="166"/>
      <c r="NS75" s="166"/>
      <c r="NT75" s="166"/>
      <c r="NU75" s="166"/>
      <c r="NV75" s="166"/>
      <c r="NW75" s="166"/>
      <c r="NX75" s="166"/>
      <c r="NY75" s="166"/>
      <c r="NZ75" s="166"/>
      <c r="OA75" s="166"/>
      <c r="OB75" s="166"/>
      <c r="OC75" s="166"/>
      <c r="OD75" s="166"/>
      <c r="OE75" s="166"/>
      <c r="OF75" s="166"/>
      <c r="OG75" s="166"/>
      <c r="OH75" s="166"/>
      <c r="OI75" s="166"/>
      <c r="OJ75" s="166"/>
      <c r="OK75" s="166"/>
      <c r="OL75" s="166"/>
      <c r="OM75" s="166"/>
      <c r="ON75" s="166"/>
      <c r="OO75" s="166"/>
      <c r="OP75" s="166"/>
      <c r="OQ75" s="166"/>
      <c r="OR75" s="166"/>
      <c r="OS75" s="166"/>
      <c r="OT75" s="166"/>
      <c r="OU75" s="166"/>
      <c r="OV75" s="166"/>
      <c r="OW75" s="166"/>
      <c r="OX75" s="166"/>
      <c r="OY75" s="166"/>
      <c r="OZ75" s="166"/>
      <c r="PA75" s="166"/>
      <c r="PB75" s="166"/>
      <c r="PC75" s="166"/>
      <c r="PD75" s="166"/>
      <c r="PE75" s="166"/>
      <c r="PF75" s="166"/>
      <c r="PG75" s="166"/>
      <c r="PH75" s="166"/>
      <c r="PI75" s="166"/>
      <c r="PJ75" s="166"/>
      <c r="PK75" s="166"/>
      <c r="PL75" s="166"/>
      <c r="PM75" s="166"/>
      <c r="PN75" s="166"/>
      <c r="PO75" s="166"/>
      <c r="PP75" s="166"/>
      <c r="PQ75" s="166"/>
      <c r="PR75" s="166"/>
      <c r="PS75" s="166"/>
      <c r="PT75" s="166"/>
      <c r="PU75" s="166"/>
      <c r="PV75" s="166"/>
      <c r="PW75" s="166"/>
      <c r="PX75" s="166"/>
      <c r="PY75" s="166"/>
      <c r="PZ75" s="166"/>
      <c r="QA75" s="166"/>
      <c r="QB75" s="166"/>
      <c r="QC75" s="166"/>
      <c r="QD75" s="166"/>
      <c r="QE75" s="166"/>
      <c r="QF75" s="166"/>
      <c r="QG75" s="166"/>
      <c r="QH75" s="166"/>
      <c r="QI75" s="166"/>
      <c r="QJ75" s="166"/>
      <c r="QK75" s="166"/>
      <c r="QL75" s="166"/>
      <c r="QM75" s="166"/>
      <c r="QN75" s="166"/>
      <c r="QO75" s="166"/>
      <c r="QP75" s="166"/>
      <c r="QQ75" s="166"/>
      <c r="QR75" s="166"/>
      <c r="QS75" s="166"/>
      <c r="QT75" s="166"/>
      <c r="QU75" s="166"/>
      <c r="QV75" s="166"/>
      <c r="QW75" s="166"/>
      <c r="QX75" s="166"/>
      <c r="QY75" s="166"/>
      <c r="QZ75" s="166"/>
      <c r="RA75" s="166"/>
      <c r="RB75" s="166"/>
      <c r="RC75" s="166"/>
      <c r="RD75" s="166"/>
      <c r="RE75" s="166"/>
      <c r="RF75" s="166"/>
      <c r="RG75" s="166"/>
      <c r="RH75" s="166"/>
      <c r="RI75" s="166"/>
      <c r="RJ75" s="166"/>
      <c r="RK75" s="166"/>
      <c r="RL75" s="166"/>
      <c r="RM75" s="166"/>
      <c r="RN75" s="166"/>
      <c r="RO75" s="166"/>
      <c r="RP75" s="166"/>
      <c r="RQ75" s="166"/>
      <c r="RR75" s="166"/>
      <c r="RS75" s="166"/>
      <c r="RT75" s="166"/>
      <c r="RU75" s="166"/>
      <c r="RV75" s="166"/>
      <c r="RW75" s="166"/>
      <c r="RX75" s="166"/>
      <c r="RY75" s="166"/>
      <c r="RZ75" s="166"/>
      <c r="SA75" s="166"/>
      <c r="SB75" s="166"/>
      <c r="SC75" s="166"/>
      <c r="SD75" s="166"/>
      <c r="SE75" s="166"/>
      <c r="SF75" s="166"/>
      <c r="SG75" s="166"/>
      <c r="SH75" s="166"/>
      <c r="SI75" s="166"/>
      <c r="SJ75" s="166"/>
      <c r="SK75" s="166"/>
      <c r="SL75" s="166"/>
      <c r="SM75" s="166"/>
      <c r="SN75" s="166"/>
      <c r="SO75" s="166"/>
      <c r="SP75" s="166"/>
      <c r="SQ75" s="166"/>
      <c r="SR75" s="166"/>
      <c r="SS75" s="166"/>
      <c r="ST75" s="166"/>
      <c r="SU75" s="166"/>
      <c r="SV75" s="166"/>
      <c r="SW75" s="166"/>
      <c r="SX75" s="166"/>
      <c r="SY75" s="166"/>
      <c r="SZ75" s="166"/>
      <c r="TA75" s="166"/>
      <c r="TB75" s="166"/>
      <c r="TC75" s="166"/>
      <c r="TD75" s="166"/>
      <c r="TE75" s="166"/>
      <c r="TF75" s="166"/>
      <c r="TG75" s="166"/>
      <c r="TH75" s="166"/>
      <c r="TI75" s="166"/>
      <c r="TJ75" s="166"/>
      <c r="TK75" s="166"/>
      <c r="TL75" s="166"/>
      <c r="TM75" s="166"/>
      <c r="TN75" s="166"/>
      <c r="TO75" s="166"/>
      <c r="TP75" s="166"/>
      <c r="TQ75" s="166"/>
      <c r="TR75" s="166"/>
      <c r="TS75" s="166"/>
      <c r="TT75" s="166"/>
      <c r="TU75" s="166"/>
      <c r="TV75" s="166"/>
      <c r="TW75" s="166"/>
      <c r="TX75" s="166"/>
      <c r="TY75" s="166"/>
      <c r="TZ75" s="166"/>
      <c r="UA75" s="166"/>
      <c r="UB75" s="166"/>
      <c r="UC75" s="166"/>
      <c r="UD75" s="166"/>
      <c r="UE75" s="166"/>
      <c r="UF75" s="166"/>
      <c r="UG75" s="166"/>
      <c r="UH75" s="166"/>
      <c r="UI75" s="166"/>
      <c r="UJ75" s="166"/>
      <c r="UK75" s="166"/>
      <c r="UL75" s="166"/>
      <c r="UM75" s="166"/>
      <c r="UN75" s="166"/>
      <c r="UO75" s="166"/>
      <c r="UP75" s="166"/>
      <c r="UQ75" s="166"/>
      <c r="UR75" s="166"/>
      <c r="US75" s="166"/>
      <c r="UT75" s="166"/>
      <c r="UU75" s="166"/>
      <c r="UV75" s="166"/>
      <c r="UW75" s="166"/>
      <c r="UX75" s="166"/>
      <c r="UY75" s="166"/>
      <c r="UZ75" s="166"/>
      <c r="VA75" s="166"/>
      <c r="VB75" s="166"/>
      <c r="VC75" s="166"/>
      <c r="VD75" s="166"/>
      <c r="VE75" s="166"/>
      <c r="VF75" s="166"/>
      <c r="VG75" s="166"/>
      <c r="VH75" s="166"/>
      <c r="VI75" s="166"/>
      <c r="VJ75" s="166"/>
      <c r="VK75" s="166"/>
      <c r="VL75" s="166"/>
      <c r="VM75" s="166"/>
      <c r="VN75" s="166"/>
      <c r="VO75" s="166"/>
      <c r="VP75" s="166"/>
      <c r="VQ75" s="166"/>
      <c r="VR75" s="166"/>
      <c r="VS75" s="166"/>
      <c r="VT75" s="166"/>
      <c r="VU75" s="166"/>
      <c r="VV75" s="166"/>
      <c r="VW75" s="166"/>
      <c r="VX75" s="166"/>
      <c r="VY75" s="166"/>
      <c r="VZ75" s="166"/>
      <c r="WA75" s="166"/>
      <c r="WB75" s="166"/>
      <c r="WC75" s="166"/>
      <c r="WD75" s="166"/>
      <c r="WE75" s="166"/>
      <c r="WF75" s="166"/>
      <c r="WG75" s="166"/>
      <c r="WH75" s="166"/>
      <c r="WI75" s="166"/>
      <c r="WJ75" s="166"/>
      <c r="WK75" s="166"/>
      <c r="WL75" s="166"/>
      <c r="WM75" s="166"/>
      <c r="WN75" s="166"/>
      <c r="WO75" s="166"/>
      <c r="WP75" s="166"/>
      <c r="WQ75" s="166"/>
      <c r="WR75" s="166"/>
      <c r="WS75" s="166"/>
      <c r="WT75" s="166"/>
      <c r="WU75" s="166"/>
      <c r="WV75" s="166"/>
      <c r="WW75" s="166"/>
      <c r="WX75" s="166"/>
      <c r="WY75" s="166"/>
      <c r="WZ75" s="166"/>
      <c r="XA75" s="166"/>
      <c r="XB75" s="166"/>
      <c r="XC75" s="166"/>
      <c r="XD75" s="166"/>
      <c r="XE75" s="166"/>
      <c r="XF75" s="166"/>
      <c r="XG75" s="166"/>
      <c r="XH75" s="166"/>
      <c r="XI75" s="166"/>
      <c r="XJ75" s="166"/>
      <c r="XK75" s="166"/>
      <c r="XL75" s="166"/>
      <c r="XM75" s="166"/>
      <c r="XN75" s="166"/>
      <c r="XO75" s="166"/>
      <c r="XP75" s="166"/>
      <c r="XQ75" s="166"/>
      <c r="XR75" s="166"/>
      <c r="XS75" s="166"/>
      <c r="XT75" s="166"/>
      <c r="XU75" s="166"/>
      <c r="XV75" s="166"/>
      <c r="XW75" s="166"/>
      <c r="XX75" s="166"/>
      <c r="XY75" s="166"/>
      <c r="XZ75" s="166"/>
      <c r="YA75" s="166"/>
      <c r="YB75" s="166"/>
      <c r="YC75" s="166"/>
      <c r="YD75" s="166"/>
      <c r="YE75" s="166"/>
      <c r="YF75" s="166"/>
      <c r="YG75" s="166"/>
      <c r="YH75" s="166"/>
      <c r="YI75" s="166"/>
      <c r="YJ75" s="166"/>
      <c r="YK75" s="166"/>
      <c r="YL75" s="166"/>
      <c r="YM75" s="166"/>
      <c r="YN75" s="166"/>
      <c r="YO75" s="166"/>
      <c r="YP75" s="166"/>
      <c r="YQ75" s="166"/>
      <c r="YR75" s="166"/>
      <c r="YS75" s="166"/>
      <c r="YT75" s="166"/>
      <c r="YU75" s="166"/>
      <c r="YV75" s="166"/>
      <c r="YW75" s="166"/>
      <c r="YX75" s="166"/>
      <c r="YY75" s="166"/>
      <c r="YZ75" s="166"/>
      <c r="ZA75" s="166"/>
      <c r="ZB75" s="166"/>
      <c r="ZC75" s="166"/>
      <c r="ZD75" s="166"/>
      <c r="ZE75" s="166"/>
      <c r="ZF75" s="166"/>
      <c r="ZG75" s="166"/>
      <c r="ZH75" s="166"/>
      <c r="ZI75" s="166"/>
      <c r="ZJ75" s="166"/>
      <c r="ZK75" s="166"/>
      <c r="ZL75" s="166"/>
      <c r="ZM75" s="166"/>
      <c r="ZN75" s="166"/>
      <c r="ZO75" s="166"/>
      <c r="ZP75" s="166"/>
      <c r="ZQ75" s="166"/>
      <c r="ZR75" s="166"/>
      <c r="ZS75" s="166"/>
      <c r="ZT75" s="166"/>
      <c r="ZU75" s="166"/>
      <c r="ZV75" s="166"/>
      <c r="ZW75" s="166"/>
      <c r="ZX75" s="166"/>
      <c r="ZY75" s="166"/>
      <c r="ZZ75" s="166"/>
      <c r="AAA75" s="166"/>
      <c r="AAB75" s="166"/>
      <c r="AAC75" s="166"/>
      <c r="AAD75" s="166"/>
      <c r="AAE75" s="166"/>
      <c r="AAF75" s="166"/>
      <c r="AAG75" s="166"/>
      <c r="AAH75" s="166"/>
      <c r="AAI75" s="166"/>
      <c r="AAJ75" s="166"/>
      <c r="AAK75" s="166"/>
      <c r="AAL75" s="166"/>
      <c r="AAM75" s="166"/>
      <c r="AAN75" s="166"/>
      <c r="AAO75" s="166"/>
      <c r="AAP75" s="166"/>
      <c r="AAQ75" s="166"/>
      <c r="AAR75" s="166"/>
      <c r="AAS75" s="166"/>
      <c r="AAT75" s="166"/>
      <c r="AAU75" s="166"/>
      <c r="AAV75" s="166"/>
      <c r="AAW75" s="166"/>
      <c r="AAX75" s="166"/>
      <c r="AAY75" s="166"/>
      <c r="AAZ75" s="166"/>
      <c r="ABA75" s="166"/>
      <c r="ABB75" s="166"/>
      <c r="ABC75" s="166"/>
      <c r="ABD75" s="166"/>
      <c r="ABE75" s="166"/>
      <c r="ABF75" s="166"/>
      <c r="ABG75" s="166"/>
      <c r="ABH75" s="166"/>
      <c r="ABI75" s="166"/>
      <c r="ABJ75" s="166"/>
      <c r="ABK75" s="166"/>
      <c r="ABL75" s="166"/>
      <c r="ABM75" s="166"/>
      <c r="ABN75" s="166"/>
      <c r="ABO75" s="166"/>
      <c r="ABP75" s="166"/>
      <c r="ABQ75" s="166"/>
      <c r="ABR75" s="166"/>
      <c r="ABS75" s="166"/>
      <c r="ABT75" s="166"/>
      <c r="ABU75" s="166"/>
      <c r="ABV75" s="166"/>
      <c r="ABW75" s="166"/>
      <c r="ABX75" s="166"/>
      <c r="ABY75" s="166"/>
      <c r="ABZ75" s="166"/>
      <c r="ACA75" s="166"/>
      <c r="ACB75" s="166"/>
      <c r="ACC75" s="166"/>
      <c r="ACD75" s="166"/>
      <c r="ACE75" s="166"/>
      <c r="ACF75" s="166"/>
      <c r="ACG75" s="166"/>
      <c r="ACH75" s="166"/>
      <c r="ACI75" s="166"/>
      <c r="ACJ75" s="166"/>
      <c r="ACK75" s="166"/>
      <c r="ACL75" s="166"/>
      <c r="ACM75" s="166"/>
      <c r="ACN75" s="166"/>
      <c r="ACO75" s="166"/>
      <c r="ACP75" s="166"/>
      <c r="ACQ75" s="166"/>
      <c r="ACR75" s="166"/>
      <c r="ACS75" s="166"/>
      <c r="ACT75" s="166"/>
      <c r="ACU75" s="166"/>
      <c r="ACV75" s="166"/>
      <c r="ACW75" s="166"/>
      <c r="ACX75" s="166"/>
      <c r="ACY75" s="166"/>
      <c r="ACZ75" s="166"/>
      <c r="ADA75" s="166"/>
      <c r="ADB75" s="166"/>
      <c r="ADC75" s="166"/>
      <c r="ADD75" s="166"/>
      <c r="ADE75" s="166"/>
      <c r="ADF75" s="166"/>
      <c r="ADG75" s="166"/>
      <c r="ADH75" s="166"/>
      <c r="ADI75" s="166"/>
      <c r="ADJ75" s="166"/>
      <c r="ADK75" s="166"/>
      <c r="ADL75" s="166"/>
      <c r="ADM75" s="166"/>
      <c r="ADN75" s="166"/>
      <c r="ADO75" s="166"/>
      <c r="ADP75" s="166"/>
      <c r="ADQ75" s="166"/>
      <c r="ADR75" s="166"/>
      <c r="ADS75" s="166"/>
      <c r="ADT75" s="166"/>
      <c r="ADU75" s="166"/>
      <c r="ADV75" s="166"/>
      <c r="ADW75" s="166"/>
      <c r="ADX75" s="166"/>
      <c r="ADY75" s="166"/>
      <c r="ADZ75" s="166"/>
      <c r="AEA75" s="166"/>
      <c r="AEB75" s="166"/>
      <c r="AEC75" s="166"/>
      <c r="AED75" s="166"/>
      <c r="AEE75" s="166"/>
      <c r="AEF75" s="166"/>
      <c r="AEG75" s="166"/>
      <c r="AEH75" s="166"/>
      <c r="AEI75" s="166"/>
      <c r="AEJ75" s="166"/>
      <c r="AEK75" s="166"/>
      <c r="AEL75" s="166"/>
      <c r="AEM75" s="166"/>
      <c r="AEN75" s="166"/>
      <c r="AEO75" s="166"/>
      <c r="AEP75" s="166"/>
      <c r="AEQ75" s="166"/>
      <c r="AER75" s="166"/>
      <c r="AES75" s="166"/>
      <c r="AET75" s="166"/>
      <c r="AEU75" s="166"/>
      <c r="AEV75" s="166"/>
      <c r="AEW75" s="166"/>
      <c r="AEX75" s="166"/>
      <c r="AEY75" s="166"/>
      <c r="AEZ75" s="166"/>
      <c r="AFA75" s="166"/>
      <c r="AFB75" s="166"/>
      <c r="AFC75" s="166"/>
      <c r="AFD75" s="166"/>
      <c r="AFE75" s="166"/>
      <c r="AFF75" s="166"/>
      <c r="AFG75" s="166"/>
      <c r="AFH75" s="166"/>
      <c r="AFI75" s="166"/>
      <c r="AFJ75" s="166"/>
      <c r="AFK75" s="166"/>
      <c r="AFL75" s="166"/>
      <c r="AFM75" s="166"/>
      <c r="AFN75" s="166"/>
      <c r="AFO75" s="166"/>
      <c r="AFP75" s="166"/>
      <c r="AFQ75" s="166"/>
      <c r="AFR75" s="166"/>
      <c r="AFS75" s="166"/>
      <c r="AFT75" s="166"/>
      <c r="AFU75" s="166"/>
      <c r="AFV75" s="166"/>
      <c r="AFW75" s="166"/>
      <c r="AFX75" s="166"/>
      <c r="AFY75" s="166"/>
      <c r="AFZ75" s="166"/>
      <c r="AGA75" s="166"/>
      <c r="AGB75" s="166"/>
      <c r="AGC75" s="166"/>
      <c r="AGD75" s="166"/>
      <c r="AGE75" s="166"/>
      <c r="AGF75" s="166"/>
      <c r="AGG75" s="166"/>
      <c r="AGH75" s="166"/>
      <c r="AGI75" s="166"/>
      <c r="AGJ75" s="166"/>
      <c r="AGK75" s="166"/>
      <c r="AGL75" s="166"/>
      <c r="AGM75" s="166"/>
      <c r="AGN75" s="166"/>
      <c r="AGO75" s="166"/>
      <c r="AGP75" s="166"/>
      <c r="AGQ75" s="166"/>
      <c r="AGR75" s="166"/>
      <c r="AGS75" s="166"/>
      <c r="AGT75" s="166"/>
      <c r="AGU75" s="166"/>
      <c r="AGV75" s="166"/>
      <c r="AGW75" s="166"/>
      <c r="AGX75" s="166"/>
      <c r="AGY75" s="166"/>
      <c r="AGZ75" s="166"/>
      <c r="AHA75" s="166"/>
      <c r="AHB75" s="166"/>
      <c r="AHC75" s="166"/>
      <c r="AHD75" s="166"/>
      <c r="AHE75" s="166"/>
      <c r="AHF75" s="166"/>
      <c r="AHG75" s="166"/>
      <c r="AHH75" s="166"/>
      <c r="AHI75" s="166"/>
      <c r="AHJ75" s="166"/>
      <c r="AHK75" s="166"/>
      <c r="AHL75" s="166"/>
      <c r="AHM75" s="166"/>
      <c r="AHN75" s="166"/>
      <c r="AHO75" s="166"/>
      <c r="AHP75" s="166"/>
      <c r="AHQ75" s="166"/>
      <c r="AHR75" s="166"/>
      <c r="AHS75" s="166"/>
      <c r="AHT75" s="166"/>
      <c r="AHU75" s="166"/>
      <c r="AHV75" s="166"/>
      <c r="AHW75" s="166"/>
      <c r="AHX75" s="166"/>
      <c r="AHY75" s="166"/>
      <c r="AHZ75" s="166"/>
      <c r="AIA75" s="166"/>
      <c r="AIB75" s="166"/>
      <c r="AIC75" s="166"/>
      <c r="AID75" s="166"/>
      <c r="AIE75" s="166"/>
      <c r="AIF75" s="166"/>
      <c r="AIG75" s="166"/>
      <c r="AIH75" s="166"/>
      <c r="AII75" s="166"/>
      <c r="AIJ75" s="166"/>
      <c r="AIK75" s="166"/>
      <c r="AIL75" s="166"/>
      <c r="AIM75" s="166"/>
      <c r="AIN75" s="166"/>
      <c r="AIO75" s="166"/>
      <c r="AIP75" s="166"/>
      <c r="AIQ75" s="166"/>
      <c r="AIR75" s="166"/>
      <c r="AIS75" s="166"/>
      <c r="AIT75" s="166"/>
      <c r="AIU75" s="166"/>
      <c r="AIV75" s="166"/>
      <c r="AIW75" s="166"/>
      <c r="AIX75" s="166"/>
      <c r="AIY75" s="166"/>
      <c r="AIZ75" s="166"/>
      <c r="AJA75" s="166"/>
      <c r="AJB75" s="166"/>
      <c r="AJC75" s="166"/>
      <c r="AJD75" s="166"/>
      <c r="AJE75" s="166"/>
      <c r="AJF75" s="166"/>
      <c r="AJG75" s="166"/>
      <c r="AJH75" s="166"/>
      <c r="AJI75" s="166"/>
      <c r="AJJ75" s="166"/>
      <c r="AJK75" s="166"/>
      <c r="AJL75" s="166"/>
      <c r="AJM75" s="166"/>
      <c r="AJN75" s="166"/>
      <c r="AJO75" s="166"/>
      <c r="AJP75" s="166"/>
      <c r="AJQ75" s="166"/>
      <c r="AJR75" s="166"/>
      <c r="AJS75" s="166"/>
      <c r="AJT75" s="166"/>
      <c r="AJU75" s="166"/>
      <c r="AJV75" s="166"/>
      <c r="AJW75" s="166"/>
      <c r="AJX75" s="166"/>
      <c r="AJY75" s="166"/>
      <c r="AJZ75" s="166"/>
      <c r="AKA75" s="166"/>
      <c r="AKB75" s="166"/>
      <c r="AKC75" s="166"/>
      <c r="AKD75" s="166"/>
      <c r="AKE75" s="166"/>
      <c r="AKF75" s="166"/>
      <c r="AKG75" s="166"/>
      <c r="AKH75" s="166"/>
      <c r="AKI75" s="166"/>
      <c r="AKJ75" s="166"/>
      <c r="AKK75" s="166"/>
      <c r="AKL75" s="166"/>
      <c r="AKM75" s="166"/>
      <c r="AKN75" s="166"/>
    </row>
    <row r="76" spans="1:976" s="421" customFormat="1">
      <c r="A76" s="172" t="str">
        <f>A63</f>
        <v>III. kwartał 2</v>
      </c>
      <c r="B76" s="173"/>
      <c r="C76" s="173"/>
      <c r="D76" s="174">
        <f ca="1">D63*$B$54</f>
        <v>0</v>
      </c>
      <c r="E76" s="174">
        <f ca="1">E63*$B$54</f>
        <v>0</v>
      </c>
      <c r="F76" s="174">
        <f ca="1">F63*$B$54</f>
        <v>0</v>
      </c>
      <c r="G76" s="174">
        <f ca="1">G63*$B$54</f>
        <v>360000.00000000006</v>
      </c>
      <c r="H76" s="174">
        <f ca="1">H63*$B$54</f>
        <v>360000.00000000006</v>
      </c>
      <c r="I76" s="174">
        <f ca="1">I63*$B$54</f>
        <v>720000.00000000012</v>
      </c>
      <c r="J76" s="174">
        <f ca="1">J63*$B$54</f>
        <v>720000.00000000012</v>
      </c>
      <c r="K76" s="174">
        <f ca="1">K63*$B$54</f>
        <v>1080000.0000000002</v>
      </c>
      <c r="L76" s="174">
        <f ca="1">L63*$B$54</f>
        <v>1080000.0000000002</v>
      </c>
      <c r="M76" s="174">
        <f ca="1">M63*$B$54</f>
        <v>1440000.0000000002</v>
      </c>
      <c r="N76" s="174">
        <f ca="1">N63*$B$54</f>
        <v>1800000</v>
      </c>
      <c r="O76" s="174">
        <f ca="1">O63*$B$54</f>
        <v>1800000</v>
      </c>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c r="BD76" s="166"/>
      <c r="BE76" s="166"/>
      <c r="BF76" s="166"/>
      <c r="BG76" s="166"/>
      <c r="BH76" s="166"/>
      <c r="BI76" s="166"/>
      <c r="BJ76" s="166"/>
      <c r="BK76" s="166"/>
      <c r="BL76" s="166"/>
      <c r="BM76" s="166"/>
      <c r="BN76" s="166"/>
      <c r="BO76" s="166"/>
      <c r="BP76" s="166"/>
      <c r="BQ76" s="166"/>
      <c r="BR76" s="166"/>
      <c r="BS76" s="166"/>
      <c r="BT76" s="166"/>
      <c r="BU76" s="166"/>
      <c r="BV76" s="166"/>
      <c r="BW76" s="166"/>
      <c r="BX76" s="166"/>
      <c r="BY76" s="166"/>
      <c r="BZ76" s="166"/>
      <c r="CA76" s="166"/>
      <c r="CB76" s="166"/>
      <c r="CC76" s="166"/>
      <c r="CD76" s="166"/>
      <c r="CE76" s="166"/>
      <c r="CF76" s="166"/>
      <c r="CG76" s="166"/>
      <c r="CH76" s="166"/>
      <c r="CI76" s="166"/>
      <c r="CJ76" s="166"/>
      <c r="CK76" s="166"/>
      <c r="CL76" s="166"/>
      <c r="CM76" s="166"/>
      <c r="CN76" s="166"/>
      <c r="CO76" s="166"/>
      <c r="CP76" s="166"/>
      <c r="CQ76" s="166"/>
      <c r="CR76" s="166"/>
      <c r="CS76" s="166"/>
      <c r="CT76" s="166"/>
      <c r="CU76" s="166"/>
      <c r="CV76" s="166"/>
      <c r="CW76" s="166"/>
      <c r="CX76" s="166"/>
      <c r="CY76" s="166"/>
      <c r="CZ76" s="166"/>
      <c r="DA76" s="166"/>
      <c r="DB76" s="166"/>
      <c r="DC76" s="166"/>
      <c r="DD76" s="166"/>
      <c r="DE76" s="166"/>
      <c r="DF76" s="166"/>
      <c r="DG76" s="166"/>
      <c r="DH76" s="166"/>
      <c r="DI76" s="166"/>
      <c r="DJ76" s="166"/>
      <c r="DK76" s="166"/>
      <c r="DL76" s="166"/>
      <c r="DM76" s="166"/>
      <c r="DN76" s="166"/>
      <c r="DO76" s="166"/>
      <c r="DP76" s="166"/>
      <c r="DQ76" s="166"/>
      <c r="DR76" s="166"/>
      <c r="DS76" s="166"/>
      <c r="DT76" s="166"/>
      <c r="DU76" s="166"/>
      <c r="DV76" s="166"/>
      <c r="DW76" s="166"/>
      <c r="DX76" s="166"/>
      <c r="DY76" s="166"/>
      <c r="DZ76" s="166"/>
      <c r="EA76" s="166"/>
      <c r="EB76" s="166"/>
      <c r="EC76" s="166"/>
      <c r="ED76" s="166"/>
      <c r="EE76" s="166"/>
      <c r="EF76" s="166"/>
      <c r="EG76" s="166"/>
      <c r="EH76" s="166"/>
      <c r="EI76" s="166"/>
      <c r="EJ76" s="166"/>
      <c r="EK76" s="166"/>
      <c r="EL76" s="166"/>
      <c r="EM76" s="166"/>
      <c r="EN76" s="166"/>
      <c r="EO76" s="166"/>
      <c r="EP76" s="166"/>
      <c r="EQ76" s="166"/>
      <c r="ER76" s="166"/>
      <c r="ES76" s="166"/>
      <c r="ET76" s="166"/>
      <c r="EU76" s="166"/>
      <c r="EV76" s="166"/>
      <c r="EW76" s="166"/>
      <c r="EX76" s="166"/>
      <c r="EY76" s="166"/>
      <c r="EZ76" s="166"/>
      <c r="FA76" s="166"/>
      <c r="FB76" s="166"/>
      <c r="FC76" s="166"/>
      <c r="FD76" s="166"/>
      <c r="FE76" s="166"/>
      <c r="FF76" s="166"/>
      <c r="FG76" s="166"/>
      <c r="FH76" s="166"/>
      <c r="FI76" s="166"/>
      <c r="FJ76" s="166"/>
      <c r="FK76" s="166"/>
      <c r="FL76" s="166"/>
      <c r="FM76" s="166"/>
      <c r="FN76" s="166"/>
      <c r="FO76" s="166"/>
      <c r="FP76" s="166"/>
      <c r="FQ76" s="166"/>
      <c r="FR76" s="166"/>
      <c r="FS76" s="166"/>
      <c r="FT76" s="166"/>
      <c r="FU76" s="166"/>
      <c r="FV76" s="166"/>
      <c r="FW76" s="166"/>
      <c r="FX76" s="166"/>
      <c r="FY76" s="166"/>
      <c r="FZ76" s="166"/>
      <c r="GA76" s="166"/>
      <c r="GB76" s="166"/>
      <c r="GC76" s="166"/>
      <c r="GD76" s="166"/>
      <c r="GE76" s="166"/>
      <c r="GF76" s="166"/>
      <c r="GG76" s="166"/>
      <c r="GH76" s="166"/>
      <c r="GI76" s="166"/>
      <c r="GJ76" s="166"/>
      <c r="GK76" s="166"/>
      <c r="GL76" s="166"/>
      <c r="GM76" s="166"/>
      <c r="GN76" s="166"/>
      <c r="GO76" s="166"/>
      <c r="GP76" s="166"/>
      <c r="GQ76" s="166"/>
      <c r="GR76" s="166"/>
      <c r="GS76" s="166"/>
      <c r="GT76" s="166"/>
      <c r="GU76" s="166"/>
      <c r="GV76" s="166"/>
      <c r="GW76" s="166"/>
      <c r="GX76" s="166"/>
      <c r="GY76" s="166"/>
      <c r="GZ76" s="166"/>
      <c r="HA76" s="166"/>
      <c r="HB76" s="166"/>
      <c r="HC76" s="166"/>
      <c r="HD76" s="166"/>
      <c r="HE76" s="166"/>
      <c r="HF76" s="166"/>
      <c r="HG76" s="166"/>
      <c r="HH76" s="166"/>
      <c r="HI76" s="166"/>
      <c r="HJ76" s="166"/>
      <c r="HK76" s="166"/>
      <c r="HL76" s="166"/>
      <c r="HM76" s="166"/>
      <c r="HN76" s="166"/>
      <c r="HO76" s="166"/>
      <c r="HP76" s="166"/>
      <c r="HQ76" s="166"/>
      <c r="HR76" s="166"/>
      <c r="HS76" s="166"/>
      <c r="HT76" s="166"/>
      <c r="HU76" s="166"/>
      <c r="HV76" s="166"/>
      <c r="HW76" s="166"/>
      <c r="HX76" s="166"/>
      <c r="HY76" s="166"/>
      <c r="HZ76" s="166"/>
      <c r="IA76" s="166"/>
      <c r="IB76" s="166"/>
      <c r="IC76" s="166"/>
      <c r="ID76" s="166"/>
      <c r="IE76" s="166"/>
      <c r="IF76" s="166"/>
      <c r="IG76" s="166"/>
      <c r="IH76" s="166"/>
      <c r="II76" s="166"/>
      <c r="IJ76" s="166"/>
      <c r="IK76" s="166"/>
      <c r="IL76" s="166"/>
      <c r="IM76" s="166"/>
      <c r="IN76" s="166"/>
      <c r="IO76" s="166"/>
      <c r="IP76" s="166"/>
      <c r="IQ76" s="166"/>
      <c r="IR76" s="166"/>
      <c r="IS76" s="166"/>
      <c r="IT76" s="166"/>
      <c r="IU76" s="166"/>
      <c r="IV76" s="166"/>
      <c r="IW76" s="166"/>
      <c r="IX76" s="166"/>
      <c r="IY76" s="166"/>
      <c r="IZ76" s="166"/>
      <c r="JA76" s="166"/>
      <c r="JB76" s="166"/>
      <c r="JC76" s="166"/>
      <c r="JD76" s="166"/>
      <c r="JE76" s="166"/>
      <c r="JF76" s="166"/>
      <c r="JG76" s="166"/>
      <c r="JH76" s="166"/>
      <c r="JI76" s="166"/>
      <c r="JJ76" s="166"/>
      <c r="JK76" s="166"/>
      <c r="JL76" s="166"/>
      <c r="JM76" s="166"/>
      <c r="JN76" s="166"/>
      <c r="JO76" s="166"/>
      <c r="JP76" s="166"/>
      <c r="JQ76" s="166"/>
      <c r="JR76" s="166"/>
      <c r="JS76" s="166"/>
      <c r="JT76" s="166"/>
      <c r="JU76" s="166"/>
      <c r="JV76" s="166"/>
      <c r="JW76" s="166"/>
      <c r="JX76" s="166"/>
      <c r="JY76" s="166"/>
      <c r="JZ76" s="166"/>
      <c r="KA76" s="166"/>
      <c r="KB76" s="166"/>
      <c r="KC76" s="166"/>
      <c r="KD76" s="166"/>
      <c r="KE76" s="166"/>
      <c r="KF76" s="166"/>
      <c r="KG76" s="166"/>
      <c r="KH76" s="166"/>
      <c r="KI76" s="166"/>
      <c r="KJ76" s="166"/>
      <c r="KK76" s="166"/>
      <c r="KL76" s="166"/>
      <c r="KM76" s="166"/>
      <c r="KN76" s="166"/>
      <c r="KO76" s="166"/>
      <c r="KP76" s="166"/>
      <c r="KQ76" s="166"/>
      <c r="KR76" s="166"/>
      <c r="KS76" s="166"/>
      <c r="KT76" s="166"/>
      <c r="KU76" s="166"/>
      <c r="KV76" s="166"/>
      <c r="KW76" s="166"/>
      <c r="KX76" s="166"/>
      <c r="KY76" s="166"/>
      <c r="KZ76" s="166"/>
      <c r="LA76" s="166"/>
      <c r="LB76" s="166"/>
      <c r="LC76" s="166"/>
      <c r="LD76" s="166"/>
      <c r="LE76" s="166"/>
      <c r="LF76" s="166"/>
      <c r="LG76" s="166"/>
      <c r="LH76" s="166"/>
      <c r="LI76" s="166"/>
      <c r="LJ76" s="166"/>
      <c r="LK76" s="166"/>
      <c r="LL76" s="166"/>
      <c r="LM76" s="166"/>
      <c r="LN76" s="166"/>
      <c r="LO76" s="166"/>
      <c r="LP76" s="166"/>
      <c r="LQ76" s="166"/>
      <c r="LR76" s="166"/>
      <c r="LS76" s="166"/>
      <c r="LT76" s="166"/>
      <c r="LU76" s="166"/>
      <c r="LV76" s="166"/>
      <c r="LW76" s="166"/>
      <c r="LX76" s="166"/>
      <c r="LY76" s="166"/>
      <c r="LZ76" s="166"/>
      <c r="MA76" s="166"/>
      <c r="MB76" s="166"/>
      <c r="MC76" s="166"/>
      <c r="MD76" s="166"/>
      <c r="ME76" s="166"/>
      <c r="MF76" s="166"/>
      <c r="MG76" s="166"/>
      <c r="MH76" s="166"/>
      <c r="MI76" s="166"/>
      <c r="MJ76" s="166"/>
      <c r="MK76" s="166"/>
      <c r="ML76" s="166"/>
      <c r="MM76" s="166"/>
      <c r="MN76" s="166"/>
      <c r="MO76" s="166"/>
      <c r="MP76" s="166"/>
      <c r="MQ76" s="166"/>
      <c r="MR76" s="166"/>
      <c r="MS76" s="166"/>
      <c r="MT76" s="166"/>
      <c r="MU76" s="166"/>
      <c r="MV76" s="166"/>
      <c r="MW76" s="166"/>
      <c r="MX76" s="166"/>
      <c r="MY76" s="166"/>
      <c r="MZ76" s="166"/>
      <c r="NA76" s="166"/>
      <c r="NB76" s="166"/>
      <c r="NC76" s="166"/>
      <c r="ND76" s="166"/>
      <c r="NE76" s="166"/>
      <c r="NF76" s="166"/>
      <c r="NG76" s="166"/>
      <c r="NH76" s="166"/>
      <c r="NI76" s="166"/>
      <c r="NJ76" s="166"/>
      <c r="NK76" s="166"/>
      <c r="NL76" s="166"/>
      <c r="NM76" s="166"/>
      <c r="NN76" s="166"/>
      <c r="NO76" s="166"/>
      <c r="NP76" s="166"/>
      <c r="NQ76" s="166"/>
      <c r="NR76" s="166"/>
      <c r="NS76" s="166"/>
      <c r="NT76" s="166"/>
      <c r="NU76" s="166"/>
      <c r="NV76" s="166"/>
      <c r="NW76" s="166"/>
      <c r="NX76" s="166"/>
      <c r="NY76" s="166"/>
      <c r="NZ76" s="166"/>
      <c r="OA76" s="166"/>
      <c r="OB76" s="166"/>
      <c r="OC76" s="166"/>
      <c r="OD76" s="166"/>
      <c r="OE76" s="166"/>
      <c r="OF76" s="166"/>
      <c r="OG76" s="166"/>
      <c r="OH76" s="166"/>
      <c r="OI76" s="166"/>
      <c r="OJ76" s="166"/>
      <c r="OK76" s="166"/>
      <c r="OL76" s="166"/>
      <c r="OM76" s="166"/>
      <c r="ON76" s="166"/>
      <c r="OO76" s="166"/>
      <c r="OP76" s="166"/>
      <c r="OQ76" s="166"/>
      <c r="OR76" s="166"/>
      <c r="OS76" s="166"/>
      <c r="OT76" s="166"/>
      <c r="OU76" s="166"/>
      <c r="OV76" s="166"/>
      <c r="OW76" s="166"/>
      <c r="OX76" s="166"/>
      <c r="OY76" s="166"/>
      <c r="OZ76" s="166"/>
      <c r="PA76" s="166"/>
      <c r="PB76" s="166"/>
      <c r="PC76" s="166"/>
      <c r="PD76" s="166"/>
      <c r="PE76" s="166"/>
      <c r="PF76" s="166"/>
      <c r="PG76" s="166"/>
      <c r="PH76" s="166"/>
      <c r="PI76" s="166"/>
      <c r="PJ76" s="166"/>
      <c r="PK76" s="166"/>
      <c r="PL76" s="166"/>
      <c r="PM76" s="166"/>
      <c r="PN76" s="166"/>
      <c r="PO76" s="166"/>
      <c r="PP76" s="166"/>
      <c r="PQ76" s="166"/>
      <c r="PR76" s="166"/>
      <c r="PS76" s="166"/>
      <c r="PT76" s="166"/>
      <c r="PU76" s="166"/>
      <c r="PV76" s="166"/>
      <c r="PW76" s="166"/>
      <c r="PX76" s="166"/>
      <c r="PY76" s="166"/>
      <c r="PZ76" s="166"/>
      <c r="QA76" s="166"/>
      <c r="QB76" s="166"/>
      <c r="QC76" s="166"/>
      <c r="QD76" s="166"/>
      <c r="QE76" s="166"/>
      <c r="QF76" s="166"/>
      <c r="QG76" s="166"/>
      <c r="QH76" s="166"/>
      <c r="QI76" s="166"/>
      <c r="QJ76" s="166"/>
      <c r="QK76" s="166"/>
      <c r="QL76" s="166"/>
      <c r="QM76" s="166"/>
      <c r="QN76" s="166"/>
      <c r="QO76" s="166"/>
      <c r="QP76" s="166"/>
      <c r="QQ76" s="166"/>
      <c r="QR76" s="166"/>
      <c r="QS76" s="166"/>
      <c r="QT76" s="166"/>
      <c r="QU76" s="166"/>
      <c r="QV76" s="166"/>
      <c r="QW76" s="166"/>
      <c r="QX76" s="166"/>
      <c r="QY76" s="166"/>
      <c r="QZ76" s="166"/>
      <c r="RA76" s="166"/>
      <c r="RB76" s="166"/>
      <c r="RC76" s="166"/>
      <c r="RD76" s="166"/>
      <c r="RE76" s="166"/>
      <c r="RF76" s="166"/>
      <c r="RG76" s="166"/>
      <c r="RH76" s="166"/>
      <c r="RI76" s="166"/>
      <c r="RJ76" s="166"/>
      <c r="RK76" s="166"/>
      <c r="RL76" s="166"/>
      <c r="RM76" s="166"/>
      <c r="RN76" s="166"/>
      <c r="RO76" s="166"/>
      <c r="RP76" s="166"/>
      <c r="RQ76" s="166"/>
      <c r="RR76" s="166"/>
      <c r="RS76" s="166"/>
      <c r="RT76" s="166"/>
      <c r="RU76" s="166"/>
      <c r="RV76" s="166"/>
      <c r="RW76" s="166"/>
      <c r="RX76" s="166"/>
      <c r="RY76" s="166"/>
      <c r="RZ76" s="166"/>
      <c r="SA76" s="166"/>
      <c r="SB76" s="166"/>
      <c r="SC76" s="166"/>
      <c r="SD76" s="166"/>
      <c r="SE76" s="166"/>
      <c r="SF76" s="166"/>
      <c r="SG76" s="166"/>
      <c r="SH76" s="166"/>
      <c r="SI76" s="166"/>
      <c r="SJ76" s="166"/>
      <c r="SK76" s="166"/>
      <c r="SL76" s="166"/>
      <c r="SM76" s="166"/>
      <c r="SN76" s="166"/>
      <c r="SO76" s="166"/>
      <c r="SP76" s="166"/>
      <c r="SQ76" s="166"/>
      <c r="SR76" s="166"/>
      <c r="SS76" s="166"/>
      <c r="ST76" s="166"/>
      <c r="SU76" s="166"/>
      <c r="SV76" s="166"/>
      <c r="SW76" s="166"/>
      <c r="SX76" s="166"/>
      <c r="SY76" s="166"/>
      <c r="SZ76" s="166"/>
      <c r="TA76" s="166"/>
      <c r="TB76" s="166"/>
      <c r="TC76" s="166"/>
      <c r="TD76" s="166"/>
      <c r="TE76" s="166"/>
      <c r="TF76" s="166"/>
      <c r="TG76" s="166"/>
      <c r="TH76" s="166"/>
      <c r="TI76" s="166"/>
      <c r="TJ76" s="166"/>
      <c r="TK76" s="166"/>
      <c r="TL76" s="166"/>
      <c r="TM76" s="166"/>
      <c r="TN76" s="166"/>
      <c r="TO76" s="166"/>
      <c r="TP76" s="166"/>
      <c r="TQ76" s="166"/>
      <c r="TR76" s="166"/>
      <c r="TS76" s="166"/>
      <c r="TT76" s="166"/>
      <c r="TU76" s="166"/>
      <c r="TV76" s="166"/>
      <c r="TW76" s="166"/>
      <c r="TX76" s="166"/>
      <c r="TY76" s="166"/>
      <c r="TZ76" s="166"/>
      <c r="UA76" s="166"/>
      <c r="UB76" s="166"/>
      <c r="UC76" s="166"/>
      <c r="UD76" s="166"/>
      <c r="UE76" s="166"/>
      <c r="UF76" s="166"/>
      <c r="UG76" s="166"/>
      <c r="UH76" s="166"/>
      <c r="UI76" s="166"/>
      <c r="UJ76" s="166"/>
      <c r="UK76" s="166"/>
      <c r="UL76" s="166"/>
      <c r="UM76" s="166"/>
      <c r="UN76" s="166"/>
      <c r="UO76" s="166"/>
      <c r="UP76" s="166"/>
      <c r="UQ76" s="166"/>
      <c r="UR76" s="166"/>
      <c r="US76" s="166"/>
      <c r="UT76" s="166"/>
      <c r="UU76" s="166"/>
      <c r="UV76" s="166"/>
      <c r="UW76" s="166"/>
      <c r="UX76" s="166"/>
      <c r="UY76" s="166"/>
      <c r="UZ76" s="166"/>
      <c r="VA76" s="166"/>
      <c r="VB76" s="166"/>
      <c r="VC76" s="166"/>
      <c r="VD76" s="166"/>
      <c r="VE76" s="166"/>
      <c r="VF76" s="166"/>
      <c r="VG76" s="166"/>
      <c r="VH76" s="166"/>
      <c r="VI76" s="166"/>
      <c r="VJ76" s="166"/>
      <c r="VK76" s="166"/>
      <c r="VL76" s="166"/>
      <c r="VM76" s="166"/>
      <c r="VN76" s="166"/>
      <c r="VO76" s="166"/>
      <c r="VP76" s="166"/>
      <c r="VQ76" s="166"/>
      <c r="VR76" s="166"/>
      <c r="VS76" s="166"/>
      <c r="VT76" s="166"/>
      <c r="VU76" s="166"/>
      <c r="VV76" s="166"/>
      <c r="VW76" s="166"/>
      <c r="VX76" s="166"/>
      <c r="VY76" s="166"/>
      <c r="VZ76" s="166"/>
      <c r="WA76" s="166"/>
      <c r="WB76" s="166"/>
      <c r="WC76" s="166"/>
      <c r="WD76" s="166"/>
      <c r="WE76" s="166"/>
      <c r="WF76" s="166"/>
      <c r="WG76" s="166"/>
      <c r="WH76" s="166"/>
      <c r="WI76" s="166"/>
      <c r="WJ76" s="166"/>
      <c r="WK76" s="166"/>
      <c r="WL76" s="166"/>
      <c r="WM76" s="166"/>
      <c r="WN76" s="166"/>
      <c r="WO76" s="166"/>
      <c r="WP76" s="166"/>
      <c r="WQ76" s="166"/>
      <c r="WR76" s="166"/>
      <c r="WS76" s="166"/>
      <c r="WT76" s="166"/>
      <c r="WU76" s="166"/>
      <c r="WV76" s="166"/>
      <c r="WW76" s="166"/>
      <c r="WX76" s="166"/>
      <c r="WY76" s="166"/>
      <c r="WZ76" s="166"/>
      <c r="XA76" s="166"/>
      <c r="XB76" s="166"/>
      <c r="XC76" s="166"/>
      <c r="XD76" s="166"/>
      <c r="XE76" s="166"/>
      <c r="XF76" s="166"/>
      <c r="XG76" s="166"/>
      <c r="XH76" s="166"/>
      <c r="XI76" s="166"/>
      <c r="XJ76" s="166"/>
      <c r="XK76" s="166"/>
      <c r="XL76" s="166"/>
      <c r="XM76" s="166"/>
      <c r="XN76" s="166"/>
      <c r="XO76" s="166"/>
      <c r="XP76" s="166"/>
      <c r="XQ76" s="166"/>
      <c r="XR76" s="166"/>
      <c r="XS76" s="166"/>
      <c r="XT76" s="166"/>
      <c r="XU76" s="166"/>
      <c r="XV76" s="166"/>
      <c r="XW76" s="166"/>
      <c r="XX76" s="166"/>
      <c r="XY76" s="166"/>
      <c r="XZ76" s="166"/>
      <c r="YA76" s="166"/>
      <c r="YB76" s="166"/>
      <c r="YC76" s="166"/>
      <c r="YD76" s="166"/>
      <c r="YE76" s="166"/>
      <c r="YF76" s="166"/>
      <c r="YG76" s="166"/>
      <c r="YH76" s="166"/>
      <c r="YI76" s="166"/>
      <c r="YJ76" s="166"/>
      <c r="YK76" s="166"/>
      <c r="YL76" s="166"/>
      <c r="YM76" s="166"/>
      <c r="YN76" s="166"/>
      <c r="YO76" s="166"/>
      <c r="YP76" s="166"/>
      <c r="YQ76" s="166"/>
      <c r="YR76" s="166"/>
      <c r="YS76" s="166"/>
      <c r="YT76" s="166"/>
      <c r="YU76" s="166"/>
      <c r="YV76" s="166"/>
      <c r="YW76" s="166"/>
      <c r="YX76" s="166"/>
      <c r="YY76" s="166"/>
      <c r="YZ76" s="166"/>
      <c r="ZA76" s="166"/>
      <c r="ZB76" s="166"/>
      <c r="ZC76" s="166"/>
      <c r="ZD76" s="166"/>
      <c r="ZE76" s="166"/>
      <c r="ZF76" s="166"/>
      <c r="ZG76" s="166"/>
      <c r="ZH76" s="166"/>
      <c r="ZI76" s="166"/>
      <c r="ZJ76" s="166"/>
      <c r="ZK76" s="166"/>
      <c r="ZL76" s="166"/>
      <c r="ZM76" s="166"/>
      <c r="ZN76" s="166"/>
      <c r="ZO76" s="166"/>
      <c r="ZP76" s="166"/>
      <c r="ZQ76" s="166"/>
      <c r="ZR76" s="166"/>
      <c r="ZS76" s="166"/>
      <c r="ZT76" s="166"/>
      <c r="ZU76" s="166"/>
      <c r="ZV76" s="166"/>
      <c r="ZW76" s="166"/>
      <c r="ZX76" s="166"/>
      <c r="ZY76" s="166"/>
      <c r="ZZ76" s="166"/>
      <c r="AAA76" s="166"/>
      <c r="AAB76" s="166"/>
      <c r="AAC76" s="166"/>
      <c r="AAD76" s="166"/>
      <c r="AAE76" s="166"/>
      <c r="AAF76" s="166"/>
      <c r="AAG76" s="166"/>
      <c r="AAH76" s="166"/>
      <c r="AAI76" s="166"/>
      <c r="AAJ76" s="166"/>
      <c r="AAK76" s="166"/>
      <c r="AAL76" s="166"/>
      <c r="AAM76" s="166"/>
      <c r="AAN76" s="166"/>
      <c r="AAO76" s="166"/>
      <c r="AAP76" s="166"/>
      <c r="AAQ76" s="166"/>
      <c r="AAR76" s="166"/>
      <c r="AAS76" s="166"/>
      <c r="AAT76" s="166"/>
      <c r="AAU76" s="166"/>
      <c r="AAV76" s="166"/>
      <c r="AAW76" s="166"/>
      <c r="AAX76" s="166"/>
      <c r="AAY76" s="166"/>
      <c r="AAZ76" s="166"/>
      <c r="ABA76" s="166"/>
      <c r="ABB76" s="166"/>
      <c r="ABC76" s="166"/>
      <c r="ABD76" s="166"/>
      <c r="ABE76" s="166"/>
      <c r="ABF76" s="166"/>
      <c r="ABG76" s="166"/>
      <c r="ABH76" s="166"/>
      <c r="ABI76" s="166"/>
      <c r="ABJ76" s="166"/>
      <c r="ABK76" s="166"/>
      <c r="ABL76" s="166"/>
      <c r="ABM76" s="166"/>
      <c r="ABN76" s="166"/>
      <c r="ABO76" s="166"/>
      <c r="ABP76" s="166"/>
      <c r="ABQ76" s="166"/>
      <c r="ABR76" s="166"/>
      <c r="ABS76" s="166"/>
      <c r="ABT76" s="166"/>
      <c r="ABU76" s="166"/>
      <c r="ABV76" s="166"/>
      <c r="ABW76" s="166"/>
      <c r="ABX76" s="166"/>
      <c r="ABY76" s="166"/>
      <c r="ABZ76" s="166"/>
      <c r="ACA76" s="166"/>
      <c r="ACB76" s="166"/>
      <c r="ACC76" s="166"/>
      <c r="ACD76" s="166"/>
      <c r="ACE76" s="166"/>
      <c r="ACF76" s="166"/>
      <c r="ACG76" s="166"/>
      <c r="ACH76" s="166"/>
      <c r="ACI76" s="166"/>
      <c r="ACJ76" s="166"/>
      <c r="ACK76" s="166"/>
      <c r="ACL76" s="166"/>
      <c r="ACM76" s="166"/>
      <c r="ACN76" s="166"/>
      <c r="ACO76" s="166"/>
      <c r="ACP76" s="166"/>
      <c r="ACQ76" s="166"/>
      <c r="ACR76" s="166"/>
      <c r="ACS76" s="166"/>
      <c r="ACT76" s="166"/>
      <c r="ACU76" s="166"/>
      <c r="ACV76" s="166"/>
      <c r="ACW76" s="166"/>
      <c r="ACX76" s="166"/>
      <c r="ACY76" s="166"/>
      <c r="ACZ76" s="166"/>
      <c r="ADA76" s="166"/>
      <c r="ADB76" s="166"/>
      <c r="ADC76" s="166"/>
      <c r="ADD76" s="166"/>
      <c r="ADE76" s="166"/>
      <c r="ADF76" s="166"/>
      <c r="ADG76" s="166"/>
      <c r="ADH76" s="166"/>
      <c r="ADI76" s="166"/>
      <c r="ADJ76" s="166"/>
      <c r="ADK76" s="166"/>
      <c r="ADL76" s="166"/>
      <c r="ADM76" s="166"/>
      <c r="ADN76" s="166"/>
      <c r="ADO76" s="166"/>
      <c r="ADP76" s="166"/>
      <c r="ADQ76" s="166"/>
      <c r="ADR76" s="166"/>
      <c r="ADS76" s="166"/>
      <c r="ADT76" s="166"/>
      <c r="ADU76" s="166"/>
      <c r="ADV76" s="166"/>
      <c r="ADW76" s="166"/>
      <c r="ADX76" s="166"/>
      <c r="ADY76" s="166"/>
      <c r="ADZ76" s="166"/>
      <c r="AEA76" s="166"/>
      <c r="AEB76" s="166"/>
      <c r="AEC76" s="166"/>
      <c r="AED76" s="166"/>
      <c r="AEE76" s="166"/>
      <c r="AEF76" s="166"/>
      <c r="AEG76" s="166"/>
      <c r="AEH76" s="166"/>
      <c r="AEI76" s="166"/>
      <c r="AEJ76" s="166"/>
      <c r="AEK76" s="166"/>
      <c r="AEL76" s="166"/>
      <c r="AEM76" s="166"/>
      <c r="AEN76" s="166"/>
      <c r="AEO76" s="166"/>
      <c r="AEP76" s="166"/>
      <c r="AEQ76" s="166"/>
      <c r="AER76" s="166"/>
      <c r="AES76" s="166"/>
      <c r="AET76" s="166"/>
      <c r="AEU76" s="166"/>
      <c r="AEV76" s="166"/>
      <c r="AEW76" s="166"/>
      <c r="AEX76" s="166"/>
      <c r="AEY76" s="166"/>
      <c r="AEZ76" s="166"/>
      <c r="AFA76" s="166"/>
      <c r="AFB76" s="166"/>
      <c r="AFC76" s="166"/>
      <c r="AFD76" s="166"/>
      <c r="AFE76" s="166"/>
      <c r="AFF76" s="166"/>
      <c r="AFG76" s="166"/>
      <c r="AFH76" s="166"/>
      <c r="AFI76" s="166"/>
      <c r="AFJ76" s="166"/>
      <c r="AFK76" s="166"/>
      <c r="AFL76" s="166"/>
      <c r="AFM76" s="166"/>
      <c r="AFN76" s="166"/>
      <c r="AFO76" s="166"/>
      <c r="AFP76" s="166"/>
      <c r="AFQ76" s="166"/>
      <c r="AFR76" s="166"/>
      <c r="AFS76" s="166"/>
      <c r="AFT76" s="166"/>
      <c r="AFU76" s="166"/>
      <c r="AFV76" s="166"/>
      <c r="AFW76" s="166"/>
      <c r="AFX76" s="166"/>
      <c r="AFY76" s="166"/>
      <c r="AFZ76" s="166"/>
      <c r="AGA76" s="166"/>
      <c r="AGB76" s="166"/>
      <c r="AGC76" s="166"/>
      <c r="AGD76" s="166"/>
      <c r="AGE76" s="166"/>
      <c r="AGF76" s="166"/>
      <c r="AGG76" s="166"/>
      <c r="AGH76" s="166"/>
      <c r="AGI76" s="166"/>
      <c r="AGJ76" s="166"/>
      <c r="AGK76" s="166"/>
      <c r="AGL76" s="166"/>
      <c r="AGM76" s="166"/>
      <c r="AGN76" s="166"/>
      <c r="AGO76" s="166"/>
      <c r="AGP76" s="166"/>
      <c r="AGQ76" s="166"/>
      <c r="AGR76" s="166"/>
      <c r="AGS76" s="166"/>
      <c r="AGT76" s="166"/>
      <c r="AGU76" s="166"/>
      <c r="AGV76" s="166"/>
      <c r="AGW76" s="166"/>
      <c r="AGX76" s="166"/>
      <c r="AGY76" s="166"/>
      <c r="AGZ76" s="166"/>
      <c r="AHA76" s="166"/>
      <c r="AHB76" s="166"/>
      <c r="AHC76" s="166"/>
      <c r="AHD76" s="166"/>
      <c r="AHE76" s="166"/>
      <c r="AHF76" s="166"/>
      <c r="AHG76" s="166"/>
      <c r="AHH76" s="166"/>
      <c r="AHI76" s="166"/>
      <c r="AHJ76" s="166"/>
      <c r="AHK76" s="166"/>
      <c r="AHL76" s="166"/>
      <c r="AHM76" s="166"/>
      <c r="AHN76" s="166"/>
      <c r="AHO76" s="166"/>
      <c r="AHP76" s="166"/>
      <c r="AHQ76" s="166"/>
      <c r="AHR76" s="166"/>
      <c r="AHS76" s="166"/>
      <c r="AHT76" s="166"/>
      <c r="AHU76" s="166"/>
      <c r="AHV76" s="166"/>
      <c r="AHW76" s="166"/>
      <c r="AHX76" s="166"/>
      <c r="AHY76" s="166"/>
      <c r="AHZ76" s="166"/>
      <c r="AIA76" s="166"/>
      <c r="AIB76" s="166"/>
      <c r="AIC76" s="166"/>
      <c r="AID76" s="166"/>
      <c r="AIE76" s="166"/>
      <c r="AIF76" s="166"/>
      <c r="AIG76" s="166"/>
      <c r="AIH76" s="166"/>
      <c r="AII76" s="166"/>
      <c r="AIJ76" s="166"/>
      <c r="AIK76" s="166"/>
      <c r="AIL76" s="166"/>
      <c r="AIM76" s="166"/>
      <c r="AIN76" s="166"/>
      <c r="AIO76" s="166"/>
      <c r="AIP76" s="166"/>
      <c r="AIQ76" s="166"/>
      <c r="AIR76" s="166"/>
      <c r="AIS76" s="166"/>
      <c r="AIT76" s="166"/>
      <c r="AIU76" s="166"/>
      <c r="AIV76" s="166"/>
      <c r="AIW76" s="166"/>
      <c r="AIX76" s="166"/>
      <c r="AIY76" s="166"/>
      <c r="AIZ76" s="166"/>
      <c r="AJA76" s="166"/>
      <c r="AJB76" s="166"/>
      <c r="AJC76" s="166"/>
      <c r="AJD76" s="166"/>
      <c r="AJE76" s="166"/>
      <c r="AJF76" s="166"/>
      <c r="AJG76" s="166"/>
      <c r="AJH76" s="166"/>
      <c r="AJI76" s="166"/>
      <c r="AJJ76" s="166"/>
      <c r="AJK76" s="166"/>
      <c r="AJL76" s="166"/>
      <c r="AJM76" s="166"/>
      <c r="AJN76" s="166"/>
      <c r="AJO76" s="166"/>
      <c r="AJP76" s="166"/>
      <c r="AJQ76" s="166"/>
      <c r="AJR76" s="166"/>
      <c r="AJS76" s="166"/>
      <c r="AJT76" s="166"/>
      <c r="AJU76" s="166"/>
      <c r="AJV76" s="166"/>
      <c r="AJW76" s="166"/>
      <c r="AJX76" s="166"/>
      <c r="AJY76" s="166"/>
      <c r="AJZ76" s="166"/>
      <c r="AKA76" s="166"/>
      <c r="AKB76" s="166"/>
      <c r="AKC76" s="166"/>
      <c r="AKD76" s="166"/>
      <c r="AKE76" s="166"/>
      <c r="AKF76" s="166"/>
      <c r="AKG76" s="166"/>
      <c r="AKH76" s="166"/>
      <c r="AKI76" s="166"/>
      <c r="AKJ76" s="166"/>
      <c r="AKK76" s="166"/>
      <c r="AKL76" s="166"/>
      <c r="AKM76" s="166"/>
      <c r="AKN76" s="166"/>
    </row>
    <row r="77" spans="1:976" s="421" customFormat="1">
      <c r="A77" s="172" t="str">
        <f>A64</f>
        <v>IV. kwartał 2</v>
      </c>
      <c r="B77" s="173"/>
      <c r="C77" s="173"/>
      <c r="D77" s="174">
        <f ca="1">D64*$B$54</f>
        <v>0</v>
      </c>
      <c r="E77" s="174">
        <f ca="1">E64*$B$54</f>
        <v>0</v>
      </c>
      <c r="F77" s="174">
        <f ca="1">F64*$B$54</f>
        <v>0</v>
      </c>
      <c r="G77" s="174">
        <f ca="1">G64*$B$54</f>
        <v>0</v>
      </c>
      <c r="H77" s="174">
        <f ca="1">H64*$B$54</f>
        <v>360000.00000000006</v>
      </c>
      <c r="I77" s="174">
        <f ca="1">I64*$B$54</f>
        <v>720000.00000000012</v>
      </c>
      <c r="J77" s="174">
        <f ca="1">J64*$B$54</f>
        <v>720000.00000000012</v>
      </c>
      <c r="K77" s="174">
        <f ca="1">K64*$B$54</f>
        <v>1080000.0000000002</v>
      </c>
      <c r="L77" s="174">
        <f ca="1">L64*$B$54</f>
        <v>1080000.0000000002</v>
      </c>
      <c r="M77" s="174">
        <f ca="1">M64*$B$54</f>
        <v>1440000.0000000002</v>
      </c>
      <c r="N77" s="174">
        <f ca="1">N64*$B$54</f>
        <v>1800000</v>
      </c>
      <c r="O77" s="174">
        <f ca="1">O64*$B$54</f>
        <v>1800000</v>
      </c>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c r="AS77" s="166"/>
      <c r="AT77" s="166"/>
      <c r="AU77" s="166"/>
      <c r="AV77" s="166"/>
      <c r="AW77" s="166"/>
      <c r="AX77" s="166"/>
      <c r="AY77" s="166"/>
      <c r="AZ77" s="166"/>
      <c r="BA77" s="166"/>
      <c r="BB77" s="166"/>
      <c r="BC77" s="166"/>
      <c r="BD77" s="166"/>
      <c r="BE77" s="166"/>
      <c r="BF77" s="166"/>
      <c r="BG77" s="166"/>
      <c r="BH77" s="166"/>
      <c r="BI77" s="166"/>
      <c r="BJ77" s="166"/>
      <c r="BK77" s="166"/>
      <c r="BL77" s="166"/>
      <c r="BM77" s="166"/>
      <c r="BN77" s="166"/>
      <c r="BO77" s="166"/>
      <c r="BP77" s="166"/>
      <c r="BQ77" s="166"/>
      <c r="BR77" s="166"/>
      <c r="BS77" s="166"/>
      <c r="BT77" s="166"/>
      <c r="BU77" s="166"/>
      <c r="BV77" s="166"/>
      <c r="BW77" s="166"/>
      <c r="BX77" s="166"/>
      <c r="BY77" s="166"/>
      <c r="BZ77" s="166"/>
      <c r="CA77" s="166"/>
      <c r="CB77" s="166"/>
      <c r="CC77" s="166"/>
      <c r="CD77" s="166"/>
      <c r="CE77" s="166"/>
      <c r="CF77" s="166"/>
      <c r="CG77" s="166"/>
      <c r="CH77" s="166"/>
      <c r="CI77" s="166"/>
      <c r="CJ77" s="166"/>
      <c r="CK77" s="166"/>
      <c r="CL77" s="166"/>
      <c r="CM77" s="166"/>
      <c r="CN77" s="166"/>
      <c r="CO77" s="166"/>
      <c r="CP77" s="166"/>
      <c r="CQ77" s="166"/>
      <c r="CR77" s="166"/>
      <c r="CS77" s="166"/>
      <c r="CT77" s="166"/>
      <c r="CU77" s="166"/>
      <c r="CV77" s="166"/>
      <c r="CW77" s="166"/>
      <c r="CX77" s="166"/>
      <c r="CY77" s="166"/>
      <c r="CZ77" s="166"/>
      <c r="DA77" s="166"/>
      <c r="DB77" s="166"/>
      <c r="DC77" s="166"/>
      <c r="DD77" s="166"/>
      <c r="DE77" s="166"/>
      <c r="DF77" s="166"/>
      <c r="DG77" s="166"/>
      <c r="DH77" s="166"/>
      <c r="DI77" s="166"/>
      <c r="DJ77" s="166"/>
      <c r="DK77" s="166"/>
      <c r="DL77" s="166"/>
      <c r="DM77" s="166"/>
      <c r="DN77" s="166"/>
      <c r="DO77" s="166"/>
      <c r="DP77" s="166"/>
      <c r="DQ77" s="166"/>
      <c r="DR77" s="166"/>
      <c r="DS77" s="166"/>
      <c r="DT77" s="166"/>
      <c r="DU77" s="166"/>
      <c r="DV77" s="166"/>
      <c r="DW77" s="166"/>
      <c r="DX77" s="166"/>
      <c r="DY77" s="166"/>
      <c r="DZ77" s="166"/>
      <c r="EA77" s="166"/>
      <c r="EB77" s="166"/>
      <c r="EC77" s="166"/>
      <c r="ED77" s="166"/>
      <c r="EE77" s="166"/>
      <c r="EF77" s="166"/>
      <c r="EG77" s="166"/>
      <c r="EH77" s="166"/>
      <c r="EI77" s="166"/>
      <c r="EJ77" s="166"/>
      <c r="EK77" s="166"/>
      <c r="EL77" s="166"/>
      <c r="EM77" s="166"/>
      <c r="EN77" s="166"/>
      <c r="EO77" s="166"/>
      <c r="EP77" s="166"/>
      <c r="EQ77" s="166"/>
      <c r="ER77" s="166"/>
      <c r="ES77" s="166"/>
      <c r="ET77" s="166"/>
      <c r="EU77" s="166"/>
      <c r="EV77" s="166"/>
      <c r="EW77" s="166"/>
      <c r="EX77" s="166"/>
      <c r="EY77" s="166"/>
      <c r="EZ77" s="166"/>
      <c r="FA77" s="166"/>
      <c r="FB77" s="166"/>
      <c r="FC77" s="166"/>
      <c r="FD77" s="166"/>
      <c r="FE77" s="166"/>
      <c r="FF77" s="166"/>
      <c r="FG77" s="166"/>
      <c r="FH77" s="166"/>
      <c r="FI77" s="166"/>
      <c r="FJ77" s="166"/>
      <c r="FK77" s="166"/>
      <c r="FL77" s="166"/>
      <c r="FM77" s="166"/>
      <c r="FN77" s="166"/>
      <c r="FO77" s="166"/>
      <c r="FP77" s="166"/>
      <c r="FQ77" s="166"/>
      <c r="FR77" s="166"/>
      <c r="FS77" s="166"/>
      <c r="FT77" s="166"/>
      <c r="FU77" s="166"/>
      <c r="FV77" s="166"/>
      <c r="FW77" s="166"/>
      <c r="FX77" s="166"/>
      <c r="FY77" s="166"/>
      <c r="FZ77" s="166"/>
      <c r="GA77" s="166"/>
      <c r="GB77" s="166"/>
      <c r="GC77" s="166"/>
      <c r="GD77" s="166"/>
      <c r="GE77" s="166"/>
      <c r="GF77" s="166"/>
      <c r="GG77" s="166"/>
      <c r="GH77" s="166"/>
      <c r="GI77" s="166"/>
      <c r="GJ77" s="166"/>
      <c r="GK77" s="166"/>
      <c r="GL77" s="166"/>
      <c r="GM77" s="166"/>
      <c r="GN77" s="166"/>
      <c r="GO77" s="166"/>
      <c r="GP77" s="166"/>
      <c r="GQ77" s="166"/>
      <c r="GR77" s="166"/>
      <c r="GS77" s="166"/>
      <c r="GT77" s="166"/>
      <c r="GU77" s="166"/>
      <c r="GV77" s="166"/>
      <c r="GW77" s="166"/>
      <c r="GX77" s="166"/>
      <c r="GY77" s="166"/>
      <c r="GZ77" s="166"/>
      <c r="HA77" s="166"/>
      <c r="HB77" s="166"/>
      <c r="HC77" s="166"/>
      <c r="HD77" s="166"/>
      <c r="HE77" s="166"/>
      <c r="HF77" s="166"/>
      <c r="HG77" s="166"/>
      <c r="HH77" s="166"/>
      <c r="HI77" s="166"/>
      <c r="HJ77" s="166"/>
      <c r="HK77" s="166"/>
      <c r="HL77" s="166"/>
      <c r="HM77" s="166"/>
      <c r="HN77" s="166"/>
      <c r="HO77" s="166"/>
      <c r="HP77" s="166"/>
      <c r="HQ77" s="166"/>
      <c r="HR77" s="166"/>
      <c r="HS77" s="166"/>
      <c r="HT77" s="166"/>
      <c r="HU77" s="166"/>
      <c r="HV77" s="166"/>
      <c r="HW77" s="166"/>
      <c r="HX77" s="166"/>
      <c r="HY77" s="166"/>
      <c r="HZ77" s="166"/>
      <c r="IA77" s="166"/>
      <c r="IB77" s="166"/>
      <c r="IC77" s="166"/>
      <c r="ID77" s="166"/>
      <c r="IE77" s="166"/>
      <c r="IF77" s="166"/>
      <c r="IG77" s="166"/>
      <c r="IH77" s="166"/>
      <c r="II77" s="166"/>
      <c r="IJ77" s="166"/>
      <c r="IK77" s="166"/>
      <c r="IL77" s="166"/>
      <c r="IM77" s="166"/>
      <c r="IN77" s="166"/>
      <c r="IO77" s="166"/>
      <c r="IP77" s="166"/>
      <c r="IQ77" s="166"/>
      <c r="IR77" s="166"/>
      <c r="IS77" s="166"/>
      <c r="IT77" s="166"/>
      <c r="IU77" s="166"/>
      <c r="IV77" s="166"/>
      <c r="IW77" s="166"/>
      <c r="IX77" s="166"/>
      <c r="IY77" s="166"/>
      <c r="IZ77" s="166"/>
      <c r="JA77" s="166"/>
      <c r="JB77" s="166"/>
      <c r="JC77" s="166"/>
      <c r="JD77" s="166"/>
      <c r="JE77" s="166"/>
      <c r="JF77" s="166"/>
      <c r="JG77" s="166"/>
      <c r="JH77" s="166"/>
      <c r="JI77" s="166"/>
      <c r="JJ77" s="166"/>
      <c r="JK77" s="166"/>
      <c r="JL77" s="166"/>
      <c r="JM77" s="166"/>
      <c r="JN77" s="166"/>
      <c r="JO77" s="166"/>
      <c r="JP77" s="166"/>
      <c r="JQ77" s="166"/>
      <c r="JR77" s="166"/>
      <c r="JS77" s="166"/>
      <c r="JT77" s="166"/>
      <c r="JU77" s="166"/>
      <c r="JV77" s="166"/>
      <c r="JW77" s="166"/>
      <c r="JX77" s="166"/>
      <c r="JY77" s="166"/>
      <c r="JZ77" s="166"/>
      <c r="KA77" s="166"/>
      <c r="KB77" s="166"/>
      <c r="KC77" s="166"/>
      <c r="KD77" s="166"/>
      <c r="KE77" s="166"/>
      <c r="KF77" s="166"/>
      <c r="KG77" s="166"/>
      <c r="KH77" s="166"/>
      <c r="KI77" s="166"/>
      <c r="KJ77" s="166"/>
      <c r="KK77" s="166"/>
      <c r="KL77" s="166"/>
      <c r="KM77" s="166"/>
      <c r="KN77" s="166"/>
      <c r="KO77" s="166"/>
      <c r="KP77" s="166"/>
      <c r="KQ77" s="166"/>
      <c r="KR77" s="166"/>
      <c r="KS77" s="166"/>
      <c r="KT77" s="166"/>
      <c r="KU77" s="166"/>
      <c r="KV77" s="166"/>
      <c r="KW77" s="166"/>
      <c r="KX77" s="166"/>
      <c r="KY77" s="166"/>
      <c r="KZ77" s="166"/>
      <c r="LA77" s="166"/>
      <c r="LB77" s="166"/>
      <c r="LC77" s="166"/>
      <c r="LD77" s="166"/>
      <c r="LE77" s="166"/>
      <c r="LF77" s="166"/>
      <c r="LG77" s="166"/>
      <c r="LH77" s="166"/>
      <c r="LI77" s="166"/>
      <c r="LJ77" s="166"/>
      <c r="LK77" s="166"/>
      <c r="LL77" s="166"/>
      <c r="LM77" s="166"/>
      <c r="LN77" s="166"/>
      <c r="LO77" s="166"/>
      <c r="LP77" s="166"/>
      <c r="LQ77" s="166"/>
      <c r="LR77" s="166"/>
      <c r="LS77" s="166"/>
      <c r="LT77" s="166"/>
      <c r="LU77" s="166"/>
      <c r="LV77" s="166"/>
      <c r="LW77" s="166"/>
      <c r="LX77" s="166"/>
      <c r="LY77" s="166"/>
      <c r="LZ77" s="166"/>
      <c r="MA77" s="166"/>
      <c r="MB77" s="166"/>
      <c r="MC77" s="166"/>
      <c r="MD77" s="166"/>
      <c r="ME77" s="166"/>
      <c r="MF77" s="166"/>
      <c r="MG77" s="166"/>
      <c r="MH77" s="166"/>
      <c r="MI77" s="166"/>
      <c r="MJ77" s="166"/>
      <c r="MK77" s="166"/>
      <c r="ML77" s="166"/>
      <c r="MM77" s="166"/>
      <c r="MN77" s="166"/>
      <c r="MO77" s="166"/>
      <c r="MP77" s="166"/>
      <c r="MQ77" s="166"/>
      <c r="MR77" s="166"/>
      <c r="MS77" s="166"/>
      <c r="MT77" s="166"/>
      <c r="MU77" s="166"/>
      <c r="MV77" s="166"/>
      <c r="MW77" s="166"/>
      <c r="MX77" s="166"/>
      <c r="MY77" s="166"/>
      <c r="MZ77" s="166"/>
      <c r="NA77" s="166"/>
      <c r="NB77" s="166"/>
      <c r="NC77" s="166"/>
      <c r="ND77" s="166"/>
      <c r="NE77" s="166"/>
      <c r="NF77" s="166"/>
      <c r="NG77" s="166"/>
      <c r="NH77" s="166"/>
      <c r="NI77" s="166"/>
      <c r="NJ77" s="166"/>
      <c r="NK77" s="166"/>
      <c r="NL77" s="166"/>
      <c r="NM77" s="166"/>
      <c r="NN77" s="166"/>
      <c r="NO77" s="166"/>
      <c r="NP77" s="166"/>
      <c r="NQ77" s="166"/>
      <c r="NR77" s="166"/>
      <c r="NS77" s="166"/>
      <c r="NT77" s="166"/>
      <c r="NU77" s="166"/>
      <c r="NV77" s="166"/>
      <c r="NW77" s="166"/>
      <c r="NX77" s="166"/>
      <c r="NY77" s="166"/>
      <c r="NZ77" s="166"/>
      <c r="OA77" s="166"/>
      <c r="OB77" s="166"/>
      <c r="OC77" s="166"/>
      <c r="OD77" s="166"/>
      <c r="OE77" s="166"/>
      <c r="OF77" s="166"/>
      <c r="OG77" s="166"/>
      <c r="OH77" s="166"/>
      <c r="OI77" s="166"/>
      <c r="OJ77" s="166"/>
      <c r="OK77" s="166"/>
      <c r="OL77" s="166"/>
      <c r="OM77" s="166"/>
      <c r="ON77" s="166"/>
      <c r="OO77" s="166"/>
      <c r="OP77" s="166"/>
      <c r="OQ77" s="166"/>
      <c r="OR77" s="166"/>
      <c r="OS77" s="166"/>
      <c r="OT77" s="166"/>
      <c r="OU77" s="166"/>
      <c r="OV77" s="166"/>
      <c r="OW77" s="166"/>
      <c r="OX77" s="166"/>
      <c r="OY77" s="166"/>
      <c r="OZ77" s="166"/>
      <c r="PA77" s="166"/>
      <c r="PB77" s="166"/>
      <c r="PC77" s="166"/>
      <c r="PD77" s="166"/>
      <c r="PE77" s="166"/>
      <c r="PF77" s="166"/>
      <c r="PG77" s="166"/>
      <c r="PH77" s="166"/>
      <c r="PI77" s="166"/>
      <c r="PJ77" s="166"/>
      <c r="PK77" s="166"/>
      <c r="PL77" s="166"/>
      <c r="PM77" s="166"/>
      <c r="PN77" s="166"/>
      <c r="PO77" s="166"/>
      <c r="PP77" s="166"/>
      <c r="PQ77" s="166"/>
      <c r="PR77" s="166"/>
      <c r="PS77" s="166"/>
      <c r="PT77" s="166"/>
      <c r="PU77" s="166"/>
      <c r="PV77" s="166"/>
      <c r="PW77" s="166"/>
      <c r="PX77" s="166"/>
      <c r="PY77" s="166"/>
      <c r="PZ77" s="166"/>
      <c r="QA77" s="166"/>
      <c r="QB77" s="166"/>
      <c r="QC77" s="166"/>
      <c r="QD77" s="166"/>
      <c r="QE77" s="166"/>
      <c r="QF77" s="166"/>
      <c r="QG77" s="166"/>
      <c r="QH77" s="166"/>
      <c r="QI77" s="166"/>
      <c r="QJ77" s="166"/>
      <c r="QK77" s="166"/>
      <c r="QL77" s="166"/>
      <c r="QM77" s="166"/>
      <c r="QN77" s="166"/>
      <c r="QO77" s="166"/>
      <c r="QP77" s="166"/>
      <c r="QQ77" s="166"/>
      <c r="QR77" s="166"/>
      <c r="QS77" s="166"/>
      <c r="QT77" s="166"/>
      <c r="QU77" s="166"/>
      <c r="QV77" s="166"/>
      <c r="QW77" s="166"/>
      <c r="QX77" s="166"/>
      <c r="QY77" s="166"/>
      <c r="QZ77" s="166"/>
      <c r="RA77" s="166"/>
      <c r="RB77" s="166"/>
      <c r="RC77" s="166"/>
      <c r="RD77" s="166"/>
      <c r="RE77" s="166"/>
      <c r="RF77" s="166"/>
      <c r="RG77" s="166"/>
      <c r="RH77" s="166"/>
      <c r="RI77" s="166"/>
      <c r="RJ77" s="166"/>
      <c r="RK77" s="166"/>
      <c r="RL77" s="166"/>
      <c r="RM77" s="166"/>
      <c r="RN77" s="166"/>
      <c r="RO77" s="166"/>
      <c r="RP77" s="166"/>
      <c r="RQ77" s="166"/>
      <c r="RR77" s="166"/>
      <c r="RS77" s="166"/>
      <c r="RT77" s="166"/>
      <c r="RU77" s="166"/>
      <c r="RV77" s="166"/>
      <c r="RW77" s="166"/>
      <c r="RX77" s="166"/>
      <c r="RY77" s="166"/>
      <c r="RZ77" s="166"/>
      <c r="SA77" s="166"/>
      <c r="SB77" s="166"/>
      <c r="SC77" s="166"/>
      <c r="SD77" s="166"/>
      <c r="SE77" s="166"/>
      <c r="SF77" s="166"/>
      <c r="SG77" s="166"/>
      <c r="SH77" s="166"/>
      <c r="SI77" s="166"/>
      <c r="SJ77" s="166"/>
      <c r="SK77" s="166"/>
      <c r="SL77" s="166"/>
      <c r="SM77" s="166"/>
      <c r="SN77" s="166"/>
      <c r="SO77" s="166"/>
      <c r="SP77" s="166"/>
      <c r="SQ77" s="166"/>
      <c r="SR77" s="166"/>
      <c r="SS77" s="166"/>
      <c r="ST77" s="166"/>
      <c r="SU77" s="166"/>
      <c r="SV77" s="166"/>
      <c r="SW77" s="166"/>
      <c r="SX77" s="166"/>
      <c r="SY77" s="166"/>
      <c r="SZ77" s="166"/>
      <c r="TA77" s="166"/>
      <c r="TB77" s="166"/>
      <c r="TC77" s="166"/>
      <c r="TD77" s="166"/>
      <c r="TE77" s="166"/>
      <c r="TF77" s="166"/>
      <c r="TG77" s="166"/>
      <c r="TH77" s="166"/>
      <c r="TI77" s="166"/>
      <c r="TJ77" s="166"/>
      <c r="TK77" s="166"/>
      <c r="TL77" s="166"/>
      <c r="TM77" s="166"/>
      <c r="TN77" s="166"/>
      <c r="TO77" s="166"/>
      <c r="TP77" s="166"/>
      <c r="TQ77" s="166"/>
      <c r="TR77" s="166"/>
      <c r="TS77" s="166"/>
      <c r="TT77" s="166"/>
      <c r="TU77" s="166"/>
      <c r="TV77" s="166"/>
      <c r="TW77" s="166"/>
      <c r="TX77" s="166"/>
      <c r="TY77" s="166"/>
      <c r="TZ77" s="166"/>
      <c r="UA77" s="166"/>
      <c r="UB77" s="166"/>
      <c r="UC77" s="166"/>
      <c r="UD77" s="166"/>
      <c r="UE77" s="166"/>
      <c r="UF77" s="166"/>
      <c r="UG77" s="166"/>
      <c r="UH77" s="166"/>
      <c r="UI77" s="166"/>
      <c r="UJ77" s="166"/>
      <c r="UK77" s="166"/>
      <c r="UL77" s="166"/>
      <c r="UM77" s="166"/>
      <c r="UN77" s="166"/>
      <c r="UO77" s="166"/>
      <c r="UP77" s="166"/>
      <c r="UQ77" s="166"/>
      <c r="UR77" s="166"/>
      <c r="US77" s="166"/>
      <c r="UT77" s="166"/>
      <c r="UU77" s="166"/>
      <c r="UV77" s="166"/>
      <c r="UW77" s="166"/>
      <c r="UX77" s="166"/>
      <c r="UY77" s="166"/>
      <c r="UZ77" s="166"/>
      <c r="VA77" s="166"/>
      <c r="VB77" s="166"/>
      <c r="VC77" s="166"/>
      <c r="VD77" s="166"/>
      <c r="VE77" s="166"/>
      <c r="VF77" s="166"/>
      <c r="VG77" s="166"/>
      <c r="VH77" s="166"/>
      <c r="VI77" s="166"/>
      <c r="VJ77" s="166"/>
      <c r="VK77" s="166"/>
      <c r="VL77" s="166"/>
      <c r="VM77" s="166"/>
      <c r="VN77" s="166"/>
      <c r="VO77" s="166"/>
      <c r="VP77" s="166"/>
      <c r="VQ77" s="166"/>
      <c r="VR77" s="166"/>
      <c r="VS77" s="166"/>
      <c r="VT77" s="166"/>
      <c r="VU77" s="166"/>
      <c r="VV77" s="166"/>
      <c r="VW77" s="166"/>
      <c r="VX77" s="166"/>
      <c r="VY77" s="166"/>
      <c r="VZ77" s="166"/>
      <c r="WA77" s="166"/>
      <c r="WB77" s="166"/>
      <c r="WC77" s="166"/>
      <c r="WD77" s="166"/>
      <c r="WE77" s="166"/>
      <c r="WF77" s="166"/>
      <c r="WG77" s="166"/>
      <c r="WH77" s="166"/>
      <c r="WI77" s="166"/>
      <c r="WJ77" s="166"/>
      <c r="WK77" s="166"/>
      <c r="WL77" s="166"/>
      <c r="WM77" s="166"/>
      <c r="WN77" s="166"/>
      <c r="WO77" s="166"/>
      <c r="WP77" s="166"/>
      <c r="WQ77" s="166"/>
      <c r="WR77" s="166"/>
      <c r="WS77" s="166"/>
      <c r="WT77" s="166"/>
      <c r="WU77" s="166"/>
      <c r="WV77" s="166"/>
      <c r="WW77" s="166"/>
      <c r="WX77" s="166"/>
      <c r="WY77" s="166"/>
      <c r="WZ77" s="166"/>
      <c r="XA77" s="166"/>
      <c r="XB77" s="166"/>
      <c r="XC77" s="166"/>
      <c r="XD77" s="166"/>
      <c r="XE77" s="166"/>
      <c r="XF77" s="166"/>
      <c r="XG77" s="166"/>
      <c r="XH77" s="166"/>
      <c r="XI77" s="166"/>
      <c r="XJ77" s="166"/>
      <c r="XK77" s="166"/>
      <c r="XL77" s="166"/>
      <c r="XM77" s="166"/>
      <c r="XN77" s="166"/>
      <c r="XO77" s="166"/>
      <c r="XP77" s="166"/>
      <c r="XQ77" s="166"/>
      <c r="XR77" s="166"/>
      <c r="XS77" s="166"/>
      <c r="XT77" s="166"/>
      <c r="XU77" s="166"/>
      <c r="XV77" s="166"/>
      <c r="XW77" s="166"/>
      <c r="XX77" s="166"/>
      <c r="XY77" s="166"/>
      <c r="XZ77" s="166"/>
      <c r="YA77" s="166"/>
      <c r="YB77" s="166"/>
      <c r="YC77" s="166"/>
      <c r="YD77" s="166"/>
      <c r="YE77" s="166"/>
      <c r="YF77" s="166"/>
      <c r="YG77" s="166"/>
      <c r="YH77" s="166"/>
      <c r="YI77" s="166"/>
      <c r="YJ77" s="166"/>
      <c r="YK77" s="166"/>
      <c r="YL77" s="166"/>
      <c r="YM77" s="166"/>
      <c r="YN77" s="166"/>
      <c r="YO77" s="166"/>
      <c r="YP77" s="166"/>
      <c r="YQ77" s="166"/>
      <c r="YR77" s="166"/>
      <c r="YS77" s="166"/>
      <c r="YT77" s="166"/>
      <c r="YU77" s="166"/>
      <c r="YV77" s="166"/>
      <c r="YW77" s="166"/>
      <c r="YX77" s="166"/>
      <c r="YY77" s="166"/>
      <c r="YZ77" s="166"/>
      <c r="ZA77" s="166"/>
      <c r="ZB77" s="166"/>
      <c r="ZC77" s="166"/>
      <c r="ZD77" s="166"/>
      <c r="ZE77" s="166"/>
      <c r="ZF77" s="166"/>
      <c r="ZG77" s="166"/>
      <c r="ZH77" s="166"/>
      <c r="ZI77" s="166"/>
      <c r="ZJ77" s="166"/>
      <c r="ZK77" s="166"/>
      <c r="ZL77" s="166"/>
      <c r="ZM77" s="166"/>
      <c r="ZN77" s="166"/>
      <c r="ZO77" s="166"/>
      <c r="ZP77" s="166"/>
      <c r="ZQ77" s="166"/>
      <c r="ZR77" s="166"/>
      <c r="ZS77" s="166"/>
      <c r="ZT77" s="166"/>
      <c r="ZU77" s="166"/>
      <c r="ZV77" s="166"/>
      <c r="ZW77" s="166"/>
      <c r="ZX77" s="166"/>
      <c r="ZY77" s="166"/>
      <c r="ZZ77" s="166"/>
      <c r="AAA77" s="166"/>
      <c r="AAB77" s="166"/>
      <c r="AAC77" s="166"/>
      <c r="AAD77" s="166"/>
      <c r="AAE77" s="166"/>
      <c r="AAF77" s="166"/>
      <c r="AAG77" s="166"/>
      <c r="AAH77" s="166"/>
      <c r="AAI77" s="166"/>
      <c r="AAJ77" s="166"/>
      <c r="AAK77" s="166"/>
      <c r="AAL77" s="166"/>
      <c r="AAM77" s="166"/>
      <c r="AAN77" s="166"/>
      <c r="AAO77" s="166"/>
      <c r="AAP77" s="166"/>
      <c r="AAQ77" s="166"/>
      <c r="AAR77" s="166"/>
      <c r="AAS77" s="166"/>
      <c r="AAT77" s="166"/>
      <c r="AAU77" s="166"/>
      <c r="AAV77" s="166"/>
      <c r="AAW77" s="166"/>
      <c r="AAX77" s="166"/>
      <c r="AAY77" s="166"/>
      <c r="AAZ77" s="166"/>
      <c r="ABA77" s="166"/>
      <c r="ABB77" s="166"/>
      <c r="ABC77" s="166"/>
      <c r="ABD77" s="166"/>
      <c r="ABE77" s="166"/>
      <c r="ABF77" s="166"/>
      <c r="ABG77" s="166"/>
      <c r="ABH77" s="166"/>
      <c r="ABI77" s="166"/>
      <c r="ABJ77" s="166"/>
      <c r="ABK77" s="166"/>
      <c r="ABL77" s="166"/>
      <c r="ABM77" s="166"/>
      <c r="ABN77" s="166"/>
      <c r="ABO77" s="166"/>
      <c r="ABP77" s="166"/>
      <c r="ABQ77" s="166"/>
      <c r="ABR77" s="166"/>
      <c r="ABS77" s="166"/>
      <c r="ABT77" s="166"/>
      <c r="ABU77" s="166"/>
      <c r="ABV77" s="166"/>
      <c r="ABW77" s="166"/>
      <c r="ABX77" s="166"/>
      <c r="ABY77" s="166"/>
      <c r="ABZ77" s="166"/>
      <c r="ACA77" s="166"/>
      <c r="ACB77" s="166"/>
      <c r="ACC77" s="166"/>
      <c r="ACD77" s="166"/>
      <c r="ACE77" s="166"/>
      <c r="ACF77" s="166"/>
      <c r="ACG77" s="166"/>
      <c r="ACH77" s="166"/>
      <c r="ACI77" s="166"/>
      <c r="ACJ77" s="166"/>
      <c r="ACK77" s="166"/>
      <c r="ACL77" s="166"/>
      <c r="ACM77" s="166"/>
      <c r="ACN77" s="166"/>
      <c r="ACO77" s="166"/>
      <c r="ACP77" s="166"/>
      <c r="ACQ77" s="166"/>
      <c r="ACR77" s="166"/>
      <c r="ACS77" s="166"/>
      <c r="ACT77" s="166"/>
      <c r="ACU77" s="166"/>
      <c r="ACV77" s="166"/>
      <c r="ACW77" s="166"/>
      <c r="ACX77" s="166"/>
      <c r="ACY77" s="166"/>
      <c r="ACZ77" s="166"/>
      <c r="ADA77" s="166"/>
      <c r="ADB77" s="166"/>
      <c r="ADC77" s="166"/>
      <c r="ADD77" s="166"/>
      <c r="ADE77" s="166"/>
      <c r="ADF77" s="166"/>
      <c r="ADG77" s="166"/>
      <c r="ADH77" s="166"/>
      <c r="ADI77" s="166"/>
      <c r="ADJ77" s="166"/>
      <c r="ADK77" s="166"/>
      <c r="ADL77" s="166"/>
      <c r="ADM77" s="166"/>
      <c r="ADN77" s="166"/>
      <c r="ADO77" s="166"/>
      <c r="ADP77" s="166"/>
      <c r="ADQ77" s="166"/>
      <c r="ADR77" s="166"/>
      <c r="ADS77" s="166"/>
      <c r="ADT77" s="166"/>
      <c r="ADU77" s="166"/>
      <c r="ADV77" s="166"/>
      <c r="ADW77" s="166"/>
      <c r="ADX77" s="166"/>
      <c r="ADY77" s="166"/>
      <c r="ADZ77" s="166"/>
      <c r="AEA77" s="166"/>
      <c r="AEB77" s="166"/>
      <c r="AEC77" s="166"/>
      <c r="AED77" s="166"/>
      <c r="AEE77" s="166"/>
      <c r="AEF77" s="166"/>
      <c r="AEG77" s="166"/>
      <c r="AEH77" s="166"/>
      <c r="AEI77" s="166"/>
      <c r="AEJ77" s="166"/>
      <c r="AEK77" s="166"/>
      <c r="AEL77" s="166"/>
      <c r="AEM77" s="166"/>
      <c r="AEN77" s="166"/>
      <c r="AEO77" s="166"/>
      <c r="AEP77" s="166"/>
      <c r="AEQ77" s="166"/>
      <c r="AER77" s="166"/>
      <c r="AES77" s="166"/>
      <c r="AET77" s="166"/>
      <c r="AEU77" s="166"/>
      <c r="AEV77" s="166"/>
      <c r="AEW77" s="166"/>
      <c r="AEX77" s="166"/>
      <c r="AEY77" s="166"/>
      <c r="AEZ77" s="166"/>
      <c r="AFA77" s="166"/>
      <c r="AFB77" s="166"/>
      <c r="AFC77" s="166"/>
      <c r="AFD77" s="166"/>
      <c r="AFE77" s="166"/>
      <c r="AFF77" s="166"/>
      <c r="AFG77" s="166"/>
      <c r="AFH77" s="166"/>
      <c r="AFI77" s="166"/>
      <c r="AFJ77" s="166"/>
      <c r="AFK77" s="166"/>
      <c r="AFL77" s="166"/>
      <c r="AFM77" s="166"/>
      <c r="AFN77" s="166"/>
      <c r="AFO77" s="166"/>
      <c r="AFP77" s="166"/>
      <c r="AFQ77" s="166"/>
      <c r="AFR77" s="166"/>
      <c r="AFS77" s="166"/>
      <c r="AFT77" s="166"/>
      <c r="AFU77" s="166"/>
      <c r="AFV77" s="166"/>
      <c r="AFW77" s="166"/>
      <c r="AFX77" s="166"/>
      <c r="AFY77" s="166"/>
      <c r="AFZ77" s="166"/>
      <c r="AGA77" s="166"/>
      <c r="AGB77" s="166"/>
      <c r="AGC77" s="166"/>
      <c r="AGD77" s="166"/>
      <c r="AGE77" s="166"/>
      <c r="AGF77" s="166"/>
      <c r="AGG77" s="166"/>
      <c r="AGH77" s="166"/>
      <c r="AGI77" s="166"/>
      <c r="AGJ77" s="166"/>
      <c r="AGK77" s="166"/>
      <c r="AGL77" s="166"/>
      <c r="AGM77" s="166"/>
      <c r="AGN77" s="166"/>
      <c r="AGO77" s="166"/>
      <c r="AGP77" s="166"/>
      <c r="AGQ77" s="166"/>
      <c r="AGR77" s="166"/>
      <c r="AGS77" s="166"/>
      <c r="AGT77" s="166"/>
      <c r="AGU77" s="166"/>
      <c r="AGV77" s="166"/>
      <c r="AGW77" s="166"/>
      <c r="AGX77" s="166"/>
      <c r="AGY77" s="166"/>
      <c r="AGZ77" s="166"/>
      <c r="AHA77" s="166"/>
      <c r="AHB77" s="166"/>
      <c r="AHC77" s="166"/>
      <c r="AHD77" s="166"/>
      <c r="AHE77" s="166"/>
      <c r="AHF77" s="166"/>
      <c r="AHG77" s="166"/>
      <c r="AHH77" s="166"/>
      <c r="AHI77" s="166"/>
      <c r="AHJ77" s="166"/>
      <c r="AHK77" s="166"/>
      <c r="AHL77" s="166"/>
      <c r="AHM77" s="166"/>
      <c r="AHN77" s="166"/>
      <c r="AHO77" s="166"/>
      <c r="AHP77" s="166"/>
      <c r="AHQ77" s="166"/>
      <c r="AHR77" s="166"/>
      <c r="AHS77" s="166"/>
      <c r="AHT77" s="166"/>
      <c r="AHU77" s="166"/>
      <c r="AHV77" s="166"/>
      <c r="AHW77" s="166"/>
      <c r="AHX77" s="166"/>
      <c r="AHY77" s="166"/>
      <c r="AHZ77" s="166"/>
      <c r="AIA77" s="166"/>
      <c r="AIB77" s="166"/>
      <c r="AIC77" s="166"/>
      <c r="AID77" s="166"/>
      <c r="AIE77" s="166"/>
      <c r="AIF77" s="166"/>
      <c r="AIG77" s="166"/>
      <c r="AIH77" s="166"/>
      <c r="AII77" s="166"/>
      <c r="AIJ77" s="166"/>
      <c r="AIK77" s="166"/>
      <c r="AIL77" s="166"/>
      <c r="AIM77" s="166"/>
      <c r="AIN77" s="166"/>
      <c r="AIO77" s="166"/>
      <c r="AIP77" s="166"/>
      <c r="AIQ77" s="166"/>
      <c r="AIR77" s="166"/>
      <c r="AIS77" s="166"/>
      <c r="AIT77" s="166"/>
      <c r="AIU77" s="166"/>
      <c r="AIV77" s="166"/>
      <c r="AIW77" s="166"/>
      <c r="AIX77" s="166"/>
      <c r="AIY77" s="166"/>
      <c r="AIZ77" s="166"/>
      <c r="AJA77" s="166"/>
      <c r="AJB77" s="166"/>
      <c r="AJC77" s="166"/>
      <c r="AJD77" s="166"/>
      <c r="AJE77" s="166"/>
      <c r="AJF77" s="166"/>
      <c r="AJG77" s="166"/>
      <c r="AJH77" s="166"/>
      <c r="AJI77" s="166"/>
      <c r="AJJ77" s="166"/>
      <c r="AJK77" s="166"/>
      <c r="AJL77" s="166"/>
      <c r="AJM77" s="166"/>
      <c r="AJN77" s="166"/>
      <c r="AJO77" s="166"/>
      <c r="AJP77" s="166"/>
      <c r="AJQ77" s="166"/>
      <c r="AJR77" s="166"/>
      <c r="AJS77" s="166"/>
      <c r="AJT77" s="166"/>
      <c r="AJU77" s="166"/>
      <c r="AJV77" s="166"/>
      <c r="AJW77" s="166"/>
      <c r="AJX77" s="166"/>
      <c r="AJY77" s="166"/>
      <c r="AJZ77" s="166"/>
      <c r="AKA77" s="166"/>
      <c r="AKB77" s="166"/>
      <c r="AKC77" s="166"/>
      <c r="AKD77" s="166"/>
      <c r="AKE77" s="166"/>
      <c r="AKF77" s="166"/>
      <c r="AKG77" s="166"/>
      <c r="AKH77" s="166"/>
      <c r="AKI77" s="166"/>
      <c r="AKJ77" s="166"/>
      <c r="AKK77" s="166"/>
      <c r="AKL77" s="166"/>
      <c r="AKM77" s="166"/>
      <c r="AKN77" s="166"/>
    </row>
    <row r="78" spans="1:976" s="421" customFormat="1">
      <c r="A78" s="172" t="str">
        <f>A65</f>
        <v>I. kwartał 3</v>
      </c>
      <c r="B78" s="173"/>
      <c r="C78" s="173"/>
      <c r="D78" s="174">
        <f ca="1">D65*$B$54</f>
        <v>0</v>
      </c>
      <c r="E78" s="174">
        <f ca="1">E65*$B$54</f>
        <v>0</v>
      </c>
      <c r="F78" s="174">
        <f ca="1">F65*$B$54</f>
        <v>0</v>
      </c>
      <c r="G78" s="174">
        <f ca="1">G65*$B$54</f>
        <v>0</v>
      </c>
      <c r="H78" s="174">
        <f ca="1">H65*$B$54</f>
        <v>0</v>
      </c>
      <c r="I78" s="174">
        <f ca="1">I65*$B$54</f>
        <v>720000.00000000012</v>
      </c>
      <c r="J78" s="174">
        <f ca="1">J65*$B$54</f>
        <v>720000.00000000012</v>
      </c>
      <c r="K78" s="174">
        <f ca="1">K65*$B$54</f>
        <v>1080000.0000000002</v>
      </c>
      <c r="L78" s="174">
        <f ca="1">L65*$B$54</f>
        <v>1080000.0000000002</v>
      </c>
      <c r="M78" s="174">
        <f ca="1">M65*$B$54</f>
        <v>1440000.0000000002</v>
      </c>
      <c r="N78" s="174">
        <f ca="1">N65*$B$54</f>
        <v>1800000</v>
      </c>
      <c r="O78" s="174">
        <f ca="1">O65*$B$54</f>
        <v>1800000</v>
      </c>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c r="AS78" s="166"/>
      <c r="AT78" s="166"/>
      <c r="AU78" s="166"/>
      <c r="AV78" s="166"/>
      <c r="AW78" s="166"/>
      <c r="AX78" s="166"/>
      <c r="AY78" s="166"/>
      <c r="AZ78" s="166"/>
      <c r="BA78" s="166"/>
      <c r="BB78" s="166"/>
      <c r="BC78" s="166"/>
      <c r="BD78" s="166"/>
      <c r="BE78" s="166"/>
      <c r="BF78" s="166"/>
      <c r="BG78" s="166"/>
      <c r="BH78" s="166"/>
      <c r="BI78" s="166"/>
      <c r="BJ78" s="166"/>
      <c r="BK78" s="166"/>
      <c r="BL78" s="166"/>
      <c r="BM78" s="166"/>
      <c r="BN78" s="166"/>
      <c r="BO78" s="166"/>
      <c r="BP78" s="166"/>
      <c r="BQ78" s="166"/>
      <c r="BR78" s="166"/>
      <c r="BS78" s="166"/>
      <c r="BT78" s="166"/>
      <c r="BU78" s="166"/>
      <c r="BV78" s="166"/>
      <c r="BW78" s="166"/>
      <c r="BX78" s="166"/>
      <c r="BY78" s="166"/>
      <c r="BZ78" s="166"/>
      <c r="CA78" s="166"/>
      <c r="CB78" s="166"/>
      <c r="CC78" s="166"/>
      <c r="CD78" s="166"/>
      <c r="CE78" s="166"/>
      <c r="CF78" s="166"/>
      <c r="CG78" s="166"/>
      <c r="CH78" s="166"/>
      <c r="CI78" s="166"/>
      <c r="CJ78" s="166"/>
      <c r="CK78" s="166"/>
      <c r="CL78" s="166"/>
      <c r="CM78" s="166"/>
      <c r="CN78" s="166"/>
      <c r="CO78" s="166"/>
      <c r="CP78" s="166"/>
      <c r="CQ78" s="166"/>
      <c r="CR78" s="166"/>
      <c r="CS78" s="166"/>
      <c r="CT78" s="166"/>
      <c r="CU78" s="166"/>
      <c r="CV78" s="166"/>
      <c r="CW78" s="166"/>
      <c r="CX78" s="166"/>
      <c r="CY78" s="166"/>
      <c r="CZ78" s="166"/>
      <c r="DA78" s="166"/>
      <c r="DB78" s="166"/>
      <c r="DC78" s="166"/>
      <c r="DD78" s="166"/>
      <c r="DE78" s="166"/>
      <c r="DF78" s="166"/>
      <c r="DG78" s="166"/>
      <c r="DH78" s="166"/>
      <c r="DI78" s="166"/>
      <c r="DJ78" s="166"/>
      <c r="DK78" s="166"/>
      <c r="DL78" s="166"/>
      <c r="DM78" s="166"/>
      <c r="DN78" s="166"/>
      <c r="DO78" s="166"/>
      <c r="DP78" s="166"/>
      <c r="DQ78" s="166"/>
      <c r="DR78" s="166"/>
      <c r="DS78" s="166"/>
      <c r="DT78" s="166"/>
      <c r="DU78" s="166"/>
      <c r="DV78" s="166"/>
      <c r="DW78" s="166"/>
      <c r="DX78" s="166"/>
      <c r="DY78" s="166"/>
      <c r="DZ78" s="166"/>
      <c r="EA78" s="166"/>
      <c r="EB78" s="166"/>
      <c r="EC78" s="166"/>
      <c r="ED78" s="166"/>
      <c r="EE78" s="166"/>
      <c r="EF78" s="166"/>
      <c r="EG78" s="166"/>
      <c r="EH78" s="166"/>
      <c r="EI78" s="166"/>
      <c r="EJ78" s="166"/>
      <c r="EK78" s="166"/>
      <c r="EL78" s="166"/>
      <c r="EM78" s="166"/>
      <c r="EN78" s="166"/>
      <c r="EO78" s="166"/>
      <c r="EP78" s="166"/>
      <c r="EQ78" s="166"/>
      <c r="ER78" s="166"/>
      <c r="ES78" s="166"/>
      <c r="ET78" s="166"/>
      <c r="EU78" s="166"/>
      <c r="EV78" s="166"/>
      <c r="EW78" s="166"/>
      <c r="EX78" s="166"/>
      <c r="EY78" s="166"/>
      <c r="EZ78" s="166"/>
      <c r="FA78" s="166"/>
      <c r="FB78" s="166"/>
      <c r="FC78" s="166"/>
      <c r="FD78" s="166"/>
      <c r="FE78" s="166"/>
      <c r="FF78" s="166"/>
      <c r="FG78" s="166"/>
      <c r="FH78" s="166"/>
      <c r="FI78" s="166"/>
      <c r="FJ78" s="166"/>
      <c r="FK78" s="166"/>
      <c r="FL78" s="166"/>
      <c r="FM78" s="166"/>
      <c r="FN78" s="166"/>
      <c r="FO78" s="166"/>
      <c r="FP78" s="166"/>
      <c r="FQ78" s="166"/>
      <c r="FR78" s="166"/>
      <c r="FS78" s="166"/>
      <c r="FT78" s="166"/>
      <c r="FU78" s="166"/>
      <c r="FV78" s="166"/>
      <c r="FW78" s="166"/>
      <c r="FX78" s="166"/>
      <c r="FY78" s="166"/>
      <c r="FZ78" s="166"/>
      <c r="GA78" s="166"/>
      <c r="GB78" s="166"/>
      <c r="GC78" s="166"/>
      <c r="GD78" s="166"/>
      <c r="GE78" s="166"/>
      <c r="GF78" s="166"/>
      <c r="GG78" s="166"/>
      <c r="GH78" s="166"/>
      <c r="GI78" s="166"/>
      <c r="GJ78" s="166"/>
      <c r="GK78" s="166"/>
      <c r="GL78" s="166"/>
      <c r="GM78" s="166"/>
      <c r="GN78" s="166"/>
      <c r="GO78" s="166"/>
      <c r="GP78" s="166"/>
      <c r="GQ78" s="166"/>
      <c r="GR78" s="166"/>
      <c r="GS78" s="166"/>
      <c r="GT78" s="166"/>
      <c r="GU78" s="166"/>
      <c r="GV78" s="166"/>
      <c r="GW78" s="166"/>
      <c r="GX78" s="166"/>
      <c r="GY78" s="166"/>
      <c r="GZ78" s="166"/>
      <c r="HA78" s="166"/>
      <c r="HB78" s="166"/>
      <c r="HC78" s="166"/>
      <c r="HD78" s="166"/>
      <c r="HE78" s="166"/>
      <c r="HF78" s="166"/>
      <c r="HG78" s="166"/>
      <c r="HH78" s="166"/>
      <c r="HI78" s="166"/>
      <c r="HJ78" s="166"/>
      <c r="HK78" s="166"/>
      <c r="HL78" s="166"/>
      <c r="HM78" s="166"/>
      <c r="HN78" s="166"/>
      <c r="HO78" s="166"/>
      <c r="HP78" s="166"/>
      <c r="HQ78" s="166"/>
      <c r="HR78" s="166"/>
      <c r="HS78" s="166"/>
      <c r="HT78" s="166"/>
      <c r="HU78" s="166"/>
      <c r="HV78" s="166"/>
      <c r="HW78" s="166"/>
      <c r="HX78" s="166"/>
      <c r="HY78" s="166"/>
      <c r="HZ78" s="166"/>
      <c r="IA78" s="166"/>
      <c r="IB78" s="166"/>
      <c r="IC78" s="166"/>
      <c r="ID78" s="166"/>
      <c r="IE78" s="166"/>
      <c r="IF78" s="166"/>
      <c r="IG78" s="166"/>
      <c r="IH78" s="166"/>
      <c r="II78" s="166"/>
      <c r="IJ78" s="166"/>
      <c r="IK78" s="166"/>
      <c r="IL78" s="166"/>
      <c r="IM78" s="166"/>
      <c r="IN78" s="166"/>
      <c r="IO78" s="166"/>
      <c r="IP78" s="166"/>
      <c r="IQ78" s="166"/>
      <c r="IR78" s="166"/>
      <c r="IS78" s="166"/>
      <c r="IT78" s="166"/>
      <c r="IU78" s="166"/>
      <c r="IV78" s="166"/>
      <c r="IW78" s="166"/>
      <c r="IX78" s="166"/>
      <c r="IY78" s="166"/>
      <c r="IZ78" s="166"/>
      <c r="JA78" s="166"/>
      <c r="JB78" s="166"/>
      <c r="JC78" s="166"/>
      <c r="JD78" s="166"/>
      <c r="JE78" s="166"/>
      <c r="JF78" s="166"/>
      <c r="JG78" s="166"/>
      <c r="JH78" s="166"/>
      <c r="JI78" s="166"/>
      <c r="JJ78" s="166"/>
      <c r="JK78" s="166"/>
      <c r="JL78" s="166"/>
      <c r="JM78" s="166"/>
      <c r="JN78" s="166"/>
      <c r="JO78" s="166"/>
      <c r="JP78" s="166"/>
      <c r="JQ78" s="166"/>
      <c r="JR78" s="166"/>
      <c r="JS78" s="166"/>
      <c r="JT78" s="166"/>
      <c r="JU78" s="166"/>
      <c r="JV78" s="166"/>
      <c r="JW78" s="166"/>
      <c r="JX78" s="166"/>
      <c r="JY78" s="166"/>
      <c r="JZ78" s="166"/>
      <c r="KA78" s="166"/>
      <c r="KB78" s="166"/>
      <c r="KC78" s="166"/>
      <c r="KD78" s="166"/>
      <c r="KE78" s="166"/>
      <c r="KF78" s="166"/>
      <c r="KG78" s="166"/>
      <c r="KH78" s="166"/>
      <c r="KI78" s="166"/>
      <c r="KJ78" s="166"/>
      <c r="KK78" s="166"/>
      <c r="KL78" s="166"/>
      <c r="KM78" s="166"/>
      <c r="KN78" s="166"/>
      <c r="KO78" s="166"/>
      <c r="KP78" s="166"/>
      <c r="KQ78" s="166"/>
      <c r="KR78" s="166"/>
      <c r="KS78" s="166"/>
      <c r="KT78" s="166"/>
      <c r="KU78" s="166"/>
      <c r="KV78" s="166"/>
      <c r="KW78" s="166"/>
      <c r="KX78" s="166"/>
      <c r="KY78" s="166"/>
      <c r="KZ78" s="166"/>
      <c r="LA78" s="166"/>
      <c r="LB78" s="166"/>
      <c r="LC78" s="166"/>
      <c r="LD78" s="166"/>
      <c r="LE78" s="166"/>
      <c r="LF78" s="166"/>
      <c r="LG78" s="166"/>
      <c r="LH78" s="166"/>
      <c r="LI78" s="166"/>
      <c r="LJ78" s="166"/>
      <c r="LK78" s="166"/>
      <c r="LL78" s="166"/>
      <c r="LM78" s="166"/>
      <c r="LN78" s="166"/>
      <c r="LO78" s="166"/>
      <c r="LP78" s="166"/>
      <c r="LQ78" s="166"/>
      <c r="LR78" s="166"/>
      <c r="LS78" s="166"/>
      <c r="LT78" s="166"/>
      <c r="LU78" s="166"/>
      <c r="LV78" s="166"/>
      <c r="LW78" s="166"/>
      <c r="LX78" s="166"/>
      <c r="LY78" s="166"/>
      <c r="LZ78" s="166"/>
      <c r="MA78" s="166"/>
      <c r="MB78" s="166"/>
      <c r="MC78" s="166"/>
      <c r="MD78" s="166"/>
      <c r="ME78" s="166"/>
      <c r="MF78" s="166"/>
      <c r="MG78" s="166"/>
      <c r="MH78" s="166"/>
      <c r="MI78" s="166"/>
      <c r="MJ78" s="166"/>
      <c r="MK78" s="166"/>
      <c r="ML78" s="166"/>
      <c r="MM78" s="166"/>
      <c r="MN78" s="166"/>
      <c r="MO78" s="166"/>
      <c r="MP78" s="166"/>
      <c r="MQ78" s="166"/>
      <c r="MR78" s="166"/>
      <c r="MS78" s="166"/>
      <c r="MT78" s="166"/>
      <c r="MU78" s="166"/>
      <c r="MV78" s="166"/>
      <c r="MW78" s="166"/>
      <c r="MX78" s="166"/>
      <c r="MY78" s="166"/>
      <c r="MZ78" s="166"/>
      <c r="NA78" s="166"/>
      <c r="NB78" s="166"/>
      <c r="NC78" s="166"/>
      <c r="ND78" s="166"/>
      <c r="NE78" s="166"/>
      <c r="NF78" s="166"/>
      <c r="NG78" s="166"/>
      <c r="NH78" s="166"/>
      <c r="NI78" s="166"/>
      <c r="NJ78" s="166"/>
      <c r="NK78" s="166"/>
      <c r="NL78" s="166"/>
      <c r="NM78" s="166"/>
      <c r="NN78" s="166"/>
      <c r="NO78" s="166"/>
      <c r="NP78" s="166"/>
      <c r="NQ78" s="166"/>
      <c r="NR78" s="166"/>
      <c r="NS78" s="166"/>
      <c r="NT78" s="166"/>
      <c r="NU78" s="166"/>
      <c r="NV78" s="166"/>
      <c r="NW78" s="166"/>
      <c r="NX78" s="166"/>
      <c r="NY78" s="166"/>
      <c r="NZ78" s="166"/>
      <c r="OA78" s="166"/>
      <c r="OB78" s="166"/>
      <c r="OC78" s="166"/>
      <c r="OD78" s="166"/>
      <c r="OE78" s="166"/>
      <c r="OF78" s="166"/>
      <c r="OG78" s="166"/>
      <c r="OH78" s="166"/>
      <c r="OI78" s="166"/>
      <c r="OJ78" s="166"/>
      <c r="OK78" s="166"/>
      <c r="OL78" s="166"/>
      <c r="OM78" s="166"/>
      <c r="ON78" s="166"/>
      <c r="OO78" s="166"/>
      <c r="OP78" s="166"/>
      <c r="OQ78" s="166"/>
      <c r="OR78" s="166"/>
      <c r="OS78" s="166"/>
      <c r="OT78" s="166"/>
      <c r="OU78" s="166"/>
      <c r="OV78" s="166"/>
      <c r="OW78" s="166"/>
      <c r="OX78" s="166"/>
      <c r="OY78" s="166"/>
      <c r="OZ78" s="166"/>
      <c r="PA78" s="166"/>
      <c r="PB78" s="166"/>
      <c r="PC78" s="166"/>
      <c r="PD78" s="166"/>
      <c r="PE78" s="166"/>
      <c r="PF78" s="166"/>
      <c r="PG78" s="166"/>
      <c r="PH78" s="166"/>
      <c r="PI78" s="166"/>
      <c r="PJ78" s="166"/>
      <c r="PK78" s="166"/>
      <c r="PL78" s="166"/>
      <c r="PM78" s="166"/>
      <c r="PN78" s="166"/>
      <c r="PO78" s="166"/>
      <c r="PP78" s="166"/>
      <c r="PQ78" s="166"/>
      <c r="PR78" s="166"/>
      <c r="PS78" s="166"/>
      <c r="PT78" s="166"/>
      <c r="PU78" s="166"/>
      <c r="PV78" s="166"/>
      <c r="PW78" s="166"/>
      <c r="PX78" s="166"/>
      <c r="PY78" s="166"/>
      <c r="PZ78" s="166"/>
      <c r="QA78" s="166"/>
      <c r="QB78" s="166"/>
      <c r="QC78" s="166"/>
      <c r="QD78" s="166"/>
      <c r="QE78" s="166"/>
      <c r="QF78" s="166"/>
      <c r="QG78" s="166"/>
      <c r="QH78" s="166"/>
      <c r="QI78" s="166"/>
      <c r="QJ78" s="166"/>
      <c r="QK78" s="166"/>
      <c r="QL78" s="166"/>
      <c r="QM78" s="166"/>
      <c r="QN78" s="166"/>
      <c r="QO78" s="166"/>
      <c r="QP78" s="166"/>
      <c r="QQ78" s="166"/>
      <c r="QR78" s="166"/>
      <c r="QS78" s="166"/>
      <c r="QT78" s="166"/>
      <c r="QU78" s="166"/>
      <c r="QV78" s="166"/>
      <c r="QW78" s="166"/>
      <c r="QX78" s="166"/>
      <c r="QY78" s="166"/>
      <c r="QZ78" s="166"/>
      <c r="RA78" s="166"/>
      <c r="RB78" s="166"/>
      <c r="RC78" s="166"/>
      <c r="RD78" s="166"/>
      <c r="RE78" s="166"/>
      <c r="RF78" s="166"/>
      <c r="RG78" s="166"/>
      <c r="RH78" s="166"/>
      <c r="RI78" s="166"/>
      <c r="RJ78" s="166"/>
      <c r="RK78" s="166"/>
      <c r="RL78" s="166"/>
      <c r="RM78" s="166"/>
      <c r="RN78" s="166"/>
      <c r="RO78" s="166"/>
      <c r="RP78" s="166"/>
      <c r="RQ78" s="166"/>
      <c r="RR78" s="166"/>
      <c r="RS78" s="166"/>
      <c r="RT78" s="166"/>
      <c r="RU78" s="166"/>
      <c r="RV78" s="166"/>
      <c r="RW78" s="166"/>
      <c r="RX78" s="166"/>
      <c r="RY78" s="166"/>
      <c r="RZ78" s="166"/>
      <c r="SA78" s="166"/>
      <c r="SB78" s="166"/>
      <c r="SC78" s="166"/>
      <c r="SD78" s="166"/>
      <c r="SE78" s="166"/>
      <c r="SF78" s="166"/>
      <c r="SG78" s="166"/>
      <c r="SH78" s="166"/>
      <c r="SI78" s="166"/>
      <c r="SJ78" s="166"/>
      <c r="SK78" s="166"/>
      <c r="SL78" s="166"/>
      <c r="SM78" s="166"/>
      <c r="SN78" s="166"/>
      <c r="SO78" s="166"/>
      <c r="SP78" s="166"/>
      <c r="SQ78" s="166"/>
      <c r="SR78" s="166"/>
      <c r="SS78" s="166"/>
      <c r="ST78" s="166"/>
      <c r="SU78" s="166"/>
      <c r="SV78" s="166"/>
      <c r="SW78" s="166"/>
      <c r="SX78" s="166"/>
      <c r="SY78" s="166"/>
      <c r="SZ78" s="166"/>
      <c r="TA78" s="166"/>
      <c r="TB78" s="166"/>
      <c r="TC78" s="166"/>
      <c r="TD78" s="166"/>
      <c r="TE78" s="166"/>
      <c r="TF78" s="166"/>
      <c r="TG78" s="166"/>
      <c r="TH78" s="166"/>
      <c r="TI78" s="166"/>
      <c r="TJ78" s="166"/>
      <c r="TK78" s="166"/>
      <c r="TL78" s="166"/>
      <c r="TM78" s="166"/>
      <c r="TN78" s="166"/>
      <c r="TO78" s="166"/>
      <c r="TP78" s="166"/>
      <c r="TQ78" s="166"/>
      <c r="TR78" s="166"/>
      <c r="TS78" s="166"/>
      <c r="TT78" s="166"/>
      <c r="TU78" s="166"/>
      <c r="TV78" s="166"/>
      <c r="TW78" s="166"/>
      <c r="TX78" s="166"/>
      <c r="TY78" s="166"/>
      <c r="TZ78" s="166"/>
      <c r="UA78" s="166"/>
      <c r="UB78" s="166"/>
      <c r="UC78" s="166"/>
      <c r="UD78" s="166"/>
      <c r="UE78" s="166"/>
      <c r="UF78" s="166"/>
      <c r="UG78" s="166"/>
      <c r="UH78" s="166"/>
      <c r="UI78" s="166"/>
      <c r="UJ78" s="166"/>
      <c r="UK78" s="166"/>
      <c r="UL78" s="166"/>
      <c r="UM78" s="166"/>
      <c r="UN78" s="166"/>
      <c r="UO78" s="166"/>
      <c r="UP78" s="166"/>
      <c r="UQ78" s="166"/>
      <c r="UR78" s="166"/>
      <c r="US78" s="166"/>
      <c r="UT78" s="166"/>
      <c r="UU78" s="166"/>
      <c r="UV78" s="166"/>
      <c r="UW78" s="166"/>
      <c r="UX78" s="166"/>
      <c r="UY78" s="166"/>
      <c r="UZ78" s="166"/>
      <c r="VA78" s="166"/>
      <c r="VB78" s="166"/>
      <c r="VC78" s="166"/>
      <c r="VD78" s="166"/>
      <c r="VE78" s="166"/>
      <c r="VF78" s="166"/>
      <c r="VG78" s="166"/>
      <c r="VH78" s="166"/>
      <c r="VI78" s="166"/>
      <c r="VJ78" s="166"/>
      <c r="VK78" s="166"/>
      <c r="VL78" s="166"/>
      <c r="VM78" s="166"/>
      <c r="VN78" s="166"/>
      <c r="VO78" s="166"/>
      <c r="VP78" s="166"/>
      <c r="VQ78" s="166"/>
      <c r="VR78" s="166"/>
      <c r="VS78" s="166"/>
      <c r="VT78" s="166"/>
      <c r="VU78" s="166"/>
      <c r="VV78" s="166"/>
      <c r="VW78" s="166"/>
      <c r="VX78" s="166"/>
      <c r="VY78" s="166"/>
      <c r="VZ78" s="166"/>
      <c r="WA78" s="166"/>
      <c r="WB78" s="166"/>
      <c r="WC78" s="166"/>
      <c r="WD78" s="166"/>
      <c r="WE78" s="166"/>
      <c r="WF78" s="166"/>
      <c r="WG78" s="166"/>
      <c r="WH78" s="166"/>
      <c r="WI78" s="166"/>
      <c r="WJ78" s="166"/>
      <c r="WK78" s="166"/>
      <c r="WL78" s="166"/>
      <c r="WM78" s="166"/>
      <c r="WN78" s="166"/>
      <c r="WO78" s="166"/>
      <c r="WP78" s="166"/>
      <c r="WQ78" s="166"/>
      <c r="WR78" s="166"/>
      <c r="WS78" s="166"/>
      <c r="WT78" s="166"/>
      <c r="WU78" s="166"/>
      <c r="WV78" s="166"/>
      <c r="WW78" s="166"/>
      <c r="WX78" s="166"/>
      <c r="WY78" s="166"/>
      <c r="WZ78" s="166"/>
      <c r="XA78" s="166"/>
      <c r="XB78" s="166"/>
      <c r="XC78" s="166"/>
      <c r="XD78" s="166"/>
      <c r="XE78" s="166"/>
      <c r="XF78" s="166"/>
      <c r="XG78" s="166"/>
      <c r="XH78" s="166"/>
      <c r="XI78" s="166"/>
      <c r="XJ78" s="166"/>
      <c r="XK78" s="166"/>
      <c r="XL78" s="166"/>
      <c r="XM78" s="166"/>
      <c r="XN78" s="166"/>
      <c r="XO78" s="166"/>
      <c r="XP78" s="166"/>
      <c r="XQ78" s="166"/>
      <c r="XR78" s="166"/>
      <c r="XS78" s="166"/>
      <c r="XT78" s="166"/>
      <c r="XU78" s="166"/>
      <c r="XV78" s="166"/>
      <c r="XW78" s="166"/>
      <c r="XX78" s="166"/>
      <c r="XY78" s="166"/>
      <c r="XZ78" s="166"/>
      <c r="YA78" s="166"/>
      <c r="YB78" s="166"/>
      <c r="YC78" s="166"/>
      <c r="YD78" s="166"/>
      <c r="YE78" s="166"/>
      <c r="YF78" s="166"/>
      <c r="YG78" s="166"/>
      <c r="YH78" s="166"/>
      <c r="YI78" s="166"/>
      <c r="YJ78" s="166"/>
      <c r="YK78" s="166"/>
      <c r="YL78" s="166"/>
      <c r="YM78" s="166"/>
      <c r="YN78" s="166"/>
      <c r="YO78" s="166"/>
      <c r="YP78" s="166"/>
      <c r="YQ78" s="166"/>
      <c r="YR78" s="166"/>
      <c r="YS78" s="166"/>
      <c r="YT78" s="166"/>
      <c r="YU78" s="166"/>
      <c r="YV78" s="166"/>
      <c r="YW78" s="166"/>
      <c r="YX78" s="166"/>
      <c r="YY78" s="166"/>
      <c r="YZ78" s="166"/>
      <c r="ZA78" s="166"/>
      <c r="ZB78" s="166"/>
      <c r="ZC78" s="166"/>
      <c r="ZD78" s="166"/>
      <c r="ZE78" s="166"/>
      <c r="ZF78" s="166"/>
      <c r="ZG78" s="166"/>
      <c r="ZH78" s="166"/>
      <c r="ZI78" s="166"/>
      <c r="ZJ78" s="166"/>
      <c r="ZK78" s="166"/>
      <c r="ZL78" s="166"/>
      <c r="ZM78" s="166"/>
      <c r="ZN78" s="166"/>
      <c r="ZO78" s="166"/>
      <c r="ZP78" s="166"/>
      <c r="ZQ78" s="166"/>
      <c r="ZR78" s="166"/>
      <c r="ZS78" s="166"/>
      <c r="ZT78" s="166"/>
      <c r="ZU78" s="166"/>
      <c r="ZV78" s="166"/>
      <c r="ZW78" s="166"/>
      <c r="ZX78" s="166"/>
      <c r="ZY78" s="166"/>
      <c r="ZZ78" s="166"/>
      <c r="AAA78" s="166"/>
      <c r="AAB78" s="166"/>
      <c r="AAC78" s="166"/>
      <c r="AAD78" s="166"/>
      <c r="AAE78" s="166"/>
      <c r="AAF78" s="166"/>
      <c r="AAG78" s="166"/>
      <c r="AAH78" s="166"/>
      <c r="AAI78" s="166"/>
      <c r="AAJ78" s="166"/>
      <c r="AAK78" s="166"/>
      <c r="AAL78" s="166"/>
      <c r="AAM78" s="166"/>
      <c r="AAN78" s="166"/>
      <c r="AAO78" s="166"/>
      <c r="AAP78" s="166"/>
      <c r="AAQ78" s="166"/>
      <c r="AAR78" s="166"/>
      <c r="AAS78" s="166"/>
      <c r="AAT78" s="166"/>
      <c r="AAU78" s="166"/>
      <c r="AAV78" s="166"/>
      <c r="AAW78" s="166"/>
      <c r="AAX78" s="166"/>
      <c r="AAY78" s="166"/>
      <c r="AAZ78" s="166"/>
      <c r="ABA78" s="166"/>
      <c r="ABB78" s="166"/>
      <c r="ABC78" s="166"/>
      <c r="ABD78" s="166"/>
      <c r="ABE78" s="166"/>
      <c r="ABF78" s="166"/>
      <c r="ABG78" s="166"/>
      <c r="ABH78" s="166"/>
      <c r="ABI78" s="166"/>
      <c r="ABJ78" s="166"/>
      <c r="ABK78" s="166"/>
      <c r="ABL78" s="166"/>
      <c r="ABM78" s="166"/>
      <c r="ABN78" s="166"/>
      <c r="ABO78" s="166"/>
      <c r="ABP78" s="166"/>
      <c r="ABQ78" s="166"/>
      <c r="ABR78" s="166"/>
      <c r="ABS78" s="166"/>
      <c r="ABT78" s="166"/>
      <c r="ABU78" s="166"/>
      <c r="ABV78" s="166"/>
      <c r="ABW78" s="166"/>
      <c r="ABX78" s="166"/>
      <c r="ABY78" s="166"/>
      <c r="ABZ78" s="166"/>
      <c r="ACA78" s="166"/>
      <c r="ACB78" s="166"/>
      <c r="ACC78" s="166"/>
      <c r="ACD78" s="166"/>
      <c r="ACE78" s="166"/>
      <c r="ACF78" s="166"/>
      <c r="ACG78" s="166"/>
      <c r="ACH78" s="166"/>
      <c r="ACI78" s="166"/>
      <c r="ACJ78" s="166"/>
      <c r="ACK78" s="166"/>
      <c r="ACL78" s="166"/>
      <c r="ACM78" s="166"/>
      <c r="ACN78" s="166"/>
      <c r="ACO78" s="166"/>
      <c r="ACP78" s="166"/>
      <c r="ACQ78" s="166"/>
      <c r="ACR78" s="166"/>
      <c r="ACS78" s="166"/>
      <c r="ACT78" s="166"/>
      <c r="ACU78" s="166"/>
      <c r="ACV78" s="166"/>
      <c r="ACW78" s="166"/>
      <c r="ACX78" s="166"/>
      <c r="ACY78" s="166"/>
      <c r="ACZ78" s="166"/>
      <c r="ADA78" s="166"/>
      <c r="ADB78" s="166"/>
      <c r="ADC78" s="166"/>
      <c r="ADD78" s="166"/>
      <c r="ADE78" s="166"/>
      <c r="ADF78" s="166"/>
      <c r="ADG78" s="166"/>
      <c r="ADH78" s="166"/>
      <c r="ADI78" s="166"/>
      <c r="ADJ78" s="166"/>
      <c r="ADK78" s="166"/>
      <c r="ADL78" s="166"/>
      <c r="ADM78" s="166"/>
      <c r="ADN78" s="166"/>
      <c r="ADO78" s="166"/>
      <c r="ADP78" s="166"/>
      <c r="ADQ78" s="166"/>
      <c r="ADR78" s="166"/>
      <c r="ADS78" s="166"/>
      <c r="ADT78" s="166"/>
      <c r="ADU78" s="166"/>
      <c r="ADV78" s="166"/>
      <c r="ADW78" s="166"/>
      <c r="ADX78" s="166"/>
      <c r="ADY78" s="166"/>
      <c r="ADZ78" s="166"/>
      <c r="AEA78" s="166"/>
      <c r="AEB78" s="166"/>
      <c r="AEC78" s="166"/>
      <c r="AED78" s="166"/>
      <c r="AEE78" s="166"/>
      <c r="AEF78" s="166"/>
      <c r="AEG78" s="166"/>
      <c r="AEH78" s="166"/>
      <c r="AEI78" s="166"/>
      <c r="AEJ78" s="166"/>
      <c r="AEK78" s="166"/>
      <c r="AEL78" s="166"/>
      <c r="AEM78" s="166"/>
      <c r="AEN78" s="166"/>
      <c r="AEO78" s="166"/>
      <c r="AEP78" s="166"/>
      <c r="AEQ78" s="166"/>
      <c r="AER78" s="166"/>
      <c r="AES78" s="166"/>
      <c r="AET78" s="166"/>
      <c r="AEU78" s="166"/>
      <c r="AEV78" s="166"/>
      <c r="AEW78" s="166"/>
      <c r="AEX78" s="166"/>
      <c r="AEY78" s="166"/>
      <c r="AEZ78" s="166"/>
      <c r="AFA78" s="166"/>
      <c r="AFB78" s="166"/>
      <c r="AFC78" s="166"/>
      <c r="AFD78" s="166"/>
      <c r="AFE78" s="166"/>
      <c r="AFF78" s="166"/>
      <c r="AFG78" s="166"/>
      <c r="AFH78" s="166"/>
      <c r="AFI78" s="166"/>
      <c r="AFJ78" s="166"/>
      <c r="AFK78" s="166"/>
      <c r="AFL78" s="166"/>
      <c r="AFM78" s="166"/>
      <c r="AFN78" s="166"/>
      <c r="AFO78" s="166"/>
      <c r="AFP78" s="166"/>
      <c r="AFQ78" s="166"/>
      <c r="AFR78" s="166"/>
      <c r="AFS78" s="166"/>
      <c r="AFT78" s="166"/>
      <c r="AFU78" s="166"/>
      <c r="AFV78" s="166"/>
      <c r="AFW78" s="166"/>
      <c r="AFX78" s="166"/>
      <c r="AFY78" s="166"/>
      <c r="AFZ78" s="166"/>
      <c r="AGA78" s="166"/>
      <c r="AGB78" s="166"/>
      <c r="AGC78" s="166"/>
      <c r="AGD78" s="166"/>
      <c r="AGE78" s="166"/>
      <c r="AGF78" s="166"/>
      <c r="AGG78" s="166"/>
      <c r="AGH78" s="166"/>
      <c r="AGI78" s="166"/>
      <c r="AGJ78" s="166"/>
      <c r="AGK78" s="166"/>
      <c r="AGL78" s="166"/>
      <c r="AGM78" s="166"/>
      <c r="AGN78" s="166"/>
      <c r="AGO78" s="166"/>
      <c r="AGP78" s="166"/>
      <c r="AGQ78" s="166"/>
      <c r="AGR78" s="166"/>
      <c r="AGS78" s="166"/>
      <c r="AGT78" s="166"/>
      <c r="AGU78" s="166"/>
      <c r="AGV78" s="166"/>
      <c r="AGW78" s="166"/>
      <c r="AGX78" s="166"/>
      <c r="AGY78" s="166"/>
      <c r="AGZ78" s="166"/>
      <c r="AHA78" s="166"/>
      <c r="AHB78" s="166"/>
      <c r="AHC78" s="166"/>
      <c r="AHD78" s="166"/>
      <c r="AHE78" s="166"/>
      <c r="AHF78" s="166"/>
      <c r="AHG78" s="166"/>
      <c r="AHH78" s="166"/>
      <c r="AHI78" s="166"/>
      <c r="AHJ78" s="166"/>
      <c r="AHK78" s="166"/>
      <c r="AHL78" s="166"/>
      <c r="AHM78" s="166"/>
      <c r="AHN78" s="166"/>
      <c r="AHO78" s="166"/>
      <c r="AHP78" s="166"/>
      <c r="AHQ78" s="166"/>
      <c r="AHR78" s="166"/>
      <c r="AHS78" s="166"/>
      <c r="AHT78" s="166"/>
      <c r="AHU78" s="166"/>
      <c r="AHV78" s="166"/>
      <c r="AHW78" s="166"/>
      <c r="AHX78" s="166"/>
      <c r="AHY78" s="166"/>
      <c r="AHZ78" s="166"/>
      <c r="AIA78" s="166"/>
      <c r="AIB78" s="166"/>
      <c r="AIC78" s="166"/>
      <c r="AID78" s="166"/>
      <c r="AIE78" s="166"/>
      <c r="AIF78" s="166"/>
      <c r="AIG78" s="166"/>
      <c r="AIH78" s="166"/>
      <c r="AII78" s="166"/>
      <c r="AIJ78" s="166"/>
      <c r="AIK78" s="166"/>
      <c r="AIL78" s="166"/>
      <c r="AIM78" s="166"/>
      <c r="AIN78" s="166"/>
      <c r="AIO78" s="166"/>
      <c r="AIP78" s="166"/>
      <c r="AIQ78" s="166"/>
      <c r="AIR78" s="166"/>
      <c r="AIS78" s="166"/>
      <c r="AIT78" s="166"/>
      <c r="AIU78" s="166"/>
      <c r="AIV78" s="166"/>
      <c r="AIW78" s="166"/>
      <c r="AIX78" s="166"/>
      <c r="AIY78" s="166"/>
      <c r="AIZ78" s="166"/>
      <c r="AJA78" s="166"/>
      <c r="AJB78" s="166"/>
      <c r="AJC78" s="166"/>
      <c r="AJD78" s="166"/>
      <c r="AJE78" s="166"/>
      <c r="AJF78" s="166"/>
      <c r="AJG78" s="166"/>
      <c r="AJH78" s="166"/>
      <c r="AJI78" s="166"/>
      <c r="AJJ78" s="166"/>
      <c r="AJK78" s="166"/>
      <c r="AJL78" s="166"/>
      <c r="AJM78" s="166"/>
      <c r="AJN78" s="166"/>
      <c r="AJO78" s="166"/>
      <c r="AJP78" s="166"/>
      <c r="AJQ78" s="166"/>
      <c r="AJR78" s="166"/>
      <c r="AJS78" s="166"/>
      <c r="AJT78" s="166"/>
      <c r="AJU78" s="166"/>
      <c r="AJV78" s="166"/>
      <c r="AJW78" s="166"/>
      <c r="AJX78" s="166"/>
      <c r="AJY78" s="166"/>
      <c r="AJZ78" s="166"/>
      <c r="AKA78" s="166"/>
      <c r="AKB78" s="166"/>
      <c r="AKC78" s="166"/>
      <c r="AKD78" s="166"/>
      <c r="AKE78" s="166"/>
      <c r="AKF78" s="166"/>
      <c r="AKG78" s="166"/>
      <c r="AKH78" s="166"/>
      <c r="AKI78" s="166"/>
      <c r="AKJ78" s="166"/>
      <c r="AKK78" s="166"/>
      <c r="AKL78" s="166"/>
      <c r="AKM78" s="166"/>
      <c r="AKN78" s="166"/>
    </row>
    <row r="79" spans="1:976" s="421" customFormat="1">
      <c r="A79" s="172" t="str">
        <f>A66</f>
        <v>II. kwartał 3</v>
      </c>
      <c r="B79" s="173"/>
      <c r="C79" s="173"/>
      <c r="D79" s="174">
        <f ca="1">D66*$B$54</f>
        <v>0</v>
      </c>
      <c r="E79" s="174">
        <f ca="1">E66*$B$54</f>
        <v>0</v>
      </c>
      <c r="F79" s="174">
        <f ca="1">F66*$B$54</f>
        <v>0</v>
      </c>
      <c r="G79" s="174">
        <f ca="1">G66*$B$54</f>
        <v>0</v>
      </c>
      <c r="H79" s="174">
        <f ca="1">H66*$B$54</f>
        <v>0</v>
      </c>
      <c r="I79" s="174">
        <f ca="1">I66*$B$54</f>
        <v>0</v>
      </c>
      <c r="J79" s="174">
        <f ca="1">J66*$B$54</f>
        <v>720000.00000000012</v>
      </c>
      <c r="K79" s="174">
        <f ca="1">K66*$B$54</f>
        <v>1080000.0000000002</v>
      </c>
      <c r="L79" s="174">
        <f ca="1">L66*$B$54</f>
        <v>1080000.0000000002</v>
      </c>
      <c r="M79" s="174">
        <f ca="1">M66*$B$54</f>
        <v>1440000.0000000002</v>
      </c>
      <c r="N79" s="174">
        <f ca="1">N66*$B$54</f>
        <v>1800000</v>
      </c>
      <c r="O79" s="174">
        <f ca="1">O66*$B$54</f>
        <v>1800000</v>
      </c>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c r="BS79" s="166"/>
      <c r="BT79" s="166"/>
      <c r="BU79" s="166"/>
      <c r="BV79" s="166"/>
      <c r="BW79" s="166"/>
      <c r="BX79" s="166"/>
      <c r="BY79" s="166"/>
      <c r="BZ79" s="166"/>
      <c r="CA79" s="166"/>
      <c r="CB79" s="166"/>
      <c r="CC79" s="166"/>
      <c r="CD79" s="166"/>
      <c r="CE79" s="166"/>
      <c r="CF79" s="166"/>
      <c r="CG79" s="166"/>
      <c r="CH79" s="166"/>
      <c r="CI79" s="166"/>
      <c r="CJ79" s="166"/>
      <c r="CK79" s="166"/>
      <c r="CL79" s="166"/>
      <c r="CM79" s="166"/>
      <c r="CN79" s="166"/>
      <c r="CO79" s="166"/>
      <c r="CP79" s="166"/>
      <c r="CQ79" s="166"/>
      <c r="CR79" s="166"/>
      <c r="CS79" s="166"/>
      <c r="CT79" s="166"/>
      <c r="CU79" s="166"/>
      <c r="CV79" s="166"/>
      <c r="CW79" s="166"/>
      <c r="CX79" s="166"/>
      <c r="CY79" s="166"/>
      <c r="CZ79" s="166"/>
      <c r="DA79" s="166"/>
      <c r="DB79" s="166"/>
      <c r="DC79" s="166"/>
      <c r="DD79" s="166"/>
      <c r="DE79" s="166"/>
      <c r="DF79" s="166"/>
      <c r="DG79" s="166"/>
      <c r="DH79" s="166"/>
      <c r="DI79" s="166"/>
      <c r="DJ79" s="166"/>
      <c r="DK79" s="166"/>
      <c r="DL79" s="166"/>
      <c r="DM79" s="166"/>
      <c r="DN79" s="166"/>
      <c r="DO79" s="166"/>
      <c r="DP79" s="166"/>
      <c r="DQ79" s="166"/>
      <c r="DR79" s="166"/>
      <c r="DS79" s="166"/>
      <c r="DT79" s="166"/>
      <c r="DU79" s="166"/>
      <c r="DV79" s="166"/>
      <c r="DW79" s="166"/>
      <c r="DX79" s="166"/>
      <c r="DY79" s="166"/>
      <c r="DZ79" s="166"/>
      <c r="EA79" s="166"/>
      <c r="EB79" s="166"/>
      <c r="EC79" s="166"/>
      <c r="ED79" s="166"/>
      <c r="EE79" s="166"/>
      <c r="EF79" s="166"/>
      <c r="EG79" s="166"/>
      <c r="EH79" s="166"/>
      <c r="EI79" s="166"/>
      <c r="EJ79" s="166"/>
      <c r="EK79" s="166"/>
      <c r="EL79" s="166"/>
      <c r="EM79" s="166"/>
      <c r="EN79" s="166"/>
      <c r="EO79" s="166"/>
      <c r="EP79" s="166"/>
      <c r="EQ79" s="166"/>
      <c r="ER79" s="166"/>
      <c r="ES79" s="166"/>
      <c r="ET79" s="166"/>
      <c r="EU79" s="166"/>
      <c r="EV79" s="166"/>
      <c r="EW79" s="166"/>
      <c r="EX79" s="166"/>
      <c r="EY79" s="166"/>
      <c r="EZ79" s="166"/>
      <c r="FA79" s="166"/>
      <c r="FB79" s="166"/>
      <c r="FC79" s="166"/>
      <c r="FD79" s="166"/>
      <c r="FE79" s="166"/>
      <c r="FF79" s="166"/>
      <c r="FG79" s="166"/>
      <c r="FH79" s="166"/>
      <c r="FI79" s="166"/>
      <c r="FJ79" s="166"/>
      <c r="FK79" s="166"/>
      <c r="FL79" s="166"/>
      <c r="FM79" s="166"/>
      <c r="FN79" s="166"/>
      <c r="FO79" s="166"/>
      <c r="FP79" s="166"/>
      <c r="FQ79" s="166"/>
      <c r="FR79" s="166"/>
      <c r="FS79" s="166"/>
      <c r="FT79" s="166"/>
      <c r="FU79" s="166"/>
      <c r="FV79" s="166"/>
      <c r="FW79" s="166"/>
      <c r="FX79" s="166"/>
      <c r="FY79" s="166"/>
      <c r="FZ79" s="166"/>
      <c r="GA79" s="166"/>
      <c r="GB79" s="166"/>
      <c r="GC79" s="166"/>
      <c r="GD79" s="166"/>
      <c r="GE79" s="166"/>
      <c r="GF79" s="166"/>
      <c r="GG79" s="166"/>
      <c r="GH79" s="166"/>
      <c r="GI79" s="166"/>
      <c r="GJ79" s="166"/>
      <c r="GK79" s="166"/>
      <c r="GL79" s="166"/>
      <c r="GM79" s="166"/>
      <c r="GN79" s="166"/>
      <c r="GO79" s="166"/>
      <c r="GP79" s="166"/>
      <c r="GQ79" s="166"/>
      <c r="GR79" s="166"/>
      <c r="GS79" s="166"/>
      <c r="GT79" s="166"/>
      <c r="GU79" s="166"/>
      <c r="GV79" s="166"/>
      <c r="GW79" s="166"/>
      <c r="GX79" s="166"/>
      <c r="GY79" s="166"/>
      <c r="GZ79" s="166"/>
      <c r="HA79" s="166"/>
      <c r="HB79" s="166"/>
      <c r="HC79" s="166"/>
      <c r="HD79" s="166"/>
      <c r="HE79" s="166"/>
      <c r="HF79" s="166"/>
      <c r="HG79" s="166"/>
      <c r="HH79" s="166"/>
      <c r="HI79" s="166"/>
      <c r="HJ79" s="166"/>
      <c r="HK79" s="166"/>
      <c r="HL79" s="166"/>
      <c r="HM79" s="166"/>
      <c r="HN79" s="166"/>
      <c r="HO79" s="166"/>
      <c r="HP79" s="166"/>
      <c r="HQ79" s="166"/>
      <c r="HR79" s="166"/>
      <c r="HS79" s="166"/>
      <c r="HT79" s="166"/>
      <c r="HU79" s="166"/>
      <c r="HV79" s="166"/>
      <c r="HW79" s="166"/>
      <c r="HX79" s="166"/>
      <c r="HY79" s="166"/>
      <c r="HZ79" s="166"/>
      <c r="IA79" s="166"/>
      <c r="IB79" s="166"/>
      <c r="IC79" s="166"/>
      <c r="ID79" s="166"/>
      <c r="IE79" s="166"/>
      <c r="IF79" s="166"/>
      <c r="IG79" s="166"/>
      <c r="IH79" s="166"/>
      <c r="II79" s="166"/>
      <c r="IJ79" s="166"/>
      <c r="IK79" s="166"/>
      <c r="IL79" s="166"/>
      <c r="IM79" s="166"/>
      <c r="IN79" s="166"/>
      <c r="IO79" s="166"/>
      <c r="IP79" s="166"/>
      <c r="IQ79" s="166"/>
      <c r="IR79" s="166"/>
      <c r="IS79" s="166"/>
      <c r="IT79" s="166"/>
      <c r="IU79" s="166"/>
      <c r="IV79" s="166"/>
      <c r="IW79" s="166"/>
      <c r="IX79" s="166"/>
      <c r="IY79" s="166"/>
      <c r="IZ79" s="166"/>
      <c r="JA79" s="166"/>
      <c r="JB79" s="166"/>
      <c r="JC79" s="166"/>
      <c r="JD79" s="166"/>
      <c r="JE79" s="166"/>
      <c r="JF79" s="166"/>
      <c r="JG79" s="166"/>
      <c r="JH79" s="166"/>
      <c r="JI79" s="166"/>
      <c r="JJ79" s="166"/>
      <c r="JK79" s="166"/>
      <c r="JL79" s="166"/>
      <c r="JM79" s="166"/>
      <c r="JN79" s="166"/>
      <c r="JO79" s="166"/>
      <c r="JP79" s="166"/>
      <c r="JQ79" s="166"/>
      <c r="JR79" s="166"/>
      <c r="JS79" s="166"/>
      <c r="JT79" s="166"/>
      <c r="JU79" s="166"/>
      <c r="JV79" s="166"/>
      <c r="JW79" s="166"/>
      <c r="JX79" s="166"/>
      <c r="JY79" s="166"/>
      <c r="JZ79" s="166"/>
      <c r="KA79" s="166"/>
      <c r="KB79" s="166"/>
      <c r="KC79" s="166"/>
      <c r="KD79" s="166"/>
      <c r="KE79" s="166"/>
      <c r="KF79" s="166"/>
      <c r="KG79" s="166"/>
      <c r="KH79" s="166"/>
      <c r="KI79" s="166"/>
      <c r="KJ79" s="166"/>
      <c r="KK79" s="166"/>
      <c r="KL79" s="166"/>
      <c r="KM79" s="166"/>
      <c r="KN79" s="166"/>
      <c r="KO79" s="166"/>
      <c r="KP79" s="166"/>
      <c r="KQ79" s="166"/>
      <c r="KR79" s="166"/>
      <c r="KS79" s="166"/>
      <c r="KT79" s="166"/>
      <c r="KU79" s="166"/>
      <c r="KV79" s="166"/>
      <c r="KW79" s="166"/>
      <c r="KX79" s="166"/>
      <c r="KY79" s="166"/>
      <c r="KZ79" s="166"/>
      <c r="LA79" s="166"/>
      <c r="LB79" s="166"/>
      <c r="LC79" s="166"/>
      <c r="LD79" s="166"/>
      <c r="LE79" s="166"/>
      <c r="LF79" s="166"/>
      <c r="LG79" s="166"/>
      <c r="LH79" s="166"/>
      <c r="LI79" s="166"/>
      <c r="LJ79" s="166"/>
      <c r="LK79" s="166"/>
      <c r="LL79" s="166"/>
      <c r="LM79" s="166"/>
      <c r="LN79" s="166"/>
      <c r="LO79" s="166"/>
      <c r="LP79" s="166"/>
      <c r="LQ79" s="166"/>
      <c r="LR79" s="166"/>
      <c r="LS79" s="166"/>
      <c r="LT79" s="166"/>
      <c r="LU79" s="166"/>
      <c r="LV79" s="166"/>
      <c r="LW79" s="166"/>
      <c r="LX79" s="166"/>
      <c r="LY79" s="166"/>
      <c r="LZ79" s="166"/>
      <c r="MA79" s="166"/>
      <c r="MB79" s="166"/>
      <c r="MC79" s="166"/>
      <c r="MD79" s="166"/>
      <c r="ME79" s="166"/>
      <c r="MF79" s="166"/>
      <c r="MG79" s="166"/>
      <c r="MH79" s="166"/>
      <c r="MI79" s="166"/>
      <c r="MJ79" s="166"/>
      <c r="MK79" s="166"/>
      <c r="ML79" s="166"/>
      <c r="MM79" s="166"/>
      <c r="MN79" s="166"/>
      <c r="MO79" s="166"/>
      <c r="MP79" s="166"/>
      <c r="MQ79" s="166"/>
      <c r="MR79" s="166"/>
      <c r="MS79" s="166"/>
      <c r="MT79" s="166"/>
      <c r="MU79" s="166"/>
      <c r="MV79" s="166"/>
      <c r="MW79" s="166"/>
      <c r="MX79" s="166"/>
      <c r="MY79" s="166"/>
      <c r="MZ79" s="166"/>
      <c r="NA79" s="166"/>
      <c r="NB79" s="166"/>
      <c r="NC79" s="166"/>
      <c r="ND79" s="166"/>
      <c r="NE79" s="166"/>
      <c r="NF79" s="166"/>
      <c r="NG79" s="166"/>
      <c r="NH79" s="166"/>
      <c r="NI79" s="166"/>
      <c r="NJ79" s="166"/>
      <c r="NK79" s="166"/>
      <c r="NL79" s="166"/>
      <c r="NM79" s="166"/>
      <c r="NN79" s="166"/>
      <c r="NO79" s="166"/>
      <c r="NP79" s="166"/>
      <c r="NQ79" s="166"/>
      <c r="NR79" s="166"/>
      <c r="NS79" s="166"/>
      <c r="NT79" s="166"/>
      <c r="NU79" s="166"/>
      <c r="NV79" s="166"/>
      <c r="NW79" s="166"/>
      <c r="NX79" s="166"/>
      <c r="NY79" s="166"/>
      <c r="NZ79" s="166"/>
      <c r="OA79" s="166"/>
      <c r="OB79" s="166"/>
      <c r="OC79" s="166"/>
      <c r="OD79" s="166"/>
      <c r="OE79" s="166"/>
      <c r="OF79" s="166"/>
      <c r="OG79" s="166"/>
      <c r="OH79" s="166"/>
      <c r="OI79" s="166"/>
      <c r="OJ79" s="166"/>
      <c r="OK79" s="166"/>
      <c r="OL79" s="166"/>
      <c r="OM79" s="166"/>
      <c r="ON79" s="166"/>
      <c r="OO79" s="166"/>
      <c r="OP79" s="166"/>
      <c r="OQ79" s="166"/>
      <c r="OR79" s="166"/>
      <c r="OS79" s="166"/>
      <c r="OT79" s="166"/>
      <c r="OU79" s="166"/>
      <c r="OV79" s="166"/>
      <c r="OW79" s="166"/>
      <c r="OX79" s="166"/>
      <c r="OY79" s="166"/>
      <c r="OZ79" s="166"/>
      <c r="PA79" s="166"/>
      <c r="PB79" s="166"/>
      <c r="PC79" s="166"/>
      <c r="PD79" s="166"/>
      <c r="PE79" s="166"/>
      <c r="PF79" s="166"/>
      <c r="PG79" s="166"/>
      <c r="PH79" s="166"/>
      <c r="PI79" s="166"/>
      <c r="PJ79" s="166"/>
      <c r="PK79" s="166"/>
      <c r="PL79" s="166"/>
      <c r="PM79" s="166"/>
      <c r="PN79" s="166"/>
      <c r="PO79" s="166"/>
      <c r="PP79" s="166"/>
      <c r="PQ79" s="166"/>
      <c r="PR79" s="166"/>
      <c r="PS79" s="166"/>
      <c r="PT79" s="166"/>
      <c r="PU79" s="166"/>
      <c r="PV79" s="166"/>
      <c r="PW79" s="166"/>
      <c r="PX79" s="166"/>
      <c r="PY79" s="166"/>
      <c r="PZ79" s="166"/>
      <c r="QA79" s="166"/>
      <c r="QB79" s="166"/>
      <c r="QC79" s="166"/>
      <c r="QD79" s="166"/>
      <c r="QE79" s="166"/>
      <c r="QF79" s="166"/>
      <c r="QG79" s="166"/>
      <c r="QH79" s="166"/>
      <c r="QI79" s="166"/>
      <c r="QJ79" s="166"/>
      <c r="QK79" s="166"/>
      <c r="QL79" s="166"/>
      <c r="QM79" s="166"/>
      <c r="QN79" s="166"/>
      <c r="QO79" s="166"/>
      <c r="QP79" s="166"/>
      <c r="QQ79" s="166"/>
      <c r="QR79" s="166"/>
      <c r="QS79" s="166"/>
      <c r="QT79" s="166"/>
      <c r="QU79" s="166"/>
      <c r="QV79" s="166"/>
      <c r="QW79" s="166"/>
      <c r="QX79" s="166"/>
      <c r="QY79" s="166"/>
      <c r="QZ79" s="166"/>
      <c r="RA79" s="166"/>
      <c r="RB79" s="166"/>
      <c r="RC79" s="166"/>
      <c r="RD79" s="166"/>
      <c r="RE79" s="166"/>
      <c r="RF79" s="166"/>
      <c r="RG79" s="166"/>
      <c r="RH79" s="166"/>
      <c r="RI79" s="166"/>
      <c r="RJ79" s="166"/>
      <c r="RK79" s="166"/>
      <c r="RL79" s="166"/>
      <c r="RM79" s="166"/>
      <c r="RN79" s="166"/>
      <c r="RO79" s="166"/>
      <c r="RP79" s="166"/>
      <c r="RQ79" s="166"/>
      <c r="RR79" s="166"/>
      <c r="RS79" s="166"/>
      <c r="RT79" s="166"/>
      <c r="RU79" s="166"/>
      <c r="RV79" s="166"/>
      <c r="RW79" s="166"/>
      <c r="RX79" s="166"/>
      <c r="RY79" s="166"/>
      <c r="RZ79" s="166"/>
      <c r="SA79" s="166"/>
      <c r="SB79" s="166"/>
      <c r="SC79" s="166"/>
      <c r="SD79" s="166"/>
      <c r="SE79" s="166"/>
      <c r="SF79" s="166"/>
      <c r="SG79" s="166"/>
      <c r="SH79" s="166"/>
      <c r="SI79" s="166"/>
      <c r="SJ79" s="166"/>
      <c r="SK79" s="166"/>
      <c r="SL79" s="166"/>
      <c r="SM79" s="166"/>
      <c r="SN79" s="166"/>
      <c r="SO79" s="166"/>
      <c r="SP79" s="166"/>
      <c r="SQ79" s="166"/>
      <c r="SR79" s="166"/>
      <c r="SS79" s="166"/>
      <c r="ST79" s="166"/>
      <c r="SU79" s="166"/>
      <c r="SV79" s="166"/>
      <c r="SW79" s="166"/>
      <c r="SX79" s="166"/>
      <c r="SY79" s="166"/>
      <c r="SZ79" s="166"/>
      <c r="TA79" s="166"/>
      <c r="TB79" s="166"/>
      <c r="TC79" s="166"/>
      <c r="TD79" s="166"/>
      <c r="TE79" s="166"/>
      <c r="TF79" s="166"/>
      <c r="TG79" s="166"/>
      <c r="TH79" s="166"/>
      <c r="TI79" s="166"/>
      <c r="TJ79" s="166"/>
      <c r="TK79" s="166"/>
      <c r="TL79" s="166"/>
      <c r="TM79" s="166"/>
      <c r="TN79" s="166"/>
      <c r="TO79" s="166"/>
      <c r="TP79" s="166"/>
      <c r="TQ79" s="166"/>
      <c r="TR79" s="166"/>
      <c r="TS79" s="166"/>
      <c r="TT79" s="166"/>
      <c r="TU79" s="166"/>
      <c r="TV79" s="166"/>
      <c r="TW79" s="166"/>
      <c r="TX79" s="166"/>
      <c r="TY79" s="166"/>
      <c r="TZ79" s="166"/>
      <c r="UA79" s="166"/>
      <c r="UB79" s="166"/>
      <c r="UC79" s="166"/>
      <c r="UD79" s="166"/>
      <c r="UE79" s="166"/>
      <c r="UF79" s="166"/>
      <c r="UG79" s="166"/>
      <c r="UH79" s="166"/>
      <c r="UI79" s="166"/>
      <c r="UJ79" s="166"/>
      <c r="UK79" s="166"/>
      <c r="UL79" s="166"/>
      <c r="UM79" s="166"/>
      <c r="UN79" s="166"/>
      <c r="UO79" s="166"/>
      <c r="UP79" s="166"/>
      <c r="UQ79" s="166"/>
      <c r="UR79" s="166"/>
      <c r="US79" s="166"/>
      <c r="UT79" s="166"/>
      <c r="UU79" s="166"/>
      <c r="UV79" s="166"/>
      <c r="UW79" s="166"/>
      <c r="UX79" s="166"/>
      <c r="UY79" s="166"/>
      <c r="UZ79" s="166"/>
      <c r="VA79" s="166"/>
      <c r="VB79" s="166"/>
      <c r="VC79" s="166"/>
      <c r="VD79" s="166"/>
      <c r="VE79" s="166"/>
      <c r="VF79" s="166"/>
      <c r="VG79" s="166"/>
      <c r="VH79" s="166"/>
      <c r="VI79" s="166"/>
      <c r="VJ79" s="166"/>
      <c r="VK79" s="166"/>
      <c r="VL79" s="166"/>
      <c r="VM79" s="166"/>
      <c r="VN79" s="166"/>
      <c r="VO79" s="166"/>
      <c r="VP79" s="166"/>
      <c r="VQ79" s="166"/>
      <c r="VR79" s="166"/>
      <c r="VS79" s="166"/>
      <c r="VT79" s="166"/>
      <c r="VU79" s="166"/>
      <c r="VV79" s="166"/>
      <c r="VW79" s="166"/>
      <c r="VX79" s="166"/>
      <c r="VY79" s="166"/>
      <c r="VZ79" s="166"/>
      <c r="WA79" s="166"/>
      <c r="WB79" s="166"/>
      <c r="WC79" s="166"/>
      <c r="WD79" s="166"/>
      <c r="WE79" s="166"/>
      <c r="WF79" s="166"/>
      <c r="WG79" s="166"/>
      <c r="WH79" s="166"/>
      <c r="WI79" s="166"/>
      <c r="WJ79" s="166"/>
      <c r="WK79" s="166"/>
      <c r="WL79" s="166"/>
      <c r="WM79" s="166"/>
      <c r="WN79" s="166"/>
      <c r="WO79" s="166"/>
      <c r="WP79" s="166"/>
      <c r="WQ79" s="166"/>
      <c r="WR79" s="166"/>
      <c r="WS79" s="166"/>
      <c r="WT79" s="166"/>
      <c r="WU79" s="166"/>
      <c r="WV79" s="166"/>
      <c r="WW79" s="166"/>
      <c r="WX79" s="166"/>
      <c r="WY79" s="166"/>
      <c r="WZ79" s="166"/>
      <c r="XA79" s="166"/>
      <c r="XB79" s="166"/>
      <c r="XC79" s="166"/>
      <c r="XD79" s="166"/>
      <c r="XE79" s="166"/>
      <c r="XF79" s="166"/>
      <c r="XG79" s="166"/>
      <c r="XH79" s="166"/>
      <c r="XI79" s="166"/>
      <c r="XJ79" s="166"/>
      <c r="XK79" s="166"/>
      <c r="XL79" s="166"/>
      <c r="XM79" s="166"/>
      <c r="XN79" s="166"/>
      <c r="XO79" s="166"/>
      <c r="XP79" s="166"/>
      <c r="XQ79" s="166"/>
      <c r="XR79" s="166"/>
      <c r="XS79" s="166"/>
      <c r="XT79" s="166"/>
      <c r="XU79" s="166"/>
      <c r="XV79" s="166"/>
      <c r="XW79" s="166"/>
      <c r="XX79" s="166"/>
      <c r="XY79" s="166"/>
      <c r="XZ79" s="166"/>
      <c r="YA79" s="166"/>
      <c r="YB79" s="166"/>
      <c r="YC79" s="166"/>
      <c r="YD79" s="166"/>
      <c r="YE79" s="166"/>
      <c r="YF79" s="166"/>
      <c r="YG79" s="166"/>
      <c r="YH79" s="166"/>
      <c r="YI79" s="166"/>
      <c r="YJ79" s="166"/>
      <c r="YK79" s="166"/>
      <c r="YL79" s="166"/>
      <c r="YM79" s="166"/>
      <c r="YN79" s="166"/>
      <c r="YO79" s="166"/>
      <c r="YP79" s="166"/>
      <c r="YQ79" s="166"/>
      <c r="YR79" s="166"/>
      <c r="YS79" s="166"/>
      <c r="YT79" s="166"/>
      <c r="YU79" s="166"/>
      <c r="YV79" s="166"/>
      <c r="YW79" s="166"/>
      <c r="YX79" s="166"/>
      <c r="YY79" s="166"/>
      <c r="YZ79" s="166"/>
      <c r="ZA79" s="166"/>
      <c r="ZB79" s="166"/>
      <c r="ZC79" s="166"/>
      <c r="ZD79" s="166"/>
      <c r="ZE79" s="166"/>
      <c r="ZF79" s="166"/>
      <c r="ZG79" s="166"/>
      <c r="ZH79" s="166"/>
      <c r="ZI79" s="166"/>
      <c r="ZJ79" s="166"/>
      <c r="ZK79" s="166"/>
      <c r="ZL79" s="166"/>
      <c r="ZM79" s="166"/>
      <c r="ZN79" s="166"/>
      <c r="ZO79" s="166"/>
      <c r="ZP79" s="166"/>
      <c r="ZQ79" s="166"/>
      <c r="ZR79" s="166"/>
      <c r="ZS79" s="166"/>
      <c r="ZT79" s="166"/>
      <c r="ZU79" s="166"/>
      <c r="ZV79" s="166"/>
      <c r="ZW79" s="166"/>
      <c r="ZX79" s="166"/>
      <c r="ZY79" s="166"/>
      <c r="ZZ79" s="166"/>
      <c r="AAA79" s="166"/>
      <c r="AAB79" s="166"/>
      <c r="AAC79" s="166"/>
      <c r="AAD79" s="166"/>
      <c r="AAE79" s="166"/>
      <c r="AAF79" s="166"/>
      <c r="AAG79" s="166"/>
      <c r="AAH79" s="166"/>
      <c r="AAI79" s="166"/>
      <c r="AAJ79" s="166"/>
      <c r="AAK79" s="166"/>
      <c r="AAL79" s="166"/>
      <c r="AAM79" s="166"/>
      <c r="AAN79" s="166"/>
      <c r="AAO79" s="166"/>
      <c r="AAP79" s="166"/>
      <c r="AAQ79" s="166"/>
      <c r="AAR79" s="166"/>
      <c r="AAS79" s="166"/>
      <c r="AAT79" s="166"/>
      <c r="AAU79" s="166"/>
      <c r="AAV79" s="166"/>
      <c r="AAW79" s="166"/>
      <c r="AAX79" s="166"/>
      <c r="AAY79" s="166"/>
      <c r="AAZ79" s="166"/>
      <c r="ABA79" s="166"/>
      <c r="ABB79" s="166"/>
      <c r="ABC79" s="166"/>
      <c r="ABD79" s="166"/>
      <c r="ABE79" s="166"/>
      <c r="ABF79" s="166"/>
      <c r="ABG79" s="166"/>
      <c r="ABH79" s="166"/>
      <c r="ABI79" s="166"/>
      <c r="ABJ79" s="166"/>
      <c r="ABK79" s="166"/>
      <c r="ABL79" s="166"/>
      <c r="ABM79" s="166"/>
      <c r="ABN79" s="166"/>
      <c r="ABO79" s="166"/>
      <c r="ABP79" s="166"/>
      <c r="ABQ79" s="166"/>
      <c r="ABR79" s="166"/>
      <c r="ABS79" s="166"/>
      <c r="ABT79" s="166"/>
      <c r="ABU79" s="166"/>
      <c r="ABV79" s="166"/>
      <c r="ABW79" s="166"/>
      <c r="ABX79" s="166"/>
      <c r="ABY79" s="166"/>
      <c r="ABZ79" s="166"/>
      <c r="ACA79" s="166"/>
      <c r="ACB79" s="166"/>
      <c r="ACC79" s="166"/>
      <c r="ACD79" s="166"/>
      <c r="ACE79" s="166"/>
      <c r="ACF79" s="166"/>
      <c r="ACG79" s="166"/>
      <c r="ACH79" s="166"/>
      <c r="ACI79" s="166"/>
      <c r="ACJ79" s="166"/>
      <c r="ACK79" s="166"/>
      <c r="ACL79" s="166"/>
      <c r="ACM79" s="166"/>
      <c r="ACN79" s="166"/>
      <c r="ACO79" s="166"/>
      <c r="ACP79" s="166"/>
      <c r="ACQ79" s="166"/>
      <c r="ACR79" s="166"/>
      <c r="ACS79" s="166"/>
      <c r="ACT79" s="166"/>
      <c r="ACU79" s="166"/>
      <c r="ACV79" s="166"/>
      <c r="ACW79" s="166"/>
      <c r="ACX79" s="166"/>
      <c r="ACY79" s="166"/>
      <c r="ACZ79" s="166"/>
      <c r="ADA79" s="166"/>
      <c r="ADB79" s="166"/>
      <c r="ADC79" s="166"/>
      <c r="ADD79" s="166"/>
      <c r="ADE79" s="166"/>
      <c r="ADF79" s="166"/>
      <c r="ADG79" s="166"/>
      <c r="ADH79" s="166"/>
      <c r="ADI79" s="166"/>
      <c r="ADJ79" s="166"/>
      <c r="ADK79" s="166"/>
      <c r="ADL79" s="166"/>
      <c r="ADM79" s="166"/>
      <c r="ADN79" s="166"/>
      <c r="ADO79" s="166"/>
      <c r="ADP79" s="166"/>
      <c r="ADQ79" s="166"/>
      <c r="ADR79" s="166"/>
      <c r="ADS79" s="166"/>
      <c r="ADT79" s="166"/>
      <c r="ADU79" s="166"/>
      <c r="ADV79" s="166"/>
      <c r="ADW79" s="166"/>
      <c r="ADX79" s="166"/>
      <c r="ADY79" s="166"/>
      <c r="ADZ79" s="166"/>
      <c r="AEA79" s="166"/>
      <c r="AEB79" s="166"/>
      <c r="AEC79" s="166"/>
      <c r="AED79" s="166"/>
      <c r="AEE79" s="166"/>
      <c r="AEF79" s="166"/>
      <c r="AEG79" s="166"/>
      <c r="AEH79" s="166"/>
      <c r="AEI79" s="166"/>
      <c r="AEJ79" s="166"/>
      <c r="AEK79" s="166"/>
      <c r="AEL79" s="166"/>
      <c r="AEM79" s="166"/>
      <c r="AEN79" s="166"/>
      <c r="AEO79" s="166"/>
      <c r="AEP79" s="166"/>
      <c r="AEQ79" s="166"/>
      <c r="AER79" s="166"/>
      <c r="AES79" s="166"/>
      <c r="AET79" s="166"/>
      <c r="AEU79" s="166"/>
      <c r="AEV79" s="166"/>
      <c r="AEW79" s="166"/>
      <c r="AEX79" s="166"/>
      <c r="AEY79" s="166"/>
      <c r="AEZ79" s="166"/>
      <c r="AFA79" s="166"/>
      <c r="AFB79" s="166"/>
      <c r="AFC79" s="166"/>
      <c r="AFD79" s="166"/>
      <c r="AFE79" s="166"/>
      <c r="AFF79" s="166"/>
      <c r="AFG79" s="166"/>
      <c r="AFH79" s="166"/>
      <c r="AFI79" s="166"/>
      <c r="AFJ79" s="166"/>
      <c r="AFK79" s="166"/>
      <c r="AFL79" s="166"/>
      <c r="AFM79" s="166"/>
      <c r="AFN79" s="166"/>
      <c r="AFO79" s="166"/>
      <c r="AFP79" s="166"/>
      <c r="AFQ79" s="166"/>
      <c r="AFR79" s="166"/>
      <c r="AFS79" s="166"/>
      <c r="AFT79" s="166"/>
      <c r="AFU79" s="166"/>
      <c r="AFV79" s="166"/>
      <c r="AFW79" s="166"/>
      <c r="AFX79" s="166"/>
      <c r="AFY79" s="166"/>
      <c r="AFZ79" s="166"/>
      <c r="AGA79" s="166"/>
      <c r="AGB79" s="166"/>
      <c r="AGC79" s="166"/>
      <c r="AGD79" s="166"/>
      <c r="AGE79" s="166"/>
      <c r="AGF79" s="166"/>
      <c r="AGG79" s="166"/>
      <c r="AGH79" s="166"/>
      <c r="AGI79" s="166"/>
      <c r="AGJ79" s="166"/>
      <c r="AGK79" s="166"/>
      <c r="AGL79" s="166"/>
      <c r="AGM79" s="166"/>
      <c r="AGN79" s="166"/>
      <c r="AGO79" s="166"/>
      <c r="AGP79" s="166"/>
      <c r="AGQ79" s="166"/>
      <c r="AGR79" s="166"/>
      <c r="AGS79" s="166"/>
      <c r="AGT79" s="166"/>
      <c r="AGU79" s="166"/>
      <c r="AGV79" s="166"/>
      <c r="AGW79" s="166"/>
      <c r="AGX79" s="166"/>
      <c r="AGY79" s="166"/>
      <c r="AGZ79" s="166"/>
      <c r="AHA79" s="166"/>
      <c r="AHB79" s="166"/>
      <c r="AHC79" s="166"/>
      <c r="AHD79" s="166"/>
      <c r="AHE79" s="166"/>
      <c r="AHF79" s="166"/>
      <c r="AHG79" s="166"/>
      <c r="AHH79" s="166"/>
      <c r="AHI79" s="166"/>
      <c r="AHJ79" s="166"/>
      <c r="AHK79" s="166"/>
      <c r="AHL79" s="166"/>
      <c r="AHM79" s="166"/>
      <c r="AHN79" s="166"/>
      <c r="AHO79" s="166"/>
      <c r="AHP79" s="166"/>
      <c r="AHQ79" s="166"/>
      <c r="AHR79" s="166"/>
      <c r="AHS79" s="166"/>
      <c r="AHT79" s="166"/>
      <c r="AHU79" s="166"/>
      <c r="AHV79" s="166"/>
      <c r="AHW79" s="166"/>
      <c r="AHX79" s="166"/>
      <c r="AHY79" s="166"/>
      <c r="AHZ79" s="166"/>
      <c r="AIA79" s="166"/>
      <c r="AIB79" s="166"/>
      <c r="AIC79" s="166"/>
      <c r="AID79" s="166"/>
      <c r="AIE79" s="166"/>
      <c r="AIF79" s="166"/>
      <c r="AIG79" s="166"/>
      <c r="AIH79" s="166"/>
      <c r="AII79" s="166"/>
      <c r="AIJ79" s="166"/>
      <c r="AIK79" s="166"/>
      <c r="AIL79" s="166"/>
      <c r="AIM79" s="166"/>
      <c r="AIN79" s="166"/>
      <c r="AIO79" s="166"/>
      <c r="AIP79" s="166"/>
      <c r="AIQ79" s="166"/>
      <c r="AIR79" s="166"/>
      <c r="AIS79" s="166"/>
      <c r="AIT79" s="166"/>
      <c r="AIU79" s="166"/>
      <c r="AIV79" s="166"/>
      <c r="AIW79" s="166"/>
      <c r="AIX79" s="166"/>
      <c r="AIY79" s="166"/>
      <c r="AIZ79" s="166"/>
      <c r="AJA79" s="166"/>
      <c r="AJB79" s="166"/>
      <c r="AJC79" s="166"/>
      <c r="AJD79" s="166"/>
      <c r="AJE79" s="166"/>
      <c r="AJF79" s="166"/>
      <c r="AJG79" s="166"/>
      <c r="AJH79" s="166"/>
      <c r="AJI79" s="166"/>
      <c r="AJJ79" s="166"/>
      <c r="AJK79" s="166"/>
      <c r="AJL79" s="166"/>
      <c r="AJM79" s="166"/>
      <c r="AJN79" s="166"/>
      <c r="AJO79" s="166"/>
      <c r="AJP79" s="166"/>
      <c r="AJQ79" s="166"/>
      <c r="AJR79" s="166"/>
      <c r="AJS79" s="166"/>
      <c r="AJT79" s="166"/>
      <c r="AJU79" s="166"/>
      <c r="AJV79" s="166"/>
      <c r="AJW79" s="166"/>
      <c r="AJX79" s="166"/>
      <c r="AJY79" s="166"/>
      <c r="AJZ79" s="166"/>
      <c r="AKA79" s="166"/>
      <c r="AKB79" s="166"/>
      <c r="AKC79" s="166"/>
      <c r="AKD79" s="166"/>
      <c r="AKE79" s="166"/>
      <c r="AKF79" s="166"/>
      <c r="AKG79" s="166"/>
      <c r="AKH79" s="166"/>
      <c r="AKI79" s="166"/>
      <c r="AKJ79" s="166"/>
      <c r="AKK79" s="166"/>
      <c r="AKL79" s="166"/>
      <c r="AKM79" s="166"/>
      <c r="AKN79" s="166"/>
    </row>
    <row r="80" spans="1:976" s="421" customFormat="1">
      <c r="A80" s="172" t="str">
        <f>A67</f>
        <v>III. kwartał 3</v>
      </c>
      <c r="B80" s="173"/>
      <c r="C80" s="173"/>
      <c r="D80" s="174">
        <f ca="1">D67*$B$54</f>
        <v>0</v>
      </c>
      <c r="E80" s="174">
        <f ca="1">E67*$B$54</f>
        <v>0</v>
      </c>
      <c r="F80" s="174">
        <f ca="1">F67*$B$54</f>
        <v>0</v>
      </c>
      <c r="G80" s="174">
        <f ca="1">G67*$B$54</f>
        <v>0</v>
      </c>
      <c r="H80" s="174">
        <f ca="1">H67*$B$54</f>
        <v>0</v>
      </c>
      <c r="I80" s="174">
        <f ca="1">I67*$B$54</f>
        <v>0</v>
      </c>
      <c r="J80" s="174">
        <f ca="1">J67*$B$54</f>
        <v>0</v>
      </c>
      <c r="K80" s="174">
        <f ca="1">K67*$B$54</f>
        <v>1080000.0000000002</v>
      </c>
      <c r="L80" s="174">
        <f ca="1">L67*$B$54</f>
        <v>1080000.0000000002</v>
      </c>
      <c r="M80" s="174">
        <f ca="1">M67*$B$54</f>
        <v>1440000.0000000002</v>
      </c>
      <c r="N80" s="174">
        <f ca="1">N67*$B$54</f>
        <v>1800000</v>
      </c>
      <c r="O80" s="174">
        <f ca="1">O67*$B$54</f>
        <v>1800000</v>
      </c>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c r="AS80" s="166"/>
      <c r="AT80" s="166"/>
      <c r="AU80" s="166"/>
      <c r="AV80" s="166"/>
      <c r="AW80" s="166"/>
      <c r="AX80" s="166"/>
      <c r="AY80" s="166"/>
      <c r="AZ80" s="166"/>
      <c r="BA80" s="166"/>
      <c r="BB80" s="166"/>
      <c r="BC80" s="166"/>
      <c r="BD80" s="166"/>
      <c r="BE80" s="166"/>
      <c r="BF80" s="166"/>
      <c r="BG80" s="166"/>
      <c r="BH80" s="166"/>
      <c r="BI80" s="166"/>
      <c r="BJ80" s="166"/>
      <c r="BK80" s="166"/>
      <c r="BL80" s="166"/>
      <c r="BM80" s="166"/>
      <c r="BN80" s="166"/>
      <c r="BO80" s="166"/>
      <c r="BP80" s="166"/>
      <c r="BQ80" s="166"/>
      <c r="BR80" s="166"/>
      <c r="BS80" s="166"/>
      <c r="BT80" s="166"/>
      <c r="BU80" s="166"/>
      <c r="BV80" s="166"/>
      <c r="BW80" s="166"/>
      <c r="BX80" s="166"/>
      <c r="BY80" s="166"/>
      <c r="BZ80" s="166"/>
      <c r="CA80" s="166"/>
      <c r="CB80" s="166"/>
      <c r="CC80" s="166"/>
      <c r="CD80" s="166"/>
      <c r="CE80" s="166"/>
      <c r="CF80" s="166"/>
      <c r="CG80" s="166"/>
      <c r="CH80" s="166"/>
      <c r="CI80" s="166"/>
      <c r="CJ80" s="166"/>
      <c r="CK80" s="166"/>
      <c r="CL80" s="166"/>
      <c r="CM80" s="166"/>
      <c r="CN80" s="166"/>
      <c r="CO80" s="166"/>
      <c r="CP80" s="166"/>
      <c r="CQ80" s="166"/>
      <c r="CR80" s="166"/>
      <c r="CS80" s="166"/>
      <c r="CT80" s="166"/>
      <c r="CU80" s="166"/>
      <c r="CV80" s="166"/>
      <c r="CW80" s="166"/>
      <c r="CX80" s="166"/>
      <c r="CY80" s="166"/>
      <c r="CZ80" s="166"/>
      <c r="DA80" s="166"/>
      <c r="DB80" s="166"/>
      <c r="DC80" s="166"/>
      <c r="DD80" s="166"/>
      <c r="DE80" s="166"/>
      <c r="DF80" s="166"/>
      <c r="DG80" s="166"/>
      <c r="DH80" s="166"/>
      <c r="DI80" s="166"/>
      <c r="DJ80" s="166"/>
      <c r="DK80" s="166"/>
      <c r="DL80" s="166"/>
      <c r="DM80" s="166"/>
      <c r="DN80" s="166"/>
      <c r="DO80" s="166"/>
      <c r="DP80" s="166"/>
      <c r="DQ80" s="166"/>
      <c r="DR80" s="166"/>
      <c r="DS80" s="166"/>
      <c r="DT80" s="166"/>
      <c r="DU80" s="166"/>
      <c r="DV80" s="166"/>
      <c r="DW80" s="166"/>
      <c r="DX80" s="166"/>
      <c r="DY80" s="166"/>
      <c r="DZ80" s="166"/>
      <c r="EA80" s="166"/>
      <c r="EB80" s="166"/>
      <c r="EC80" s="166"/>
      <c r="ED80" s="166"/>
      <c r="EE80" s="166"/>
      <c r="EF80" s="166"/>
      <c r="EG80" s="166"/>
      <c r="EH80" s="166"/>
      <c r="EI80" s="166"/>
      <c r="EJ80" s="166"/>
      <c r="EK80" s="166"/>
      <c r="EL80" s="166"/>
      <c r="EM80" s="166"/>
      <c r="EN80" s="166"/>
      <c r="EO80" s="166"/>
      <c r="EP80" s="166"/>
      <c r="EQ80" s="166"/>
      <c r="ER80" s="166"/>
      <c r="ES80" s="166"/>
      <c r="ET80" s="166"/>
      <c r="EU80" s="166"/>
      <c r="EV80" s="166"/>
      <c r="EW80" s="166"/>
      <c r="EX80" s="166"/>
      <c r="EY80" s="166"/>
      <c r="EZ80" s="166"/>
      <c r="FA80" s="166"/>
      <c r="FB80" s="166"/>
      <c r="FC80" s="166"/>
      <c r="FD80" s="166"/>
      <c r="FE80" s="166"/>
      <c r="FF80" s="166"/>
      <c r="FG80" s="166"/>
      <c r="FH80" s="166"/>
      <c r="FI80" s="166"/>
      <c r="FJ80" s="166"/>
      <c r="FK80" s="166"/>
      <c r="FL80" s="166"/>
      <c r="FM80" s="166"/>
      <c r="FN80" s="166"/>
      <c r="FO80" s="166"/>
      <c r="FP80" s="166"/>
      <c r="FQ80" s="166"/>
      <c r="FR80" s="166"/>
      <c r="FS80" s="166"/>
      <c r="FT80" s="166"/>
      <c r="FU80" s="166"/>
      <c r="FV80" s="166"/>
      <c r="FW80" s="166"/>
      <c r="FX80" s="166"/>
      <c r="FY80" s="166"/>
      <c r="FZ80" s="166"/>
      <c r="GA80" s="166"/>
      <c r="GB80" s="166"/>
      <c r="GC80" s="166"/>
      <c r="GD80" s="166"/>
      <c r="GE80" s="166"/>
      <c r="GF80" s="166"/>
      <c r="GG80" s="166"/>
      <c r="GH80" s="166"/>
      <c r="GI80" s="166"/>
      <c r="GJ80" s="166"/>
      <c r="GK80" s="166"/>
      <c r="GL80" s="166"/>
      <c r="GM80" s="166"/>
      <c r="GN80" s="166"/>
      <c r="GO80" s="166"/>
      <c r="GP80" s="166"/>
      <c r="GQ80" s="166"/>
      <c r="GR80" s="166"/>
      <c r="GS80" s="166"/>
      <c r="GT80" s="166"/>
      <c r="GU80" s="166"/>
      <c r="GV80" s="166"/>
      <c r="GW80" s="166"/>
      <c r="GX80" s="166"/>
      <c r="GY80" s="166"/>
      <c r="GZ80" s="166"/>
      <c r="HA80" s="166"/>
      <c r="HB80" s="166"/>
      <c r="HC80" s="166"/>
      <c r="HD80" s="166"/>
      <c r="HE80" s="166"/>
      <c r="HF80" s="166"/>
      <c r="HG80" s="166"/>
      <c r="HH80" s="166"/>
      <c r="HI80" s="166"/>
      <c r="HJ80" s="166"/>
      <c r="HK80" s="166"/>
      <c r="HL80" s="166"/>
      <c r="HM80" s="166"/>
      <c r="HN80" s="166"/>
      <c r="HO80" s="166"/>
      <c r="HP80" s="166"/>
      <c r="HQ80" s="166"/>
      <c r="HR80" s="166"/>
      <c r="HS80" s="166"/>
      <c r="HT80" s="166"/>
      <c r="HU80" s="166"/>
      <c r="HV80" s="166"/>
      <c r="HW80" s="166"/>
      <c r="HX80" s="166"/>
      <c r="HY80" s="166"/>
      <c r="HZ80" s="166"/>
      <c r="IA80" s="166"/>
      <c r="IB80" s="166"/>
      <c r="IC80" s="166"/>
      <c r="ID80" s="166"/>
      <c r="IE80" s="166"/>
      <c r="IF80" s="166"/>
      <c r="IG80" s="166"/>
      <c r="IH80" s="166"/>
      <c r="II80" s="166"/>
      <c r="IJ80" s="166"/>
      <c r="IK80" s="166"/>
      <c r="IL80" s="166"/>
      <c r="IM80" s="166"/>
      <c r="IN80" s="166"/>
      <c r="IO80" s="166"/>
      <c r="IP80" s="166"/>
      <c r="IQ80" s="166"/>
      <c r="IR80" s="166"/>
      <c r="IS80" s="166"/>
      <c r="IT80" s="166"/>
      <c r="IU80" s="166"/>
      <c r="IV80" s="166"/>
      <c r="IW80" s="166"/>
      <c r="IX80" s="166"/>
      <c r="IY80" s="166"/>
      <c r="IZ80" s="166"/>
      <c r="JA80" s="166"/>
      <c r="JB80" s="166"/>
      <c r="JC80" s="166"/>
      <c r="JD80" s="166"/>
      <c r="JE80" s="166"/>
      <c r="JF80" s="166"/>
      <c r="JG80" s="166"/>
      <c r="JH80" s="166"/>
      <c r="JI80" s="166"/>
      <c r="JJ80" s="166"/>
      <c r="JK80" s="166"/>
      <c r="JL80" s="166"/>
      <c r="JM80" s="166"/>
      <c r="JN80" s="166"/>
      <c r="JO80" s="166"/>
      <c r="JP80" s="166"/>
      <c r="JQ80" s="166"/>
      <c r="JR80" s="166"/>
      <c r="JS80" s="166"/>
      <c r="JT80" s="166"/>
      <c r="JU80" s="166"/>
      <c r="JV80" s="166"/>
      <c r="JW80" s="166"/>
      <c r="JX80" s="166"/>
      <c r="JY80" s="166"/>
      <c r="JZ80" s="166"/>
      <c r="KA80" s="166"/>
      <c r="KB80" s="166"/>
      <c r="KC80" s="166"/>
      <c r="KD80" s="166"/>
      <c r="KE80" s="166"/>
      <c r="KF80" s="166"/>
      <c r="KG80" s="166"/>
      <c r="KH80" s="166"/>
      <c r="KI80" s="166"/>
      <c r="KJ80" s="166"/>
      <c r="KK80" s="166"/>
      <c r="KL80" s="166"/>
      <c r="KM80" s="166"/>
      <c r="KN80" s="166"/>
      <c r="KO80" s="166"/>
      <c r="KP80" s="166"/>
      <c r="KQ80" s="166"/>
      <c r="KR80" s="166"/>
      <c r="KS80" s="166"/>
      <c r="KT80" s="166"/>
      <c r="KU80" s="166"/>
      <c r="KV80" s="166"/>
      <c r="KW80" s="166"/>
      <c r="KX80" s="166"/>
      <c r="KY80" s="166"/>
      <c r="KZ80" s="166"/>
      <c r="LA80" s="166"/>
      <c r="LB80" s="166"/>
      <c r="LC80" s="166"/>
      <c r="LD80" s="166"/>
      <c r="LE80" s="166"/>
      <c r="LF80" s="166"/>
      <c r="LG80" s="166"/>
      <c r="LH80" s="166"/>
      <c r="LI80" s="166"/>
      <c r="LJ80" s="166"/>
      <c r="LK80" s="166"/>
      <c r="LL80" s="166"/>
      <c r="LM80" s="166"/>
      <c r="LN80" s="166"/>
      <c r="LO80" s="166"/>
      <c r="LP80" s="166"/>
      <c r="LQ80" s="166"/>
      <c r="LR80" s="166"/>
      <c r="LS80" s="166"/>
      <c r="LT80" s="166"/>
      <c r="LU80" s="166"/>
      <c r="LV80" s="166"/>
      <c r="LW80" s="166"/>
      <c r="LX80" s="166"/>
      <c r="LY80" s="166"/>
      <c r="LZ80" s="166"/>
      <c r="MA80" s="166"/>
      <c r="MB80" s="166"/>
      <c r="MC80" s="166"/>
      <c r="MD80" s="166"/>
      <c r="ME80" s="166"/>
      <c r="MF80" s="166"/>
      <c r="MG80" s="166"/>
      <c r="MH80" s="166"/>
      <c r="MI80" s="166"/>
      <c r="MJ80" s="166"/>
      <c r="MK80" s="166"/>
      <c r="ML80" s="166"/>
      <c r="MM80" s="166"/>
      <c r="MN80" s="166"/>
      <c r="MO80" s="166"/>
      <c r="MP80" s="166"/>
      <c r="MQ80" s="166"/>
      <c r="MR80" s="166"/>
      <c r="MS80" s="166"/>
      <c r="MT80" s="166"/>
      <c r="MU80" s="166"/>
      <c r="MV80" s="166"/>
      <c r="MW80" s="166"/>
      <c r="MX80" s="166"/>
      <c r="MY80" s="166"/>
      <c r="MZ80" s="166"/>
      <c r="NA80" s="166"/>
      <c r="NB80" s="166"/>
      <c r="NC80" s="166"/>
      <c r="ND80" s="166"/>
      <c r="NE80" s="166"/>
      <c r="NF80" s="166"/>
      <c r="NG80" s="166"/>
      <c r="NH80" s="166"/>
      <c r="NI80" s="166"/>
      <c r="NJ80" s="166"/>
      <c r="NK80" s="166"/>
      <c r="NL80" s="166"/>
      <c r="NM80" s="166"/>
      <c r="NN80" s="166"/>
      <c r="NO80" s="166"/>
      <c r="NP80" s="166"/>
      <c r="NQ80" s="166"/>
      <c r="NR80" s="166"/>
      <c r="NS80" s="166"/>
      <c r="NT80" s="166"/>
      <c r="NU80" s="166"/>
      <c r="NV80" s="166"/>
      <c r="NW80" s="166"/>
      <c r="NX80" s="166"/>
      <c r="NY80" s="166"/>
      <c r="NZ80" s="166"/>
      <c r="OA80" s="166"/>
      <c r="OB80" s="166"/>
      <c r="OC80" s="166"/>
      <c r="OD80" s="166"/>
      <c r="OE80" s="166"/>
      <c r="OF80" s="166"/>
      <c r="OG80" s="166"/>
      <c r="OH80" s="166"/>
      <c r="OI80" s="166"/>
      <c r="OJ80" s="166"/>
      <c r="OK80" s="166"/>
      <c r="OL80" s="166"/>
      <c r="OM80" s="166"/>
      <c r="ON80" s="166"/>
      <c r="OO80" s="166"/>
      <c r="OP80" s="166"/>
      <c r="OQ80" s="166"/>
      <c r="OR80" s="166"/>
      <c r="OS80" s="166"/>
      <c r="OT80" s="166"/>
      <c r="OU80" s="166"/>
      <c r="OV80" s="166"/>
      <c r="OW80" s="166"/>
      <c r="OX80" s="166"/>
      <c r="OY80" s="166"/>
      <c r="OZ80" s="166"/>
      <c r="PA80" s="166"/>
      <c r="PB80" s="166"/>
      <c r="PC80" s="166"/>
      <c r="PD80" s="166"/>
      <c r="PE80" s="166"/>
      <c r="PF80" s="166"/>
      <c r="PG80" s="166"/>
      <c r="PH80" s="166"/>
      <c r="PI80" s="166"/>
      <c r="PJ80" s="166"/>
      <c r="PK80" s="166"/>
      <c r="PL80" s="166"/>
      <c r="PM80" s="166"/>
      <c r="PN80" s="166"/>
      <c r="PO80" s="166"/>
      <c r="PP80" s="166"/>
      <c r="PQ80" s="166"/>
      <c r="PR80" s="166"/>
      <c r="PS80" s="166"/>
      <c r="PT80" s="166"/>
      <c r="PU80" s="166"/>
      <c r="PV80" s="166"/>
      <c r="PW80" s="166"/>
      <c r="PX80" s="166"/>
      <c r="PY80" s="166"/>
      <c r="PZ80" s="166"/>
      <c r="QA80" s="166"/>
      <c r="QB80" s="166"/>
      <c r="QC80" s="166"/>
      <c r="QD80" s="166"/>
      <c r="QE80" s="166"/>
      <c r="QF80" s="166"/>
      <c r="QG80" s="166"/>
      <c r="QH80" s="166"/>
      <c r="QI80" s="166"/>
      <c r="QJ80" s="166"/>
      <c r="QK80" s="166"/>
      <c r="QL80" s="166"/>
      <c r="QM80" s="166"/>
      <c r="QN80" s="166"/>
      <c r="QO80" s="166"/>
      <c r="QP80" s="166"/>
      <c r="QQ80" s="166"/>
      <c r="QR80" s="166"/>
      <c r="QS80" s="166"/>
      <c r="QT80" s="166"/>
      <c r="QU80" s="166"/>
      <c r="QV80" s="166"/>
      <c r="QW80" s="166"/>
      <c r="QX80" s="166"/>
      <c r="QY80" s="166"/>
      <c r="QZ80" s="166"/>
      <c r="RA80" s="166"/>
      <c r="RB80" s="166"/>
      <c r="RC80" s="166"/>
      <c r="RD80" s="166"/>
      <c r="RE80" s="166"/>
      <c r="RF80" s="166"/>
      <c r="RG80" s="166"/>
      <c r="RH80" s="166"/>
      <c r="RI80" s="166"/>
      <c r="RJ80" s="166"/>
      <c r="RK80" s="166"/>
      <c r="RL80" s="166"/>
      <c r="RM80" s="166"/>
      <c r="RN80" s="166"/>
      <c r="RO80" s="166"/>
      <c r="RP80" s="166"/>
      <c r="RQ80" s="166"/>
      <c r="RR80" s="166"/>
      <c r="RS80" s="166"/>
      <c r="RT80" s="166"/>
      <c r="RU80" s="166"/>
      <c r="RV80" s="166"/>
      <c r="RW80" s="166"/>
      <c r="RX80" s="166"/>
      <c r="RY80" s="166"/>
      <c r="RZ80" s="166"/>
      <c r="SA80" s="166"/>
      <c r="SB80" s="166"/>
      <c r="SC80" s="166"/>
      <c r="SD80" s="166"/>
      <c r="SE80" s="166"/>
      <c r="SF80" s="166"/>
      <c r="SG80" s="166"/>
      <c r="SH80" s="166"/>
      <c r="SI80" s="166"/>
      <c r="SJ80" s="166"/>
      <c r="SK80" s="166"/>
      <c r="SL80" s="166"/>
      <c r="SM80" s="166"/>
      <c r="SN80" s="166"/>
      <c r="SO80" s="166"/>
      <c r="SP80" s="166"/>
      <c r="SQ80" s="166"/>
      <c r="SR80" s="166"/>
      <c r="SS80" s="166"/>
      <c r="ST80" s="166"/>
      <c r="SU80" s="166"/>
      <c r="SV80" s="166"/>
      <c r="SW80" s="166"/>
      <c r="SX80" s="166"/>
      <c r="SY80" s="166"/>
      <c r="SZ80" s="166"/>
      <c r="TA80" s="166"/>
      <c r="TB80" s="166"/>
      <c r="TC80" s="166"/>
      <c r="TD80" s="166"/>
      <c r="TE80" s="166"/>
      <c r="TF80" s="166"/>
      <c r="TG80" s="166"/>
      <c r="TH80" s="166"/>
      <c r="TI80" s="166"/>
      <c r="TJ80" s="166"/>
      <c r="TK80" s="166"/>
      <c r="TL80" s="166"/>
      <c r="TM80" s="166"/>
      <c r="TN80" s="166"/>
      <c r="TO80" s="166"/>
      <c r="TP80" s="166"/>
      <c r="TQ80" s="166"/>
      <c r="TR80" s="166"/>
      <c r="TS80" s="166"/>
      <c r="TT80" s="166"/>
      <c r="TU80" s="166"/>
      <c r="TV80" s="166"/>
      <c r="TW80" s="166"/>
      <c r="TX80" s="166"/>
      <c r="TY80" s="166"/>
      <c r="TZ80" s="166"/>
      <c r="UA80" s="166"/>
      <c r="UB80" s="166"/>
      <c r="UC80" s="166"/>
      <c r="UD80" s="166"/>
      <c r="UE80" s="166"/>
      <c r="UF80" s="166"/>
      <c r="UG80" s="166"/>
      <c r="UH80" s="166"/>
      <c r="UI80" s="166"/>
      <c r="UJ80" s="166"/>
      <c r="UK80" s="166"/>
      <c r="UL80" s="166"/>
      <c r="UM80" s="166"/>
      <c r="UN80" s="166"/>
      <c r="UO80" s="166"/>
      <c r="UP80" s="166"/>
      <c r="UQ80" s="166"/>
      <c r="UR80" s="166"/>
      <c r="US80" s="166"/>
      <c r="UT80" s="166"/>
      <c r="UU80" s="166"/>
      <c r="UV80" s="166"/>
      <c r="UW80" s="166"/>
      <c r="UX80" s="166"/>
      <c r="UY80" s="166"/>
      <c r="UZ80" s="166"/>
      <c r="VA80" s="166"/>
      <c r="VB80" s="166"/>
      <c r="VC80" s="166"/>
      <c r="VD80" s="166"/>
      <c r="VE80" s="166"/>
      <c r="VF80" s="166"/>
      <c r="VG80" s="166"/>
      <c r="VH80" s="166"/>
      <c r="VI80" s="166"/>
      <c r="VJ80" s="166"/>
      <c r="VK80" s="166"/>
      <c r="VL80" s="166"/>
      <c r="VM80" s="166"/>
      <c r="VN80" s="166"/>
      <c r="VO80" s="166"/>
      <c r="VP80" s="166"/>
      <c r="VQ80" s="166"/>
      <c r="VR80" s="166"/>
      <c r="VS80" s="166"/>
      <c r="VT80" s="166"/>
      <c r="VU80" s="166"/>
      <c r="VV80" s="166"/>
      <c r="VW80" s="166"/>
      <c r="VX80" s="166"/>
      <c r="VY80" s="166"/>
      <c r="VZ80" s="166"/>
      <c r="WA80" s="166"/>
      <c r="WB80" s="166"/>
      <c r="WC80" s="166"/>
      <c r="WD80" s="166"/>
      <c r="WE80" s="166"/>
      <c r="WF80" s="166"/>
      <c r="WG80" s="166"/>
      <c r="WH80" s="166"/>
      <c r="WI80" s="166"/>
      <c r="WJ80" s="166"/>
      <c r="WK80" s="166"/>
      <c r="WL80" s="166"/>
      <c r="WM80" s="166"/>
      <c r="WN80" s="166"/>
      <c r="WO80" s="166"/>
      <c r="WP80" s="166"/>
      <c r="WQ80" s="166"/>
      <c r="WR80" s="166"/>
      <c r="WS80" s="166"/>
      <c r="WT80" s="166"/>
      <c r="WU80" s="166"/>
      <c r="WV80" s="166"/>
      <c r="WW80" s="166"/>
      <c r="WX80" s="166"/>
      <c r="WY80" s="166"/>
      <c r="WZ80" s="166"/>
      <c r="XA80" s="166"/>
      <c r="XB80" s="166"/>
      <c r="XC80" s="166"/>
      <c r="XD80" s="166"/>
      <c r="XE80" s="166"/>
      <c r="XF80" s="166"/>
      <c r="XG80" s="166"/>
      <c r="XH80" s="166"/>
      <c r="XI80" s="166"/>
      <c r="XJ80" s="166"/>
      <c r="XK80" s="166"/>
      <c r="XL80" s="166"/>
      <c r="XM80" s="166"/>
      <c r="XN80" s="166"/>
      <c r="XO80" s="166"/>
      <c r="XP80" s="166"/>
      <c r="XQ80" s="166"/>
      <c r="XR80" s="166"/>
      <c r="XS80" s="166"/>
      <c r="XT80" s="166"/>
      <c r="XU80" s="166"/>
      <c r="XV80" s="166"/>
      <c r="XW80" s="166"/>
      <c r="XX80" s="166"/>
      <c r="XY80" s="166"/>
      <c r="XZ80" s="166"/>
      <c r="YA80" s="166"/>
      <c r="YB80" s="166"/>
      <c r="YC80" s="166"/>
      <c r="YD80" s="166"/>
      <c r="YE80" s="166"/>
      <c r="YF80" s="166"/>
      <c r="YG80" s="166"/>
      <c r="YH80" s="166"/>
      <c r="YI80" s="166"/>
      <c r="YJ80" s="166"/>
      <c r="YK80" s="166"/>
      <c r="YL80" s="166"/>
      <c r="YM80" s="166"/>
      <c r="YN80" s="166"/>
      <c r="YO80" s="166"/>
      <c r="YP80" s="166"/>
      <c r="YQ80" s="166"/>
      <c r="YR80" s="166"/>
      <c r="YS80" s="166"/>
      <c r="YT80" s="166"/>
      <c r="YU80" s="166"/>
      <c r="YV80" s="166"/>
      <c r="YW80" s="166"/>
      <c r="YX80" s="166"/>
      <c r="YY80" s="166"/>
      <c r="YZ80" s="166"/>
      <c r="ZA80" s="166"/>
      <c r="ZB80" s="166"/>
      <c r="ZC80" s="166"/>
      <c r="ZD80" s="166"/>
      <c r="ZE80" s="166"/>
      <c r="ZF80" s="166"/>
      <c r="ZG80" s="166"/>
      <c r="ZH80" s="166"/>
      <c r="ZI80" s="166"/>
      <c r="ZJ80" s="166"/>
      <c r="ZK80" s="166"/>
      <c r="ZL80" s="166"/>
      <c r="ZM80" s="166"/>
      <c r="ZN80" s="166"/>
      <c r="ZO80" s="166"/>
      <c r="ZP80" s="166"/>
      <c r="ZQ80" s="166"/>
      <c r="ZR80" s="166"/>
      <c r="ZS80" s="166"/>
      <c r="ZT80" s="166"/>
      <c r="ZU80" s="166"/>
      <c r="ZV80" s="166"/>
      <c r="ZW80" s="166"/>
      <c r="ZX80" s="166"/>
      <c r="ZY80" s="166"/>
      <c r="ZZ80" s="166"/>
      <c r="AAA80" s="166"/>
      <c r="AAB80" s="166"/>
      <c r="AAC80" s="166"/>
      <c r="AAD80" s="166"/>
      <c r="AAE80" s="166"/>
      <c r="AAF80" s="166"/>
      <c r="AAG80" s="166"/>
      <c r="AAH80" s="166"/>
      <c r="AAI80" s="166"/>
      <c r="AAJ80" s="166"/>
      <c r="AAK80" s="166"/>
      <c r="AAL80" s="166"/>
      <c r="AAM80" s="166"/>
      <c r="AAN80" s="166"/>
      <c r="AAO80" s="166"/>
      <c r="AAP80" s="166"/>
      <c r="AAQ80" s="166"/>
      <c r="AAR80" s="166"/>
      <c r="AAS80" s="166"/>
      <c r="AAT80" s="166"/>
      <c r="AAU80" s="166"/>
      <c r="AAV80" s="166"/>
      <c r="AAW80" s="166"/>
      <c r="AAX80" s="166"/>
      <c r="AAY80" s="166"/>
      <c r="AAZ80" s="166"/>
      <c r="ABA80" s="166"/>
      <c r="ABB80" s="166"/>
      <c r="ABC80" s="166"/>
      <c r="ABD80" s="166"/>
      <c r="ABE80" s="166"/>
      <c r="ABF80" s="166"/>
      <c r="ABG80" s="166"/>
      <c r="ABH80" s="166"/>
      <c r="ABI80" s="166"/>
      <c r="ABJ80" s="166"/>
      <c r="ABK80" s="166"/>
      <c r="ABL80" s="166"/>
      <c r="ABM80" s="166"/>
      <c r="ABN80" s="166"/>
      <c r="ABO80" s="166"/>
      <c r="ABP80" s="166"/>
      <c r="ABQ80" s="166"/>
      <c r="ABR80" s="166"/>
      <c r="ABS80" s="166"/>
      <c r="ABT80" s="166"/>
      <c r="ABU80" s="166"/>
      <c r="ABV80" s="166"/>
      <c r="ABW80" s="166"/>
      <c r="ABX80" s="166"/>
      <c r="ABY80" s="166"/>
      <c r="ABZ80" s="166"/>
      <c r="ACA80" s="166"/>
      <c r="ACB80" s="166"/>
      <c r="ACC80" s="166"/>
      <c r="ACD80" s="166"/>
      <c r="ACE80" s="166"/>
      <c r="ACF80" s="166"/>
      <c r="ACG80" s="166"/>
      <c r="ACH80" s="166"/>
      <c r="ACI80" s="166"/>
      <c r="ACJ80" s="166"/>
      <c r="ACK80" s="166"/>
      <c r="ACL80" s="166"/>
      <c r="ACM80" s="166"/>
      <c r="ACN80" s="166"/>
      <c r="ACO80" s="166"/>
      <c r="ACP80" s="166"/>
      <c r="ACQ80" s="166"/>
      <c r="ACR80" s="166"/>
      <c r="ACS80" s="166"/>
      <c r="ACT80" s="166"/>
      <c r="ACU80" s="166"/>
      <c r="ACV80" s="166"/>
      <c r="ACW80" s="166"/>
      <c r="ACX80" s="166"/>
      <c r="ACY80" s="166"/>
      <c r="ACZ80" s="166"/>
      <c r="ADA80" s="166"/>
      <c r="ADB80" s="166"/>
      <c r="ADC80" s="166"/>
      <c r="ADD80" s="166"/>
      <c r="ADE80" s="166"/>
      <c r="ADF80" s="166"/>
      <c r="ADG80" s="166"/>
      <c r="ADH80" s="166"/>
      <c r="ADI80" s="166"/>
      <c r="ADJ80" s="166"/>
      <c r="ADK80" s="166"/>
      <c r="ADL80" s="166"/>
      <c r="ADM80" s="166"/>
      <c r="ADN80" s="166"/>
      <c r="ADO80" s="166"/>
      <c r="ADP80" s="166"/>
      <c r="ADQ80" s="166"/>
      <c r="ADR80" s="166"/>
      <c r="ADS80" s="166"/>
      <c r="ADT80" s="166"/>
      <c r="ADU80" s="166"/>
      <c r="ADV80" s="166"/>
      <c r="ADW80" s="166"/>
      <c r="ADX80" s="166"/>
      <c r="ADY80" s="166"/>
      <c r="ADZ80" s="166"/>
      <c r="AEA80" s="166"/>
      <c r="AEB80" s="166"/>
      <c r="AEC80" s="166"/>
      <c r="AED80" s="166"/>
      <c r="AEE80" s="166"/>
      <c r="AEF80" s="166"/>
      <c r="AEG80" s="166"/>
      <c r="AEH80" s="166"/>
      <c r="AEI80" s="166"/>
      <c r="AEJ80" s="166"/>
      <c r="AEK80" s="166"/>
      <c r="AEL80" s="166"/>
      <c r="AEM80" s="166"/>
      <c r="AEN80" s="166"/>
      <c r="AEO80" s="166"/>
      <c r="AEP80" s="166"/>
      <c r="AEQ80" s="166"/>
      <c r="AER80" s="166"/>
      <c r="AES80" s="166"/>
      <c r="AET80" s="166"/>
      <c r="AEU80" s="166"/>
      <c r="AEV80" s="166"/>
      <c r="AEW80" s="166"/>
      <c r="AEX80" s="166"/>
      <c r="AEY80" s="166"/>
      <c r="AEZ80" s="166"/>
      <c r="AFA80" s="166"/>
      <c r="AFB80" s="166"/>
      <c r="AFC80" s="166"/>
      <c r="AFD80" s="166"/>
      <c r="AFE80" s="166"/>
      <c r="AFF80" s="166"/>
      <c r="AFG80" s="166"/>
      <c r="AFH80" s="166"/>
      <c r="AFI80" s="166"/>
      <c r="AFJ80" s="166"/>
      <c r="AFK80" s="166"/>
      <c r="AFL80" s="166"/>
      <c r="AFM80" s="166"/>
      <c r="AFN80" s="166"/>
      <c r="AFO80" s="166"/>
      <c r="AFP80" s="166"/>
      <c r="AFQ80" s="166"/>
      <c r="AFR80" s="166"/>
      <c r="AFS80" s="166"/>
      <c r="AFT80" s="166"/>
      <c r="AFU80" s="166"/>
      <c r="AFV80" s="166"/>
      <c r="AFW80" s="166"/>
      <c r="AFX80" s="166"/>
      <c r="AFY80" s="166"/>
      <c r="AFZ80" s="166"/>
      <c r="AGA80" s="166"/>
      <c r="AGB80" s="166"/>
      <c r="AGC80" s="166"/>
      <c r="AGD80" s="166"/>
      <c r="AGE80" s="166"/>
      <c r="AGF80" s="166"/>
      <c r="AGG80" s="166"/>
      <c r="AGH80" s="166"/>
      <c r="AGI80" s="166"/>
      <c r="AGJ80" s="166"/>
      <c r="AGK80" s="166"/>
      <c r="AGL80" s="166"/>
      <c r="AGM80" s="166"/>
      <c r="AGN80" s="166"/>
      <c r="AGO80" s="166"/>
      <c r="AGP80" s="166"/>
      <c r="AGQ80" s="166"/>
      <c r="AGR80" s="166"/>
      <c r="AGS80" s="166"/>
      <c r="AGT80" s="166"/>
      <c r="AGU80" s="166"/>
      <c r="AGV80" s="166"/>
      <c r="AGW80" s="166"/>
      <c r="AGX80" s="166"/>
      <c r="AGY80" s="166"/>
      <c r="AGZ80" s="166"/>
      <c r="AHA80" s="166"/>
      <c r="AHB80" s="166"/>
      <c r="AHC80" s="166"/>
      <c r="AHD80" s="166"/>
      <c r="AHE80" s="166"/>
      <c r="AHF80" s="166"/>
      <c r="AHG80" s="166"/>
      <c r="AHH80" s="166"/>
      <c r="AHI80" s="166"/>
      <c r="AHJ80" s="166"/>
      <c r="AHK80" s="166"/>
      <c r="AHL80" s="166"/>
      <c r="AHM80" s="166"/>
      <c r="AHN80" s="166"/>
      <c r="AHO80" s="166"/>
      <c r="AHP80" s="166"/>
      <c r="AHQ80" s="166"/>
      <c r="AHR80" s="166"/>
      <c r="AHS80" s="166"/>
      <c r="AHT80" s="166"/>
      <c r="AHU80" s="166"/>
      <c r="AHV80" s="166"/>
      <c r="AHW80" s="166"/>
      <c r="AHX80" s="166"/>
      <c r="AHY80" s="166"/>
      <c r="AHZ80" s="166"/>
      <c r="AIA80" s="166"/>
      <c r="AIB80" s="166"/>
      <c r="AIC80" s="166"/>
      <c r="AID80" s="166"/>
      <c r="AIE80" s="166"/>
      <c r="AIF80" s="166"/>
      <c r="AIG80" s="166"/>
      <c r="AIH80" s="166"/>
      <c r="AII80" s="166"/>
      <c r="AIJ80" s="166"/>
      <c r="AIK80" s="166"/>
      <c r="AIL80" s="166"/>
      <c r="AIM80" s="166"/>
      <c r="AIN80" s="166"/>
      <c r="AIO80" s="166"/>
      <c r="AIP80" s="166"/>
      <c r="AIQ80" s="166"/>
      <c r="AIR80" s="166"/>
      <c r="AIS80" s="166"/>
      <c r="AIT80" s="166"/>
      <c r="AIU80" s="166"/>
      <c r="AIV80" s="166"/>
      <c r="AIW80" s="166"/>
      <c r="AIX80" s="166"/>
      <c r="AIY80" s="166"/>
      <c r="AIZ80" s="166"/>
      <c r="AJA80" s="166"/>
      <c r="AJB80" s="166"/>
      <c r="AJC80" s="166"/>
      <c r="AJD80" s="166"/>
      <c r="AJE80" s="166"/>
      <c r="AJF80" s="166"/>
      <c r="AJG80" s="166"/>
      <c r="AJH80" s="166"/>
      <c r="AJI80" s="166"/>
      <c r="AJJ80" s="166"/>
      <c r="AJK80" s="166"/>
      <c r="AJL80" s="166"/>
      <c r="AJM80" s="166"/>
      <c r="AJN80" s="166"/>
      <c r="AJO80" s="166"/>
      <c r="AJP80" s="166"/>
      <c r="AJQ80" s="166"/>
      <c r="AJR80" s="166"/>
      <c r="AJS80" s="166"/>
      <c r="AJT80" s="166"/>
      <c r="AJU80" s="166"/>
      <c r="AJV80" s="166"/>
      <c r="AJW80" s="166"/>
      <c r="AJX80" s="166"/>
      <c r="AJY80" s="166"/>
      <c r="AJZ80" s="166"/>
      <c r="AKA80" s="166"/>
      <c r="AKB80" s="166"/>
      <c r="AKC80" s="166"/>
      <c r="AKD80" s="166"/>
      <c r="AKE80" s="166"/>
      <c r="AKF80" s="166"/>
      <c r="AKG80" s="166"/>
      <c r="AKH80" s="166"/>
      <c r="AKI80" s="166"/>
      <c r="AKJ80" s="166"/>
      <c r="AKK80" s="166"/>
      <c r="AKL80" s="166"/>
      <c r="AKM80" s="166"/>
      <c r="AKN80" s="166"/>
    </row>
    <row r="81" spans="1:976" s="421" customFormat="1">
      <c r="A81" s="172" t="str">
        <f>A68</f>
        <v>IV. kwartał 3</v>
      </c>
      <c r="B81" s="173"/>
      <c r="C81" s="173"/>
      <c r="D81" s="174">
        <f ca="1">D68*$B$54</f>
        <v>0</v>
      </c>
      <c r="E81" s="174">
        <f ca="1">E68*$B$54</f>
        <v>0</v>
      </c>
      <c r="F81" s="174">
        <f ca="1">F68*$B$54</f>
        <v>0</v>
      </c>
      <c r="G81" s="174">
        <f ca="1">G68*$B$54</f>
        <v>0</v>
      </c>
      <c r="H81" s="174">
        <f ca="1">H68*$B$54</f>
        <v>0</v>
      </c>
      <c r="I81" s="174">
        <f ca="1">I68*$B$54</f>
        <v>0</v>
      </c>
      <c r="J81" s="174">
        <f ca="1">J68*$B$54</f>
        <v>0</v>
      </c>
      <c r="K81" s="174">
        <f ca="1">K68*$B$54</f>
        <v>0</v>
      </c>
      <c r="L81" s="174">
        <f ca="1">L68*$B$54</f>
        <v>1080000.0000000002</v>
      </c>
      <c r="M81" s="174">
        <f ca="1">M68*$B$54</f>
        <v>1440000.0000000002</v>
      </c>
      <c r="N81" s="174">
        <f ca="1">N68*$B$54</f>
        <v>1800000</v>
      </c>
      <c r="O81" s="174">
        <f ca="1">O68*$B$54</f>
        <v>1800000</v>
      </c>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c r="AS81" s="166"/>
      <c r="AT81" s="166"/>
      <c r="AU81" s="166"/>
      <c r="AV81" s="166"/>
      <c r="AW81" s="166"/>
      <c r="AX81" s="166"/>
      <c r="AY81" s="166"/>
      <c r="AZ81" s="166"/>
      <c r="BA81" s="166"/>
      <c r="BB81" s="166"/>
      <c r="BC81" s="166"/>
      <c r="BD81" s="166"/>
      <c r="BE81" s="166"/>
      <c r="BF81" s="166"/>
      <c r="BG81" s="166"/>
      <c r="BH81" s="166"/>
      <c r="BI81" s="166"/>
      <c r="BJ81" s="166"/>
      <c r="BK81" s="166"/>
      <c r="BL81" s="166"/>
      <c r="BM81" s="166"/>
      <c r="BN81" s="166"/>
      <c r="BO81" s="166"/>
      <c r="BP81" s="166"/>
      <c r="BQ81" s="166"/>
      <c r="BR81" s="166"/>
      <c r="BS81" s="166"/>
      <c r="BT81" s="166"/>
      <c r="BU81" s="166"/>
      <c r="BV81" s="166"/>
      <c r="BW81" s="166"/>
      <c r="BX81" s="166"/>
      <c r="BY81" s="166"/>
      <c r="BZ81" s="166"/>
      <c r="CA81" s="166"/>
      <c r="CB81" s="166"/>
      <c r="CC81" s="166"/>
      <c r="CD81" s="166"/>
      <c r="CE81" s="166"/>
      <c r="CF81" s="166"/>
      <c r="CG81" s="166"/>
      <c r="CH81" s="166"/>
      <c r="CI81" s="166"/>
      <c r="CJ81" s="166"/>
      <c r="CK81" s="166"/>
      <c r="CL81" s="166"/>
      <c r="CM81" s="166"/>
      <c r="CN81" s="166"/>
      <c r="CO81" s="166"/>
      <c r="CP81" s="166"/>
      <c r="CQ81" s="166"/>
      <c r="CR81" s="166"/>
      <c r="CS81" s="166"/>
      <c r="CT81" s="166"/>
      <c r="CU81" s="166"/>
      <c r="CV81" s="166"/>
      <c r="CW81" s="166"/>
      <c r="CX81" s="166"/>
      <c r="CY81" s="166"/>
      <c r="CZ81" s="166"/>
      <c r="DA81" s="166"/>
      <c r="DB81" s="166"/>
      <c r="DC81" s="166"/>
      <c r="DD81" s="166"/>
      <c r="DE81" s="166"/>
      <c r="DF81" s="166"/>
      <c r="DG81" s="166"/>
      <c r="DH81" s="166"/>
      <c r="DI81" s="166"/>
      <c r="DJ81" s="166"/>
      <c r="DK81" s="166"/>
      <c r="DL81" s="166"/>
      <c r="DM81" s="166"/>
      <c r="DN81" s="166"/>
      <c r="DO81" s="166"/>
      <c r="DP81" s="166"/>
      <c r="DQ81" s="166"/>
      <c r="DR81" s="166"/>
      <c r="DS81" s="166"/>
      <c r="DT81" s="166"/>
      <c r="DU81" s="166"/>
      <c r="DV81" s="166"/>
      <c r="DW81" s="166"/>
      <c r="DX81" s="166"/>
      <c r="DY81" s="166"/>
      <c r="DZ81" s="166"/>
      <c r="EA81" s="166"/>
      <c r="EB81" s="166"/>
      <c r="EC81" s="166"/>
      <c r="ED81" s="166"/>
      <c r="EE81" s="166"/>
      <c r="EF81" s="166"/>
      <c r="EG81" s="166"/>
      <c r="EH81" s="166"/>
      <c r="EI81" s="166"/>
      <c r="EJ81" s="166"/>
      <c r="EK81" s="166"/>
      <c r="EL81" s="166"/>
      <c r="EM81" s="166"/>
      <c r="EN81" s="166"/>
      <c r="EO81" s="166"/>
      <c r="EP81" s="166"/>
      <c r="EQ81" s="166"/>
      <c r="ER81" s="166"/>
      <c r="ES81" s="166"/>
      <c r="ET81" s="166"/>
      <c r="EU81" s="166"/>
      <c r="EV81" s="166"/>
      <c r="EW81" s="166"/>
      <c r="EX81" s="166"/>
      <c r="EY81" s="166"/>
      <c r="EZ81" s="166"/>
      <c r="FA81" s="166"/>
      <c r="FB81" s="166"/>
      <c r="FC81" s="166"/>
      <c r="FD81" s="166"/>
      <c r="FE81" s="166"/>
      <c r="FF81" s="166"/>
      <c r="FG81" s="166"/>
      <c r="FH81" s="166"/>
      <c r="FI81" s="166"/>
      <c r="FJ81" s="166"/>
      <c r="FK81" s="166"/>
      <c r="FL81" s="166"/>
      <c r="FM81" s="166"/>
      <c r="FN81" s="166"/>
      <c r="FO81" s="166"/>
      <c r="FP81" s="166"/>
      <c r="FQ81" s="166"/>
      <c r="FR81" s="166"/>
      <c r="FS81" s="166"/>
      <c r="FT81" s="166"/>
      <c r="FU81" s="166"/>
      <c r="FV81" s="166"/>
      <c r="FW81" s="166"/>
      <c r="FX81" s="166"/>
      <c r="FY81" s="166"/>
      <c r="FZ81" s="166"/>
      <c r="GA81" s="166"/>
      <c r="GB81" s="166"/>
      <c r="GC81" s="166"/>
      <c r="GD81" s="166"/>
      <c r="GE81" s="166"/>
      <c r="GF81" s="166"/>
      <c r="GG81" s="166"/>
      <c r="GH81" s="166"/>
      <c r="GI81" s="166"/>
      <c r="GJ81" s="166"/>
      <c r="GK81" s="166"/>
      <c r="GL81" s="166"/>
      <c r="GM81" s="166"/>
      <c r="GN81" s="166"/>
      <c r="GO81" s="166"/>
      <c r="GP81" s="166"/>
      <c r="GQ81" s="166"/>
      <c r="GR81" s="166"/>
      <c r="GS81" s="166"/>
      <c r="GT81" s="166"/>
      <c r="GU81" s="166"/>
      <c r="GV81" s="166"/>
      <c r="GW81" s="166"/>
      <c r="GX81" s="166"/>
      <c r="GY81" s="166"/>
      <c r="GZ81" s="166"/>
      <c r="HA81" s="166"/>
      <c r="HB81" s="166"/>
      <c r="HC81" s="166"/>
      <c r="HD81" s="166"/>
      <c r="HE81" s="166"/>
      <c r="HF81" s="166"/>
      <c r="HG81" s="166"/>
      <c r="HH81" s="166"/>
      <c r="HI81" s="166"/>
      <c r="HJ81" s="166"/>
      <c r="HK81" s="166"/>
      <c r="HL81" s="166"/>
      <c r="HM81" s="166"/>
      <c r="HN81" s="166"/>
      <c r="HO81" s="166"/>
      <c r="HP81" s="166"/>
      <c r="HQ81" s="166"/>
      <c r="HR81" s="166"/>
      <c r="HS81" s="166"/>
      <c r="HT81" s="166"/>
      <c r="HU81" s="166"/>
      <c r="HV81" s="166"/>
      <c r="HW81" s="166"/>
      <c r="HX81" s="166"/>
      <c r="HY81" s="166"/>
      <c r="HZ81" s="166"/>
      <c r="IA81" s="166"/>
      <c r="IB81" s="166"/>
      <c r="IC81" s="166"/>
      <c r="ID81" s="166"/>
      <c r="IE81" s="166"/>
      <c r="IF81" s="166"/>
      <c r="IG81" s="166"/>
      <c r="IH81" s="166"/>
      <c r="II81" s="166"/>
      <c r="IJ81" s="166"/>
      <c r="IK81" s="166"/>
      <c r="IL81" s="166"/>
      <c r="IM81" s="166"/>
      <c r="IN81" s="166"/>
      <c r="IO81" s="166"/>
      <c r="IP81" s="166"/>
      <c r="IQ81" s="166"/>
      <c r="IR81" s="166"/>
      <c r="IS81" s="166"/>
      <c r="IT81" s="166"/>
      <c r="IU81" s="166"/>
      <c r="IV81" s="166"/>
      <c r="IW81" s="166"/>
      <c r="IX81" s="166"/>
      <c r="IY81" s="166"/>
      <c r="IZ81" s="166"/>
      <c r="JA81" s="166"/>
      <c r="JB81" s="166"/>
      <c r="JC81" s="166"/>
      <c r="JD81" s="166"/>
      <c r="JE81" s="166"/>
      <c r="JF81" s="166"/>
      <c r="JG81" s="166"/>
      <c r="JH81" s="166"/>
      <c r="JI81" s="166"/>
      <c r="JJ81" s="166"/>
      <c r="JK81" s="166"/>
      <c r="JL81" s="166"/>
      <c r="JM81" s="166"/>
      <c r="JN81" s="166"/>
      <c r="JO81" s="166"/>
      <c r="JP81" s="166"/>
      <c r="JQ81" s="166"/>
      <c r="JR81" s="166"/>
      <c r="JS81" s="166"/>
      <c r="JT81" s="166"/>
      <c r="JU81" s="166"/>
      <c r="JV81" s="166"/>
      <c r="JW81" s="166"/>
      <c r="JX81" s="166"/>
      <c r="JY81" s="166"/>
      <c r="JZ81" s="166"/>
      <c r="KA81" s="166"/>
      <c r="KB81" s="166"/>
      <c r="KC81" s="166"/>
      <c r="KD81" s="166"/>
      <c r="KE81" s="166"/>
      <c r="KF81" s="166"/>
      <c r="KG81" s="166"/>
      <c r="KH81" s="166"/>
      <c r="KI81" s="166"/>
      <c r="KJ81" s="166"/>
      <c r="KK81" s="166"/>
      <c r="KL81" s="166"/>
      <c r="KM81" s="166"/>
      <c r="KN81" s="166"/>
      <c r="KO81" s="166"/>
      <c r="KP81" s="166"/>
      <c r="KQ81" s="166"/>
      <c r="KR81" s="166"/>
      <c r="KS81" s="166"/>
      <c r="KT81" s="166"/>
      <c r="KU81" s="166"/>
      <c r="KV81" s="166"/>
      <c r="KW81" s="166"/>
      <c r="KX81" s="166"/>
      <c r="KY81" s="166"/>
      <c r="KZ81" s="166"/>
      <c r="LA81" s="166"/>
      <c r="LB81" s="166"/>
      <c r="LC81" s="166"/>
      <c r="LD81" s="166"/>
      <c r="LE81" s="166"/>
      <c r="LF81" s="166"/>
      <c r="LG81" s="166"/>
      <c r="LH81" s="166"/>
      <c r="LI81" s="166"/>
      <c r="LJ81" s="166"/>
      <c r="LK81" s="166"/>
      <c r="LL81" s="166"/>
      <c r="LM81" s="166"/>
      <c r="LN81" s="166"/>
      <c r="LO81" s="166"/>
      <c r="LP81" s="166"/>
      <c r="LQ81" s="166"/>
      <c r="LR81" s="166"/>
      <c r="LS81" s="166"/>
      <c r="LT81" s="166"/>
      <c r="LU81" s="166"/>
      <c r="LV81" s="166"/>
      <c r="LW81" s="166"/>
      <c r="LX81" s="166"/>
      <c r="LY81" s="166"/>
      <c r="LZ81" s="166"/>
      <c r="MA81" s="166"/>
      <c r="MB81" s="166"/>
      <c r="MC81" s="166"/>
      <c r="MD81" s="166"/>
      <c r="ME81" s="166"/>
      <c r="MF81" s="166"/>
      <c r="MG81" s="166"/>
      <c r="MH81" s="166"/>
      <c r="MI81" s="166"/>
      <c r="MJ81" s="166"/>
      <c r="MK81" s="166"/>
      <c r="ML81" s="166"/>
      <c r="MM81" s="166"/>
      <c r="MN81" s="166"/>
      <c r="MO81" s="166"/>
      <c r="MP81" s="166"/>
      <c r="MQ81" s="166"/>
      <c r="MR81" s="166"/>
      <c r="MS81" s="166"/>
      <c r="MT81" s="166"/>
      <c r="MU81" s="166"/>
      <c r="MV81" s="166"/>
      <c r="MW81" s="166"/>
      <c r="MX81" s="166"/>
      <c r="MY81" s="166"/>
      <c r="MZ81" s="166"/>
      <c r="NA81" s="166"/>
      <c r="NB81" s="166"/>
      <c r="NC81" s="166"/>
      <c r="ND81" s="166"/>
      <c r="NE81" s="166"/>
      <c r="NF81" s="166"/>
      <c r="NG81" s="166"/>
      <c r="NH81" s="166"/>
      <c r="NI81" s="166"/>
      <c r="NJ81" s="166"/>
      <c r="NK81" s="166"/>
      <c r="NL81" s="166"/>
      <c r="NM81" s="166"/>
      <c r="NN81" s="166"/>
      <c r="NO81" s="166"/>
      <c r="NP81" s="166"/>
      <c r="NQ81" s="166"/>
      <c r="NR81" s="166"/>
      <c r="NS81" s="166"/>
      <c r="NT81" s="166"/>
      <c r="NU81" s="166"/>
      <c r="NV81" s="166"/>
      <c r="NW81" s="166"/>
      <c r="NX81" s="166"/>
      <c r="NY81" s="166"/>
      <c r="NZ81" s="166"/>
      <c r="OA81" s="166"/>
      <c r="OB81" s="166"/>
      <c r="OC81" s="166"/>
      <c r="OD81" s="166"/>
      <c r="OE81" s="166"/>
      <c r="OF81" s="166"/>
      <c r="OG81" s="166"/>
      <c r="OH81" s="166"/>
      <c r="OI81" s="166"/>
      <c r="OJ81" s="166"/>
      <c r="OK81" s="166"/>
      <c r="OL81" s="166"/>
      <c r="OM81" s="166"/>
      <c r="ON81" s="166"/>
      <c r="OO81" s="166"/>
      <c r="OP81" s="166"/>
      <c r="OQ81" s="166"/>
      <c r="OR81" s="166"/>
      <c r="OS81" s="166"/>
      <c r="OT81" s="166"/>
      <c r="OU81" s="166"/>
      <c r="OV81" s="166"/>
      <c r="OW81" s="166"/>
      <c r="OX81" s="166"/>
      <c r="OY81" s="166"/>
      <c r="OZ81" s="166"/>
      <c r="PA81" s="166"/>
      <c r="PB81" s="166"/>
      <c r="PC81" s="166"/>
      <c r="PD81" s="166"/>
      <c r="PE81" s="166"/>
      <c r="PF81" s="166"/>
      <c r="PG81" s="166"/>
      <c r="PH81" s="166"/>
      <c r="PI81" s="166"/>
      <c r="PJ81" s="166"/>
      <c r="PK81" s="166"/>
      <c r="PL81" s="166"/>
      <c r="PM81" s="166"/>
      <c r="PN81" s="166"/>
      <c r="PO81" s="166"/>
      <c r="PP81" s="166"/>
      <c r="PQ81" s="166"/>
      <c r="PR81" s="166"/>
      <c r="PS81" s="166"/>
      <c r="PT81" s="166"/>
      <c r="PU81" s="166"/>
      <c r="PV81" s="166"/>
      <c r="PW81" s="166"/>
      <c r="PX81" s="166"/>
      <c r="PY81" s="166"/>
      <c r="PZ81" s="166"/>
      <c r="QA81" s="166"/>
      <c r="QB81" s="166"/>
      <c r="QC81" s="166"/>
      <c r="QD81" s="166"/>
      <c r="QE81" s="166"/>
      <c r="QF81" s="166"/>
      <c r="QG81" s="166"/>
      <c r="QH81" s="166"/>
      <c r="QI81" s="166"/>
      <c r="QJ81" s="166"/>
      <c r="QK81" s="166"/>
      <c r="QL81" s="166"/>
      <c r="QM81" s="166"/>
      <c r="QN81" s="166"/>
      <c r="QO81" s="166"/>
      <c r="QP81" s="166"/>
      <c r="QQ81" s="166"/>
      <c r="QR81" s="166"/>
      <c r="QS81" s="166"/>
      <c r="QT81" s="166"/>
      <c r="QU81" s="166"/>
      <c r="QV81" s="166"/>
      <c r="QW81" s="166"/>
      <c r="QX81" s="166"/>
      <c r="QY81" s="166"/>
      <c r="QZ81" s="166"/>
      <c r="RA81" s="166"/>
      <c r="RB81" s="166"/>
      <c r="RC81" s="166"/>
      <c r="RD81" s="166"/>
      <c r="RE81" s="166"/>
      <c r="RF81" s="166"/>
      <c r="RG81" s="166"/>
      <c r="RH81" s="166"/>
      <c r="RI81" s="166"/>
      <c r="RJ81" s="166"/>
      <c r="RK81" s="166"/>
      <c r="RL81" s="166"/>
      <c r="RM81" s="166"/>
      <c r="RN81" s="166"/>
      <c r="RO81" s="166"/>
      <c r="RP81" s="166"/>
      <c r="RQ81" s="166"/>
      <c r="RR81" s="166"/>
      <c r="RS81" s="166"/>
      <c r="RT81" s="166"/>
      <c r="RU81" s="166"/>
      <c r="RV81" s="166"/>
      <c r="RW81" s="166"/>
      <c r="RX81" s="166"/>
      <c r="RY81" s="166"/>
      <c r="RZ81" s="166"/>
      <c r="SA81" s="166"/>
      <c r="SB81" s="166"/>
      <c r="SC81" s="166"/>
      <c r="SD81" s="166"/>
      <c r="SE81" s="166"/>
      <c r="SF81" s="166"/>
      <c r="SG81" s="166"/>
      <c r="SH81" s="166"/>
      <c r="SI81" s="166"/>
      <c r="SJ81" s="166"/>
      <c r="SK81" s="166"/>
      <c r="SL81" s="166"/>
      <c r="SM81" s="166"/>
      <c r="SN81" s="166"/>
      <c r="SO81" s="166"/>
      <c r="SP81" s="166"/>
      <c r="SQ81" s="166"/>
      <c r="SR81" s="166"/>
      <c r="SS81" s="166"/>
      <c r="ST81" s="166"/>
      <c r="SU81" s="166"/>
      <c r="SV81" s="166"/>
      <c r="SW81" s="166"/>
      <c r="SX81" s="166"/>
      <c r="SY81" s="166"/>
      <c r="SZ81" s="166"/>
      <c r="TA81" s="166"/>
      <c r="TB81" s="166"/>
      <c r="TC81" s="166"/>
      <c r="TD81" s="166"/>
      <c r="TE81" s="166"/>
      <c r="TF81" s="166"/>
      <c r="TG81" s="166"/>
      <c r="TH81" s="166"/>
      <c r="TI81" s="166"/>
      <c r="TJ81" s="166"/>
      <c r="TK81" s="166"/>
      <c r="TL81" s="166"/>
      <c r="TM81" s="166"/>
      <c r="TN81" s="166"/>
      <c r="TO81" s="166"/>
      <c r="TP81" s="166"/>
      <c r="TQ81" s="166"/>
      <c r="TR81" s="166"/>
      <c r="TS81" s="166"/>
      <c r="TT81" s="166"/>
      <c r="TU81" s="166"/>
      <c r="TV81" s="166"/>
      <c r="TW81" s="166"/>
      <c r="TX81" s="166"/>
      <c r="TY81" s="166"/>
      <c r="TZ81" s="166"/>
      <c r="UA81" s="166"/>
      <c r="UB81" s="166"/>
      <c r="UC81" s="166"/>
      <c r="UD81" s="166"/>
      <c r="UE81" s="166"/>
      <c r="UF81" s="166"/>
      <c r="UG81" s="166"/>
      <c r="UH81" s="166"/>
      <c r="UI81" s="166"/>
      <c r="UJ81" s="166"/>
      <c r="UK81" s="166"/>
      <c r="UL81" s="166"/>
      <c r="UM81" s="166"/>
      <c r="UN81" s="166"/>
      <c r="UO81" s="166"/>
      <c r="UP81" s="166"/>
      <c r="UQ81" s="166"/>
      <c r="UR81" s="166"/>
      <c r="US81" s="166"/>
      <c r="UT81" s="166"/>
      <c r="UU81" s="166"/>
      <c r="UV81" s="166"/>
      <c r="UW81" s="166"/>
      <c r="UX81" s="166"/>
      <c r="UY81" s="166"/>
      <c r="UZ81" s="166"/>
      <c r="VA81" s="166"/>
      <c r="VB81" s="166"/>
      <c r="VC81" s="166"/>
      <c r="VD81" s="166"/>
      <c r="VE81" s="166"/>
      <c r="VF81" s="166"/>
      <c r="VG81" s="166"/>
      <c r="VH81" s="166"/>
      <c r="VI81" s="166"/>
      <c r="VJ81" s="166"/>
      <c r="VK81" s="166"/>
      <c r="VL81" s="166"/>
      <c r="VM81" s="166"/>
      <c r="VN81" s="166"/>
      <c r="VO81" s="166"/>
      <c r="VP81" s="166"/>
      <c r="VQ81" s="166"/>
      <c r="VR81" s="166"/>
      <c r="VS81" s="166"/>
      <c r="VT81" s="166"/>
      <c r="VU81" s="166"/>
      <c r="VV81" s="166"/>
      <c r="VW81" s="166"/>
      <c r="VX81" s="166"/>
      <c r="VY81" s="166"/>
      <c r="VZ81" s="166"/>
      <c r="WA81" s="166"/>
      <c r="WB81" s="166"/>
      <c r="WC81" s="166"/>
      <c r="WD81" s="166"/>
      <c r="WE81" s="166"/>
      <c r="WF81" s="166"/>
      <c r="WG81" s="166"/>
      <c r="WH81" s="166"/>
      <c r="WI81" s="166"/>
      <c r="WJ81" s="166"/>
      <c r="WK81" s="166"/>
      <c r="WL81" s="166"/>
      <c r="WM81" s="166"/>
      <c r="WN81" s="166"/>
      <c r="WO81" s="166"/>
      <c r="WP81" s="166"/>
      <c r="WQ81" s="166"/>
      <c r="WR81" s="166"/>
      <c r="WS81" s="166"/>
      <c r="WT81" s="166"/>
      <c r="WU81" s="166"/>
      <c r="WV81" s="166"/>
      <c r="WW81" s="166"/>
      <c r="WX81" s="166"/>
      <c r="WY81" s="166"/>
      <c r="WZ81" s="166"/>
      <c r="XA81" s="166"/>
      <c r="XB81" s="166"/>
      <c r="XC81" s="166"/>
      <c r="XD81" s="166"/>
      <c r="XE81" s="166"/>
      <c r="XF81" s="166"/>
      <c r="XG81" s="166"/>
      <c r="XH81" s="166"/>
      <c r="XI81" s="166"/>
      <c r="XJ81" s="166"/>
      <c r="XK81" s="166"/>
      <c r="XL81" s="166"/>
      <c r="XM81" s="166"/>
      <c r="XN81" s="166"/>
      <c r="XO81" s="166"/>
      <c r="XP81" s="166"/>
      <c r="XQ81" s="166"/>
      <c r="XR81" s="166"/>
      <c r="XS81" s="166"/>
      <c r="XT81" s="166"/>
      <c r="XU81" s="166"/>
      <c r="XV81" s="166"/>
      <c r="XW81" s="166"/>
      <c r="XX81" s="166"/>
      <c r="XY81" s="166"/>
      <c r="XZ81" s="166"/>
      <c r="YA81" s="166"/>
      <c r="YB81" s="166"/>
      <c r="YC81" s="166"/>
      <c r="YD81" s="166"/>
      <c r="YE81" s="166"/>
      <c r="YF81" s="166"/>
      <c r="YG81" s="166"/>
      <c r="YH81" s="166"/>
      <c r="YI81" s="166"/>
      <c r="YJ81" s="166"/>
      <c r="YK81" s="166"/>
      <c r="YL81" s="166"/>
      <c r="YM81" s="166"/>
      <c r="YN81" s="166"/>
      <c r="YO81" s="166"/>
      <c r="YP81" s="166"/>
      <c r="YQ81" s="166"/>
      <c r="YR81" s="166"/>
      <c r="YS81" s="166"/>
      <c r="YT81" s="166"/>
      <c r="YU81" s="166"/>
      <c r="YV81" s="166"/>
      <c r="YW81" s="166"/>
      <c r="YX81" s="166"/>
      <c r="YY81" s="166"/>
      <c r="YZ81" s="166"/>
      <c r="ZA81" s="166"/>
      <c r="ZB81" s="166"/>
      <c r="ZC81" s="166"/>
      <c r="ZD81" s="166"/>
      <c r="ZE81" s="166"/>
      <c r="ZF81" s="166"/>
      <c r="ZG81" s="166"/>
      <c r="ZH81" s="166"/>
      <c r="ZI81" s="166"/>
      <c r="ZJ81" s="166"/>
      <c r="ZK81" s="166"/>
      <c r="ZL81" s="166"/>
      <c r="ZM81" s="166"/>
      <c r="ZN81" s="166"/>
      <c r="ZO81" s="166"/>
      <c r="ZP81" s="166"/>
      <c r="ZQ81" s="166"/>
      <c r="ZR81" s="166"/>
      <c r="ZS81" s="166"/>
      <c r="ZT81" s="166"/>
      <c r="ZU81" s="166"/>
      <c r="ZV81" s="166"/>
      <c r="ZW81" s="166"/>
      <c r="ZX81" s="166"/>
      <c r="ZY81" s="166"/>
      <c r="ZZ81" s="166"/>
      <c r="AAA81" s="166"/>
      <c r="AAB81" s="166"/>
      <c r="AAC81" s="166"/>
      <c r="AAD81" s="166"/>
      <c r="AAE81" s="166"/>
      <c r="AAF81" s="166"/>
      <c r="AAG81" s="166"/>
      <c r="AAH81" s="166"/>
      <c r="AAI81" s="166"/>
      <c r="AAJ81" s="166"/>
      <c r="AAK81" s="166"/>
      <c r="AAL81" s="166"/>
      <c r="AAM81" s="166"/>
      <c r="AAN81" s="166"/>
      <c r="AAO81" s="166"/>
      <c r="AAP81" s="166"/>
      <c r="AAQ81" s="166"/>
      <c r="AAR81" s="166"/>
      <c r="AAS81" s="166"/>
      <c r="AAT81" s="166"/>
      <c r="AAU81" s="166"/>
      <c r="AAV81" s="166"/>
      <c r="AAW81" s="166"/>
      <c r="AAX81" s="166"/>
      <c r="AAY81" s="166"/>
      <c r="AAZ81" s="166"/>
      <c r="ABA81" s="166"/>
      <c r="ABB81" s="166"/>
      <c r="ABC81" s="166"/>
      <c r="ABD81" s="166"/>
      <c r="ABE81" s="166"/>
      <c r="ABF81" s="166"/>
      <c r="ABG81" s="166"/>
      <c r="ABH81" s="166"/>
      <c r="ABI81" s="166"/>
      <c r="ABJ81" s="166"/>
      <c r="ABK81" s="166"/>
      <c r="ABL81" s="166"/>
      <c r="ABM81" s="166"/>
      <c r="ABN81" s="166"/>
      <c r="ABO81" s="166"/>
      <c r="ABP81" s="166"/>
      <c r="ABQ81" s="166"/>
      <c r="ABR81" s="166"/>
      <c r="ABS81" s="166"/>
      <c r="ABT81" s="166"/>
      <c r="ABU81" s="166"/>
      <c r="ABV81" s="166"/>
      <c r="ABW81" s="166"/>
      <c r="ABX81" s="166"/>
      <c r="ABY81" s="166"/>
      <c r="ABZ81" s="166"/>
      <c r="ACA81" s="166"/>
      <c r="ACB81" s="166"/>
      <c r="ACC81" s="166"/>
      <c r="ACD81" s="166"/>
      <c r="ACE81" s="166"/>
      <c r="ACF81" s="166"/>
      <c r="ACG81" s="166"/>
      <c r="ACH81" s="166"/>
      <c r="ACI81" s="166"/>
      <c r="ACJ81" s="166"/>
      <c r="ACK81" s="166"/>
      <c r="ACL81" s="166"/>
      <c r="ACM81" s="166"/>
      <c r="ACN81" s="166"/>
      <c r="ACO81" s="166"/>
      <c r="ACP81" s="166"/>
      <c r="ACQ81" s="166"/>
      <c r="ACR81" s="166"/>
      <c r="ACS81" s="166"/>
      <c r="ACT81" s="166"/>
      <c r="ACU81" s="166"/>
      <c r="ACV81" s="166"/>
      <c r="ACW81" s="166"/>
      <c r="ACX81" s="166"/>
      <c r="ACY81" s="166"/>
      <c r="ACZ81" s="166"/>
      <c r="ADA81" s="166"/>
      <c r="ADB81" s="166"/>
      <c r="ADC81" s="166"/>
      <c r="ADD81" s="166"/>
      <c r="ADE81" s="166"/>
      <c r="ADF81" s="166"/>
      <c r="ADG81" s="166"/>
      <c r="ADH81" s="166"/>
      <c r="ADI81" s="166"/>
      <c r="ADJ81" s="166"/>
      <c r="ADK81" s="166"/>
      <c r="ADL81" s="166"/>
      <c r="ADM81" s="166"/>
      <c r="ADN81" s="166"/>
      <c r="ADO81" s="166"/>
      <c r="ADP81" s="166"/>
      <c r="ADQ81" s="166"/>
      <c r="ADR81" s="166"/>
      <c r="ADS81" s="166"/>
      <c r="ADT81" s="166"/>
      <c r="ADU81" s="166"/>
      <c r="ADV81" s="166"/>
      <c r="ADW81" s="166"/>
      <c r="ADX81" s="166"/>
      <c r="ADY81" s="166"/>
      <c r="ADZ81" s="166"/>
      <c r="AEA81" s="166"/>
      <c r="AEB81" s="166"/>
      <c r="AEC81" s="166"/>
      <c r="AED81" s="166"/>
      <c r="AEE81" s="166"/>
      <c r="AEF81" s="166"/>
      <c r="AEG81" s="166"/>
      <c r="AEH81" s="166"/>
      <c r="AEI81" s="166"/>
      <c r="AEJ81" s="166"/>
      <c r="AEK81" s="166"/>
      <c r="AEL81" s="166"/>
      <c r="AEM81" s="166"/>
      <c r="AEN81" s="166"/>
      <c r="AEO81" s="166"/>
      <c r="AEP81" s="166"/>
      <c r="AEQ81" s="166"/>
      <c r="AER81" s="166"/>
      <c r="AES81" s="166"/>
      <c r="AET81" s="166"/>
      <c r="AEU81" s="166"/>
      <c r="AEV81" s="166"/>
      <c r="AEW81" s="166"/>
      <c r="AEX81" s="166"/>
      <c r="AEY81" s="166"/>
      <c r="AEZ81" s="166"/>
      <c r="AFA81" s="166"/>
      <c r="AFB81" s="166"/>
      <c r="AFC81" s="166"/>
      <c r="AFD81" s="166"/>
      <c r="AFE81" s="166"/>
      <c r="AFF81" s="166"/>
      <c r="AFG81" s="166"/>
      <c r="AFH81" s="166"/>
      <c r="AFI81" s="166"/>
      <c r="AFJ81" s="166"/>
      <c r="AFK81" s="166"/>
      <c r="AFL81" s="166"/>
      <c r="AFM81" s="166"/>
      <c r="AFN81" s="166"/>
      <c r="AFO81" s="166"/>
      <c r="AFP81" s="166"/>
      <c r="AFQ81" s="166"/>
      <c r="AFR81" s="166"/>
      <c r="AFS81" s="166"/>
      <c r="AFT81" s="166"/>
      <c r="AFU81" s="166"/>
      <c r="AFV81" s="166"/>
      <c r="AFW81" s="166"/>
      <c r="AFX81" s="166"/>
      <c r="AFY81" s="166"/>
      <c r="AFZ81" s="166"/>
      <c r="AGA81" s="166"/>
      <c r="AGB81" s="166"/>
      <c r="AGC81" s="166"/>
      <c r="AGD81" s="166"/>
      <c r="AGE81" s="166"/>
      <c r="AGF81" s="166"/>
      <c r="AGG81" s="166"/>
      <c r="AGH81" s="166"/>
      <c r="AGI81" s="166"/>
      <c r="AGJ81" s="166"/>
      <c r="AGK81" s="166"/>
      <c r="AGL81" s="166"/>
      <c r="AGM81" s="166"/>
      <c r="AGN81" s="166"/>
      <c r="AGO81" s="166"/>
      <c r="AGP81" s="166"/>
      <c r="AGQ81" s="166"/>
      <c r="AGR81" s="166"/>
      <c r="AGS81" s="166"/>
      <c r="AGT81" s="166"/>
      <c r="AGU81" s="166"/>
      <c r="AGV81" s="166"/>
      <c r="AGW81" s="166"/>
      <c r="AGX81" s="166"/>
      <c r="AGY81" s="166"/>
      <c r="AGZ81" s="166"/>
      <c r="AHA81" s="166"/>
      <c r="AHB81" s="166"/>
      <c r="AHC81" s="166"/>
      <c r="AHD81" s="166"/>
      <c r="AHE81" s="166"/>
      <c r="AHF81" s="166"/>
      <c r="AHG81" s="166"/>
      <c r="AHH81" s="166"/>
      <c r="AHI81" s="166"/>
      <c r="AHJ81" s="166"/>
      <c r="AHK81" s="166"/>
      <c r="AHL81" s="166"/>
      <c r="AHM81" s="166"/>
      <c r="AHN81" s="166"/>
      <c r="AHO81" s="166"/>
      <c r="AHP81" s="166"/>
      <c r="AHQ81" s="166"/>
      <c r="AHR81" s="166"/>
      <c r="AHS81" s="166"/>
      <c r="AHT81" s="166"/>
      <c r="AHU81" s="166"/>
      <c r="AHV81" s="166"/>
      <c r="AHW81" s="166"/>
      <c r="AHX81" s="166"/>
      <c r="AHY81" s="166"/>
      <c r="AHZ81" s="166"/>
      <c r="AIA81" s="166"/>
      <c r="AIB81" s="166"/>
      <c r="AIC81" s="166"/>
      <c r="AID81" s="166"/>
      <c r="AIE81" s="166"/>
      <c r="AIF81" s="166"/>
      <c r="AIG81" s="166"/>
      <c r="AIH81" s="166"/>
      <c r="AII81" s="166"/>
      <c r="AIJ81" s="166"/>
      <c r="AIK81" s="166"/>
      <c r="AIL81" s="166"/>
      <c r="AIM81" s="166"/>
      <c r="AIN81" s="166"/>
      <c r="AIO81" s="166"/>
      <c r="AIP81" s="166"/>
      <c r="AIQ81" s="166"/>
      <c r="AIR81" s="166"/>
      <c r="AIS81" s="166"/>
      <c r="AIT81" s="166"/>
      <c r="AIU81" s="166"/>
      <c r="AIV81" s="166"/>
      <c r="AIW81" s="166"/>
      <c r="AIX81" s="166"/>
      <c r="AIY81" s="166"/>
      <c r="AIZ81" s="166"/>
      <c r="AJA81" s="166"/>
      <c r="AJB81" s="166"/>
      <c r="AJC81" s="166"/>
      <c r="AJD81" s="166"/>
      <c r="AJE81" s="166"/>
      <c r="AJF81" s="166"/>
      <c r="AJG81" s="166"/>
      <c r="AJH81" s="166"/>
      <c r="AJI81" s="166"/>
      <c r="AJJ81" s="166"/>
      <c r="AJK81" s="166"/>
      <c r="AJL81" s="166"/>
      <c r="AJM81" s="166"/>
      <c r="AJN81" s="166"/>
      <c r="AJO81" s="166"/>
      <c r="AJP81" s="166"/>
      <c r="AJQ81" s="166"/>
      <c r="AJR81" s="166"/>
      <c r="AJS81" s="166"/>
      <c r="AJT81" s="166"/>
      <c r="AJU81" s="166"/>
      <c r="AJV81" s="166"/>
      <c r="AJW81" s="166"/>
      <c r="AJX81" s="166"/>
      <c r="AJY81" s="166"/>
      <c r="AJZ81" s="166"/>
      <c r="AKA81" s="166"/>
      <c r="AKB81" s="166"/>
      <c r="AKC81" s="166"/>
      <c r="AKD81" s="166"/>
      <c r="AKE81" s="166"/>
      <c r="AKF81" s="166"/>
      <c r="AKG81" s="166"/>
      <c r="AKH81" s="166"/>
      <c r="AKI81" s="166"/>
      <c r="AKJ81" s="166"/>
      <c r="AKK81" s="166"/>
      <c r="AKL81" s="166"/>
      <c r="AKM81" s="166"/>
      <c r="AKN81" s="166"/>
    </row>
    <row r="82" spans="1:976" s="421" customFormat="1">
      <c r="A82" s="172" t="str">
        <f>A69</f>
        <v>I. kwartał 4</v>
      </c>
      <c r="B82" s="173"/>
      <c r="C82" s="173"/>
      <c r="D82" s="174">
        <f ca="1">D69*$B$54</f>
        <v>0</v>
      </c>
      <c r="E82" s="174">
        <f ca="1">E69*$B$54</f>
        <v>0</v>
      </c>
      <c r="F82" s="174">
        <f ca="1">F69*$B$54</f>
        <v>0</v>
      </c>
      <c r="G82" s="174">
        <f ca="1">G69*$B$54</f>
        <v>0</v>
      </c>
      <c r="H82" s="174">
        <f ca="1">H69*$B$54</f>
        <v>0</v>
      </c>
      <c r="I82" s="174">
        <f ca="1">I69*$B$54</f>
        <v>0</v>
      </c>
      <c r="J82" s="174">
        <f ca="1">J69*$B$54</f>
        <v>0</v>
      </c>
      <c r="K82" s="174">
        <f ca="1">K69*$B$54</f>
        <v>0</v>
      </c>
      <c r="L82" s="174">
        <f ca="1">L69*$B$54</f>
        <v>0</v>
      </c>
      <c r="M82" s="174">
        <f ca="1">M69*$B$54</f>
        <v>1440000.0000000002</v>
      </c>
      <c r="N82" s="174">
        <f ca="1">N69*$B$54</f>
        <v>1800000</v>
      </c>
      <c r="O82" s="174">
        <f ca="1">O69*$B$54</f>
        <v>1800000</v>
      </c>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c r="AR82" s="166"/>
      <c r="AS82" s="166"/>
      <c r="AT82" s="166"/>
      <c r="AU82" s="166"/>
      <c r="AV82" s="166"/>
      <c r="AW82" s="166"/>
      <c r="AX82" s="166"/>
      <c r="AY82" s="166"/>
      <c r="AZ82" s="166"/>
      <c r="BA82" s="166"/>
      <c r="BB82" s="166"/>
      <c r="BC82" s="166"/>
      <c r="BD82" s="166"/>
      <c r="BE82" s="166"/>
      <c r="BF82" s="166"/>
      <c r="BG82" s="166"/>
      <c r="BH82" s="166"/>
      <c r="BI82" s="166"/>
      <c r="BJ82" s="166"/>
      <c r="BK82" s="166"/>
      <c r="BL82" s="166"/>
      <c r="BM82" s="166"/>
      <c r="BN82" s="166"/>
      <c r="BO82" s="166"/>
      <c r="BP82" s="166"/>
      <c r="BQ82" s="166"/>
      <c r="BR82" s="166"/>
      <c r="BS82" s="166"/>
      <c r="BT82" s="166"/>
      <c r="BU82" s="166"/>
      <c r="BV82" s="166"/>
      <c r="BW82" s="166"/>
      <c r="BX82" s="166"/>
      <c r="BY82" s="166"/>
      <c r="BZ82" s="166"/>
      <c r="CA82" s="166"/>
      <c r="CB82" s="166"/>
      <c r="CC82" s="166"/>
      <c r="CD82" s="166"/>
      <c r="CE82" s="166"/>
      <c r="CF82" s="166"/>
      <c r="CG82" s="166"/>
      <c r="CH82" s="166"/>
      <c r="CI82" s="166"/>
      <c r="CJ82" s="166"/>
      <c r="CK82" s="166"/>
      <c r="CL82" s="166"/>
      <c r="CM82" s="166"/>
      <c r="CN82" s="166"/>
      <c r="CO82" s="166"/>
      <c r="CP82" s="166"/>
      <c r="CQ82" s="166"/>
      <c r="CR82" s="166"/>
      <c r="CS82" s="166"/>
      <c r="CT82" s="166"/>
      <c r="CU82" s="166"/>
      <c r="CV82" s="166"/>
      <c r="CW82" s="166"/>
      <c r="CX82" s="166"/>
      <c r="CY82" s="166"/>
      <c r="CZ82" s="166"/>
      <c r="DA82" s="166"/>
      <c r="DB82" s="166"/>
      <c r="DC82" s="166"/>
      <c r="DD82" s="166"/>
      <c r="DE82" s="166"/>
      <c r="DF82" s="166"/>
      <c r="DG82" s="166"/>
      <c r="DH82" s="166"/>
      <c r="DI82" s="166"/>
      <c r="DJ82" s="166"/>
      <c r="DK82" s="166"/>
      <c r="DL82" s="166"/>
      <c r="DM82" s="166"/>
      <c r="DN82" s="166"/>
      <c r="DO82" s="166"/>
      <c r="DP82" s="166"/>
      <c r="DQ82" s="166"/>
      <c r="DR82" s="166"/>
      <c r="DS82" s="166"/>
      <c r="DT82" s="166"/>
      <c r="DU82" s="166"/>
      <c r="DV82" s="166"/>
      <c r="DW82" s="166"/>
      <c r="DX82" s="166"/>
      <c r="DY82" s="166"/>
      <c r="DZ82" s="166"/>
      <c r="EA82" s="166"/>
      <c r="EB82" s="166"/>
      <c r="EC82" s="166"/>
      <c r="ED82" s="166"/>
      <c r="EE82" s="166"/>
      <c r="EF82" s="166"/>
      <c r="EG82" s="166"/>
      <c r="EH82" s="166"/>
      <c r="EI82" s="166"/>
      <c r="EJ82" s="166"/>
      <c r="EK82" s="166"/>
      <c r="EL82" s="166"/>
      <c r="EM82" s="166"/>
      <c r="EN82" s="166"/>
      <c r="EO82" s="166"/>
      <c r="EP82" s="166"/>
      <c r="EQ82" s="166"/>
      <c r="ER82" s="166"/>
      <c r="ES82" s="166"/>
      <c r="ET82" s="166"/>
      <c r="EU82" s="166"/>
      <c r="EV82" s="166"/>
      <c r="EW82" s="166"/>
      <c r="EX82" s="166"/>
      <c r="EY82" s="166"/>
      <c r="EZ82" s="166"/>
      <c r="FA82" s="166"/>
      <c r="FB82" s="166"/>
      <c r="FC82" s="166"/>
      <c r="FD82" s="166"/>
      <c r="FE82" s="166"/>
      <c r="FF82" s="166"/>
      <c r="FG82" s="166"/>
      <c r="FH82" s="166"/>
      <c r="FI82" s="166"/>
      <c r="FJ82" s="166"/>
      <c r="FK82" s="166"/>
      <c r="FL82" s="166"/>
      <c r="FM82" s="166"/>
      <c r="FN82" s="166"/>
      <c r="FO82" s="166"/>
      <c r="FP82" s="166"/>
      <c r="FQ82" s="166"/>
      <c r="FR82" s="166"/>
      <c r="FS82" s="166"/>
      <c r="FT82" s="166"/>
      <c r="FU82" s="166"/>
      <c r="FV82" s="166"/>
      <c r="FW82" s="166"/>
      <c r="FX82" s="166"/>
      <c r="FY82" s="166"/>
      <c r="FZ82" s="166"/>
      <c r="GA82" s="166"/>
      <c r="GB82" s="166"/>
      <c r="GC82" s="166"/>
      <c r="GD82" s="166"/>
      <c r="GE82" s="166"/>
      <c r="GF82" s="166"/>
      <c r="GG82" s="166"/>
      <c r="GH82" s="166"/>
      <c r="GI82" s="166"/>
      <c r="GJ82" s="166"/>
      <c r="GK82" s="166"/>
      <c r="GL82" s="166"/>
      <c r="GM82" s="166"/>
      <c r="GN82" s="166"/>
      <c r="GO82" s="166"/>
      <c r="GP82" s="166"/>
      <c r="GQ82" s="166"/>
      <c r="GR82" s="166"/>
      <c r="GS82" s="166"/>
      <c r="GT82" s="166"/>
      <c r="GU82" s="166"/>
      <c r="GV82" s="166"/>
      <c r="GW82" s="166"/>
      <c r="GX82" s="166"/>
      <c r="GY82" s="166"/>
      <c r="GZ82" s="166"/>
      <c r="HA82" s="166"/>
      <c r="HB82" s="166"/>
      <c r="HC82" s="166"/>
      <c r="HD82" s="166"/>
      <c r="HE82" s="166"/>
      <c r="HF82" s="166"/>
      <c r="HG82" s="166"/>
      <c r="HH82" s="166"/>
      <c r="HI82" s="166"/>
      <c r="HJ82" s="166"/>
      <c r="HK82" s="166"/>
      <c r="HL82" s="166"/>
      <c r="HM82" s="166"/>
      <c r="HN82" s="166"/>
      <c r="HO82" s="166"/>
      <c r="HP82" s="166"/>
      <c r="HQ82" s="166"/>
      <c r="HR82" s="166"/>
      <c r="HS82" s="166"/>
      <c r="HT82" s="166"/>
      <c r="HU82" s="166"/>
      <c r="HV82" s="166"/>
      <c r="HW82" s="166"/>
      <c r="HX82" s="166"/>
      <c r="HY82" s="166"/>
      <c r="HZ82" s="166"/>
      <c r="IA82" s="166"/>
      <c r="IB82" s="166"/>
      <c r="IC82" s="166"/>
      <c r="ID82" s="166"/>
      <c r="IE82" s="166"/>
      <c r="IF82" s="166"/>
      <c r="IG82" s="166"/>
      <c r="IH82" s="166"/>
      <c r="II82" s="166"/>
      <c r="IJ82" s="166"/>
      <c r="IK82" s="166"/>
      <c r="IL82" s="166"/>
      <c r="IM82" s="166"/>
      <c r="IN82" s="166"/>
      <c r="IO82" s="166"/>
      <c r="IP82" s="166"/>
      <c r="IQ82" s="166"/>
      <c r="IR82" s="166"/>
      <c r="IS82" s="166"/>
      <c r="IT82" s="166"/>
      <c r="IU82" s="166"/>
      <c r="IV82" s="166"/>
      <c r="IW82" s="166"/>
      <c r="IX82" s="166"/>
      <c r="IY82" s="166"/>
      <c r="IZ82" s="166"/>
      <c r="JA82" s="166"/>
      <c r="JB82" s="166"/>
      <c r="JC82" s="166"/>
      <c r="JD82" s="166"/>
      <c r="JE82" s="166"/>
      <c r="JF82" s="166"/>
      <c r="JG82" s="166"/>
      <c r="JH82" s="166"/>
      <c r="JI82" s="166"/>
      <c r="JJ82" s="166"/>
      <c r="JK82" s="166"/>
      <c r="JL82" s="166"/>
      <c r="JM82" s="166"/>
      <c r="JN82" s="166"/>
      <c r="JO82" s="166"/>
      <c r="JP82" s="166"/>
      <c r="JQ82" s="166"/>
      <c r="JR82" s="166"/>
      <c r="JS82" s="166"/>
      <c r="JT82" s="166"/>
      <c r="JU82" s="166"/>
      <c r="JV82" s="166"/>
      <c r="JW82" s="166"/>
      <c r="JX82" s="166"/>
      <c r="JY82" s="166"/>
      <c r="JZ82" s="166"/>
      <c r="KA82" s="166"/>
      <c r="KB82" s="166"/>
      <c r="KC82" s="166"/>
      <c r="KD82" s="166"/>
      <c r="KE82" s="166"/>
      <c r="KF82" s="166"/>
      <c r="KG82" s="166"/>
      <c r="KH82" s="166"/>
      <c r="KI82" s="166"/>
      <c r="KJ82" s="166"/>
      <c r="KK82" s="166"/>
      <c r="KL82" s="166"/>
      <c r="KM82" s="166"/>
      <c r="KN82" s="166"/>
      <c r="KO82" s="166"/>
      <c r="KP82" s="166"/>
      <c r="KQ82" s="166"/>
      <c r="KR82" s="166"/>
      <c r="KS82" s="166"/>
      <c r="KT82" s="166"/>
      <c r="KU82" s="166"/>
      <c r="KV82" s="166"/>
      <c r="KW82" s="166"/>
      <c r="KX82" s="166"/>
      <c r="KY82" s="166"/>
      <c r="KZ82" s="166"/>
      <c r="LA82" s="166"/>
      <c r="LB82" s="166"/>
      <c r="LC82" s="166"/>
      <c r="LD82" s="166"/>
      <c r="LE82" s="166"/>
      <c r="LF82" s="166"/>
      <c r="LG82" s="166"/>
      <c r="LH82" s="166"/>
      <c r="LI82" s="166"/>
      <c r="LJ82" s="166"/>
      <c r="LK82" s="166"/>
      <c r="LL82" s="166"/>
      <c r="LM82" s="166"/>
      <c r="LN82" s="166"/>
      <c r="LO82" s="166"/>
      <c r="LP82" s="166"/>
      <c r="LQ82" s="166"/>
      <c r="LR82" s="166"/>
      <c r="LS82" s="166"/>
      <c r="LT82" s="166"/>
      <c r="LU82" s="166"/>
      <c r="LV82" s="166"/>
      <c r="LW82" s="166"/>
      <c r="LX82" s="166"/>
      <c r="LY82" s="166"/>
      <c r="LZ82" s="166"/>
      <c r="MA82" s="166"/>
      <c r="MB82" s="166"/>
      <c r="MC82" s="166"/>
      <c r="MD82" s="166"/>
      <c r="ME82" s="166"/>
      <c r="MF82" s="166"/>
      <c r="MG82" s="166"/>
      <c r="MH82" s="166"/>
      <c r="MI82" s="166"/>
      <c r="MJ82" s="166"/>
      <c r="MK82" s="166"/>
      <c r="ML82" s="166"/>
      <c r="MM82" s="166"/>
      <c r="MN82" s="166"/>
      <c r="MO82" s="166"/>
      <c r="MP82" s="166"/>
      <c r="MQ82" s="166"/>
      <c r="MR82" s="166"/>
      <c r="MS82" s="166"/>
      <c r="MT82" s="166"/>
      <c r="MU82" s="166"/>
      <c r="MV82" s="166"/>
      <c r="MW82" s="166"/>
      <c r="MX82" s="166"/>
      <c r="MY82" s="166"/>
      <c r="MZ82" s="166"/>
      <c r="NA82" s="166"/>
      <c r="NB82" s="166"/>
      <c r="NC82" s="166"/>
      <c r="ND82" s="166"/>
      <c r="NE82" s="166"/>
      <c r="NF82" s="166"/>
      <c r="NG82" s="166"/>
      <c r="NH82" s="166"/>
      <c r="NI82" s="166"/>
      <c r="NJ82" s="166"/>
      <c r="NK82" s="166"/>
      <c r="NL82" s="166"/>
      <c r="NM82" s="166"/>
      <c r="NN82" s="166"/>
      <c r="NO82" s="166"/>
      <c r="NP82" s="166"/>
      <c r="NQ82" s="166"/>
      <c r="NR82" s="166"/>
      <c r="NS82" s="166"/>
      <c r="NT82" s="166"/>
      <c r="NU82" s="166"/>
      <c r="NV82" s="166"/>
      <c r="NW82" s="166"/>
      <c r="NX82" s="166"/>
      <c r="NY82" s="166"/>
      <c r="NZ82" s="166"/>
      <c r="OA82" s="166"/>
      <c r="OB82" s="166"/>
      <c r="OC82" s="166"/>
      <c r="OD82" s="166"/>
      <c r="OE82" s="166"/>
      <c r="OF82" s="166"/>
      <c r="OG82" s="166"/>
      <c r="OH82" s="166"/>
      <c r="OI82" s="166"/>
      <c r="OJ82" s="166"/>
      <c r="OK82" s="166"/>
      <c r="OL82" s="166"/>
      <c r="OM82" s="166"/>
      <c r="ON82" s="166"/>
      <c r="OO82" s="166"/>
      <c r="OP82" s="166"/>
      <c r="OQ82" s="166"/>
      <c r="OR82" s="166"/>
      <c r="OS82" s="166"/>
      <c r="OT82" s="166"/>
      <c r="OU82" s="166"/>
      <c r="OV82" s="166"/>
      <c r="OW82" s="166"/>
      <c r="OX82" s="166"/>
      <c r="OY82" s="166"/>
      <c r="OZ82" s="166"/>
      <c r="PA82" s="166"/>
      <c r="PB82" s="166"/>
      <c r="PC82" s="166"/>
      <c r="PD82" s="166"/>
      <c r="PE82" s="166"/>
      <c r="PF82" s="166"/>
      <c r="PG82" s="166"/>
      <c r="PH82" s="166"/>
      <c r="PI82" s="166"/>
      <c r="PJ82" s="166"/>
      <c r="PK82" s="166"/>
      <c r="PL82" s="166"/>
      <c r="PM82" s="166"/>
      <c r="PN82" s="166"/>
      <c r="PO82" s="166"/>
      <c r="PP82" s="166"/>
      <c r="PQ82" s="166"/>
      <c r="PR82" s="166"/>
      <c r="PS82" s="166"/>
      <c r="PT82" s="166"/>
      <c r="PU82" s="166"/>
      <c r="PV82" s="166"/>
      <c r="PW82" s="166"/>
      <c r="PX82" s="166"/>
      <c r="PY82" s="166"/>
      <c r="PZ82" s="166"/>
      <c r="QA82" s="166"/>
      <c r="QB82" s="166"/>
      <c r="QC82" s="166"/>
      <c r="QD82" s="166"/>
      <c r="QE82" s="166"/>
      <c r="QF82" s="166"/>
      <c r="QG82" s="166"/>
      <c r="QH82" s="166"/>
      <c r="QI82" s="166"/>
      <c r="QJ82" s="166"/>
      <c r="QK82" s="166"/>
      <c r="QL82" s="166"/>
      <c r="QM82" s="166"/>
      <c r="QN82" s="166"/>
      <c r="QO82" s="166"/>
      <c r="QP82" s="166"/>
      <c r="QQ82" s="166"/>
      <c r="QR82" s="166"/>
      <c r="QS82" s="166"/>
      <c r="QT82" s="166"/>
      <c r="QU82" s="166"/>
      <c r="QV82" s="166"/>
      <c r="QW82" s="166"/>
      <c r="QX82" s="166"/>
      <c r="QY82" s="166"/>
      <c r="QZ82" s="166"/>
      <c r="RA82" s="166"/>
      <c r="RB82" s="166"/>
      <c r="RC82" s="166"/>
      <c r="RD82" s="166"/>
      <c r="RE82" s="166"/>
      <c r="RF82" s="166"/>
      <c r="RG82" s="166"/>
      <c r="RH82" s="166"/>
      <c r="RI82" s="166"/>
      <c r="RJ82" s="166"/>
      <c r="RK82" s="166"/>
      <c r="RL82" s="166"/>
      <c r="RM82" s="166"/>
      <c r="RN82" s="166"/>
      <c r="RO82" s="166"/>
      <c r="RP82" s="166"/>
      <c r="RQ82" s="166"/>
      <c r="RR82" s="166"/>
      <c r="RS82" s="166"/>
      <c r="RT82" s="166"/>
      <c r="RU82" s="166"/>
      <c r="RV82" s="166"/>
      <c r="RW82" s="166"/>
      <c r="RX82" s="166"/>
      <c r="RY82" s="166"/>
      <c r="RZ82" s="166"/>
      <c r="SA82" s="166"/>
      <c r="SB82" s="166"/>
      <c r="SC82" s="166"/>
      <c r="SD82" s="166"/>
      <c r="SE82" s="166"/>
      <c r="SF82" s="166"/>
      <c r="SG82" s="166"/>
      <c r="SH82" s="166"/>
      <c r="SI82" s="166"/>
      <c r="SJ82" s="166"/>
      <c r="SK82" s="166"/>
      <c r="SL82" s="166"/>
      <c r="SM82" s="166"/>
      <c r="SN82" s="166"/>
      <c r="SO82" s="166"/>
      <c r="SP82" s="166"/>
      <c r="SQ82" s="166"/>
      <c r="SR82" s="166"/>
      <c r="SS82" s="166"/>
      <c r="ST82" s="166"/>
      <c r="SU82" s="166"/>
      <c r="SV82" s="166"/>
      <c r="SW82" s="166"/>
      <c r="SX82" s="166"/>
      <c r="SY82" s="166"/>
      <c r="SZ82" s="166"/>
      <c r="TA82" s="166"/>
      <c r="TB82" s="166"/>
      <c r="TC82" s="166"/>
      <c r="TD82" s="166"/>
      <c r="TE82" s="166"/>
      <c r="TF82" s="166"/>
      <c r="TG82" s="166"/>
      <c r="TH82" s="166"/>
      <c r="TI82" s="166"/>
      <c r="TJ82" s="166"/>
      <c r="TK82" s="166"/>
      <c r="TL82" s="166"/>
      <c r="TM82" s="166"/>
      <c r="TN82" s="166"/>
      <c r="TO82" s="166"/>
      <c r="TP82" s="166"/>
      <c r="TQ82" s="166"/>
      <c r="TR82" s="166"/>
      <c r="TS82" s="166"/>
      <c r="TT82" s="166"/>
      <c r="TU82" s="166"/>
      <c r="TV82" s="166"/>
      <c r="TW82" s="166"/>
      <c r="TX82" s="166"/>
      <c r="TY82" s="166"/>
      <c r="TZ82" s="166"/>
      <c r="UA82" s="166"/>
      <c r="UB82" s="166"/>
      <c r="UC82" s="166"/>
      <c r="UD82" s="166"/>
      <c r="UE82" s="166"/>
      <c r="UF82" s="166"/>
      <c r="UG82" s="166"/>
      <c r="UH82" s="166"/>
      <c r="UI82" s="166"/>
      <c r="UJ82" s="166"/>
      <c r="UK82" s="166"/>
      <c r="UL82" s="166"/>
      <c r="UM82" s="166"/>
      <c r="UN82" s="166"/>
      <c r="UO82" s="166"/>
      <c r="UP82" s="166"/>
      <c r="UQ82" s="166"/>
      <c r="UR82" s="166"/>
      <c r="US82" s="166"/>
      <c r="UT82" s="166"/>
      <c r="UU82" s="166"/>
      <c r="UV82" s="166"/>
      <c r="UW82" s="166"/>
      <c r="UX82" s="166"/>
      <c r="UY82" s="166"/>
      <c r="UZ82" s="166"/>
      <c r="VA82" s="166"/>
      <c r="VB82" s="166"/>
      <c r="VC82" s="166"/>
      <c r="VD82" s="166"/>
      <c r="VE82" s="166"/>
      <c r="VF82" s="166"/>
      <c r="VG82" s="166"/>
      <c r="VH82" s="166"/>
      <c r="VI82" s="166"/>
      <c r="VJ82" s="166"/>
      <c r="VK82" s="166"/>
      <c r="VL82" s="166"/>
      <c r="VM82" s="166"/>
      <c r="VN82" s="166"/>
      <c r="VO82" s="166"/>
      <c r="VP82" s="166"/>
      <c r="VQ82" s="166"/>
      <c r="VR82" s="166"/>
      <c r="VS82" s="166"/>
      <c r="VT82" s="166"/>
      <c r="VU82" s="166"/>
      <c r="VV82" s="166"/>
      <c r="VW82" s="166"/>
      <c r="VX82" s="166"/>
      <c r="VY82" s="166"/>
      <c r="VZ82" s="166"/>
      <c r="WA82" s="166"/>
      <c r="WB82" s="166"/>
      <c r="WC82" s="166"/>
      <c r="WD82" s="166"/>
      <c r="WE82" s="166"/>
      <c r="WF82" s="166"/>
      <c r="WG82" s="166"/>
      <c r="WH82" s="166"/>
      <c r="WI82" s="166"/>
      <c r="WJ82" s="166"/>
      <c r="WK82" s="166"/>
      <c r="WL82" s="166"/>
      <c r="WM82" s="166"/>
      <c r="WN82" s="166"/>
      <c r="WO82" s="166"/>
      <c r="WP82" s="166"/>
      <c r="WQ82" s="166"/>
      <c r="WR82" s="166"/>
      <c r="WS82" s="166"/>
      <c r="WT82" s="166"/>
      <c r="WU82" s="166"/>
      <c r="WV82" s="166"/>
      <c r="WW82" s="166"/>
      <c r="WX82" s="166"/>
      <c r="WY82" s="166"/>
      <c r="WZ82" s="166"/>
      <c r="XA82" s="166"/>
      <c r="XB82" s="166"/>
      <c r="XC82" s="166"/>
      <c r="XD82" s="166"/>
      <c r="XE82" s="166"/>
      <c r="XF82" s="166"/>
      <c r="XG82" s="166"/>
      <c r="XH82" s="166"/>
      <c r="XI82" s="166"/>
      <c r="XJ82" s="166"/>
      <c r="XK82" s="166"/>
      <c r="XL82" s="166"/>
      <c r="XM82" s="166"/>
      <c r="XN82" s="166"/>
      <c r="XO82" s="166"/>
      <c r="XP82" s="166"/>
      <c r="XQ82" s="166"/>
      <c r="XR82" s="166"/>
      <c r="XS82" s="166"/>
      <c r="XT82" s="166"/>
      <c r="XU82" s="166"/>
      <c r="XV82" s="166"/>
      <c r="XW82" s="166"/>
      <c r="XX82" s="166"/>
      <c r="XY82" s="166"/>
      <c r="XZ82" s="166"/>
      <c r="YA82" s="166"/>
      <c r="YB82" s="166"/>
      <c r="YC82" s="166"/>
      <c r="YD82" s="166"/>
      <c r="YE82" s="166"/>
      <c r="YF82" s="166"/>
      <c r="YG82" s="166"/>
      <c r="YH82" s="166"/>
      <c r="YI82" s="166"/>
      <c r="YJ82" s="166"/>
      <c r="YK82" s="166"/>
      <c r="YL82" s="166"/>
      <c r="YM82" s="166"/>
      <c r="YN82" s="166"/>
      <c r="YO82" s="166"/>
      <c r="YP82" s="166"/>
      <c r="YQ82" s="166"/>
      <c r="YR82" s="166"/>
      <c r="YS82" s="166"/>
      <c r="YT82" s="166"/>
      <c r="YU82" s="166"/>
      <c r="YV82" s="166"/>
      <c r="YW82" s="166"/>
      <c r="YX82" s="166"/>
      <c r="YY82" s="166"/>
      <c r="YZ82" s="166"/>
      <c r="ZA82" s="166"/>
      <c r="ZB82" s="166"/>
      <c r="ZC82" s="166"/>
      <c r="ZD82" s="166"/>
      <c r="ZE82" s="166"/>
      <c r="ZF82" s="166"/>
      <c r="ZG82" s="166"/>
      <c r="ZH82" s="166"/>
      <c r="ZI82" s="166"/>
      <c r="ZJ82" s="166"/>
      <c r="ZK82" s="166"/>
      <c r="ZL82" s="166"/>
      <c r="ZM82" s="166"/>
      <c r="ZN82" s="166"/>
      <c r="ZO82" s="166"/>
      <c r="ZP82" s="166"/>
      <c r="ZQ82" s="166"/>
      <c r="ZR82" s="166"/>
      <c r="ZS82" s="166"/>
      <c r="ZT82" s="166"/>
      <c r="ZU82" s="166"/>
      <c r="ZV82" s="166"/>
      <c r="ZW82" s="166"/>
      <c r="ZX82" s="166"/>
      <c r="ZY82" s="166"/>
      <c r="ZZ82" s="166"/>
      <c r="AAA82" s="166"/>
      <c r="AAB82" s="166"/>
      <c r="AAC82" s="166"/>
      <c r="AAD82" s="166"/>
      <c r="AAE82" s="166"/>
      <c r="AAF82" s="166"/>
      <c r="AAG82" s="166"/>
      <c r="AAH82" s="166"/>
      <c r="AAI82" s="166"/>
      <c r="AAJ82" s="166"/>
      <c r="AAK82" s="166"/>
      <c r="AAL82" s="166"/>
      <c r="AAM82" s="166"/>
      <c r="AAN82" s="166"/>
      <c r="AAO82" s="166"/>
      <c r="AAP82" s="166"/>
      <c r="AAQ82" s="166"/>
      <c r="AAR82" s="166"/>
      <c r="AAS82" s="166"/>
      <c r="AAT82" s="166"/>
      <c r="AAU82" s="166"/>
      <c r="AAV82" s="166"/>
      <c r="AAW82" s="166"/>
      <c r="AAX82" s="166"/>
      <c r="AAY82" s="166"/>
      <c r="AAZ82" s="166"/>
      <c r="ABA82" s="166"/>
      <c r="ABB82" s="166"/>
      <c r="ABC82" s="166"/>
      <c r="ABD82" s="166"/>
      <c r="ABE82" s="166"/>
      <c r="ABF82" s="166"/>
      <c r="ABG82" s="166"/>
      <c r="ABH82" s="166"/>
      <c r="ABI82" s="166"/>
      <c r="ABJ82" s="166"/>
      <c r="ABK82" s="166"/>
      <c r="ABL82" s="166"/>
      <c r="ABM82" s="166"/>
      <c r="ABN82" s="166"/>
      <c r="ABO82" s="166"/>
      <c r="ABP82" s="166"/>
      <c r="ABQ82" s="166"/>
      <c r="ABR82" s="166"/>
      <c r="ABS82" s="166"/>
      <c r="ABT82" s="166"/>
      <c r="ABU82" s="166"/>
      <c r="ABV82" s="166"/>
      <c r="ABW82" s="166"/>
      <c r="ABX82" s="166"/>
      <c r="ABY82" s="166"/>
      <c r="ABZ82" s="166"/>
      <c r="ACA82" s="166"/>
      <c r="ACB82" s="166"/>
      <c r="ACC82" s="166"/>
      <c r="ACD82" s="166"/>
      <c r="ACE82" s="166"/>
      <c r="ACF82" s="166"/>
      <c r="ACG82" s="166"/>
      <c r="ACH82" s="166"/>
      <c r="ACI82" s="166"/>
      <c r="ACJ82" s="166"/>
      <c r="ACK82" s="166"/>
      <c r="ACL82" s="166"/>
      <c r="ACM82" s="166"/>
      <c r="ACN82" s="166"/>
      <c r="ACO82" s="166"/>
      <c r="ACP82" s="166"/>
      <c r="ACQ82" s="166"/>
      <c r="ACR82" s="166"/>
      <c r="ACS82" s="166"/>
      <c r="ACT82" s="166"/>
      <c r="ACU82" s="166"/>
      <c r="ACV82" s="166"/>
      <c r="ACW82" s="166"/>
      <c r="ACX82" s="166"/>
      <c r="ACY82" s="166"/>
      <c r="ACZ82" s="166"/>
      <c r="ADA82" s="166"/>
      <c r="ADB82" s="166"/>
      <c r="ADC82" s="166"/>
      <c r="ADD82" s="166"/>
      <c r="ADE82" s="166"/>
      <c r="ADF82" s="166"/>
      <c r="ADG82" s="166"/>
      <c r="ADH82" s="166"/>
      <c r="ADI82" s="166"/>
      <c r="ADJ82" s="166"/>
      <c r="ADK82" s="166"/>
      <c r="ADL82" s="166"/>
      <c r="ADM82" s="166"/>
      <c r="ADN82" s="166"/>
      <c r="ADO82" s="166"/>
      <c r="ADP82" s="166"/>
      <c r="ADQ82" s="166"/>
      <c r="ADR82" s="166"/>
      <c r="ADS82" s="166"/>
      <c r="ADT82" s="166"/>
      <c r="ADU82" s="166"/>
      <c r="ADV82" s="166"/>
      <c r="ADW82" s="166"/>
      <c r="ADX82" s="166"/>
      <c r="ADY82" s="166"/>
      <c r="ADZ82" s="166"/>
      <c r="AEA82" s="166"/>
      <c r="AEB82" s="166"/>
      <c r="AEC82" s="166"/>
      <c r="AED82" s="166"/>
      <c r="AEE82" s="166"/>
      <c r="AEF82" s="166"/>
      <c r="AEG82" s="166"/>
      <c r="AEH82" s="166"/>
      <c r="AEI82" s="166"/>
      <c r="AEJ82" s="166"/>
      <c r="AEK82" s="166"/>
      <c r="AEL82" s="166"/>
      <c r="AEM82" s="166"/>
      <c r="AEN82" s="166"/>
      <c r="AEO82" s="166"/>
      <c r="AEP82" s="166"/>
      <c r="AEQ82" s="166"/>
      <c r="AER82" s="166"/>
      <c r="AES82" s="166"/>
      <c r="AET82" s="166"/>
      <c r="AEU82" s="166"/>
      <c r="AEV82" s="166"/>
      <c r="AEW82" s="166"/>
      <c r="AEX82" s="166"/>
      <c r="AEY82" s="166"/>
      <c r="AEZ82" s="166"/>
      <c r="AFA82" s="166"/>
      <c r="AFB82" s="166"/>
      <c r="AFC82" s="166"/>
      <c r="AFD82" s="166"/>
      <c r="AFE82" s="166"/>
      <c r="AFF82" s="166"/>
      <c r="AFG82" s="166"/>
      <c r="AFH82" s="166"/>
      <c r="AFI82" s="166"/>
      <c r="AFJ82" s="166"/>
      <c r="AFK82" s="166"/>
      <c r="AFL82" s="166"/>
      <c r="AFM82" s="166"/>
      <c r="AFN82" s="166"/>
      <c r="AFO82" s="166"/>
      <c r="AFP82" s="166"/>
      <c r="AFQ82" s="166"/>
      <c r="AFR82" s="166"/>
      <c r="AFS82" s="166"/>
      <c r="AFT82" s="166"/>
      <c r="AFU82" s="166"/>
      <c r="AFV82" s="166"/>
      <c r="AFW82" s="166"/>
      <c r="AFX82" s="166"/>
      <c r="AFY82" s="166"/>
      <c r="AFZ82" s="166"/>
      <c r="AGA82" s="166"/>
      <c r="AGB82" s="166"/>
      <c r="AGC82" s="166"/>
      <c r="AGD82" s="166"/>
      <c r="AGE82" s="166"/>
      <c r="AGF82" s="166"/>
      <c r="AGG82" s="166"/>
      <c r="AGH82" s="166"/>
      <c r="AGI82" s="166"/>
      <c r="AGJ82" s="166"/>
      <c r="AGK82" s="166"/>
      <c r="AGL82" s="166"/>
      <c r="AGM82" s="166"/>
      <c r="AGN82" s="166"/>
      <c r="AGO82" s="166"/>
      <c r="AGP82" s="166"/>
      <c r="AGQ82" s="166"/>
      <c r="AGR82" s="166"/>
      <c r="AGS82" s="166"/>
      <c r="AGT82" s="166"/>
      <c r="AGU82" s="166"/>
      <c r="AGV82" s="166"/>
      <c r="AGW82" s="166"/>
      <c r="AGX82" s="166"/>
      <c r="AGY82" s="166"/>
      <c r="AGZ82" s="166"/>
      <c r="AHA82" s="166"/>
      <c r="AHB82" s="166"/>
      <c r="AHC82" s="166"/>
      <c r="AHD82" s="166"/>
      <c r="AHE82" s="166"/>
      <c r="AHF82" s="166"/>
      <c r="AHG82" s="166"/>
      <c r="AHH82" s="166"/>
      <c r="AHI82" s="166"/>
      <c r="AHJ82" s="166"/>
      <c r="AHK82" s="166"/>
      <c r="AHL82" s="166"/>
      <c r="AHM82" s="166"/>
      <c r="AHN82" s="166"/>
      <c r="AHO82" s="166"/>
      <c r="AHP82" s="166"/>
      <c r="AHQ82" s="166"/>
      <c r="AHR82" s="166"/>
      <c r="AHS82" s="166"/>
      <c r="AHT82" s="166"/>
      <c r="AHU82" s="166"/>
      <c r="AHV82" s="166"/>
      <c r="AHW82" s="166"/>
      <c r="AHX82" s="166"/>
      <c r="AHY82" s="166"/>
      <c r="AHZ82" s="166"/>
      <c r="AIA82" s="166"/>
      <c r="AIB82" s="166"/>
      <c r="AIC82" s="166"/>
      <c r="AID82" s="166"/>
      <c r="AIE82" s="166"/>
      <c r="AIF82" s="166"/>
      <c r="AIG82" s="166"/>
      <c r="AIH82" s="166"/>
      <c r="AII82" s="166"/>
      <c r="AIJ82" s="166"/>
      <c r="AIK82" s="166"/>
      <c r="AIL82" s="166"/>
      <c r="AIM82" s="166"/>
      <c r="AIN82" s="166"/>
      <c r="AIO82" s="166"/>
      <c r="AIP82" s="166"/>
      <c r="AIQ82" s="166"/>
      <c r="AIR82" s="166"/>
      <c r="AIS82" s="166"/>
      <c r="AIT82" s="166"/>
      <c r="AIU82" s="166"/>
      <c r="AIV82" s="166"/>
      <c r="AIW82" s="166"/>
      <c r="AIX82" s="166"/>
      <c r="AIY82" s="166"/>
      <c r="AIZ82" s="166"/>
      <c r="AJA82" s="166"/>
      <c r="AJB82" s="166"/>
      <c r="AJC82" s="166"/>
      <c r="AJD82" s="166"/>
      <c r="AJE82" s="166"/>
      <c r="AJF82" s="166"/>
      <c r="AJG82" s="166"/>
      <c r="AJH82" s="166"/>
      <c r="AJI82" s="166"/>
      <c r="AJJ82" s="166"/>
      <c r="AJK82" s="166"/>
      <c r="AJL82" s="166"/>
      <c r="AJM82" s="166"/>
      <c r="AJN82" s="166"/>
      <c r="AJO82" s="166"/>
      <c r="AJP82" s="166"/>
      <c r="AJQ82" s="166"/>
      <c r="AJR82" s="166"/>
      <c r="AJS82" s="166"/>
      <c r="AJT82" s="166"/>
      <c r="AJU82" s="166"/>
      <c r="AJV82" s="166"/>
      <c r="AJW82" s="166"/>
      <c r="AJX82" s="166"/>
      <c r="AJY82" s="166"/>
      <c r="AJZ82" s="166"/>
      <c r="AKA82" s="166"/>
      <c r="AKB82" s="166"/>
      <c r="AKC82" s="166"/>
      <c r="AKD82" s="166"/>
      <c r="AKE82" s="166"/>
      <c r="AKF82" s="166"/>
      <c r="AKG82" s="166"/>
      <c r="AKH82" s="166"/>
      <c r="AKI82" s="166"/>
      <c r="AKJ82" s="166"/>
      <c r="AKK82" s="166"/>
      <c r="AKL82" s="166"/>
      <c r="AKM82" s="166"/>
      <c r="AKN82" s="166"/>
    </row>
    <row r="83" spans="1:976" s="421" customFormat="1">
      <c r="A83" s="172" t="str">
        <f>A70</f>
        <v>II. kwartał 4</v>
      </c>
      <c r="B83" s="173"/>
      <c r="C83" s="173"/>
      <c r="D83" s="174">
        <f ca="1">D70*$B$54</f>
        <v>0</v>
      </c>
      <c r="E83" s="174">
        <f ca="1">E70*$B$54</f>
        <v>0</v>
      </c>
      <c r="F83" s="174">
        <f ca="1">F70*$B$54</f>
        <v>0</v>
      </c>
      <c r="G83" s="174">
        <f ca="1">G70*$B$54</f>
        <v>0</v>
      </c>
      <c r="H83" s="174">
        <f ca="1">H70*$B$54</f>
        <v>0</v>
      </c>
      <c r="I83" s="174">
        <f ca="1">I70*$B$54</f>
        <v>0</v>
      </c>
      <c r="J83" s="174">
        <f ca="1">J70*$B$54</f>
        <v>0</v>
      </c>
      <c r="K83" s="174">
        <f ca="1">K70*$B$54</f>
        <v>0</v>
      </c>
      <c r="L83" s="174">
        <f ca="1">L70*$B$54</f>
        <v>0</v>
      </c>
      <c r="M83" s="174">
        <f ca="1">M70*$B$54</f>
        <v>0</v>
      </c>
      <c r="N83" s="174">
        <f ca="1">N70*$B$54</f>
        <v>1800000</v>
      </c>
      <c r="O83" s="174">
        <f ca="1">O70*$B$54</f>
        <v>1800000</v>
      </c>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c r="AR83" s="166"/>
      <c r="AS83" s="166"/>
      <c r="AT83" s="166"/>
      <c r="AU83" s="166"/>
      <c r="AV83" s="166"/>
      <c r="AW83" s="166"/>
      <c r="AX83" s="166"/>
      <c r="AY83" s="166"/>
      <c r="AZ83" s="166"/>
      <c r="BA83" s="166"/>
      <c r="BB83" s="166"/>
      <c r="BC83" s="166"/>
      <c r="BD83" s="166"/>
      <c r="BE83" s="166"/>
      <c r="BF83" s="166"/>
      <c r="BG83" s="166"/>
      <c r="BH83" s="166"/>
      <c r="BI83" s="166"/>
      <c r="BJ83" s="166"/>
      <c r="BK83" s="166"/>
      <c r="BL83" s="166"/>
      <c r="BM83" s="166"/>
      <c r="BN83" s="166"/>
      <c r="BO83" s="166"/>
      <c r="BP83" s="166"/>
      <c r="BQ83" s="166"/>
      <c r="BR83" s="166"/>
      <c r="BS83" s="166"/>
      <c r="BT83" s="166"/>
      <c r="BU83" s="166"/>
      <c r="BV83" s="166"/>
      <c r="BW83" s="166"/>
      <c r="BX83" s="166"/>
      <c r="BY83" s="166"/>
      <c r="BZ83" s="166"/>
      <c r="CA83" s="166"/>
      <c r="CB83" s="166"/>
      <c r="CC83" s="166"/>
      <c r="CD83" s="166"/>
      <c r="CE83" s="166"/>
      <c r="CF83" s="166"/>
      <c r="CG83" s="166"/>
      <c r="CH83" s="166"/>
      <c r="CI83" s="166"/>
      <c r="CJ83" s="166"/>
      <c r="CK83" s="166"/>
      <c r="CL83" s="166"/>
      <c r="CM83" s="166"/>
      <c r="CN83" s="166"/>
      <c r="CO83" s="166"/>
      <c r="CP83" s="166"/>
      <c r="CQ83" s="166"/>
      <c r="CR83" s="166"/>
      <c r="CS83" s="166"/>
      <c r="CT83" s="166"/>
      <c r="CU83" s="166"/>
      <c r="CV83" s="166"/>
      <c r="CW83" s="166"/>
      <c r="CX83" s="166"/>
      <c r="CY83" s="166"/>
      <c r="CZ83" s="166"/>
      <c r="DA83" s="166"/>
      <c r="DB83" s="166"/>
      <c r="DC83" s="166"/>
      <c r="DD83" s="166"/>
      <c r="DE83" s="166"/>
      <c r="DF83" s="166"/>
      <c r="DG83" s="166"/>
      <c r="DH83" s="166"/>
      <c r="DI83" s="166"/>
      <c r="DJ83" s="166"/>
      <c r="DK83" s="166"/>
      <c r="DL83" s="166"/>
      <c r="DM83" s="166"/>
      <c r="DN83" s="166"/>
      <c r="DO83" s="166"/>
      <c r="DP83" s="166"/>
      <c r="DQ83" s="166"/>
      <c r="DR83" s="166"/>
      <c r="DS83" s="166"/>
      <c r="DT83" s="166"/>
      <c r="DU83" s="166"/>
      <c r="DV83" s="166"/>
      <c r="DW83" s="166"/>
      <c r="DX83" s="166"/>
      <c r="DY83" s="166"/>
      <c r="DZ83" s="166"/>
      <c r="EA83" s="166"/>
      <c r="EB83" s="166"/>
      <c r="EC83" s="166"/>
      <c r="ED83" s="166"/>
      <c r="EE83" s="166"/>
      <c r="EF83" s="166"/>
      <c r="EG83" s="166"/>
      <c r="EH83" s="166"/>
      <c r="EI83" s="166"/>
      <c r="EJ83" s="166"/>
      <c r="EK83" s="166"/>
      <c r="EL83" s="166"/>
      <c r="EM83" s="166"/>
      <c r="EN83" s="166"/>
      <c r="EO83" s="166"/>
      <c r="EP83" s="166"/>
      <c r="EQ83" s="166"/>
      <c r="ER83" s="166"/>
      <c r="ES83" s="166"/>
      <c r="ET83" s="166"/>
      <c r="EU83" s="166"/>
      <c r="EV83" s="166"/>
      <c r="EW83" s="166"/>
      <c r="EX83" s="166"/>
      <c r="EY83" s="166"/>
      <c r="EZ83" s="166"/>
      <c r="FA83" s="166"/>
      <c r="FB83" s="166"/>
      <c r="FC83" s="166"/>
      <c r="FD83" s="166"/>
      <c r="FE83" s="166"/>
      <c r="FF83" s="166"/>
      <c r="FG83" s="166"/>
      <c r="FH83" s="166"/>
      <c r="FI83" s="166"/>
      <c r="FJ83" s="166"/>
      <c r="FK83" s="166"/>
      <c r="FL83" s="166"/>
      <c r="FM83" s="166"/>
      <c r="FN83" s="166"/>
      <c r="FO83" s="166"/>
      <c r="FP83" s="166"/>
      <c r="FQ83" s="166"/>
      <c r="FR83" s="166"/>
      <c r="FS83" s="166"/>
      <c r="FT83" s="166"/>
      <c r="FU83" s="166"/>
      <c r="FV83" s="166"/>
      <c r="FW83" s="166"/>
      <c r="FX83" s="166"/>
      <c r="FY83" s="166"/>
      <c r="FZ83" s="166"/>
      <c r="GA83" s="166"/>
      <c r="GB83" s="166"/>
      <c r="GC83" s="166"/>
      <c r="GD83" s="166"/>
      <c r="GE83" s="166"/>
      <c r="GF83" s="166"/>
      <c r="GG83" s="166"/>
      <c r="GH83" s="166"/>
      <c r="GI83" s="166"/>
      <c r="GJ83" s="166"/>
      <c r="GK83" s="166"/>
      <c r="GL83" s="166"/>
      <c r="GM83" s="166"/>
      <c r="GN83" s="166"/>
      <c r="GO83" s="166"/>
      <c r="GP83" s="166"/>
      <c r="GQ83" s="166"/>
      <c r="GR83" s="166"/>
      <c r="GS83" s="166"/>
      <c r="GT83" s="166"/>
      <c r="GU83" s="166"/>
      <c r="GV83" s="166"/>
      <c r="GW83" s="166"/>
      <c r="GX83" s="166"/>
      <c r="GY83" s="166"/>
      <c r="GZ83" s="166"/>
      <c r="HA83" s="166"/>
      <c r="HB83" s="166"/>
      <c r="HC83" s="166"/>
      <c r="HD83" s="166"/>
      <c r="HE83" s="166"/>
      <c r="HF83" s="166"/>
      <c r="HG83" s="166"/>
      <c r="HH83" s="166"/>
      <c r="HI83" s="166"/>
      <c r="HJ83" s="166"/>
      <c r="HK83" s="166"/>
      <c r="HL83" s="166"/>
      <c r="HM83" s="166"/>
      <c r="HN83" s="166"/>
      <c r="HO83" s="166"/>
      <c r="HP83" s="166"/>
      <c r="HQ83" s="166"/>
      <c r="HR83" s="166"/>
      <c r="HS83" s="166"/>
      <c r="HT83" s="166"/>
      <c r="HU83" s="166"/>
      <c r="HV83" s="166"/>
      <c r="HW83" s="166"/>
      <c r="HX83" s="166"/>
      <c r="HY83" s="166"/>
      <c r="HZ83" s="166"/>
      <c r="IA83" s="166"/>
      <c r="IB83" s="166"/>
      <c r="IC83" s="166"/>
      <c r="ID83" s="166"/>
      <c r="IE83" s="166"/>
      <c r="IF83" s="166"/>
      <c r="IG83" s="166"/>
      <c r="IH83" s="166"/>
      <c r="II83" s="166"/>
      <c r="IJ83" s="166"/>
      <c r="IK83" s="166"/>
      <c r="IL83" s="166"/>
      <c r="IM83" s="166"/>
      <c r="IN83" s="166"/>
      <c r="IO83" s="166"/>
      <c r="IP83" s="166"/>
      <c r="IQ83" s="166"/>
      <c r="IR83" s="166"/>
      <c r="IS83" s="166"/>
      <c r="IT83" s="166"/>
      <c r="IU83" s="166"/>
      <c r="IV83" s="166"/>
      <c r="IW83" s="166"/>
      <c r="IX83" s="166"/>
      <c r="IY83" s="166"/>
      <c r="IZ83" s="166"/>
      <c r="JA83" s="166"/>
      <c r="JB83" s="166"/>
      <c r="JC83" s="166"/>
      <c r="JD83" s="166"/>
      <c r="JE83" s="166"/>
      <c r="JF83" s="166"/>
      <c r="JG83" s="166"/>
      <c r="JH83" s="166"/>
      <c r="JI83" s="166"/>
      <c r="JJ83" s="166"/>
      <c r="JK83" s="166"/>
      <c r="JL83" s="166"/>
      <c r="JM83" s="166"/>
      <c r="JN83" s="166"/>
      <c r="JO83" s="166"/>
      <c r="JP83" s="166"/>
      <c r="JQ83" s="166"/>
      <c r="JR83" s="166"/>
      <c r="JS83" s="166"/>
      <c r="JT83" s="166"/>
      <c r="JU83" s="166"/>
      <c r="JV83" s="166"/>
      <c r="JW83" s="166"/>
      <c r="JX83" s="166"/>
      <c r="JY83" s="166"/>
      <c r="JZ83" s="166"/>
      <c r="KA83" s="166"/>
      <c r="KB83" s="166"/>
      <c r="KC83" s="166"/>
      <c r="KD83" s="166"/>
      <c r="KE83" s="166"/>
      <c r="KF83" s="166"/>
      <c r="KG83" s="166"/>
      <c r="KH83" s="166"/>
      <c r="KI83" s="166"/>
      <c r="KJ83" s="166"/>
      <c r="KK83" s="166"/>
      <c r="KL83" s="166"/>
      <c r="KM83" s="166"/>
      <c r="KN83" s="166"/>
      <c r="KO83" s="166"/>
      <c r="KP83" s="166"/>
      <c r="KQ83" s="166"/>
      <c r="KR83" s="166"/>
      <c r="KS83" s="166"/>
      <c r="KT83" s="166"/>
      <c r="KU83" s="166"/>
      <c r="KV83" s="166"/>
      <c r="KW83" s="166"/>
      <c r="KX83" s="166"/>
      <c r="KY83" s="166"/>
      <c r="KZ83" s="166"/>
      <c r="LA83" s="166"/>
      <c r="LB83" s="166"/>
      <c r="LC83" s="166"/>
      <c r="LD83" s="166"/>
      <c r="LE83" s="166"/>
      <c r="LF83" s="166"/>
      <c r="LG83" s="166"/>
      <c r="LH83" s="166"/>
      <c r="LI83" s="166"/>
      <c r="LJ83" s="166"/>
      <c r="LK83" s="166"/>
      <c r="LL83" s="166"/>
      <c r="LM83" s="166"/>
      <c r="LN83" s="166"/>
      <c r="LO83" s="166"/>
      <c r="LP83" s="166"/>
      <c r="LQ83" s="166"/>
      <c r="LR83" s="166"/>
      <c r="LS83" s="166"/>
      <c r="LT83" s="166"/>
      <c r="LU83" s="166"/>
      <c r="LV83" s="166"/>
      <c r="LW83" s="166"/>
      <c r="LX83" s="166"/>
      <c r="LY83" s="166"/>
      <c r="LZ83" s="166"/>
      <c r="MA83" s="166"/>
      <c r="MB83" s="166"/>
      <c r="MC83" s="166"/>
      <c r="MD83" s="166"/>
      <c r="ME83" s="166"/>
      <c r="MF83" s="166"/>
      <c r="MG83" s="166"/>
      <c r="MH83" s="166"/>
      <c r="MI83" s="166"/>
      <c r="MJ83" s="166"/>
      <c r="MK83" s="166"/>
      <c r="ML83" s="166"/>
      <c r="MM83" s="166"/>
      <c r="MN83" s="166"/>
      <c r="MO83" s="166"/>
      <c r="MP83" s="166"/>
      <c r="MQ83" s="166"/>
      <c r="MR83" s="166"/>
      <c r="MS83" s="166"/>
      <c r="MT83" s="166"/>
      <c r="MU83" s="166"/>
      <c r="MV83" s="166"/>
      <c r="MW83" s="166"/>
      <c r="MX83" s="166"/>
      <c r="MY83" s="166"/>
      <c r="MZ83" s="166"/>
      <c r="NA83" s="166"/>
      <c r="NB83" s="166"/>
      <c r="NC83" s="166"/>
      <c r="ND83" s="166"/>
      <c r="NE83" s="166"/>
      <c r="NF83" s="166"/>
      <c r="NG83" s="166"/>
      <c r="NH83" s="166"/>
      <c r="NI83" s="166"/>
      <c r="NJ83" s="166"/>
      <c r="NK83" s="166"/>
      <c r="NL83" s="166"/>
      <c r="NM83" s="166"/>
      <c r="NN83" s="166"/>
      <c r="NO83" s="166"/>
      <c r="NP83" s="166"/>
      <c r="NQ83" s="166"/>
      <c r="NR83" s="166"/>
      <c r="NS83" s="166"/>
      <c r="NT83" s="166"/>
      <c r="NU83" s="166"/>
      <c r="NV83" s="166"/>
      <c r="NW83" s="166"/>
      <c r="NX83" s="166"/>
      <c r="NY83" s="166"/>
      <c r="NZ83" s="166"/>
      <c r="OA83" s="166"/>
      <c r="OB83" s="166"/>
      <c r="OC83" s="166"/>
      <c r="OD83" s="166"/>
      <c r="OE83" s="166"/>
      <c r="OF83" s="166"/>
      <c r="OG83" s="166"/>
      <c r="OH83" s="166"/>
      <c r="OI83" s="166"/>
      <c r="OJ83" s="166"/>
      <c r="OK83" s="166"/>
      <c r="OL83" s="166"/>
      <c r="OM83" s="166"/>
      <c r="ON83" s="166"/>
      <c r="OO83" s="166"/>
      <c r="OP83" s="166"/>
      <c r="OQ83" s="166"/>
      <c r="OR83" s="166"/>
      <c r="OS83" s="166"/>
      <c r="OT83" s="166"/>
      <c r="OU83" s="166"/>
      <c r="OV83" s="166"/>
      <c r="OW83" s="166"/>
      <c r="OX83" s="166"/>
      <c r="OY83" s="166"/>
      <c r="OZ83" s="166"/>
      <c r="PA83" s="166"/>
      <c r="PB83" s="166"/>
      <c r="PC83" s="166"/>
      <c r="PD83" s="166"/>
      <c r="PE83" s="166"/>
      <c r="PF83" s="166"/>
      <c r="PG83" s="166"/>
      <c r="PH83" s="166"/>
      <c r="PI83" s="166"/>
      <c r="PJ83" s="166"/>
      <c r="PK83" s="166"/>
      <c r="PL83" s="166"/>
      <c r="PM83" s="166"/>
      <c r="PN83" s="166"/>
      <c r="PO83" s="166"/>
      <c r="PP83" s="166"/>
      <c r="PQ83" s="166"/>
      <c r="PR83" s="166"/>
      <c r="PS83" s="166"/>
      <c r="PT83" s="166"/>
      <c r="PU83" s="166"/>
      <c r="PV83" s="166"/>
      <c r="PW83" s="166"/>
      <c r="PX83" s="166"/>
      <c r="PY83" s="166"/>
      <c r="PZ83" s="166"/>
      <c r="QA83" s="166"/>
      <c r="QB83" s="166"/>
      <c r="QC83" s="166"/>
      <c r="QD83" s="166"/>
      <c r="QE83" s="166"/>
      <c r="QF83" s="166"/>
      <c r="QG83" s="166"/>
      <c r="QH83" s="166"/>
      <c r="QI83" s="166"/>
      <c r="QJ83" s="166"/>
      <c r="QK83" s="166"/>
      <c r="QL83" s="166"/>
      <c r="QM83" s="166"/>
      <c r="QN83" s="166"/>
      <c r="QO83" s="166"/>
      <c r="QP83" s="166"/>
      <c r="QQ83" s="166"/>
      <c r="QR83" s="166"/>
      <c r="QS83" s="166"/>
      <c r="QT83" s="166"/>
      <c r="QU83" s="166"/>
      <c r="QV83" s="166"/>
      <c r="QW83" s="166"/>
      <c r="QX83" s="166"/>
      <c r="QY83" s="166"/>
      <c r="QZ83" s="166"/>
      <c r="RA83" s="166"/>
      <c r="RB83" s="166"/>
      <c r="RC83" s="166"/>
      <c r="RD83" s="166"/>
      <c r="RE83" s="166"/>
      <c r="RF83" s="166"/>
      <c r="RG83" s="166"/>
      <c r="RH83" s="166"/>
      <c r="RI83" s="166"/>
      <c r="RJ83" s="166"/>
      <c r="RK83" s="166"/>
      <c r="RL83" s="166"/>
      <c r="RM83" s="166"/>
      <c r="RN83" s="166"/>
      <c r="RO83" s="166"/>
      <c r="RP83" s="166"/>
      <c r="RQ83" s="166"/>
      <c r="RR83" s="166"/>
      <c r="RS83" s="166"/>
      <c r="RT83" s="166"/>
      <c r="RU83" s="166"/>
      <c r="RV83" s="166"/>
      <c r="RW83" s="166"/>
      <c r="RX83" s="166"/>
      <c r="RY83" s="166"/>
      <c r="RZ83" s="166"/>
      <c r="SA83" s="166"/>
      <c r="SB83" s="166"/>
      <c r="SC83" s="166"/>
      <c r="SD83" s="166"/>
      <c r="SE83" s="166"/>
      <c r="SF83" s="166"/>
      <c r="SG83" s="166"/>
      <c r="SH83" s="166"/>
      <c r="SI83" s="166"/>
      <c r="SJ83" s="166"/>
      <c r="SK83" s="166"/>
      <c r="SL83" s="166"/>
      <c r="SM83" s="166"/>
      <c r="SN83" s="166"/>
      <c r="SO83" s="166"/>
      <c r="SP83" s="166"/>
      <c r="SQ83" s="166"/>
      <c r="SR83" s="166"/>
      <c r="SS83" s="166"/>
      <c r="ST83" s="166"/>
      <c r="SU83" s="166"/>
      <c r="SV83" s="166"/>
      <c r="SW83" s="166"/>
      <c r="SX83" s="166"/>
      <c r="SY83" s="166"/>
      <c r="SZ83" s="166"/>
      <c r="TA83" s="166"/>
      <c r="TB83" s="166"/>
      <c r="TC83" s="166"/>
      <c r="TD83" s="166"/>
      <c r="TE83" s="166"/>
      <c r="TF83" s="166"/>
      <c r="TG83" s="166"/>
      <c r="TH83" s="166"/>
      <c r="TI83" s="166"/>
      <c r="TJ83" s="166"/>
      <c r="TK83" s="166"/>
      <c r="TL83" s="166"/>
      <c r="TM83" s="166"/>
      <c r="TN83" s="166"/>
      <c r="TO83" s="166"/>
      <c r="TP83" s="166"/>
      <c r="TQ83" s="166"/>
      <c r="TR83" s="166"/>
      <c r="TS83" s="166"/>
      <c r="TT83" s="166"/>
      <c r="TU83" s="166"/>
      <c r="TV83" s="166"/>
      <c r="TW83" s="166"/>
      <c r="TX83" s="166"/>
      <c r="TY83" s="166"/>
      <c r="TZ83" s="166"/>
      <c r="UA83" s="166"/>
      <c r="UB83" s="166"/>
      <c r="UC83" s="166"/>
      <c r="UD83" s="166"/>
      <c r="UE83" s="166"/>
      <c r="UF83" s="166"/>
      <c r="UG83" s="166"/>
      <c r="UH83" s="166"/>
      <c r="UI83" s="166"/>
      <c r="UJ83" s="166"/>
      <c r="UK83" s="166"/>
      <c r="UL83" s="166"/>
      <c r="UM83" s="166"/>
      <c r="UN83" s="166"/>
      <c r="UO83" s="166"/>
      <c r="UP83" s="166"/>
      <c r="UQ83" s="166"/>
      <c r="UR83" s="166"/>
      <c r="US83" s="166"/>
      <c r="UT83" s="166"/>
      <c r="UU83" s="166"/>
      <c r="UV83" s="166"/>
      <c r="UW83" s="166"/>
      <c r="UX83" s="166"/>
      <c r="UY83" s="166"/>
      <c r="UZ83" s="166"/>
      <c r="VA83" s="166"/>
      <c r="VB83" s="166"/>
      <c r="VC83" s="166"/>
      <c r="VD83" s="166"/>
      <c r="VE83" s="166"/>
      <c r="VF83" s="166"/>
      <c r="VG83" s="166"/>
      <c r="VH83" s="166"/>
      <c r="VI83" s="166"/>
      <c r="VJ83" s="166"/>
      <c r="VK83" s="166"/>
      <c r="VL83" s="166"/>
      <c r="VM83" s="166"/>
      <c r="VN83" s="166"/>
      <c r="VO83" s="166"/>
      <c r="VP83" s="166"/>
      <c r="VQ83" s="166"/>
      <c r="VR83" s="166"/>
      <c r="VS83" s="166"/>
      <c r="VT83" s="166"/>
      <c r="VU83" s="166"/>
      <c r="VV83" s="166"/>
      <c r="VW83" s="166"/>
      <c r="VX83" s="166"/>
      <c r="VY83" s="166"/>
      <c r="VZ83" s="166"/>
      <c r="WA83" s="166"/>
      <c r="WB83" s="166"/>
      <c r="WC83" s="166"/>
      <c r="WD83" s="166"/>
      <c r="WE83" s="166"/>
      <c r="WF83" s="166"/>
      <c r="WG83" s="166"/>
      <c r="WH83" s="166"/>
      <c r="WI83" s="166"/>
      <c r="WJ83" s="166"/>
      <c r="WK83" s="166"/>
      <c r="WL83" s="166"/>
      <c r="WM83" s="166"/>
      <c r="WN83" s="166"/>
      <c r="WO83" s="166"/>
      <c r="WP83" s="166"/>
      <c r="WQ83" s="166"/>
      <c r="WR83" s="166"/>
      <c r="WS83" s="166"/>
      <c r="WT83" s="166"/>
      <c r="WU83" s="166"/>
      <c r="WV83" s="166"/>
      <c r="WW83" s="166"/>
      <c r="WX83" s="166"/>
      <c r="WY83" s="166"/>
      <c r="WZ83" s="166"/>
      <c r="XA83" s="166"/>
      <c r="XB83" s="166"/>
      <c r="XC83" s="166"/>
      <c r="XD83" s="166"/>
      <c r="XE83" s="166"/>
      <c r="XF83" s="166"/>
      <c r="XG83" s="166"/>
      <c r="XH83" s="166"/>
      <c r="XI83" s="166"/>
      <c r="XJ83" s="166"/>
      <c r="XK83" s="166"/>
      <c r="XL83" s="166"/>
      <c r="XM83" s="166"/>
      <c r="XN83" s="166"/>
      <c r="XO83" s="166"/>
      <c r="XP83" s="166"/>
      <c r="XQ83" s="166"/>
      <c r="XR83" s="166"/>
      <c r="XS83" s="166"/>
      <c r="XT83" s="166"/>
      <c r="XU83" s="166"/>
      <c r="XV83" s="166"/>
      <c r="XW83" s="166"/>
      <c r="XX83" s="166"/>
      <c r="XY83" s="166"/>
      <c r="XZ83" s="166"/>
      <c r="YA83" s="166"/>
      <c r="YB83" s="166"/>
      <c r="YC83" s="166"/>
      <c r="YD83" s="166"/>
      <c r="YE83" s="166"/>
      <c r="YF83" s="166"/>
      <c r="YG83" s="166"/>
      <c r="YH83" s="166"/>
      <c r="YI83" s="166"/>
      <c r="YJ83" s="166"/>
      <c r="YK83" s="166"/>
      <c r="YL83" s="166"/>
      <c r="YM83" s="166"/>
      <c r="YN83" s="166"/>
      <c r="YO83" s="166"/>
      <c r="YP83" s="166"/>
      <c r="YQ83" s="166"/>
      <c r="YR83" s="166"/>
      <c r="YS83" s="166"/>
      <c r="YT83" s="166"/>
      <c r="YU83" s="166"/>
      <c r="YV83" s="166"/>
      <c r="YW83" s="166"/>
      <c r="YX83" s="166"/>
      <c r="YY83" s="166"/>
      <c r="YZ83" s="166"/>
      <c r="ZA83" s="166"/>
      <c r="ZB83" s="166"/>
      <c r="ZC83" s="166"/>
      <c r="ZD83" s="166"/>
      <c r="ZE83" s="166"/>
      <c r="ZF83" s="166"/>
      <c r="ZG83" s="166"/>
      <c r="ZH83" s="166"/>
      <c r="ZI83" s="166"/>
      <c r="ZJ83" s="166"/>
      <c r="ZK83" s="166"/>
      <c r="ZL83" s="166"/>
      <c r="ZM83" s="166"/>
      <c r="ZN83" s="166"/>
      <c r="ZO83" s="166"/>
      <c r="ZP83" s="166"/>
      <c r="ZQ83" s="166"/>
      <c r="ZR83" s="166"/>
      <c r="ZS83" s="166"/>
      <c r="ZT83" s="166"/>
      <c r="ZU83" s="166"/>
      <c r="ZV83" s="166"/>
      <c r="ZW83" s="166"/>
      <c r="ZX83" s="166"/>
      <c r="ZY83" s="166"/>
      <c r="ZZ83" s="166"/>
      <c r="AAA83" s="166"/>
      <c r="AAB83" s="166"/>
      <c r="AAC83" s="166"/>
      <c r="AAD83" s="166"/>
      <c r="AAE83" s="166"/>
      <c r="AAF83" s="166"/>
      <c r="AAG83" s="166"/>
      <c r="AAH83" s="166"/>
      <c r="AAI83" s="166"/>
      <c r="AAJ83" s="166"/>
      <c r="AAK83" s="166"/>
      <c r="AAL83" s="166"/>
      <c r="AAM83" s="166"/>
      <c r="AAN83" s="166"/>
      <c r="AAO83" s="166"/>
      <c r="AAP83" s="166"/>
      <c r="AAQ83" s="166"/>
      <c r="AAR83" s="166"/>
      <c r="AAS83" s="166"/>
      <c r="AAT83" s="166"/>
      <c r="AAU83" s="166"/>
      <c r="AAV83" s="166"/>
      <c r="AAW83" s="166"/>
      <c r="AAX83" s="166"/>
      <c r="AAY83" s="166"/>
      <c r="AAZ83" s="166"/>
      <c r="ABA83" s="166"/>
      <c r="ABB83" s="166"/>
      <c r="ABC83" s="166"/>
      <c r="ABD83" s="166"/>
      <c r="ABE83" s="166"/>
      <c r="ABF83" s="166"/>
      <c r="ABG83" s="166"/>
      <c r="ABH83" s="166"/>
      <c r="ABI83" s="166"/>
      <c r="ABJ83" s="166"/>
      <c r="ABK83" s="166"/>
      <c r="ABL83" s="166"/>
      <c r="ABM83" s="166"/>
      <c r="ABN83" s="166"/>
      <c r="ABO83" s="166"/>
      <c r="ABP83" s="166"/>
      <c r="ABQ83" s="166"/>
      <c r="ABR83" s="166"/>
      <c r="ABS83" s="166"/>
      <c r="ABT83" s="166"/>
      <c r="ABU83" s="166"/>
      <c r="ABV83" s="166"/>
      <c r="ABW83" s="166"/>
      <c r="ABX83" s="166"/>
      <c r="ABY83" s="166"/>
      <c r="ABZ83" s="166"/>
      <c r="ACA83" s="166"/>
      <c r="ACB83" s="166"/>
      <c r="ACC83" s="166"/>
      <c r="ACD83" s="166"/>
      <c r="ACE83" s="166"/>
      <c r="ACF83" s="166"/>
      <c r="ACG83" s="166"/>
      <c r="ACH83" s="166"/>
      <c r="ACI83" s="166"/>
      <c r="ACJ83" s="166"/>
      <c r="ACK83" s="166"/>
      <c r="ACL83" s="166"/>
      <c r="ACM83" s="166"/>
      <c r="ACN83" s="166"/>
      <c r="ACO83" s="166"/>
      <c r="ACP83" s="166"/>
      <c r="ACQ83" s="166"/>
      <c r="ACR83" s="166"/>
      <c r="ACS83" s="166"/>
      <c r="ACT83" s="166"/>
      <c r="ACU83" s="166"/>
      <c r="ACV83" s="166"/>
      <c r="ACW83" s="166"/>
      <c r="ACX83" s="166"/>
      <c r="ACY83" s="166"/>
      <c r="ACZ83" s="166"/>
      <c r="ADA83" s="166"/>
      <c r="ADB83" s="166"/>
      <c r="ADC83" s="166"/>
      <c r="ADD83" s="166"/>
      <c r="ADE83" s="166"/>
      <c r="ADF83" s="166"/>
      <c r="ADG83" s="166"/>
      <c r="ADH83" s="166"/>
      <c r="ADI83" s="166"/>
      <c r="ADJ83" s="166"/>
      <c r="ADK83" s="166"/>
      <c r="ADL83" s="166"/>
      <c r="ADM83" s="166"/>
      <c r="ADN83" s="166"/>
      <c r="ADO83" s="166"/>
      <c r="ADP83" s="166"/>
      <c r="ADQ83" s="166"/>
      <c r="ADR83" s="166"/>
      <c r="ADS83" s="166"/>
      <c r="ADT83" s="166"/>
      <c r="ADU83" s="166"/>
      <c r="ADV83" s="166"/>
      <c r="ADW83" s="166"/>
      <c r="ADX83" s="166"/>
      <c r="ADY83" s="166"/>
      <c r="ADZ83" s="166"/>
      <c r="AEA83" s="166"/>
      <c r="AEB83" s="166"/>
      <c r="AEC83" s="166"/>
      <c r="AED83" s="166"/>
      <c r="AEE83" s="166"/>
      <c r="AEF83" s="166"/>
      <c r="AEG83" s="166"/>
      <c r="AEH83" s="166"/>
      <c r="AEI83" s="166"/>
      <c r="AEJ83" s="166"/>
      <c r="AEK83" s="166"/>
      <c r="AEL83" s="166"/>
      <c r="AEM83" s="166"/>
      <c r="AEN83" s="166"/>
      <c r="AEO83" s="166"/>
      <c r="AEP83" s="166"/>
      <c r="AEQ83" s="166"/>
      <c r="AER83" s="166"/>
      <c r="AES83" s="166"/>
      <c r="AET83" s="166"/>
      <c r="AEU83" s="166"/>
      <c r="AEV83" s="166"/>
      <c r="AEW83" s="166"/>
      <c r="AEX83" s="166"/>
      <c r="AEY83" s="166"/>
      <c r="AEZ83" s="166"/>
      <c r="AFA83" s="166"/>
      <c r="AFB83" s="166"/>
      <c r="AFC83" s="166"/>
      <c r="AFD83" s="166"/>
      <c r="AFE83" s="166"/>
      <c r="AFF83" s="166"/>
      <c r="AFG83" s="166"/>
      <c r="AFH83" s="166"/>
      <c r="AFI83" s="166"/>
      <c r="AFJ83" s="166"/>
      <c r="AFK83" s="166"/>
      <c r="AFL83" s="166"/>
      <c r="AFM83" s="166"/>
      <c r="AFN83" s="166"/>
      <c r="AFO83" s="166"/>
      <c r="AFP83" s="166"/>
      <c r="AFQ83" s="166"/>
      <c r="AFR83" s="166"/>
      <c r="AFS83" s="166"/>
      <c r="AFT83" s="166"/>
      <c r="AFU83" s="166"/>
      <c r="AFV83" s="166"/>
      <c r="AFW83" s="166"/>
      <c r="AFX83" s="166"/>
      <c r="AFY83" s="166"/>
      <c r="AFZ83" s="166"/>
      <c r="AGA83" s="166"/>
      <c r="AGB83" s="166"/>
      <c r="AGC83" s="166"/>
      <c r="AGD83" s="166"/>
      <c r="AGE83" s="166"/>
      <c r="AGF83" s="166"/>
      <c r="AGG83" s="166"/>
      <c r="AGH83" s="166"/>
      <c r="AGI83" s="166"/>
      <c r="AGJ83" s="166"/>
      <c r="AGK83" s="166"/>
      <c r="AGL83" s="166"/>
      <c r="AGM83" s="166"/>
      <c r="AGN83" s="166"/>
      <c r="AGO83" s="166"/>
      <c r="AGP83" s="166"/>
      <c r="AGQ83" s="166"/>
      <c r="AGR83" s="166"/>
      <c r="AGS83" s="166"/>
      <c r="AGT83" s="166"/>
      <c r="AGU83" s="166"/>
      <c r="AGV83" s="166"/>
      <c r="AGW83" s="166"/>
      <c r="AGX83" s="166"/>
      <c r="AGY83" s="166"/>
      <c r="AGZ83" s="166"/>
      <c r="AHA83" s="166"/>
      <c r="AHB83" s="166"/>
      <c r="AHC83" s="166"/>
      <c r="AHD83" s="166"/>
      <c r="AHE83" s="166"/>
      <c r="AHF83" s="166"/>
      <c r="AHG83" s="166"/>
      <c r="AHH83" s="166"/>
      <c r="AHI83" s="166"/>
      <c r="AHJ83" s="166"/>
      <c r="AHK83" s="166"/>
      <c r="AHL83" s="166"/>
      <c r="AHM83" s="166"/>
      <c r="AHN83" s="166"/>
      <c r="AHO83" s="166"/>
      <c r="AHP83" s="166"/>
      <c r="AHQ83" s="166"/>
      <c r="AHR83" s="166"/>
      <c r="AHS83" s="166"/>
      <c r="AHT83" s="166"/>
      <c r="AHU83" s="166"/>
      <c r="AHV83" s="166"/>
      <c r="AHW83" s="166"/>
      <c r="AHX83" s="166"/>
      <c r="AHY83" s="166"/>
      <c r="AHZ83" s="166"/>
      <c r="AIA83" s="166"/>
      <c r="AIB83" s="166"/>
      <c r="AIC83" s="166"/>
      <c r="AID83" s="166"/>
      <c r="AIE83" s="166"/>
      <c r="AIF83" s="166"/>
      <c r="AIG83" s="166"/>
      <c r="AIH83" s="166"/>
      <c r="AII83" s="166"/>
      <c r="AIJ83" s="166"/>
      <c r="AIK83" s="166"/>
      <c r="AIL83" s="166"/>
      <c r="AIM83" s="166"/>
      <c r="AIN83" s="166"/>
      <c r="AIO83" s="166"/>
      <c r="AIP83" s="166"/>
      <c r="AIQ83" s="166"/>
      <c r="AIR83" s="166"/>
      <c r="AIS83" s="166"/>
      <c r="AIT83" s="166"/>
      <c r="AIU83" s="166"/>
      <c r="AIV83" s="166"/>
      <c r="AIW83" s="166"/>
      <c r="AIX83" s="166"/>
      <c r="AIY83" s="166"/>
      <c r="AIZ83" s="166"/>
      <c r="AJA83" s="166"/>
      <c r="AJB83" s="166"/>
      <c r="AJC83" s="166"/>
      <c r="AJD83" s="166"/>
      <c r="AJE83" s="166"/>
      <c r="AJF83" s="166"/>
      <c r="AJG83" s="166"/>
      <c r="AJH83" s="166"/>
      <c r="AJI83" s="166"/>
      <c r="AJJ83" s="166"/>
      <c r="AJK83" s="166"/>
      <c r="AJL83" s="166"/>
      <c r="AJM83" s="166"/>
      <c r="AJN83" s="166"/>
      <c r="AJO83" s="166"/>
      <c r="AJP83" s="166"/>
      <c r="AJQ83" s="166"/>
      <c r="AJR83" s="166"/>
      <c r="AJS83" s="166"/>
      <c r="AJT83" s="166"/>
      <c r="AJU83" s="166"/>
      <c r="AJV83" s="166"/>
      <c r="AJW83" s="166"/>
      <c r="AJX83" s="166"/>
      <c r="AJY83" s="166"/>
      <c r="AJZ83" s="166"/>
      <c r="AKA83" s="166"/>
      <c r="AKB83" s="166"/>
      <c r="AKC83" s="166"/>
      <c r="AKD83" s="166"/>
      <c r="AKE83" s="166"/>
      <c r="AKF83" s="166"/>
      <c r="AKG83" s="166"/>
      <c r="AKH83" s="166"/>
      <c r="AKI83" s="166"/>
      <c r="AKJ83" s="166"/>
      <c r="AKK83" s="166"/>
      <c r="AKL83" s="166"/>
      <c r="AKM83" s="166"/>
      <c r="AKN83" s="166"/>
    </row>
    <row r="84" spans="1:976" s="421" customFormat="1">
      <c r="A84" s="172" t="str">
        <f>A71</f>
        <v>III. kwartał 4</v>
      </c>
      <c r="B84" s="173"/>
      <c r="C84" s="173"/>
      <c r="D84" s="174">
        <f ca="1">D71*$B$54</f>
        <v>0</v>
      </c>
      <c r="E84" s="174">
        <f ca="1">E71*$B$54</f>
        <v>0</v>
      </c>
      <c r="F84" s="174">
        <f ca="1">F71*$B$54</f>
        <v>0</v>
      </c>
      <c r="G84" s="174">
        <f ca="1">G71*$B$54</f>
        <v>0</v>
      </c>
      <c r="H84" s="174">
        <f ca="1">H71*$B$54</f>
        <v>0</v>
      </c>
      <c r="I84" s="174">
        <f ca="1">I71*$B$54</f>
        <v>0</v>
      </c>
      <c r="J84" s="174">
        <f ca="1">J71*$B$54</f>
        <v>0</v>
      </c>
      <c r="K84" s="174">
        <f ca="1">K71*$B$54</f>
        <v>0</v>
      </c>
      <c r="L84" s="174">
        <f ca="1">L71*$B$54</f>
        <v>0</v>
      </c>
      <c r="M84" s="174">
        <f ca="1">M71*$B$54</f>
        <v>0</v>
      </c>
      <c r="N84" s="174">
        <f ca="1">N71*$B$54</f>
        <v>0</v>
      </c>
      <c r="O84" s="174">
        <f ca="1">O71*$B$54</f>
        <v>3600000</v>
      </c>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c r="AS84" s="166"/>
      <c r="AT84" s="166"/>
      <c r="AU84" s="166"/>
      <c r="AV84" s="166"/>
      <c r="AW84" s="166"/>
      <c r="AX84" s="166"/>
      <c r="AY84" s="166"/>
      <c r="AZ84" s="166"/>
      <c r="BA84" s="166"/>
      <c r="BB84" s="166"/>
      <c r="BC84" s="166"/>
      <c r="BD84" s="166"/>
      <c r="BE84" s="166"/>
      <c r="BF84" s="166"/>
      <c r="BG84" s="166"/>
      <c r="BH84" s="166"/>
      <c r="BI84" s="166"/>
      <c r="BJ84" s="166"/>
      <c r="BK84" s="166"/>
      <c r="BL84" s="166"/>
      <c r="BM84" s="166"/>
      <c r="BN84" s="166"/>
      <c r="BO84" s="166"/>
      <c r="BP84" s="166"/>
      <c r="BQ84" s="166"/>
      <c r="BR84" s="166"/>
      <c r="BS84" s="166"/>
      <c r="BT84" s="166"/>
      <c r="BU84" s="166"/>
      <c r="BV84" s="166"/>
      <c r="BW84" s="166"/>
      <c r="BX84" s="166"/>
      <c r="BY84" s="166"/>
      <c r="BZ84" s="166"/>
      <c r="CA84" s="166"/>
      <c r="CB84" s="166"/>
      <c r="CC84" s="166"/>
      <c r="CD84" s="166"/>
      <c r="CE84" s="166"/>
      <c r="CF84" s="166"/>
      <c r="CG84" s="166"/>
      <c r="CH84" s="166"/>
      <c r="CI84" s="166"/>
      <c r="CJ84" s="166"/>
      <c r="CK84" s="166"/>
      <c r="CL84" s="166"/>
      <c r="CM84" s="166"/>
      <c r="CN84" s="166"/>
      <c r="CO84" s="166"/>
      <c r="CP84" s="166"/>
      <c r="CQ84" s="166"/>
      <c r="CR84" s="166"/>
      <c r="CS84" s="166"/>
      <c r="CT84" s="166"/>
      <c r="CU84" s="166"/>
      <c r="CV84" s="166"/>
      <c r="CW84" s="166"/>
      <c r="CX84" s="166"/>
      <c r="CY84" s="166"/>
      <c r="CZ84" s="166"/>
      <c r="DA84" s="166"/>
      <c r="DB84" s="166"/>
      <c r="DC84" s="166"/>
      <c r="DD84" s="166"/>
      <c r="DE84" s="166"/>
      <c r="DF84" s="166"/>
      <c r="DG84" s="166"/>
      <c r="DH84" s="166"/>
      <c r="DI84" s="166"/>
      <c r="DJ84" s="166"/>
      <c r="DK84" s="166"/>
      <c r="DL84" s="166"/>
      <c r="DM84" s="166"/>
      <c r="DN84" s="166"/>
      <c r="DO84" s="166"/>
      <c r="DP84" s="166"/>
      <c r="DQ84" s="166"/>
      <c r="DR84" s="166"/>
      <c r="DS84" s="166"/>
      <c r="DT84" s="166"/>
      <c r="DU84" s="166"/>
      <c r="DV84" s="166"/>
      <c r="DW84" s="166"/>
      <c r="DX84" s="166"/>
      <c r="DY84" s="166"/>
      <c r="DZ84" s="166"/>
      <c r="EA84" s="166"/>
      <c r="EB84" s="166"/>
      <c r="EC84" s="166"/>
      <c r="ED84" s="166"/>
      <c r="EE84" s="166"/>
      <c r="EF84" s="166"/>
      <c r="EG84" s="166"/>
      <c r="EH84" s="166"/>
      <c r="EI84" s="166"/>
      <c r="EJ84" s="166"/>
      <c r="EK84" s="166"/>
      <c r="EL84" s="166"/>
      <c r="EM84" s="166"/>
      <c r="EN84" s="166"/>
      <c r="EO84" s="166"/>
      <c r="EP84" s="166"/>
      <c r="EQ84" s="166"/>
      <c r="ER84" s="166"/>
      <c r="ES84" s="166"/>
      <c r="ET84" s="166"/>
      <c r="EU84" s="166"/>
      <c r="EV84" s="166"/>
      <c r="EW84" s="166"/>
      <c r="EX84" s="166"/>
      <c r="EY84" s="166"/>
      <c r="EZ84" s="166"/>
      <c r="FA84" s="166"/>
      <c r="FB84" s="166"/>
      <c r="FC84" s="166"/>
      <c r="FD84" s="166"/>
      <c r="FE84" s="166"/>
      <c r="FF84" s="166"/>
      <c r="FG84" s="166"/>
      <c r="FH84" s="166"/>
      <c r="FI84" s="166"/>
      <c r="FJ84" s="166"/>
      <c r="FK84" s="166"/>
      <c r="FL84" s="166"/>
      <c r="FM84" s="166"/>
      <c r="FN84" s="166"/>
      <c r="FO84" s="166"/>
      <c r="FP84" s="166"/>
      <c r="FQ84" s="166"/>
      <c r="FR84" s="166"/>
      <c r="FS84" s="166"/>
      <c r="FT84" s="166"/>
      <c r="FU84" s="166"/>
      <c r="FV84" s="166"/>
      <c r="FW84" s="166"/>
      <c r="FX84" s="166"/>
      <c r="FY84" s="166"/>
      <c r="FZ84" s="166"/>
      <c r="GA84" s="166"/>
      <c r="GB84" s="166"/>
      <c r="GC84" s="166"/>
      <c r="GD84" s="166"/>
      <c r="GE84" s="166"/>
      <c r="GF84" s="166"/>
      <c r="GG84" s="166"/>
      <c r="GH84" s="166"/>
      <c r="GI84" s="166"/>
      <c r="GJ84" s="166"/>
      <c r="GK84" s="166"/>
      <c r="GL84" s="166"/>
      <c r="GM84" s="166"/>
      <c r="GN84" s="166"/>
      <c r="GO84" s="166"/>
      <c r="GP84" s="166"/>
      <c r="GQ84" s="166"/>
      <c r="GR84" s="166"/>
      <c r="GS84" s="166"/>
      <c r="GT84" s="166"/>
      <c r="GU84" s="166"/>
      <c r="GV84" s="166"/>
      <c r="GW84" s="166"/>
      <c r="GX84" s="166"/>
      <c r="GY84" s="166"/>
      <c r="GZ84" s="166"/>
      <c r="HA84" s="166"/>
      <c r="HB84" s="166"/>
      <c r="HC84" s="166"/>
      <c r="HD84" s="166"/>
      <c r="HE84" s="166"/>
      <c r="HF84" s="166"/>
      <c r="HG84" s="166"/>
      <c r="HH84" s="166"/>
      <c r="HI84" s="166"/>
      <c r="HJ84" s="166"/>
      <c r="HK84" s="166"/>
      <c r="HL84" s="166"/>
      <c r="HM84" s="166"/>
      <c r="HN84" s="166"/>
      <c r="HO84" s="166"/>
      <c r="HP84" s="166"/>
      <c r="HQ84" s="166"/>
      <c r="HR84" s="166"/>
      <c r="HS84" s="166"/>
      <c r="HT84" s="166"/>
      <c r="HU84" s="166"/>
      <c r="HV84" s="166"/>
      <c r="HW84" s="166"/>
      <c r="HX84" s="166"/>
      <c r="HY84" s="166"/>
      <c r="HZ84" s="166"/>
      <c r="IA84" s="166"/>
      <c r="IB84" s="166"/>
      <c r="IC84" s="166"/>
      <c r="ID84" s="166"/>
      <c r="IE84" s="166"/>
      <c r="IF84" s="166"/>
      <c r="IG84" s="166"/>
      <c r="IH84" s="166"/>
      <c r="II84" s="166"/>
      <c r="IJ84" s="166"/>
      <c r="IK84" s="166"/>
      <c r="IL84" s="166"/>
      <c r="IM84" s="166"/>
      <c r="IN84" s="166"/>
      <c r="IO84" s="166"/>
      <c r="IP84" s="166"/>
      <c r="IQ84" s="166"/>
      <c r="IR84" s="166"/>
      <c r="IS84" s="166"/>
      <c r="IT84" s="166"/>
      <c r="IU84" s="166"/>
      <c r="IV84" s="166"/>
      <c r="IW84" s="166"/>
      <c r="IX84" s="166"/>
      <c r="IY84" s="166"/>
      <c r="IZ84" s="166"/>
      <c r="JA84" s="166"/>
      <c r="JB84" s="166"/>
      <c r="JC84" s="166"/>
      <c r="JD84" s="166"/>
      <c r="JE84" s="166"/>
      <c r="JF84" s="166"/>
      <c r="JG84" s="166"/>
      <c r="JH84" s="166"/>
      <c r="JI84" s="166"/>
      <c r="JJ84" s="166"/>
      <c r="JK84" s="166"/>
      <c r="JL84" s="166"/>
      <c r="JM84" s="166"/>
      <c r="JN84" s="166"/>
      <c r="JO84" s="166"/>
      <c r="JP84" s="166"/>
      <c r="JQ84" s="166"/>
      <c r="JR84" s="166"/>
      <c r="JS84" s="166"/>
      <c r="JT84" s="166"/>
      <c r="JU84" s="166"/>
      <c r="JV84" s="166"/>
      <c r="JW84" s="166"/>
      <c r="JX84" s="166"/>
      <c r="JY84" s="166"/>
      <c r="JZ84" s="166"/>
      <c r="KA84" s="166"/>
      <c r="KB84" s="166"/>
      <c r="KC84" s="166"/>
      <c r="KD84" s="166"/>
      <c r="KE84" s="166"/>
      <c r="KF84" s="166"/>
      <c r="KG84" s="166"/>
      <c r="KH84" s="166"/>
      <c r="KI84" s="166"/>
      <c r="KJ84" s="166"/>
      <c r="KK84" s="166"/>
      <c r="KL84" s="166"/>
      <c r="KM84" s="166"/>
      <c r="KN84" s="166"/>
      <c r="KO84" s="166"/>
      <c r="KP84" s="166"/>
      <c r="KQ84" s="166"/>
      <c r="KR84" s="166"/>
      <c r="KS84" s="166"/>
      <c r="KT84" s="166"/>
      <c r="KU84" s="166"/>
      <c r="KV84" s="166"/>
      <c r="KW84" s="166"/>
      <c r="KX84" s="166"/>
      <c r="KY84" s="166"/>
      <c r="KZ84" s="166"/>
      <c r="LA84" s="166"/>
      <c r="LB84" s="166"/>
      <c r="LC84" s="166"/>
      <c r="LD84" s="166"/>
      <c r="LE84" s="166"/>
      <c r="LF84" s="166"/>
      <c r="LG84" s="166"/>
      <c r="LH84" s="166"/>
      <c r="LI84" s="166"/>
      <c r="LJ84" s="166"/>
      <c r="LK84" s="166"/>
      <c r="LL84" s="166"/>
      <c r="LM84" s="166"/>
      <c r="LN84" s="166"/>
      <c r="LO84" s="166"/>
      <c r="LP84" s="166"/>
      <c r="LQ84" s="166"/>
      <c r="LR84" s="166"/>
      <c r="LS84" s="166"/>
      <c r="LT84" s="166"/>
      <c r="LU84" s="166"/>
      <c r="LV84" s="166"/>
      <c r="LW84" s="166"/>
      <c r="LX84" s="166"/>
      <c r="LY84" s="166"/>
      <c r="LZ84" s="166"/>
      <c r="MA84" s="166"/>
      <c r="MB84" s="166"/>
      <c r="MC84" s="166"/>
      <c r="MD84" s="166"/>
      <c r="ME84" s="166"/>
      <c r="MF84" s="166"/>
      <c r="MG84" s="166"/>
      <c r="MH84" s="166"/>
      <c r="MI84" s="166"/>
      <c r="MJ84" s="166"/>
      <c r="MK84" s="166"/>
      <c r="ML84" s="166"/>
      <c r="MM84" s="166"/>
      <c r="MN84" s="166"/>
      <c r="MO84" s="166"/>
      <c r="MP84" s="166"/>
      <c r="MQ84" s="166"/>
      <c r="MR84" s="166"/>
      <c r="MS84" s="166"/>
      <c r="MT84" s="166"/>
      <c r="MU84" s="166"/>
      <c r="MV84" s="166"/>
      <c r="MW84" s="166"/>
      <c r="MX84" s="166"/>
      <c r="MY84" s="166"/>
      <c r="MZ84" s="166"/>
      <c r="NA84" s="166"/>
      <c r="NB84" s="166"/>
      <c r="NC84" s="166"/>
      <c r="ND84" s="166"/>
      <c r="NE84" s="166"/>
      <c r="NF84" s="166"/>
      <c r="NG84" s="166"/>
      <c r="NH84" s="166"/>
      <c r="NI84" s="166"/>
      <c r="NJ84" s="166"/>
      <c r="NK84" s="166"/>
      <c r="NL84" s="166"/>
      <c r="NM84" s="166"/>
      <c r="NN84" s="166"/>
      <c r="NO84" s="166"/>
      <c r="NP84" s="166"/>
      <c r="NQ84" s="166"/>
      <c r="NR84" s="166"/>
      <c r="NS84" s="166"/>
      <c r="NT84" s="166"/>
      <c r="NU84" s="166"/>
      <c r="NV84" s="166"/>
      <c r="NW84" s="166"/>
      <c r="NX84" s="166"/>
      <c r="NY84" s="166"/>
      <c r="NZ84" s="166"/>
      <c r="OA84" s="166"/>
      <c r="OB84" s="166"/>
      <c r="OC84" s="166"/>
      <c r="OD84" s="166"/>
      <c r="OE84" s="166"/>
      <c r="OF84" s="166"/>
      <c r="OG84" s="166"/>
      <c r="OH84" s="166"/>
      <c r="OI84" s="166"/>
      <c r="OJ84" s="166"/>
      <c r="OK84" s="166"/>
      <c r="OL84" s="166"/>
      <c r="OM84" s="166"/>
      <c r="ON84" s="166"/>
      <c r="OO84" s="166"/>
      <c r="OP84" s="166"/>
      <c r="OQ84" s="166"/>
      <c r="OR84" s="166"/>
      <c r="OS84" s="166"/>
      <c r="OT84" s="166"/>
      <c r="OU84" s="166"/>
      <c r="OV84" s="166"/>
      <c r="OW84" s="166"/>
      <c r="OX84" s="166"/>
      <c r="OY84" s="166"/>
      <c r="OZ84" s="166"/>
      <c r="PA84" s="166"/>
      <c r="PB84" s="166"/>
      <c r="PC84" s="166"/>
      <c r="PD84" s="166"/>
      <c r="PE84" s="166"/>
      <c r="PF84" s="166"/>
      <c r="PG84" s="166"/>
      <c r="PH84" s="166"/>
      <c r="PI84" s="166"/>
      <c r="PJ84" s="166"/>
      <c r="PK84" s="166"/>
      <c r="PL84" s="166"/>
      <c r="PM84" s="166"/>
      <c r="PN84" s="166"/>
      <c r="PO84" s="166"/>
      <c r="PP84" s="166"/>
      <c r="PQ84" s="166"/>
      <c r="PR84" s="166"/>
      <c r="PS84" s="166"/>
      <c r="PT84" s="166"/>
      <c r="PU84" s="166"/>
      <c r="PV84" s="166"/>
      <c r="PW84" s="166"/>
      <c r="PX84" s="166"/>
      <c r="PY84" s="166"/>
      <c r="PZ84" s="166"/>
      <c r="QA84" s="166"/>
      <c r="QB84" s="166"/>
      <c r="QC84" s="166"/>
      <c r="QD84" s="166"/>
      <c r="QE84" s="166"/>
      <c r="QF84" s="166"/>
      <c r="QG84" s="166"/>
      <c r="QH84" s="166"/>
      <c r="QI84" s="166"/>
      <c r="QJ84" s="166"/>
      <c r="QK84" s="166"/>
      <c r="QL84" s="166"/>
      <c r="QM84" s="166"/>
      <c r="QN84" s="166"/>
      <c r="QO84" s="166"/>
      <c r="QP84" s="166"/>
      <c r="QQ84" s="166"/>
      <c r="QR84" s="166"/>
      <c r="QS84" s="166"/>
      <c r="QT84" s="166"/>
      <c r="QU84" s="166"/>
      <c r="QV84" s="166"/>
      <c r="QW84" s="166"/>
      <c r="QX84" s="166"/>
      <c r="QY84" s="166"/>
      <c r="QZ84" s="166"/>
      <c r="RA84" s="166"/>
      <c r="RB84" s="166"/>
      <c r="RC84" s="166"/>
      <c r="RD84" s="166"/>
      <c r="RE84" s="166"/>
      <c r="RF84" s="166"/>
      <c r="RG84" s="166"/>
      <c r="RH84" s="166"/>
      <c r="RI84" s="166"/>
      <c r="RJ84" s="166"/>
      <c r="RK84" s="166"/>
      <c r="RL84" s="166"/>
      <c r="RM84" s="166"/>
      <c r="RN84" s="166"/>
      <c r="RO84" s="166"/>
      <c r="RP84" s="166"/>
      <c r="RQ84" s="166"/>
      <c r="RR84" s="166"/>
      <c r="RS84" s="166"/>
      <c r="RT84" s="166"/>
      <c r="RU84" s="166"/>
      <c r="RV84" s="166"/>
      <c r="RW84" s="166"/>
      <c r="RX84" s="166"/>
      <c r="RY84" s="166"/>
      <c r="RZ84" s="166"/>
      <c r="SA84" s="166"/>
      <c r="SB84" s="166"/>
      <c r="SC84" s="166"/>
      <c r="SD84" s="166"/>
      <c r="SE84" s="166"/>
      <c r="SF84" s="166"/>
      <c r="SG84" s="166"/>
      <c r="SH84" s="166"/>
      <c r="SI84" s="166"/>
      <c r="SJ84" s="166"/>
      <c r="SK84" s="166"/>
      <c r="SL84" s="166"/>
      <c r="SM84" s="166"/>
      <c r="SN84" s="166"/>
      <c r="SO84" s="166"/>
      <c r="SP84" s="166"/>
      <c r="SQ84" s="166"/>
      <c r="SR84" s="166"/>
      <c r="SS84" s="166"/>
      <c r="ST84" s="166"/>
      <c r="SU84" s="166"/>
      <c r="SV84" s="166"/>
      <c r="SW84" s="166"/>
      <c r="SX84" s="166"/>
      <c r="SY84" s="166"/>
      <c r="SZ84" s="166"/>
      <c r="TA84" s="166"/>
      <c r="TB84" s="166"/>
      <c r="TC84" s="166"/>
      <c r="TD84" s="166"/>
      <c r="TE84" s="166"/>
      <c r="TF84" s="166"/>
      <c r="TG84" s="166"/>
      <c r="TH84" s="166"/>
      <c r="TI84" s="166"/>
      <c r="TJ84" s="166"/>
      <c r="TK84" s="166"/>
      <c r="TL84" s="166"/>
      <c r="TM84" s="166"/>
      <c r="TN84" s="166"/>
      <c r="TO84" s="166"/>
      <c r="TP84" s="166"/>
      <c r="TQ84" s="166"/>
      <c r="TR84" s="166"/>
      <c r="TS84" s="166"/>
      <c r="TT84" s="166"/>
      <c r="TU84" s="166"/>
      <c r="TV84" s="166"/>
      <c r="TW84" s="166"/>
      <c r="TX84" s="166"/>
      <c r="TY84" s="166"/>
      <c r="TZ84" s="166"/>
      <c r="UA84" s="166"/>
      <c r="UB84" s="166"/>
      <c r="UC84" s="166"/>
      <c r="UD84" s="166"/>
      <c r="UE84" s="166"/>
      <c r="UF84" s="166"/>
      <c r="UG84" s="166"/>
      <c r="UH84" s="166"/>
      <c r="UI84" s="166"/>
      <c r="UJ84" s="166"/>
      <c r="UK84" s="166"/>
      <c r="UL84" s="166"/>
      <c r="UM84" s="166"/>
      <c r="UN84" s="166"/>
      <c r="UO84" s="166"/>
      <c r="UP84" s="166"/>
      <c r="UQ84" s="166"/>
      <c r="UR84" s="166"/>
      <c r="US84" s="166"/>
      <c r="UT84" s="166"/>
      <c r="UU84" s="166"/>
      <c r="UV84" s="166"/>
      <c r="UW84" s="166"/>
      <c r="UX84" s="166"/>
      <c r="UY84" s="166"/>
      <c r="UZ84" s="166"/>
      <c r="VA84" s="166"/>
      <c r="VB84" s="166"/>
      <c r="VC84" s="166"/>
      <c r="VD84" s="166"/>
      <c r="VE84" s="166"/>
      <c r="VF84" s="166"/>
      <c r="VG84" s="166"/>
      <c r="VH84" s="166"/>
      <c r="VI84" s="166"/>
      <c r="VJ84" s="166"/>
      <c r="VK84" s="166"/>
      <c r="VL84" s="166"/>
      <c r="VM84" s="166"/>
      <c r="VN84" s="166"/>
      <c r="VO84" s="166"/>
      <c r="VP84" s="166"/>
      <c r="VQ84" s="166"/>
      <c r="VR84" s="166"/>
      <c r="VS84" s="166"/>
      <c r="VT84" s="166"/>
      <c r="VU84" s="166"/>
      <c r="VV84" s="166"/>
      <c r="VW84" s="166"/>
      <c r="VX84" s="166"/>
      <c r="VY84" s="166"/>
      <c r="VZ84" s="166"/>
      <c r="WA84" s="166"/>
      <c r="WB84" s="166"/>
      <c r="WC84" s="166"/>
      <c r="WD84" s="166"/>
      <c r="WE84" s="166"/>
      <c r="WF84" s="166"/>
      <c r="WG84" s="166"/>
      <c r="WH84" s="166"/>
      <c r="WI84" s="166"/>
      <c r="WJ84" s="166"/>
      <c r="WK84" s="166"/>
      <c r="WL84" s="166"/>
      <c r="WM84" s="166"/>
      <c r="WN84" s="166"/>
      <c r="WO84" s="166"/>
      <c r="WP84" s="166"/>
      <c r="WQ84" s="166"/>
      <c r="WR84" s="166"/>
      <c r="WS84" s="166"/>
      <c r="WT84" s="166"/>
      <c r="WU84" s="166"/>
      <c r="WV84" s="166"/>
      <c r="WW84" s="166"/>
      <c r="WX84" s="166"/>
      <c r="WY84" s="166"/>
      <c r="WZ84" s="166"/>
      <c r="XA84" s="166"/>
      <c r="XB84" s="166"/>
      <c r="XC84" s="166"/>
      <c r="XD84" s="166"/>
      <c r="XE84" s="166"/>
      <c r="XF84" s="166"/>
      <c r="XG84" s="166"/>
      <c r="XH84" s="166"/>
      <c r="XI84" s="166"/>
      <c r="XJ84" s="166"/>
      <c r="XK84" s="166"/>
      <c r="XL84" s="166"/>
      <c r="XM84" s="166"/>
      <c r="XN84" s="166"/>
      <c r="XO84" s="166"/>
      <c r="XP84" s="166"/>
      <c r="XQ84" s="166"/>
      <c r="XR84" s="166"/>
      <c r="XS84" s="166"/>
      <c r="XT84" s="166"/>
      <c r="XU84" s="166"/>
      <c r="XV84" s="166"/>
      <c r="XW84" s="166"/>
      <c r="XX84" s="166"/>
      <c r="XY84" s="166"/>
      <c r="XZ84" s="166"/>
      <c r="YA84" s="166"/>
      <c r="YB84" s="166"/>
      <c r="YC84" s="166"/>
      <c r="YD84" s="166"/>
      <c r="YE84" s="166"/>
      <c r="YF84" s="166"/>
      <c r="YG84" s="166"/>
      <c r="YH84" s="166"/>
      <c r="YI84" s="166"/>
      <c r="YJ84" s="166"/>
      <c r="YK84" s="166"/>
      <c r="YL84" s="166"/>
      <c r="YM84" s="166"/>
      <c r="YN84" s="166"/>
      <c r="YO84" s="166"/>
      <c r="YP84" s="166"/>
      <c r="YQ84" s="166"/>
      <c r="YR84" s="166"/>
      <c r="YS84" s="166"/>
      <c r="YT84" s="166"/>
      <c r="YU84" s="166"/>
      <c r="YV84" s="166"/>
      <c r="YW84" s="166"/>
      <c r="YX84" s="166"/>
      <c r="YY84" s="166"/>
      <c r="YZ84" s="166"/>
      <c r="ZA84" s="166"/>
      <c r="ZB84" s="166"/>
      <c r="ZC84" s="166"/>
      <c r="ZD84" s="166"/>
      <c r="ZE84" s="166"/>
      <c r="ZF84" s="166"/>
      <c r="ZG84" s="166"/>
      <c r="ZH84" s="166"/>
      <c r="ZI84" s="166"/>
      <c r="ZJ84" s="166"/>
      <c r="ZK84" s="166"/>
      <c r="ZL84" s="166"/>
      <c r="ZM84" s="166"/>
      <c r="ZN84" s="166"/>
      <c r="ZO84" s="166"/>
      <c r="ZP84" s="166"/>
      <c r="ZQ84" s="166"/>
      <c r="ZR84" s="166"/>
      <c r="ZS84" s="166"/>
      <c r="ZT84" s="166"/>
      <c r="ZU84" s="166"/>
      <c r="ZV84" s="166"/>
      <c r="ZW84" s="166"/>
      <c r="ZX84" s="166"/>
      <c r="ZY84" s="166"/>
      <c r="ZZ84" s="166"/>
      <c r="AAA84" s="166"/>
      <c r="AAB84" s="166"/>
      <c r="AAC84" s="166"/>
      <c r="AAD84" s="166"/>
      <c r="AAE84" s="166"/>
      <c r="AAF84" s="166"/>
      <c r="AAG84" s="166"/>
      <c r="AAH84" s="166"/>
      <c r="AAI84" s="166"/>
      <c r="AAJ84" s="166"/>
      <c r="AAK84" s="166"/>
      <c r="AAL84" s="166"/>
      <c r="AAM84" s="166"/>
      <c r="AAN84" s="166"/>
      <c r="AAO84" s="166"/>
      <c r="AAP84" s="166"/>
      <c r="AAQ84" s="166"/>
      <c r="AAR84" s="166"/>
      <c r="AAS84" s="166"/>
      <c r="AAT84" s="166"/>
      <c r="AAU84" s="166"/>
      <c r="AAV84" s="166"/>
      <c r="AAW84" s="166"/>
      <c r="AAX84" s="166"/>
      <c r="AAY84" s="166"/>
      <c r="AAZ84" s="166"/>
      <c r="ABA84" s="166"/>
      <c r="ABB84" s="166"/>
      <c r="ABC84" s="166"/>
      <c r="ABD84" s="166"/>
      <c r="ABE84" s="166"/>
      <c r="ABF84" s="166"/>
      <c r="ABG84" s="166"/>
      <c r="ABH84" s="166"/>
      <c r="ABI84" s="166"/>
      <c r="ABJ84" s="166"/>
      <c r="ABK84" s="166"/>
      <c r="ABL84" s="166"/>
      <c r="ABM84" s="166"/>
      <c r="ABN84" s="166"/>
      <c r="ABO84" s="166"/>
      <c r="ABP84" s="166"/>
      <c r="ABQ84" s="166"/>
      <c r="ABR84" s="166"/>
      <c r="ABS84" s="166"/>
      <c r="ABT84" s="166"/>
      <c r="ABU84" s="166"/>
      <c r="ABV84" s="166"/>
      <c r="ABW84" s="166"/>
      <c r="ABX84" s="166"/>
      <c r="ABY84" s="166"/>
      <c r="ABZ84" s="166"/>
      <c r="ACA84" s="166"/>
      <c r="ACB84" s="166"/>
      <c r="ACC84" s="166"/>
      <c r="ACD84" s="166"/>
      <c r="ACE84" s="166"/>
      <c r="ACF84" s="166"/>
      <c r="ACG84" s="166"/>
      <c r="ACH84" s="166"/>
      <c r="ACI84" s="166"/>
      <c r="ACJ84" s="166"/>
      <c r="ACK84" s="166"/>
      <c r="ACL84" s="166"/>
      <c r="ACM84" s="166"/>
      <c r="ACN84" s="166"/>
      <c r="ACO84" s="166"/>
      <c r="ACP84" s="166"/>
      <c r="ACQ84" s="166"/>
      <c r="ACR84" s="166"/>
      <c r="ACS84" s="166"/>
      <c r="ACT84" s="166"/>
      <c r="ACU84" s="166"/>
      <c r="ACV84" s="166"/>
      <c r="ACW84" s="166"/>
      <c r="ACX84" s="166"/>
      <c r="ACY84" s="166"/>
      <c r="ACZ84" s="166"/>
      <c r="ADA84" s="166"/>
      <c r="ADB84" s="166"/>
      <c r="ADC84" s="166"/>
      <c r="ADD84" s="166"/>
      <c r="ADE84" s="166"/>
      <c r="ADF84" s="166"/>
      <c r="ADG84" s="166"/>
      <c r="ADH84" s="166"/>
      <c r="ADI84" s="166"/>
      <c r="ADJ84" s="166"/>
      <c r="ADK84" s="166"/>
      <c r="ADL84" s="166"/>
      <c r="ADM84" s="166"/>
      <c r="ADN84" s="166"/>
      <c r="ADO84" s="166"/>
      <c r="ADP84" s="166"/>
      <c r="ADQ84" s="166"/>
      <c r="ADR84" s="166"/>
      <c r="ADS84" s="166"/>
      <c r="ADT84" s="166"/>
      <c r="ADU84" s="166"/>
      <c r="ADV84" s="166"/>
      <c r="ADW84" s="166"/>
      <c r="ADX84" s="166"/>
      <c r="ADY84" s="166"/>
      <c r="ADZ84" s="166"/>
      <c r="AEA84" s="166"/>
      <c r="AEB84" s="166"/>
      <c r="AEC84" s="166"/>
      <c r="AED84" s="166"/>
      <c r="AEE84" s="166"/>
      <c r="AEF84" s="166"/>
      <c r="AEG84" s="166"/>
      <c r="AEH84" s="166"/>
      <c r="AEI84" s="166"/>
      <c r="AEJ84" s="166"/>
      <c r="AEK84" s="166"/>
      <c r="AEL84" s="166"/>
      <c r="AEM84" s="166"/>
      <c r="AEN84" s="166"/>
      <c r="AEO84" s="166"/>
      <c r="AEP84" s="166"/>
      <c r="AEQ84" s="166"/>
      <c r="AER84" s="166"/>
      <c r="AES84" s="166"/>
      <c r="AET84" s="166"/>
      <c r="AEU84" s="166"/>
      <c r="AEV84" s="166"/>
      <c r="AEW84" s="166"/>
      <c r="AEX84" s="166"/>
      <c r="AEY84" s="166"/>
      <c r="AEZ84" s="166"/>
      <c r="AFA84" s="166"/>
      <c r="AFB84" s="166"/>
      <c r="AFC84" s="166"/>
      <c r="AFD84" s="166"/>
      <c r="AFE84" s="166"/>
      <c r="AFF84" s="166"/>
      <c r="AFG84" s="166"/>
      <c r="AFH84" s="166"/>
      <c r="AFI84" s="166"/>
      <c r="AFJ84" s="166"/>
      <c r="AFK84" s="166"/>
      <c r="AFL84" s="166"/>
      <c r="AFM84" s="166"/>
      <c r="AFN84" s="166"/>
      <c r="AFO84" s="166"/>
      <c r="AFP84" s="166"/>
      <c r="AFQ84" s="166"/>
      <c r="AFR84" s="166"/>
      <c r="AFS84" s="166"/>
      <c r="AFT84" s="166"/>
      <c r="AFU84" s="166"/>
      <c r="AFV84" s="166"/>
      <c r="AFW84" s="166"/>
      <c r="AFX84" s="166"/>
      <c r="AFY84" s="166"/>
      <c r="AFZ84" s="166"/>
      <c r="AGA84" s="166"/>
      <c r="AGB84" s="166"/>
      <c r="AGC84" s="166"/>
      <c r="AGD84" s="166"/>
      <c r="AGE84" s="166"/>
      <c r="AGF84" s="166"/>
      <c r="AGG84" s="166"/>
      <c r="AGH84" s="166"/>
      <c r="AGI84" s="166"/>
      <c r="AGJ84" s="166"/>
      <c r="AGK84" s="166"/>
      <c r="AGL84" s="166"/>
      <c r="AGM84" s="166"/>
      <c r="AGN84" s="166"/>
      <c r="AGO84" s="166"/>
      <c r="AGP84" s="166"/>
      <c r="AGQ84" s="166"/>
      <c r="AGR84" s="166"/>
      <c r="AGS84" s="166"/>
      <c r="AGT84" s="166"/>
      <c r="AGU84" s="166"/>
      <c r="AGV84" s="166"/>
      <c r="AGW84" s="166"/>
      <c r="AGX84" s="166"/>
      <c r="AGY84" s="166"/>
      <c r="AGZ84" s="166"/>
      <c r="AHA84" s="166"/>
      <c r="AHB84" s="166"/>
      <c r="AHC84" s="166"/>
      <c r="AHD84" s="166"/>
      <c r="AHE84" s="166"/>
      <c r="AHF84" s="166"/>
      <c r="AHG84" s="166"/>
      <c r="AHH84" s="166"/>
      <c r="AHI84" s="166"/>
      <c r="AHJ84" s="166"/>
      <c r="AHK84" s="166"/>
      <c r="AHL84" s="166"/>
      <c r="AHM84" s="166"/>
      <c r="AHN84" s="166"/>
      <c r="AHO84" s="166"/>
      <c r="AHP84" s="166"/>
      <c r="AHQ84" s="166"/>
      <c r="AHR84" s="166"/>
      <c r="AHS84" s="166"/>
      <c r="AHT84" s="166"/>
      <c r="AHU84" s="166"/>
      <c r="AHV84" s="166"/>
      <c r="AHW84" s="166"/>
      <c r="AHX84" s="166"/>
      <c r="AHY84" s="166"/>
      <c r="AHZ84" s="166"/>
      <c r="AIA84" s="166"/>
      <c r="AIB84" s="166"/>
      <c r="AIC84" s="166"/>
      <c r="AID84" s="166"/>
      <c r="AIE84" s="166"/>
      <c r="AIF84" s="166"/>
      <c r="AIG84" s="166"/>
      <c r="AIH84" s="166"/>
      <c r="AII84" s="166"/>
      <c r="AIJ84" s="166"/>
      <c r="AIK84" s="166"/>
      <c r="AIL84" s="166"/>
      <c r="AIM84" s="166"/>
      <c r="AIN84" s="166"/>
      <c r="AIO84" s="166"/>
      <c r="AIP84" s="166"/>
      <c r="AIQ84" s="166"/>
      <c r="AIR84" s="166"/>
      <c r="AIS84" s="166"/>
      <c r="AIT84" s="166"/>
      <c r="AIU84" s="166"/>
      <c r="AIV84" s="166"/>
      <c r="AIW84" s="166"/>
      <c r="AIX84" s="166"/>
      <c r="AIY84" s="166"/>
      <c r="AIZ84" s="166"/>
      <c r="AJA84" s="166"/>
      <c r="AJB84" s="166"/>
      <c r="AJC84" s="166"/>
      <c r="AJD84" s="166"/>
      <c r="AJE84" s="166"/>
      <c r="AJF84" s="166"/>
      <c r="AJG84" s="166"/>
      <c r="AJH84" s="166"/>
      <c r="AJI84" s="166"/>
      <c r="AJJ84" s="166"/>
      <c r="AJK84" s="166"/>
      <c r="AJL84" s="166"/>
      <c r="AJM84" s="166"/>
      <c r="AJN84" s="166"/>
      <c r="AJO84" s="166"/>
      <c r="AJP84" s="166"/>
      <c r="AJQ84" s="166"/>
      <c r="AJR84" s="166"/>
      <c r="AJS84" s="166"/>
      <c r="AJT84" s="166"/>
      <c r="AJU84" s="166"/>
      <c r="AJV84" s="166"/>
      <c r="AJW84" s="166"/>
      <c r="AJX84" s="166"/>
      <c r="AJY84" s="166"/>
      <c r="AJZ84" s="166"/>
      <c r="AKA84" s="166"/>
      <c r="AKB84" s="166"/>
      <c r="AKC84" s="166"/>
      <c r="AKD84" s="166"/>
      <c r="AKE84" s="166"/>
      <c r="AKF84" s="166"/>
      <c r="AKG84" s="166"/>
      <c r="AKH84" s="166"/>
      <c r="AKI84" s="166"/>
      <c r="AKJ84" s="166"/>
      <c r="AKK84" s="166"/>
      <c r="AKL84" s="166"/>
      <c r="AKM84" s="166"/>
      <c r="AKN84" s="166"/>
    </row>
    <row r="85" spans="1:976" s="420" customFormat="1" ht="13.8" customHeight="1">
      <c r="B85" s="371"/>
      <c r="C85" s="371"/>
      <c r="D85" s="366" t="s">
        <v>293</v>
      </c>
      <c r="E85" s="164"/>
      <c r="F85" s="164"/>
      <c r="G85" s="164"/>
      <c r="H85" s="164"/>
      <c r="I85" s="164"/>
      <c r="J85" s="164"/>
      <c r="K85" s="164"/>
      <c r="L85" s="164"/>
      <c r="M85" s="164"/>
      <c r="N85" s="164"/>
      <c r="O85" s="164"/>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c r="BT85" s="161"/>
      <c r="BU85" s="161"/>
      <c r="BV85" s="161"/>
      <c r="BW85" s="161"/>
      <c r="BX85" s="161"/>
      <c r="BY85" s="161"/>
      <c r="BZ85" s="161"/>
      <c r="CA85" s="161"/>
      <c r="CB85" s="161"/>
      <c r="CC85" s="161"/>
      <c r="CD85" s="161"/>
      <c r="CE85" s="161"/>
      <c r="CF85" s="161"/>
      <c r="CG85" s="161"/>
      <c r="CH85" s="161"/>
      <c r="CI85" s="161"/>
      <c r="CJ85" s="161"/>
      <c r="CK85" s="161"/>
      <c r="CL85" s="161"/>
      <c r="CM85" s="161"/>
      <c r="CN85" s="161"/>
      <c r="CO85" s="161"/>
      <c r="CP85" s="161"/>
      <c r="CQ85" s="161"/>
      <c r="CR85" s="161"/>
      <c r="CS85" s="161"/>
      <c r="CT85" s="161"/>
      <c r="CU85" s="161"/>
      <c r="CV85" s="161"/>
      <c r="CW85" s="161"/>
      <c r="CX85" s="161"/>
      <c r="CY85" s="161"/>
      <c r="CZ85" s="161"/>
      <c r="DA85" s="161"/>
      <c r="DB85" s="161"/>
      <c r="DC85" s="161"/>
      <c r="DD85" s="161"/>
      <c r="DE85" s="161"/>
      <c r="DF85" s="161"/>
      <c r="DG85" s="161"/>
      <c r="DH85" s="161"/>
      <c r="DI85" s="161"/>
      <c r="DJ85" s="161"/>
      <c r="DK85" s="161"/>
      <c r="DL85" s="161"/>
      <c r="DM85" s="161"/>
      <c r="DN85" s="161"/>
      <c r="DO85" s="161"/>
      <c r="DP85" s="161"/>
      <c r="DQ85" s="161"/>
      <c r="DR85" s="161"/>
      <c r="DS85" s="161"/>
      <c r="DT85" s="161"/>
      <c r="DU85" s="161"/>
      <c r="DV85" s="161"/>
      <c r="DW85" s="161"/>
      <c r="DX85" s="161"/>
      <c r="DY85" s="161"/>
      <c r="DZ85" s="161"/>
      <c r="EA85" s="161"/>
      <c r="EB85" s="161"/>
      <c r="EC85" s="161"/>
      <c r="ED85" s="161"/>
      <c r="EE85" s="161"/>
      <c r="EF85" s="161"/>
      <c r="EG85" s="161"/>
      <c r="EH85" s="161"/>
      <c r="EI85" s="161"/>
      <c r="EJ85" s="161"/>
      <c r="EK85" s="161"/>
      <c r="EL85" s="161"/>
      <c r="EM85" s="161"/>
      <c r="EN85" s="161"/>
      <c r="EO85" s="161"/>
      <c r="EP85" s="161"/>
      <c r="EQ85" s="161"/>
      <c r="ER85" s="161"/>
      <c r="ES85" s="161"/>
      <c r="ET85" s="161"/>
      <c r="EU85" s="161"/>
      <c r="EV85" s="161"/>
      <c r="EW85" s="161"/>
      <c r="EX85" s="161"/>
      <c r="EY85" s="161"/>
      <c r="EZ85" s="161"/>
      <c r="FA85" s="161"/>
      <c r="FB85" s="161"/>
      <c r="FC85" s="161"/>
      <c r="FD85" s="161"/>
      <c r="FE85" s="161"/>
      <c r="FF85" s="161"/>
      <c r="FG85" s="161"/>
      <c r="FH85" s="161"/>
      <c r="FI85" s="161"/>
      <c r="FJ85" s="161"/>
      <c r="FK85" s="161"/>
      <c r="FL85" s="161"/>
      <c r="FM85" s="161"/>
      <c r="FN85" s="161"/>
      <c r="FO85" s="161"/>
      <c r="FP85" s="161"/>
      <c r="FQ85" s="161"/>
      <c r="FR85" s="161"/>
      <c r="FS85" s="161"/>
      <c r="FT85" s="161"/>
      <c r="FU85" s="161"/>
      <c r="FV85" s="161"/>
      <c r="FW85" s="161"/>
      <c r="FX85" s="161"/>
      <c r="FY85" s="161"/>
      <c r="FZ85" s="161"/>
      <c r="GA85" s="161"/>
      <c r="GB85" s="161"/>
      <c r="GC85" s="161"/>
      <c r="GD85" s="161"/>
      <c r="GE85" s="161"/>
      <c r="GF85" s="161"/>
      <c r="GG85" s="161"/>
      <c r="GH85" s="161"/>
      <c r="GI85" s="161"/>
      <c r="GJ85" s="161"/>
      <c r="GK85" s="161"/>
      <c r="GL85" s="161"/>
      <c r="GM85" s="161"/>
      <c r="GN85" s="161"/>
      <c r="GO85" s="161"/>
      <c r="GP85" s="161"/>
      <c r="GQ85" s="161"/>
      <c r="GR85" s="161"/>
      <c r="GS85" s="161"/>
      <c r="GT85" s="161"/>
      <c r="GU85" s="161"/>
      <c r="GV85" s="161"/>
      <c r="GW85" s="161"/>
      <c r="GX85" s="161"/>
      <c r="GY85" s="161"/>
      <c r="GZ85" s="161"/>
      <c r="HA85" s="161"/>
      <c r="HB85" s="161"/>
      <c r="HC85" s="161"/>
      <c r="HD85" s="161"/>
      <c r="HE85" s="161"/>
      <c r="HF85" s="161"/>
      <c r="HG85" s="161"/>
      <c r="HH85" s="161"/>
      <c r="HI85" s="161"/>
      <c r="HJ85" s="161"/>
      <c r="HK85" s="161"/>
      <c r="HL85" s="161"/>
      <c r="HM85" s="161"/>
      <c r="HN85" s="161"/>
      <c r="HO85" s="161"/>
      <c r="HP85" s="161"/>
      <c r="HQ85" s="161"/>
      <c r="HR85" s="161"/>
      <c r="HS85" s="161"/>
      <c r="HT85" s="161"/>
      <c r="HU85" s="161"/>
      <c r="HV85" s="161"/>
      <c r="HW85" s="161"/>
      <c r="HX85" s="161"/>
      <c r="HY85" s="161"/>
      <c r="HZ85" s="161"/>
      <c r="IA85" s="161"/>
      <c r="IB85" s="161"/>
      <c r="IC85" s="161"/>
      <c r="ID85" s="161"/>
      <c r="IE85" s="161"/>
      <c r="IF85" s="161"/>
      <c r="IG85" s="161"/>
      <c r="IH85" s="161"/>
      <c r="II85" s="161"/>
      <c r="IJ85" s="161"/>
      <c r="IK85" s="161"/>
      <c r="IL85" s="161"/>
      <c r="IM85" s="161"/>
      <c r="IN85" s="161"/>
      <c r="IO85" s="161"/>
      <c r="IP85" s="161"/>
      <c r="IQ85" s="161"/>
      <c r="IR85" s="161"/>
      <c r="IS85" s="161"/>
      <c r="IT85" s="161"/>
      <c r="IU85" s="161"/>
      <c r="IV85" s="161"/>
      <c r="IW85" s="161"/>
      <c r="IX85" s="161"/>
      <c r="IY85" s="161"/>
      <c r="IZ85" s="161"/>
      <c r="JA85" s="161"/>
      <c r="JB85" s="161"/>
      <c r="JC85" s="161"/>
      <c r="JD85" s="161"/>
      <c r="JE85" s="161"/>
      <c r="JF85" s="161"/>
      <c r="JG85" s="161"/>
      <c r="JH85" s="161"/>
      <c r="JI85" s="161"/>
      <c r="JJ85" s="161"/>
      <c r="JK85" s="161"/>
      <c r="JL85" s="161"/>
      <c r="JM85" s="161"/>
      <c r="JN85" s="161"/>
      <c r="JO85" s="161"/>
      <c r="JP85" s="161"/>
      <c r="JQ85" s="161"/>
      <c r="JR85" s="161"/>
      <c r="JS85" s="161"/>
      <c r="JT85" s="161"/>
      <c r="JU85" s="161"/>
      <c r="JV85" s="161"/>
      <c r="JW85" s="161"/>
      <c r="JX85" s="161"/>
      <c r="JY85" s="161"/>
      <c r="JZ85" s="161"/>
      <c r="KA85" s="161"/>
      <c r="KB85" s="161"/>
      <c r="KC85" s="161"/>
      <c r="KD85" s="161"/>
      <c r="KE85" s="161"/>
      <c r="KF85" s="161"/>
      <c r="KG85" s="161"/>
      <c r="KH85" s="161"/>
      <c r="KI85" s="161"/>
      <c r="KJ85" s="161"/>
      <c r="KK85" s="161"/>
      <c r="KL85" s="161"/>
      <c r="KM85" s="161"/>
      <c r="KN85" s="161"/>
      <c r="KO85" s="161"/>
      <c r="KP85" s="161"/>
      <c r="KQ85" s="161"/>
      <c r="KR85" s="161"/>
      <c r="KS85" s="161"/>
      <c r="KT85" s="161"/>
      <c r="KU85" s="161"/>
      <c r="KV85" s="161"/>
      <c r="KW85" s="161"/>
      <c r="KX85" s="161"/>
      <c r="KY85" s="161"/>
      <c r="KZ85" s="161"/>
      <c r="LA85" s="161"/>
      <c r="LB85" s="161"/>
      <c r="LC85" s="161"/>
      <c r="LD85" s="161"/>
      <c r="LE85" s="161"/>
      <c r="LF85" s="161"/>
      <c r="LG85" s="161"/>
      <c r="LH85" s="161"/>
      <c r="LI85" s="161"/>
      <c r="LJ85" s="161"/>
      <c r="LK85" s="161"/>
      <c r="LL85" s="161"/>
      <c r="LM85" s="161"/>
      <c r="LN85" s="161"/>
      <c r="LO85" s="161"/>
      <c r="LP85" s="161"/>
      <c r="LQ85" s="161"/>
      <c r="LR85" s="161"/>
      <c r="LS85" s="161"/>
      <c r="LT85" s="161"/>
      <c r="LU85" s="161"/>
      <c r="LV85" s="161"/>
      <c r="LW85" s="161"/>
      <c r="LX85" s="161"/>
      <c r="LY85" s="161"/>
      <c r="LZ85" s="161"/>
      <c r="MA85" s="161"/>
      <c r="MB85" s="161"/>
      <c r="MC85" s="161"/>
      <c r="MD85" s="161"/>
      <c r="ME85" s="161"/>
      <c r="MF85" s="161"/>
      <c r="MG85" s="161"/>
      <c r="MH85" s="161"/>
      <c r="MI85" s="161"/>
      <c r="MJ85" s="161"/>
      <c r="MK85" s="161"/>
      <c r="ML85" s="161"/>
      <c r="MM85" s="161"/>
      <c r="MN85" s="161"/>
      <c r="MO85" s="161"/>
      <c r="MP85" s="161"/>
      <c r="MQ85" s="161"/>
      <c r="MR85" s="161"/>
      <c r="MS85" s="161"/>
      <c r="MT85" s="161"/>
      <c r="MU85" s="161"/>
      <c r="MV85" s="161"/>
      <c r="MW85" s="161"/>
      <c r="MX85" s="161"/>
      <c r="MY85" s="161"/>
      <c r="MZ85" s="161"/>
      <c r="NA85" s="161"/>
      <c r="NB85" s="161"/>
      <c r="NC85" s="161"/>
      <c r="ND85" s="161"/>
      <c r="NE85" s="161"/>
      <c r="NF85" s="161"/>
      <c r="NG85" s="161"/>
      <c r="NH85" s="161"/>
      <c r="NI85" s="161"/>
      <c r="NJ85" s="161"/>
      <c r="NK85" s="161"/>
      <c r="NL85" s="161"/>
      <c r="NM85" s="161"/>
      <c r="NN85" s="161"/>
      <c r="NO85" s="161"/>
      <c r="NP85" s="161"/>
      <c r="NQ85" s="161"/>
      <c r="NR85" s="161"/>
      <c r="NS85" s="161"/>
      <c r="NT85" s="161"/>
      <c r="NU85" s="161"/>
      <c r="NV85" s="161"/>
      <c r="NW85" s="161"/>
      <c r="NX85" s="161"/>
      <c r="NY85" s="161"/>
      <c r="NZ85" s="161"/>
      <c r="OA85" s="161"/>
      <c r="OB85" s="161"/>
      <c r="OC85" s="161"/>
      <c r="OD85" s="161"/>
      <c r="OE85" s="161"/>
      <c r="OF85" s="161"/>
      <c r="OG85" s="161"/>
      <c r="OH85" s="161"/>
      <c r="OI85" s="161"/>
      <c r="OJ85" s="161"/>
      <c r="OK85" s="161"/>
      <c r="OL85" s="161"/>
      <c r="OM85" s="161"/>
      <c r="ON85" s="161"/>
      <c r="OO85" s="161"/>
      <c r="OP85" s="161"/>
      <c r="OQ85" s="161"/>
      <c r="OR85" s="161"/>
      <c r="OS85" s="161"/>
      <c r="OT85" s="161"/>
      <c r="OU85" s="161"/>
      <c r="OV85" s="161"/>
      <c r="OW85" s="161"/>
      <c r="OX85" s="161"/>
      <c r="OY85" s="161"/>
      <c r="OZ85" s="161"/>
      <c r="PA85" s="161"/>
      <c r="PB85" s="161"/>
      <c r="PC85" s="161"/>
      <c r="PD85" s="161"/>
      <c r="PE85" s="161"/>
      <c r="PF85" s="161"/>
      <c r="PG85" s="161"/>
      <c r="PH85" s="161"/>
      <c r="PI85" s="161"/>
      <c r="PJ85" s="161"/>
      <c r="PK85" s="161"/>
      <c r="PL85" s="161"/>
      <c r="PM85" s="161"/>
      <c r="PN85" s="161"/>
      <c r="PO85" s="161"/>
      <c r="PP85" s="161"/>
      <c r="PQ85" s="161"/>
      <c r="PR85" s="161"/>
      <c r="PS85" s="161"/>
      <c r="PT85" s="161"/>
      <c r="PU85" s="161"/>
      <c r="PV85" s="161"/>
      <c r="PW85" s="161"/>
      <c r="PX85" s="161"/>
      <c r="PY85" s="161"/>
      <c r="PZ85" s="161"/>
      <c r="QA85" s="161"/>
      <c r="QB85" s="161"/>
      <c r="QC85" s="161"/>
      <c r="QD85" s="161"/>
      <c r="QE85" s="161"/>
      <c r="QF85" s="161"/>
      <c r="QG85" s="161"/>
      <c r="QH85" s="161"/>
      <c r="QI85" s="161"/>
      <c r="QJ85" s="161"/>
      <c r="QK85" s="161"/>
      <c r="QL85" s="161"/>
      <c r="QM85" s="161"/>
      <c r="QN85" s="161"/>
      <c r="QO85" s="161"/>
      <c r="QP85" s="161"/>
      <c r="QQ85" s="161"/>
      <c r="QR85" s="161"/>
      <c r="QS85" s="161"/>
      <c r="QT85" s="161"/>
      <c r="QU85" s="161"/>
      <c r="QV85" s="161"/>
      <c r="QW85" s="161"/>
      <c r="QX85" s="161"/>
      <c r="QY85" s="161"/>
      <c r="QZ85" s="161"/>
      <c r="RA85" s="161"/>
      <c r="RB85" s="161"/>
      <c r="RC85" s="161"/>
      <c r="RD85" s="161"/>
      <c r="RE85" s="161"/>
      <c r="RF85" s="161"/>
      <c r="RG85" s="161"/>
      <c r="RH85" s="161"/>
      <c r="RI85" s="161"/>
      <c r="RJ85" s="161"/>
      <c r="RK85" s="161"/>
      <c r="RL85" s="161"/>
      <c r="RM85" s="161"/>
      <c r="RN85" s="161"/>
      <c r="RO85" s="161"/>
      <c r="RP85" s="161"/>
      <c r="RQ85" s="161"/>
      <c r="RR85" s="161"/>
      <c r="RS85" s="161"/>
      <c r="RT85" s="161"/>
      <c r="RU85" s="161"/>
      <c r="RV85" s="161"/>
      <c r="RW85" s="161"/>
      <c r="RX85" s="161"/>
      <c r="RY85" s="161"/>
      <c r="RZ85" s="161"/>
      <c r="SA85" s="161"/>
      <c r="SB85" s="161"/>
      <c r="SC85" s="161"/>
      <c r="SD85" s="161"/>
      <c r="SE85" s="161"/>
      <c r="SF85" s="161"/>
      <c r="SG85" s="161"/>
      <c r="SH85" s="161"/>
      <c r="SI85" s="161"/>
      <c r="SJ85" s="161"/>
      <c r="SK85" s="161"/>
      <c r="SL85" s="161"/>
      <c r="SM85" s="161"/>
      <c r="SN85" s="161"/>
      <c r="SO85" s="161"/>
      <c r="SP85" s="161"/>
      <c r="SQ85" s="161"/>
      <c r="SR85" s="161"/>
      <c r="SS85" s="161"/>
      <c r="ST85" s="161"/>
      <c r="SU85" s="161"/>
      <c r="SV85" s="161"/>
      <c r="SW85" s="161"/>
      <c r="SX85" s="161"/>
      <c r="SY85" s="161"/>
      <c r="SZ85" s="161"/>
      <c r="TA85" s="161"/>
      <c r="TB85" s="161"/>
      <c r="TC85" s="161"/>
      <c r="TD85" s="161"/>
      <c r="TE85" s="161"/>
      <c r="TF85" s="161"/>
      <c r="TG85" s="161"/>
      <c r="TH85" s="161"/>
      <c r="TI85" s="161"/>
      <c r="TJ85" s="161"/>
      <c r="TK85" s="161"/>
      <c r="TL85" s="161"/>
      <c r="TM85" s="161"/>
      <c r="TN85" s="161"/>
      <c r="TO85" s="161"/>
      <c r="TP85" s="161"/>
      <c r="TQ85" s="161"/>
      <c r="TR85" s="161"/>
      <c r="TS85" s="161"/>
      <c r="TT85" s="161"/>
      <c r="TU85" s="161"/>
      <c r="TV85" s="161"/>
      <c r="TW85" s="161"/>
      <c r="TX85" s="161"/>
      <c r="TY85" s="161"/>
      <c r="TZ85" s="161"/>
      <c r="UA85" s="161"/>
      <c r="UB85" s="161"/>
      <c r="UC85" s="161"/>
      <c r="UD85" s="161"/>
      <c r="UE85" s="161"/>
      <c r="UF85" s="161"/>
      <c r="UG85" s="161"/>
      <c r="UH85" s="161"/>
      <c r="UI85" s="161"/>
      <c r="UJ85" s="161"/>
      <c r="UK85" s="161"/>
      <c r="UL85" s="161"/>
      <c r="UM85" s="161"/>
      <c r="UN85" s="161"/>
      <c r="UO85" s="161"/>
      <c r="UP85" s="161"/>
      <c r="UQ85" s="161"/>
      <c r="UR85" s="161"/>
      <c r="US85" s="161"/>
      <c r="UT85" s="161"/>
      <c r="UU85" s="161"/>
      <c r="UV85" s="161"/>
      <c r="UW85" s="161"/>
      <c r="UX85" s="161"/>
      <c r="UY85" s="161"/>
      <c r="UZ85" s="161"/>
      <c r="VA85" s="161"/>
      <c r="VB85" s="161"/>
      <c r="VC85" s="161"/>
      <c r="VD85" s="161"/>
      <c r="VE85" s="161"/>
      <c r="VF85" s="161"/>
      <c r="VG85" s="161"/>
      <c r="VH85" s="161"/>
      <c r="VI85" s="161"/>
      <c r="VJ85" s="161"/>
      <c r="VK85" s="161"/>
      <c r="VL85" s="161"/>
      <c r="VM85" s="161"/>
      <c r="VN85" s="161"/>
      <c r="VO85" s="161"/>
      <c r="VP85" s="161"/>
      <c r="VQ85" s="161"/>
      <c r="VR85" s="161"/>
      <c r="VS85" s="161"/>
      <c r="VT85" s="161"/>
      <c r="VU85" s="161"/>
      <c r="VV85" s="161"/>
      <c r="VW85" s="161"/>
      <c r="VX85" s="161"/>
      <c r="VY85" s="161"/>
      <c r="VZ85" s="161"/>
      <c r="WA85" s="161"/>
      <c r="WB85" s="161"/>
      <c r="WC85" s="161"/>
      <c r="WD85" s="161"/>
      <c r="WE85" s="161"/>
      <c r="WF85" s="161"/>
      <c r="WG85" s="161"/>
      <c r="WH85" s="161"/>
      <c r="WI85" s="161"/>
      <c r="WJ85" s="161"/>
      <c r="WK85" s="161"/>
      <c r="WL85" s="161"/>
      <c r="WM85" s="161"/>
      <c r="WN85" s="161"/>
      <c r="WO85" s="161"/>
      <c r="WP85" s="161"/>
      <c r="WQ85" s="161"/>
      <c r="WR85" s="161"/>
      <c r="WS85" s="161"/>
      <c r="WT85" s="161"/>
      <c r="WU85" s="161"/>
      <c r="WV85" s="161"/>
      <c r="WW85" s="161"/>
      <c r="WX85" s="161"/>
      <c r="WY85" s="161"/>
      <c r="WZ85" s="161"/>
      <c r="XA85" s="161"/>
      <c r="XB85" s="161"/>
      <c r="XC85" s="161"/>
      <c r="XD85" s="161"/>
      <c r="XE85" s="161"/>
      <c r="XF85" s="161"/>
      <c r="XG85" s="161"/>
      <c r="XH85" s="161"/>
      <c r="XI85" s="161"/>
      <c r="XJ85" s="161"/>
      <c r="XK85" s="161"/>
      <c r="XL85" s="161"/>
      <c r="XM85" s="161"/>
      <c r="XN85" s="161"/>
      <c r="XO85" s="161"/>
      <c r="XP85" s="161"/>
      <c r="XQ85" s="161"/>
      <c r="XR85" s="161"/>
      <c r="XS85" s="161"/>
      <c r="XT85" s="161"/>
      <c r="XU85" s="161"/>
      <c r="XV85" s="161"/>
      <c r="XW85" s="161"/>
      <c r="XX85" s="161"/>
      <c r="XY85" s="161"/>
      <c r="XZ85" s="161"/>
      <c r="YA85" s="161"/>
      <c r="YB85" s="161"/>
      <c r="YC85" s="161"/>
      <c r="YD85" s="161"/>
      <c r="YE85" s="161"/>
      <c r="YF85" s="161"/>
      <c r="YG85" s="161"/>
      <c r="YH85" s="161"/>
      <c r="YI85" s="161"/>
      <c r="YJ85" s="161"/>
      <c r="YK85" s="161"/>
      <c r="YL85" s="161"/>
      <c r="YM85" s="161"/>
      <c r="YN85" s="161"/>
      <c r="YO85" s="161"/>
      <c r="YP85" s="161"/>
      <c r="YQ85" s="161"/>
      <c r="YR85" s="161"/>
      <c r="YS85" s="161"/>
      <c r="YT85" s="161"/>
      <c r="YU85" s="161"/>
      <c r="YV85" s="161"/>
      <c r="YW85" s="161"/>
      <c r="YX85" s="161"/>
      <c r="YY85" s="161"/>
      <c r="YZ85" s="161"/>
      <c r="ZA85" s="161"/>
      <c r="ZB85" s="161"/>
      <c r="ZC85" s="161"/>
      <c r="ZD85" s="161"/>
      <c r="ZE85" s="161"/>
      <c r="ZF85" s="161"/>
      <c r="ZG85" s="161"/>
      <c r="ZH85" s="161"/>
      <c r="ZI85" s="161"/>
      <c r="ZJ85" s="161"/>
      <c r="ZK85" s="161"/>
      <c r="ZL85" s="161"/>
      <c r="ZM85" s="161"/>
      <c r="ZN85" s="161"/>
      <c r="ZO85" s="161"/>
      <c r="ZP85" s="161"/>
      <c r="ZQ85" s="161"/>
      <c r="ZR85" s="161"/>
      <c r="ZS85" s="161"/>
      <c r="ZT85" s="161"/>
      <c r="ZU85" s="161"/>
      <c r="ZV85" s="161"/>
      <c r="ZW85" s="161"/>
      <c r="ZX85" s="161"/>
      <c r="ZY85" s="161"/>
      <c r="ZZ85" s="161"/>
      <c r="AAA85" s="161"/>
      <c r="AAB85" s="161"/>
      <c r="AAC85" s="161"/>
      <c r="AAD85" s="161"/>
      <c r="AAE85" s="161"/>
      <c r="AAF85" s="161"/>
      <c r="AAG85" s="161"/>
      <c r="AAH85" s="161"/>
      <c r="AAI85" s="161"/>
      <c r="AAJ85" s="161"/>
      <c r="AAK85" s="161"/>
      <c r="AAL85" s="161"/>
      <c r="AAM85" s="161"/>
      <c r="AAN85" s="161"/>
      <c r="AAO85" s="161"/>
      <c r="AAP85" s="161"/>
      <c r="AAQ85" s="161"/>
      <c r="AAR85" s="161"/>
      <c r="AAS85" s="161"/>
      <c r="AAT85" s="161"/>
      <c r="AAU85" s="161"/>
      <c r="AAV85" s="161"/>
      <c r="AAW85" s="161"/>
      <c r="AAX85" s="161"/>
      <c r="AAY85" s="161"/>
      <c r="AAZ85" s="161"/>
      <c r="ABA85" s="161"/>
      <c r="ABB85" s="161"/>
      <c r="ABC85" s="161"/>
      <c r="ABD85" s="161"/>
      <c r="ABE85" s="161"/>
      <c r="ABF85" s="161"/>
      <c r="ABG85" s="161"/>
      <c r="ABH85" s="161"/>
      <c r="ABI85" s="161"/>
      <c r="ABJ85" s="161"/>
      <c r="ABK85" s="161"/>
      <c r="ABL85" s="161"/>
      <c r="ABM85" s="161"/>
      <c r="ABN85" s="161"/>
      <c r="ABO85" s="161"/>
      <c r="ABP85" s="161"/>
      <c r="ABQ85" s="161"/>
      <c r="ABR85" s="161"/>
      <c r="ABS85" s="161"/>
      <c r="ABT85" s="161"/>
      <c r="ABU85" s="161"/>
      <c r="ABV85" s="161"/>
      <c r="ABW85" s="161"/>
      <c r="ABX85" s="161"/>
      <c r="ABY85" s="161"/>
      <c r="ABZ85" s="161"/>
      <c r="ACA85" s="161"/>
      <c r="ACB85" s="161"/>
      <c r="ACC85" s="161"/>
      <c r="ACD85" s="161"/>
      <c r="ACE85" s="161"/>
      <c r="ACF85" s="161"/>
      <c r="ACG85" s="161"/>
      <c r="ACH85" s="161"/>
      <c r="ACI85" s="161"/>
      <c r="ACJ85" s="161"/>
      <c r="ACK85" s="161"/>
      <c r="ACL85" s="161"/>
      <c r="ACM85" s="161"/>
      <c r="ACN85" s="161"/>
      <c r="ACO85" s="161"/>
      <c r="ACP85" s="161"/>
      <c r="ACQ85" s="161"/>
      <c r="ACR85" s="161"/>
      <c r="ACS85" s="161"/>
      <c r="ACT85" s="161"/>
      <c r="ACU85" s="161"/>
      <c r="ACV85" s="161"/>
      <c r="ACW85" s="161"/>
      <c r="ACX85" s="161"/>
      <c r="ACY85" s="161"/>
      <c r="ACZ85" s="161"/>
      <c r="ADA85" s="161"/>
      <c r="ADB85" s="161"/>
      <c r="ADC85" s="161"/>
      <c r="ADD85" s="161"/>
      <c r="ADE85" s="161"/>
      <c r="ADF85" s="161"/>
      <c r="ADG85" s="161"/>
      <c r="ADH85" s="161"/>
      <c r="ADI85" s="161"/>
      <c r="ADJ85" s="161"/>
      <c r="ADK85" s="161"/>
      <c r="ADL85" s="161"/>
      <c r="ADM85" s="161"/>
      <c r="ADN85" s="161"/>
      <c r="ADO85" s="161"/>
      <c r="ADP85" s="161"/>
      <c r="ADQ85" s="161"/>
      <c r="ADR85" s="161"/>
      <c r="ADS85" s="161"/>
      <c r="ADT85" s="161"/>
      <c r="ADU85" s="161"/>
      <c r="ADV85" s="161"/>
      <c r="ADW85" s="161"/>
      <c r="ADX85" s="161"/>
      <c r="ADY85" s="161"/>
      <c r="ADZ85" s="161"/>
      <c r="AEA85" s="161"/>
      <c r="AEB85" s="161"/>
      <c r="AEC85" s="161"/>
      <c r="AED85" s="161"/>
      <c r="AEE85" s="161"/>
      <c r="AEF85" s="161"/>
      <c r="AEG85" s="161"/>
      <c r="AEH85" s="161"/>
      <c r="AEI85" s="161"/>
      <c r="AEJ85" s="161"/>
      <c r="AEK85" s="161"/>
      <c r="AEL85" s="161"/>
      <c r="AEM85" s="161"/>
      <c r="AEN85" s="161"/>
      <c r="AEO85" s="161"/>
      <c r="AEP85" s="161"/>
      <c r="AEQ85" s="161"/>
      <c r="AER85" s="161"/>
      <c r="AES85" s="161"/>
      <c r="AET85" s="161"/>
      <c r="AEU85" s="161"/>
      <c r="AEV85" s="161"/>
      <c r="AEW85" s="161"/>
      <c r="AEX85" s="161"/>
      <c r="AEY85" s="161"/>
      <c r="AEZ85" s="161"/>
      <c r="AFA85" s="161"/>
      <c r="AFB85" s="161"/>
      <c r="AFC85" s="161"/>
      <c r="AFD85" s="161"/>
      <c r="AFE85" s="161"/>
      <c r="AFF85" s="161"/>
      <c r="AFG85" s="161"/>
      <c r="AFH85" s="161"/>
      <c r="AFI85" s="161"/>
      <c r="AFJ85" s="161"/>
      <c r="AFK85" s="161"/>
      <c r="AFL85" s="161"/>
      <c r="AFM85" s="161"/>
      <c r="AFN85" s="161"/>
      <c r="AFO85" s="161"/>
      <c r="AFP85" s="161"/>
      <c r="AFQ85" s="161"/>
      <c r="AFR85" s="161"/>
      <c r="AFS85" s="161"/>
      <c r="AFT85" s="161"/>
      <c r="AFU85" s="161"/>
      <c r="AFV85" s="161"/>
      <c r="AFW85" s="161"/>
      <c r="AFX85" s="161"/>
      <c r="AFY85" s="161"/>
      <c r="AFZ85" s="161"/>
      <c r="AGA85" s="161"/>
      <c r="AGB85" s="161"/>
      <c r="AGC85" s="161"/>
      <c r="AGD85" s="161"/>
      <c r="AGE85" s="161"/>
      <c r="AGF85" s="161"/>
      <c r="AGG85" s="161"/>
      <c r="AGH85" s="161"/>
      <c r="AGI85" s="161"/>
      <c r="AGJ85" s="161"/>
      <c r="AGK85" s="161"/>
      <c r="AGL85" s="161"/>
      <c r="AGM85" s="161"/>
      <c r="AGN85" s="161"/>
      <c r="AGO85" s="161"/>
      <c r="AGP85" s="161"/>
      <c r="AGQ85" s="161"/>
      <c r="AGR85" s="161"/>
      <c r="AGS85" s="161"/>
      <c r="AGT85" s="161"/>
      <c r="AGU85" s="161"/>
      <c r="AGV85" s="161"/>
      <c r="AGW85" s="161"/>
      <c r="AGX85" s="161"/>
      <c r="AGY85" s="161"/>
      <c r="AGZ85" s="161"/>
      <c r="AHA85" s="161"/>
      <c r="AHB85" s="161"/>
      <c r="AHC85" s="161"/>
      <c r="AHD85" s="161"/>
      <c r="AHE85" s="161"/>
      <c r="AHF85" s="161"/>
      <c r="AHG85" s="161"/>
      <c r="AHH85" s="161"/>
      <c r="AHI85" s="161"/>
      <c r="AHJ85" s="161"/>
      <c r="AHK85" s="161"/>
      <c r="AHL85" s="161"/>
      <c r="AHM85" s="161"/>
      <c r="AHN85" s="161"/>
      <c r="AHO85" s="161"/>
      <c r="AHP85" s="161"/>
      <c r="AHQ85" s="161"/>
      <c r="AHR85" s="161"/>
      <c r="AHS85" s="161"/>
      <c r="AHT85" s="161"/>
      <c r="AHU85" s="161"/>
      <c r="AHV85" s="161"/>
      <c r="AHW85" s="161"/>
      <c r="AHX85" s="161"/>
      <c r="AHY85" s="161"/>
      <c r="AHZ85" s="161"/>
      <c r="AIA85" s="161"/>
      <c r="AIB85" s="161"/>
      <c r="AIC85" s="161"/>
      <c r="AID85" s="161"/>
      <c r="AIE85" s="161"/>
      <c r="AIF85" s="161"/>
      <c r="AIG85" s="161"/>
      <c r="AIH85" s="161"/>
      <c r="AII85" s="161"/>
      <c r="AIJ85" s="161"/>
      <c r="AIK85" s="161"/>
      <c r="AIL85" s="161"/>
      <c r="AIM85" s="161"/>
      <c r="AIN85" s="161"/>
      <c r="AIO85" s="161"/>
      <c r="AIP85" s="161"/>
      <c r="AIQ85" s="161"/>
      <c r="AIR85" s="161"/>
      <c r="AIS85" s="161"/>
      <c r="AIT85" s="161"/>
      <c r="AIU85" s="161"/>
      <c r="AIV85" s="161"/>
      <c r="AIW85" s="161"/>
      <c r="AIX85" s="161"/>
      <c r="AIY85" s="161"/>
      <c r="AIZ85" s="161"/>
      <c r="AJA85" s="161"/>
      <c r="AJB85" s="161"/>
      <c r="AJC85" s="161"/>
      <c r="AJD85" s="161"/>
      <c r="AJE85" s="161"/>
      <c r="AJF85" s="161"/>
      <c r="AJG85" s="161"/>
      <c r="AJH85" s="161"/>
      <c r="AJI85" s="161"/>
      <c r="AJJ85" s="161"/>
      <c r="AJK85" s="161"/>
      <c r="AJL85" s="161"/>
      <c r="AJM85" s="161"/>
      <c r="AJN85" s="161"/>
      <c r="AJO85" s="161"/>
      <c r="AJP85" s="161"/>
      <c r="AJQ85" s="161"/>
      <c r="AJR85" s="161"/>
      <c r="AJS85" s="161"/>
      <c r="AJT85" s="161"/>
      <c r="AJU85" s="161"/>
      <c r="AJV85" s="161"/>
      <c r="AJW85" s="161"/>
      <c r="AJX85" s="161"/>
      <c r="AJY85" s="161"/>
      <c r="AJZ85" s="161"/>
      <c r="AKA85" s="161"/>
      <c r="AKB85" s="161"/>
      <c r="AKC85" s="161"/>
      <c r="AKD85" s="161"/>
      <c r="AKE85" s="161"/>
      <c r="AKF85" s="161"/>
      <c r="AKG85" s="161"/>
      <c r="AKH85" s="161"/>
      <c r="AKI85" s="161"/>
      <c r="AKJ85" s="161"/>
      <c r="AKK85" s="161"/>
      <c r="AKL85" s="161"/>
      <c r="AKM85" s="161"/>
      <c r="AKN85" s="161"/>
    </row>
    <row r="86" spans="1:976" s="421" customFormat="1">
      <c r="A86" s="169" t="str">
        <f>A73</f>
        <v>IV. kwartał 1</v>
      </c>
      <c r="B86" s="170"/>
      <c r="C86" s="170"/>
      <c r="D86" s="171">
        <f ca="1">D73</f>
        <v>0</v>
      </c>
      <c r="E86" s="171">
        <f ca="1">E73-D73</f>
        <v>0</v>
      </c>
      <c r="F86" s="171">
        <f ca="1">F73-E73</f>
        <v>0</v>
      </c>
      <c r="G86" s="171">
        <f ca="1">G73-F73</f>
        <v>0</v>
      </c>
      <c r="H86" s="171">
        <f ca="1">H73-G73</f>
        <v>0</v>
      </c>
      <c r="I86" s="171">
        <f ca="1">I73-H73</f>
        <v>0</v>
      </c>
      <c r="J86" s="171">
        <f ca="1">J73-I73</f>
        <v>0</v>
      </c>
      <c r="K86" s="171">
        <f ca="1">K73-J73</f>
        <v>0</v>
      </c>
      <c r="L86" s="171">
        <f ca="1">L73-K73</f>
        <v>0</v>
      </c>
      <c r="M86" s="171">
        <f ca="1">M73-L73</f>
        <v>0</v>
      </c>
      <c r="N86" s="171">
        <f ca="1">N73-M73</f>
        <v>0</v>
      </c>
      <c r="O86" s="171">
        <f ca="1">O73-N73</f>
        <v>0</v>
      </c>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c r="BD86" s="166"/>
      <c r="BE86" s="166"/>
      <c r="BF86" s="166"/>
      <c r="BG86" s="166"/>
      <c r="BH86" s="166"/>
      <c r="BI86" s="166"/>
      <c r="BJ86" s="166"/>
      <c r="BK86" s="166"/>
      <c r="BL86" s="166"/>
      <c r="BM86" s="166"/>
      <c r="BN86" s="166"/>
      <c r="BO86" s="166"/>
      <c r="BP86" s="166"/>
      <c r="BQ86" s="166"/>
      <c r="BR86" s="166"/>
      <c r="BS86" s="166"/>
      <c r="BT86" s="166"/>
      <c r="BU86" s="166"/>
      <c r="BV86" s="166"/>
      <c r="BW86" s="166"/>
      <c r="BX86" s="166"/>
      <c r="BY86" s="166"/>
      <c r="BZ86" s="166"/>
      <c r="CA86" s="166"/>
      <c r="CB86" s="166"/>
      <c r="CC86" s="166"/>
      <c r="CD86" s="166"/>
      <c r="CE86" s="166"/>
      <c r="CF86" s="166"/>
      <c r="CG86" s="166"/>
      <c r="CH86" s="166"/>
      <c r="CI86" s="166"/>
      <c r="CJ86" s="166"/>
      <c r="CK86" s="166"/>
      <c r="CL86" s="166"/>
      <c r="CM86" s="166"/>
      <c r="CN86" s="166"/>
      <c r="CO86" s="166"/>
      <c r="CP86" s="166"/>
      <c r="CQ86" s="166"/>
      <c r="CR86" s="166"/>
      <c r="CS86" s="166"/>
      <c r="CT86" s="166"/>
      <c r="CU86" s="166"/>
      <c r="CV86" s="166"/>
      <c r="CW86" s="166"/>
      <c r="CX86" s="166"/>
      <c r="CY86" s="166"/>
      <c r="CZ86" s="166"/>
      <c r="DA86" s="166"/>
      <c r="DB86" s="166"/>
      <c r="DC86" s="166"/>
      <c r="DD86" s="166"/>
      <c r="DE86" s="166"/>
      <c r="DF86" s="166"/>
      <c r="DG86" s="166"/>
      <c r="DH86" s="166"/>
      <c r="DI86" s="166"/>
      <c r="DJ86" s="166"/>
      <c r="DK86" s="166"/>
      <c r="DL86" s="166"/>
      <c r="DM86" s="166"/>
      <c r="DN86" s="166"/>
      <c r="DO86" s="166"/>
      <c r="DP86" s="166"/>
      <c r="DQ86" s="166"/>
      <c r="DR86" s="166"/>
      <c r="DS86" s="166"/>
      <c r="DT86" s="166"/>
      <c r="DU86" s="166"/>
      <c r="DV86" s="166"/>
      <c r="DW86" s="166"/>
      <c r="DX86" s="166"/>
      <c r="DY86" s="166"/>
      <c r="DZ86" s="166"/>
      <c r="EA86" s="166"/>
      <c r="EB86" s="166"/>
      <c r="EC86" s="166"/>
      <c r="ED86" s="166"/>
      <c r="EE86" s="166"/>
      <c r="EF86" s="166"/>
      <c r="EG86" s="166"/>
      <c r="EH86" s="166"/>
      <c r="EI86" s="166"/>
      <c r="EJ86" s="166"/>
      <c r="EK86" s="166"/>
      <c r="EL86" s="166"/>
      <c r="EM86" s="166"/>
      <c r="EN86" s="166"/>
      <c r="EO86" s="166"/>
      <c r="EP86" s="166"/>
      <c r="EQ86" s="166"/>
      <c r="ER86" s="166"/>
      <c r="ES86" s="166"/>
      <c r="ET86" s="166"/>
      <c r="EU86" s="166"/>
      <c r="EV86" s="166"/>
      <c r="EW86" s="166"/>
      <c r="EX86" s="166"/>
      <c r="EY86" s="166"/>
      <c r="EZ86" s="166"/>
      <c r="FA86" s="166"/>
      <c r="FB86" s="166"/>
      <c r="FC86" s="166"/>
      <c r="FD86" s="166"/>
      <c r="FE86" s="166"/>
      <c r="FF86" s="166"/>
      <c r="FG86" s="166"/>
      <c r="FH86" s="166"/>
      <c r="FI86" s="166"/>
      <c r="FJ86" s="166"/>
      <c r="FK86" s="166"/>
      <c r="FL86" s="166"/>
      <c r="FM86" s="166"/>
      <c r="FN86" s="166"/>
      <c r="FO86" s="166"/>
      <c r="FP86" s="166"/>
      <c r="FQ86" s="166"/>
      <c r="FR86" s="166"/>
      <c r="FS86" s="166"/>
      <c r="FT86" s="166"/>
      <c r="FU86" s="166"/>
      <c r="FV86" s="166"/>
      <c r="FW86" s="166"/>
      <c r="FX86" s="166"/>
      <c r="FY86" s="166"/>
      <c r="FZ86" s="166"/>
      <c r="GA86" s="166"/>
      <c r="GB86" s="166"/>
      <c r="GC86" s="166"/>
      <c r="GD86" s="166"/>
      <c r="GE86" s="166"/>
      <c r="GF86" s="166"/>
      <c r="GG86" s="166"/>
      <c r="GH86" s="166"/>
      <c r="GI86" s="166"/>
      <c r="GJ86" s="166"/>
      <c r="GK86" s="166"/>
      <c r="GL86" s="166"/>
      <c r="GM86" s="166"/>
      <c r="GN86" s="166"/>
      <c r="GO86" s="166"/>
      <c r="GP86" s="166"/>
      <c r="GQ86" s="166"/>
      <c r="GR86" s="166"/>
      <c r="GS86" s="166"/>
      <c r="GT86" s="166"/>
      <c r="GU86" s="166"/>
      <c r="GV86" s="166"/>
      <c r="GW86" s="166"/>
      <c r="GX86" s="166"/>
      <c r="GY86" s="166"/>
      <c r="GZ86" s="166"/>
      <c r="HA86" s="166"/>
      <c r="HB86" s="166"/>
      <c r="HC86" s="166"/>
      <c r="HD86" s="166"/>
      <c r="HE86" s="166"/>
      <c r="HF86" s="166"/>
      <c r="HG86" s="166"/>
      <c r="HH86" s="166"/>
      <c r="HI86" s="166"/>
      <c r="HJ86" s="166"/>
      <c r="HK86" s="166"/>
      <c r="HL86" s="166"/>
      <c r="HM86" s="166"/>
      <c r="HN86" s="166"/>
      <c r="HO86" s="166"/>
      <c r="HP86" s="166"/>
      <c r="HQ86" s="166"/>
      <c r="HR86" s="166"/>
      <c r="HS86" s="166"/>
      <c r="HT86" s="166"/>
      <c r="HU86" s="166"/>
      <c r="HV86" s="166"/>
      <c r="HW86" s="166"/>
      <c r="HX86" s="166"/>
      <c r="HY86" s="166"/>
      <c r="HZ86" s="166"/>
      <c r="IA86" s="166"/>
      <c r="IB86" s="166"/>
      <c r="IC86" s="166"/>
      <c r="ID86" s="166"/>
      <c r="IE86" s="166"/>
      <c r="IF86" s="166"/>
      <c r="IG86" s="166"/>
      <c r="IH86" s="166"/>
      <c r="II86" s="166"/>
      <c r="IJ86" s="166"/>
      <c r="IK86" s="166"/>
      <c r="IL86" s="166"/>
      <c r="IM86" s="166"/>
      <c r="IN86" s="166"/>
      <c r="IO86" s="166"/>
      <c r="IP86" s="166"/>
      <c r="IQ86" s="166"/>
      <c r="IR86" s="166"/>
      <c r="IS86" s="166"/>
      <c r="IT86" s="166"/>
      <c r="IU86" s="166"/>
      <c r="IV86" s="166"/>
      <c r="IW86" s="166"/>
      <c r="IX86" s="166"/>
      <c r="IY86" s="166"/>
      <c r="IZ86" s="166"/>
      <c r="JA86" s="166"/>
      <c r="JB86" s="166"/>
      <c r="JC86" s="166"/>
      <c r="JD86" s="166"/>
      <c r="JE86" s="166"/>
      <c r="JF86" s="166"/>
      <c r="JG86" s="166"/>
      <c r="JH86" s="166"/>
      <c r="JI86" s="166"/>
      <c r="JJ86" s="166"/>
      <c r="JK86" s="166"/>
      <c r="JL86" s="166"/>
      <c r="JM86" s="166"/>
      <c r="JN86" s="166"/>
      <c r="JO86" s="166"/>
      <c r="JP86" s="166"/>
      <c r="JQ86" s="166"/>
      <c r="JR86" s="166"/>
      <c r="JS86" s="166"/>
      <c r="JT86" s="166"/>
      <c r="JU86" s="166"/>
      <c r="JV86" s="166"/>
      <c r="JW86" s="166"/>
      <c r="JX86" s="166"/>
      <c r="JY86" s="166"/>
      <c r="JZ86" s="166"/>
      <c r="KA86" s="166"/>
      <c r="KB86" s="166"/>
      <c r="KC86" s="166"/>
      <c r="KD86" s="166"/>
      <c r="KE86" s="166"/>
      <c r="KF86" s="166"/>
      <c r="KG86" s="166"/>
      <c r="KH86" s="166"/>
      <c r="KI86" s="166"/>
      <c r="KJ86" s="166"/>
      <c r="KK86" s="166"/>
      <c r="KL86" s="166"/>
      <c r="KM86" s="166"/>
      <c r="KN86" s="166"/>
      <c r="KO86" s="166"/>
      <c r="KP86" s="166"/>
      <c r="KQ86" s="166"/>
      <c r="KR86" s="166"/>
      <c r="KS86" s="166"/>
      <c r="KT86" s="166"/>
      <c r="KU86" s="166"/>
      <c r="KV86" s="166"/>
      <c r="KW86" s="166"/>
      <c r="KX86" s="166"/>
      <c r="KY86" s="166"/>
      <c r="KZ86" s="166"/>
      <c r="LA86" s="166"/>
      <c r="LB86" s="166"/>
      <c r="LC86" s="166"/>
      <c r="LD86" s="166"/>
      <c r="LE86" s="166"/>
      <c r="LF86" s="166"/>
      <c r="LG86" s="166"/>
      <c r="LH86" s="166"/>
      <c r="LI86" s="166"/>
      <c r="LJ86" s="166"/>
      <c r="LK86" s="166"/>
      <c r="LL86" s="166"/>
      <c r="LM86" s="166"/>
      <c r="LN86" s="166"/>
      <c r="LO86" s="166"/>
      <c r="LP86" s="166"/>
      <c r="LQ86" s="166"/>
      <c r="LR86" s="166"/>
      <c r="LS86" s="166"/>
      <c r="LT86" s="166"/>
      <c r="LU86" s="166"/>
      <c r="LV86" s="166"/>
      <c r="LW86" s="166"/>
      <c r="LX86" s="166"/>
      <c r="LY86" s="166"/>
      <c r="LZ86" s="166"/>
      <c r="MA86" s="166"/>
      <c r="MB86" s="166"/>
      <c r="MC86" s="166"/>
      <c r="MD86" s="166"/>
      <c r="ME86" s="166"/>
      <c r="MF86" s="166"/>
      <c r="MG86" s="166"/>
      <c r="MH86" s="166"/>
      <c r="MI86" s="166"/>
      <c r="MJ86" s="166"/>
      <c r="MK86" s="166"/>
      <c r="ML86" s="166"/>
      <c r="MM86" s="166"/>
      <c r="MN86" s="166"/>
      <c r="MO86" s="166"/>
      <c r="MP86" s="166"/>
      <c r="MQ86" s="166"/>
      <c r="MR86" s="166"/>
      <c r="MS86" s="166"/>
      <c r="MT86" s="166"/>
      <c r="MU86" s="166"/>
      <c r="MV86" s="166"/>
      <c r="MW86" s="166"/>
      <c r="MX86" s="166"/>
      <c r="MY86" s="166"/>
      <c r="MZ86" s="166"/>
      <c r="NA86" s="166"/>
      <c r="NB86" s="166"/>
      <c r="NC86" s="166"/>
      <c r="ND86" s="166"/>
      <c r="NE86" s="166"/>
      <c r="NF86" s="166"/>
      <c r="NG86" s="166"/>
      <c r="NH86" s="166"/>
      <c r="NI86" s="166"/>
      <c r="NJ86" s="166"/>
      <c r="NK86" s="166"/>
      <c r="NL86" s="166"/>
      <c r="NM86" s="166"/>
      <c r="NN86" s="166"/>
      <c r="NO86" s="166"/>
      <c r="NP86" s="166"/>
      <c r="NQ86" s="166"/>
      <c r="NR86" s="166"/>
      <c r="NS86" s="166"/>
      <c r="NT86" s="166"/>
      <c r="NU86" s="166"/>
      <c r="NV86" s="166"/>
      <c r="NW86" s="166"/>
      <c r="NX86" s="166"/>
      <c r="NY86" s="166"/>
      <c r="NZ86" s="166"/>
      <c r="OA86" s="166"/>
      <c r="OB86" s="166"/>
      <c r="OC86" s="166"/>
      <c r="OD86" s="166"/>
      <c r="OE86" s="166"/>
      <c r="OF86" s="166"/>
      <c r="OG86" s="166"/>
      <c r="OH86" s="166"/>
      <c r="OI86" s="166"/>
      <c r="OJ86" s="166"/>
      <c r="OK86" s="166"/>
      <c r="OL86" s="166"/>
      <c r="OM86" s="166"/>
      <c r="ON86" s="166"/>
      <c r="OO86" s="166"/>
      <c r="OP86" s="166"/>
      <c r="OQ86" s="166"/>
      <c r="OR86" s="166"/>
      <c r="OS86" s="166"/>
      <c r="OT86" s="166"/>
      <c r="OU86" s="166"/>
      <c r="OV86" s="166"/>
      <c r="OW86" s="166"/>
      <c r="OX86" s="166"/>
      <c r="OY86" s="166"/>
      <c r="OZ86" s="166"/>
      <c r="PA86" s="166"/>
      <c r="PB86" s="166"/>
      <c r="PC86" s="166"/>
      <c r="PD86" s="166"/>
      <c r="PE86" s="166"/>
      <c r="PF86" s="166"/>
      <c r="PG86" s="166"/>
      <c r="PH86" s="166"/>
      <c r="PI86" s="166"/>
      <c r="PJ86" s="166"/>
      <c r="PK86" s="166"/>
      <c r="PL86" s="166"/>
      <c r="PM86" s="166"/>
      <c r="PN86" s="166"/>
      <c r="PO86" s="166"/>
      <c r="PP86" s="166"/>
      <c r="PQ86" s="166"/>
      <c r="PR86" s="166"/>
      <c r="PS86" s="166"/>
      <c r="PT86" s="166"/>
      <c r="PU86" s="166"/>
      <c r="PV86" s="166"/>
      <c r="PW86" s="166"/>
      <c r="PX86" s="166"/>
      <c r="PY86" s="166"/>
      <c r="PZ86" s="166"/>
      <c r="QA86" s="166"/>
      <c r="QB86" s="166"/>
      <c r="QC86" s="166"/>
      <c r="QD86" s="166"/>
      <c r="QE86" s="166"/>
      <c r="QF86" s="166"/>
      <c r="QG86" s="166"/>
      <c r="QH86" s="166"/>
      <c r="QI86" s="166"/>
      <c r="QJ86" s="166"/>
      <c r="QK86" s="166"/>
      <c r="QL86" s="166"/>
      <c r="QM86" s="166"/>
      <c r="QN86" s="166"/>
      <c r="QO86" s="166"/>
      <c r="QP86" s="166"/>
      <c r="QQ86" s="166"/>
      <c r="QR86" s="166"/>
      <c r="QS86" s="166"/>
      <c r="QT86" s="166"/>
      <c r="QU86" s="166"/>
      <c r="QV86" s="166"/>
      <c r="QW86" s="166"/>
      <c r="QX86" s="166"/>
      <c r="QY86" s="166"/>
      <c r="QZ86" s="166"/>
      <c r="RA86" s="166"/>
      <c r="RB86" s="166"/>
      <c r="RC86" s="166"/>
      <c r="RD86" s="166"/>
      <c r="RE86" s="166"/>
      <c r="RF86" s="166"/>
      <c r="RG86" s="166"/>
      <c r="RH86" s="166"/>
      <c r="RI86" s="166"/>
      <c r="RJ86" s="166"/>
      <c r="RK86" s="166"/>
      <c r="RL86" s="166"/>
      <c r="RM86" s="166"/>
      <c r="RN86" s="166"/>
      <c r="RO86" s="166"/>
      <c r="RP86" s="166"/>
      <c r="RQ86" s="166"/>
      <c r="RR86" s="166"/>
      <c r="RS86" s="166"/>
      <c r="RT86" s="166"/>
      <c r="RU86" s="166"/>
      <c r="RV86" s="166"/>
      <c r="RW86" s="166"/>
      <c r="RX86" s="166"/>
      <c r="RY86" s="166"/>
      <c r="RZ86" s="166"/>
      <c r="SA86" s="166"/>
      <c r="SB86" s="166"/>
      <c r="SC86" s="166"/>
      <c r="SD86" s="166"/>
      <c r="SE86" s="166"/>
      <c r="SF86" s="166"/>
      <c r="SG86" s="166"/>
      <c r="SH86" s="166"/>
      <c r="SI86" s="166"/>
      <c r="SJ86" s="166"/>
      <c r="SK86" s="166"/>
      <c r="SL86" s="166"/>
      <c r="SM86" s="166"/>
      <c r="SN86" s="166"/>
      <c r="SO86" s="166"/>
      <c r="SP86" s="166"/>
      <c r="SQ86" s="166"/>
      <c r="SR86" s="166"/>
      <c r="SS86" s="166"/>
      <c r="ST86" s="166"/>
      <c r="SU86" s="166"/>
      <c r="SV86" s="166"/>
      <c r="SW86" s="166"/>
      <c r="SX86" s="166"/>
      <c r="SY86" s="166"/>
      <c r="SZ86" s="166"/>
      <c r="TA86" s="166"/>
      <c r="TB86" s="166"/>
      <c r="TC86" s="166"/>
      <c r="TD86" s="166"/>
      <c r="TE86" s="166"/>
      <c r="TF86" s="166"/>
      <c r="TG86" s="166"/>
      <c r="TH86" s="166"/>
      <c r="TI86" s="166"/>
      <c r="TJ86" s="166"/>
      <c r="TK86" s="166"/>
      <c r="TL86" s="166"/>
      <c r="TM86" s="166"/>
      <c r="TN86" s="166"/>
      <c r="TO86" s="166"/>
      <c r="TP86" s="166"/>
      <c r="TQ86" s="166"/>
      <c r="TR86" s="166"/>
      <c r="TS86" s="166"/>
      <c r="TT86" s="166"/>
      <c r="TU86" s="166"/>
      <c r="TV86" s="166"/>
      <c r="TW86" s="166"/>
      <c r="TX86" s="166"/>
      <c r="TY86" s="166"/>
      <c r="TZ86" s="166"/>
      <c r="UA86" s="166"/>
      <c r="UB86" s="166"/>
      <c r="UC86" s="166"/>
      <c r="UD86" s="166"/>
      <c r="UE86" s="166"/>
      <c r="UF86" s="166"/>
      <c r="UG86" s="166"/>
      <c r="UH86" s="166"/>
      <c r="UI86" s="166"/>
      <c r="UJ86" s="166"/>
      <c r="UK86" s="166"/>
      <c r="UL86" s="166"/>
      <c r="UM86" s="166"/>
      <c r="UN86" s="166"/>
      <c r="UO86" s="166"/>
      <c r="UP86" s="166"/>
      <c r="UQ86" s="166"/>
      <c r="UR86" s="166"/>
      <c r="US86" s="166"/>
      <c r="UT86" s="166"/>
      <c r="UU86" s="166"/>
      <c r="UV86" s="166"/>
      <c r="UW86" s="166"/>
      <c r="UX86" s="166"/>
      <c r="UY86" s="166"/>
      <c r="UZ86" s="166"/>
      <c r="VA86" s="166"/>
      <c r="VB86" s="166"/>
      <c r="VC86" s="166"/>
      <c r="VD86" s="166"/>
      <c r="VE86" s="166"/>
      <c r="VF86" s="166"/>
      <c r="VG86" s="166"/>
      <c r="VH86" s="166"/>
      <c r="VI86" s="166"/>
      <c r="VJ86" s="166"/>
      <c r="VK86" s="166"/>
      <c r="VL86" s="166"/>
      <c r="VM86" s="166"/>
      <c r="VN86" s="166"/>
      <c r="VO86" s="166"/>
      <c r="VP86" s="166"/>
      <c r="VQ86" s="166"/>
      <c r="VR86" s="166"/>
      <c r="VS86" s="166"/>
      <c r="VT86" s="166"/>
      <c r="VU86" s="166"/>
      <c r="VV86" s="166"/>
      <c r="VW86" s="166"/>
      <c r="VX86" s="166"/>
      <c r="VY86" s="166"/>
      <c r="VZ86" s="166"/>
      <c r="WA86" s="166"/>
      <c r="WB86" s="166"/>
      <c r="WC86" s="166"/>
      <c r="WD86" s="166"/>
      <c r="WE86" s="166"/>
      <c r="WF86" s="166"/>
      <c r="WG86" s="166"/>
      <c r="WH86" s="166"/>
      <c r="WI86" s="166"/>
      <c r="WJ86" s="166"/>
      <c r="WK86" s="166"/>
      <c r="WL86" s="166"/>
      <c r="WM86" s="166"/>
      <c r="WN86" s="166"/>
      <c r="WO86" s="166"/>
      <c r="WP86" s="166"/>
      <c r="WQ86" s="166"/>
      <c r="WR86" s="166"/>
      <c r="WS86" s="166"/>
      <c r="WT86" s="166"/>
      <c r="WU86" s="166"/>
      <c r="WV86" s="166"/>
      <c r="WW86" s="166"/>
      <c r="WX86" s="166"/>
      <c r="WY86" s="166"/>
      <c r="WZ86" s="166"/>
      <c r="XA86" s="166"/>
      <c r="XB86" s="166"/>
      <c r="XC86" s="166"/>
      <c r="XD86" s="166"/>
      <c r="XE86" s="166"/>
      <c r="XF86" s="166"/>
      <c r="XG86" s="166"/>
      <c r="XH86" s="166"/>
      <c r="XI86" s="166"/>
      <c r="XJ86" s="166"/>
      <c r="XK86" s="166"/>
      <c r="XL86" s="166"/>
      <c r="XM86" s="166"/>
      <c r="XN86" s="166"/>
      <c r="XO86" s="166"/>
      <c r="XP86" s="166"/>
      <c r="XQ86" s="166"/>
      <c r="XR86" s="166"/>
      <c r="XS86" s="166"/>
      <c r="XT86" s="166"/>
      <c r="XU86" s="166"/>
      <c r="XV86" s="166"/>
      <c r="XW86" s="166"/>
      <c r="XX86" s="166"/>
      <c r="XY86" s="166"/>
      <c r="XZ86" s="166"/>
      <c r="YA86" s="166"/>
      <c r="YB86" s="166"/>
      <c r="YC86" s="166"/>
      <c r="YD86" s="166"/>
      <c r="YE86" s="166"/>
      <c r="YF86" s="166"/>
      <c r="YG86" s="166"/>
      <c r="YH86" s="166"/>
      <c r="YI86" s="166"/>
      <c r="YJ86" s="166"/>
      <c r="YK86" s="166"/>
      <c r="YL86" s="166"/>
      <c r="YM86" s="166"/>
      <c r="YN86" s="166"/>
      <c r="YO86" s="166"/>
      <c r="YP86" s="166"/>
      <c r="YQ86" s="166"/>
      <c r="YR86" s="166"/>
      <c r="YS86" s="166"/>
      <c r="YT86" s="166"/>
      <c r="YU86" s="166"/>
      <c r="YV86" s="166"/>
      <c r="YW86" s="166"/>
      <c r="YX86" s="166"/>
      <c r="YY86" s="166"/>
      <c r="YZ86" s="166"/>
      <c r="ZA86" s="166"/>
      <c r="ZB86" s="166"/>
      <c r="ZC86" s="166"/>
      <c r="ZD86" s="166"/>
      <c r="ZE86" s="166"/>
      <c r="ZF86" s="166"/>
      <c r="ZG86" s="166"/>
      <c r="ZH86" s="166"/>
      <c r="ZI86" s="166"/>
      <c r="ZJ86" s="166"/>
      <c r="ZK86" s="166"/>
      <c r="ZL86" s="166"/>
      <c r="ZM86" s="166"/>
      <c r="ZN86" s="166"/>
      <c r="ZO86" s="166"/>
      <c r="ZP86" s="166"/>
      <c r="ZQ86" s="166"/>
      <c r="ZR86" s="166"/>
      <c r="ZS86" s="166"/>
      <c r="ZT86" s="166"/>
      <c r="ZU86" s="166"/>
      <c r="ZV86" s="166"/>
      <c r="ZW86" s="166"/>
      <c r="ZX86" s="166"/>
      <c r="ZY86" s="166"/>
      <c r="ZZ86" s="166"/>
      <c r="AAA86" s="166"/>
      <c r="AAB86" s="166"/>
      <c r="AAC86" s="166"/>
      <c r="AAD86" s="166"/>
      <c r="AAE86" s="166"/>
      <c r="AAF86" s="166"/>
      <c r="AAG86" s="166"/>
      <c r="AAH86" s="166"/>
      <c r="AAI86" s="166"/>
      <c r="AAJ86" s="166"/>
      <c r="AAK86" s="166"/>
      <c r="AAL86" s="166"/>
      <c r="AAM86" s="166"/>
      <c r="AAN86" s="166"/>
      <c r="AAO86" s="166"/>
      <c r="AAP86" s="166"/>
      <c r="AAQ86" s="166"/>
      <c r="AAR86" s="166"/>
      <c r="AAS86" s="166"/>
      <c r="AAT86" s="166"/>
      <c r="AAU86" s="166"/>
      <c r="AAV86" s="166"/>
      <c r="AAW86" s="166"/>
      <c r="AAX86" s="166"/>
      <c r="AAY86" s="166"/>
      <c r="AAZ86" s="166"/>
      <c r="ABA86" s="166"/>
      <c r="ABB86" s="166"/>
      <c r="ABC86" s="166"/>
      <c r="ABD86" s="166"/>
      <c r="ABE86" s="166"/>
      <c r="ABF86" s="166"/>
      <c r="ABG86" s="166"/>
      <c r="ABH86" s="166"/>
      <c r="ABI86" s="166"/>
      <c r="ABJ86" s="166"/>
      <c r="ABK86" s="166"/>
      <c r="ABL86" s="166"/>
      <c r="ABM86" s="166"/>
      <c r="ABN86" s="166"/>
      <c r="ABO86" s="166"/>
      <c r="ABP86" s="166"/>
      <c r="ABQ86" s="166"/>
      <c r="ABR86" s="166"/>
      <c r="ABS86" s="166"/>
      <c r="ABT86" s="166"/>
      <c r="ABU86" s="166"/>
      <c r="ABV86" s="166"/>
      <c r="ABW86" s="166"/>
      <c r="ABX86" s="166"/>
      <c r="ABY86" s="166"/>
      <c r="ABZ86" s="166"/>
      <c r="ACA86" s="166"/>
      <c r="ACB86" s="166"/>
      <c r="ACC86" s="166"/>
      <c r="ACD86" s="166"/>
      <c r="ACE86" s="166"/>
      <c r="ACF86" s="166"/>
      <c r="ACG86" s="166"/>
      <c r="ACH86" s="166"/>
      <c r="ACI86" s="166"/>
      <c r="ACJ86" s="166"/>
      <c r="ACK86" s="166"/>
      <c r="ACL86" s="166"/>
      <c r="ACM86" s="166"/>
      <c r="ACN86" s="166"/>
      <c r="ACO86" s="166"/>
      <c r="ACP86" s="166"/>
      <c r="ACQ86" s="166"/>
      <c r="ACR86" s="166"/>
      <c r="ACS86" s="166"/>
      <c r="ACT86" s="166"/>
      <c r="ACU86" s="166"/>
      <c r="ACV86" s="166"/>
      <c r="ACW86" s="166"/>
      <c r="ACX86" s="166"/>
      <c r="ACY86" s="166"/>
      <c r="ACZ86" s="166"/>
      <c r="ADA86" s="166"/>
      <c r="ADB86" s="166"/>
      <c r="ADC86" s="166"/>
      <c r="ADD86" s="166"/>
      <c r="ADE86" s="166"/>
      <c r="ADF86" s="166"/>
      <c r="ADG86" s="166"/>
      <c r="ADH86" s="166"/>
      <c r="ADI86" s="166"/>
      <c r="ADJ86" s="166"/>
      <c r="ADK86" s="166"/>
      <c r="ADL86" s="166"/>
      <c r="ADM86" s="166"/>
      <c r="ADN86" s="166"/>
      <c r="ADO86" s="166"/>
      <c r="ADP86" s="166"/>
      <c r="ADQ86" s="166"/>
      <c r="ADR86" s="166"/>
      <c r="ADS86" s="166"/>
      <c r="ADT86" s="166"/>
      <c r="ADU86" s="166"/>
      <c r="ADV86" s="166"/>
      <c r="ADW86" s="166"/>
      <c r="ADX86" s="166"/>
      <c r="ADY86" s="166"/>
      <c r="ADZ86" s="166"/>
      <c r="AEA86" s="166"/>
      <c r="AEB86" s="166"/>
      <c r="AEC86" s="166"/>
      <c r="AED86" s="166"/>
      <c r="AEE86" s="166"/>
      <c r="AEF86" s="166"/>
      <c r="AEG86" s="166"/>
      <c r="AEH86" s="166"/>
      <c r="AEI86" s="166"/>
      <c r="AEJ86" s="166"/>
      <c r="AEK86" s="166"/>
      <c r="AEL86" s="166"/>
      <c r="AEM86" s="166"/>
      <c r="AEN86" s="166"/>
      <c r="AEO86" s="166"/>
      <c r="AEP86" s="166"/>
      <c r="AEQ86" s="166"/>
      <c r="AER86" s="166"/>
      <c r="AES86" s="166"/>
      <c r="AET86" s="166"/>
      <c r="AEU86" s="166"/>
      <c r="AEV86" s="166"/>
      <c r="AEW86" s="166"/>
      <c r="AEX86" s="166"/>
      <c r="AEY86" s="166"/>
      <c r="AEZ86" s="166"/>
      <c r="AFA86" s="166"/>
      <c r="AFB86" s="166"/>
      <c r="AFC86" s="166"/>
      <c r="AFD86" s="166"/>
      <c r="AFE86" s="166"/>
      <c r="AFF86" s="166"/>
      <c r="AFG86" s="166"/>
      <c r="AFH86" s="166"/>
      <c r="AFI86" s="166"/>
      <c r="AFJ86" s="166"/>
      <c r="AFK86" s="166"/>
      <c r="AFL86" s="166"/>
      <c r="AFM86" s="166"/>
      <c r="AFN86" s="166"/>
      <c r="AFO86" s="166"/>
      <c r="AFP86" s="166"/>
      <c r="AFQ86" s="166"/>
      <c r="AFR86" s="166"/>
      <c r="AFS86" s="166"/>
      <c r="AFT86" s="166"/>
      <c r="AFU86" s="166"/>
      <c r="AFV86" s="166"/>
      <c r="AFW86" s="166"/>
      <c r="AFX86" s="166"/>
      <c r="AFY86" s="166"/>
      <c r="AFZ86" s="166"/>
      <c r="AGA86" s="166"/>
      <c r="AGB86" s="166"/>
      <c r="AGC86" s="166"/>
      <c r="AGD86" s="166"/>
      <c r="AGE86" s="166"/>
      <c r="AGF86" s="166"/>
      <c r="AGG86" s="166"/>
      <c r="AGH86" s="166"/>
      <c r="AGI86" s="166"/>
      <c r="AGJ86" s="166"/>
      <c r="AGK86" s="166"/>
      <c r="AGL86" s="166"/>
      <c r="AGM86" s="166"/>
      <c r="AGN86" s="166"/>
      <c r="AGO86" s="166"/>
      <c r="AGP86" s="166"/>
      <c r="AGQ86" s="166"/>
      <c r="AGR86" s="166"/>
      <c r="AGS86" s="166"/>
      <c r="AGT86" s="166"/>
      <c r="AGU86" s="166"/>
      <c r="AGV86" s="166"/>
      <c r="AGW86" s="166"/>
      <c r="AGX86" s="166"/>
      <c r="AGY86" s="166"/>
      <c r="AGZ86" s="166"/>
      <c r="AHA86" s="166"/>
      <c r="AHB86" s="166"/>
      <c r="AHC86" s="166"/>
      <c r="AHD86" s="166"/>
      <c r="AHE86" s="166"/>
      <c r="AHF86" s="166"/>
      <c r="AHG86" s="166"/>
      <c r="AHH86" s="166"/>
      <c r="AHI86" s="166"/>
      <c r="AHJ86" s="166"/>
      <c r="AHK86" s="166"/>
      <c r="AHL86" s="166"/>
      <c r="AHM86" s="166"/>
      <c r="AHN86" s="166"/>
      <c r="AHO86" s="166"/>
      <c r="AHP86" s="166"/>
      <c r="AHQ86" s="166"/>
      <c r="AHR86" s="166"/>
      <c r="AHS86" s="166"/>
      <c r="AHT86" s="166"/>
      <c r="AHU86" s="166"/>
      <c r="AHV86" s="166"/>
      <c r="AHW86" s="166"/>
      <c r="AHX86" s="166"/>
      <c r="AHY86" s="166"/>
      <c r="AHZ86" s="166"/>
      <c r="AIA86" s="166"/>
      <c r="AIB86" s="166"/>
      <c r="AIC86" s="166"/>
      <c r="AID86" s="166"/>
      <c r="AIE86" s="166"/>
      <c r="AIF86" s="166"/>
      <c r="AIG86" s="166"/>
      <c r="AIH86" s="166"/>
      <c r="AII86" s="166"/>
      <c r="AIJ86" s="166"/>
      <c r="AIK86" s="166"/>
      <c r="AIL86" s="166"/>
      <c r="AIM86" s="166"/>
      <c r="AIN86" s="166"/>
      <c r="AIO86" s="166"/>
      <c r="AIP86" s="166"/>
      <c r="AIQ86" s="166"/>
      <c r="AIR86" s="166"/>
      <c r="AIS86" s="166"/>
      <c r="AIT86" s="166"/>
      <c r="AIU86" s="166"/>
      <c r="AIV86" s="166"/>
      <c r="AIW86" s="166"/>
      <c r="AIX86" s="166"/>
      <c r="AIY86" s="166"/>
      <c r="AIZ86" s="166"/>
      <c r="AJA86" s="166"/>
      <c r="AJB86" s="166"/>
      <c r="AJC86" s="166"/>
      <c r="AJD86" s="166"/>
      <c r="AJE86" s="166"/>
      <c r="AJF86" s="166"/>
      <c r="AJG86" s="166"/>
      <c r="AJH86" s="166"/>
      <c r="AJI86" s="166"/>
      <c r="AJJ86" s="166"/>
      <c r="AJK86" s="166"/>
      <c r="AJL86" s="166"/>
      <c r="AJM86" s="166"/>
      <c r="AJN86" s="166"/>
      <c r="AJO86" s="166"/>
      <c r="AJP86" s="166"/>
      <c r="AJQ86" s="166"/>
      <c r="AJR86" s="166"/>
      <c r="AJS86" s="166"/>
      <c r="AJT86" s="166"/>
      <c r="AJU86" s="166"/>
      <c r="AJV86" s="166"/>
      <c r="AJW86" s="166"/>
      <c r="AJX86" s="166"/>
      <c r="AJY86" s="166"/>
      <c r="AJZ86" s="166"/>
      <c r="AKA86" s="166"/>
      <c r="AKB86" s="166"/>
      <c r="AKC86" s="166"/>
      <c r="AKD86" s="166"/>
      <c r="AKE86" s="166"/>
      <c r="AKF86" s="166"/>
      <c r="AKG86" s="166"/>
      <c r="AKH86" s="166"/>
      <c r="AKI86" s="166"/>
      <c r="AKJ86" s="166"/>
      <c r="AKK86" s="166"/>
      <c r="AKL86" s="166"/>
      <c r="AKM86" s="166"/>
      <c r="AKN86" s="166"/>
    </row>
    <row r="87" spans="1:976" s="421" customFormat="1">
      <c r="A87" s="169" t="str">
        <f>A74</f>
        <v>I. kwartał 2</v>
      </c>
      <c r="B87" s="170"/>
      <c r="C87" s="170"/>
      <c r="D87" s="171">
        <f ca="1">D74</f>
        <v>0</v>
      </c>
      <c r="E87" s="171">
        <f ca="1">E74-D74</f>
        <v>0</v>
      </c>
      <c r="F87" s="171">
        <f ca="1">F74-E74</f>
        <v>0</v>
      </c>
      <c r="G87" s="171">
        <f ca="1">G74-F74</f>
        <v>0</v>
      </c>
      <c r="H87" s="171">
        <f ca="1">H74-G74</f>
        <v>0</v>
      </c>
      <c r="I87" s="171">
        <f ca="1">I74-H74</f>
        <v>0</v>
      </c>
      <c r="J87" s="171">
        <f ca="1">J74-I74</f>
        <v>0</v>
      </c>
      <c r="K87" s="171">
        <f ca="1">K74-J74</f>
        <v>0</v>
      </c>
      <c r="L87" s="171">
        <f ca="1">L74-K74</f>
        <v>0</v>
      </c>
      <c r="M87" s="171">
        <f ca="1">M74-L74</f>
        <v>0</v>
      </c>
      <c r="N87" s="171">
        <f ca="1">N74-M74</f>
        <v>0</v>
      </c>
      <c r="O87" s="171">
        <f ca="1">O74-N74</f>
        <v>0</v>
      </c>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AT87" s="166"/>
      <c r="AU87" s="166"/>
      <c r="AV87" s="166"/>
      <c r="AW87" s="166"/>
      <c r="AX87" s="166"/>
      <c r="AY87" s="166"/>
      <c r="AZ87" s="166"/>
      <c r="BA87" s="166"/>
      <c r="BB87" s="166"/>
      <c r="BC87" s="166"/>
      <c r="BD87" s="166"/>
      <c r="BE87" s="166"/>
      <c r="BF87" s="166"/>
      <c r="BG87" s="166"/>
      <c r="BH87" s="166"/>
      <c r="BI87" s="166"/>
      <c r="BJ87" s="166"/>
      <c r="BK87" s="166"/>
      <c r="BL87" s="166"/>
      <c r="BM87" s="166"/>
      <c r="BN87" s="166"/>
      <c r="BO87" s="166"/>
      <c r="BP87" s="166"/>
      <c r="BQ87" s="166"/>
      <c r="BR87" s="166"/>
      <c r="BS87" s="166"/>
      <c r="BT87" s="166"/>
      <c r="BU87" s="166"/>
      <c r="BV87" s="166"/>
      <c r="BW87" s="166"/>
      <c r="BX87" s="166"/>
      <c r="BY87" s="166"/>
      <c r="BZ87" s="166"/>
      <c r="CA87" s="166"/>
      <c r="CB87" s="166"/>
      <c r="CC87" s="166"/>
      <c r="CD87" s="166"/>
      <c r="CE87" s="166"/>
      <c r="CF87" s="166"/>
      <c r="CG87" s="166"/>
      <c r="CH87" s="166"/>
      <c r="CI87" s="166"/>
      <c r="CJ87" s="166"/>
      <c r="CK87" s="166"/>
      <c r="CL87" s="166"/>
      <c r="CM87" s="166"/>
      <c r="CN87" s="166"/>
      <c r="CO87" s="166"/>
      <c r="CP87" s="166"/>
      <c r="CQ87" s="166"/>
      <c r="CR87" s="166"/>
      <c r="CS87" s="166"/>
      <c r="CT87" s="166"/>
      <c r="CU87" s="166"/>
      <c r="CV87" s="166"/>
      <c r="CW87" s="166"/>
      <c r="CX87" s="166"/>
      <c r="CY87" s="166"/>
      <c r="CZ87" s="166"/>
      <c r="DA87" s="166"/>
      <c r="DB87" s="166"/>
      <c r="DC87" s="166"/>
      <c r="DD87" s="166"/>
      <c r="DE87" s="166"/>
      <c r="DF87" s="166"/>
      <c r="DG87" s="166"/>
      <c r="DH87" s="166"/>
      <c r="DI87" s="166"/>
      <c r="DJ87" s="166"/>
      <c r="DK87" s="166"/>
      <c r="DL87" s="166"/>
      <c r="DM87" s="166"/>
      <c r="DN87" s="166"/>
      <c r="DO87" s="166"/>
      <c r="DP87" s="166"/>
      <c r="DQ87" s="166"/>
      <c r="DR87" s="166"/>
      <c r="DS87" s="166"/>
      <c r="DT87" s="166"/>
      <c r="DU87" s="166"/>
      <c r="DV87" s="166"/>
      <c r="DW87" s="166"/>
      <c r="DX87" s="166"/>
      <c r="DY87" s="166"/>
      <c r="DZ87" s="166"/>
      <c r="EA87" s="166"/>
      <c r="EB87" s="166"/>
      <c r="EC87" s="166"/>
      <c r="ED87" s="166"/>
      <c r="EE87" s="166"/>
      <c r="EF87" s="166"/>
      <c r="EG87" s="166"/>
      <c r="EH87" s="166"/>
      <c r="EI87" s="166"/>
      <c r="EJ87" s="166"/>
      <c r="EK87" s="166"/>
      <c r="EL87" s="166"/>
      <c r="EM87" s="166"/>
      <c r="EN87" s="166"/>
      <c r="EO87" s="166"/>
      <c r="EP87" s="166"/>
      <c r="EQ87" s="166"/>
      <c r="ER87" s="166"/>
      <c r="ES87" s="166"/>
      <c r="ET87" s="166"/>
      <c r="EU87" s="166"/>
      <c r="EV87" s="166"/>
      <c r="EW87" s="166"/>
      <c r="EX87" s="166"/>
      <c r="EY87" s="166"/>
      <c r="EZ87" s="166"/>
      <c r="FA87" s="166"/>
      <c r="FB87" s="166"/>
      <c r="FC87" s="166"/>
      <c r="FD87" s="166"/>
      <c r="FE87" s="166"/>
      <c r="FF87" s="166"/>
      <c r="FG87" s="166"/>
      <c r="FH87" s="166"/>
      <c r="FI87" s="166"/>
      <c r="FJ87" s="166"/>
      <c r="FK87" s="166"/>
      <c r="FL87" s="166"/>
      <c r="FM87" s="166"/>
      <c r="FN87" s="166"/>
      <c r="FO87" s="166"/>
      <c r="FP87" s="166"/>
      <c r="FQ87" s="166"/>
      <c r="FR87" s="166"/>
      <c r="FS87" s="166"/>
      <c r="FT87" s="166"/>
      <c r="FU87" s="166"/>
      <c r="FV87" s="166"/>
      <c r="FW87" s="166"/>
      <c r="FX87" s="166"/>
      <c r="FY87" s="166"/>
      <c r="FZ87" s="166"/>
      <c r="GA87" s="166"/>
      <c r="GB87" s="166"/>
      <c r="GC87" s="166"/>
      <c r="GD87" s="166"/>
      <c r="GE87" s="166"/>
      <c r="GF87" s="166"/>
      <c r="GG87" s="166"/>
      <c r="GH87" s="166"/>
      <c r="GI87" s="166"/>
      <c r="GJ87" s="166"/>
      <c r="GK87" s="166"/>
      <c r="GL87" s="166"/>
      <c r="GM87" s="166"/>
      <c r="GN87" s="166"/>
      <c r="GO87" s="166"/>
      <c r="GP87" s="166"/>
      <c r="GQ87" s="166"/>
      <c r="GR87" s="166"/>
      <c r="GS87" s="166"/>
      <c r="GT87" s="166"/>
      <c r="GU87" s="166"/>
      <c r="GV87" s="166"/>
      <c r="GW87" s="166"/>
      <c r="GX87" s="166"/>
      <c r="GY87" s="166"/>
      <c r="GZ87" s="166"/>
      <c r="HA87" s="166"/>
      <c r="HB87" s="166"/>
      <c r="HC87" s="166"/>
      <c r="HD87" s="166"/>
      <c r="HE87" s="166"/>
      <c r="HF87" s="166"/>
      <c r="HG87" s="166"/>
      <c r="HH87" s="166"/>
      <c r="HI87" s="166"/>
      <c r="HJ87" s="166"/>
      <c r="HK87" s="166"/>
      <c r="HL87" s="166"/>
      <c r="HM87" s="166"/>
      <c r="HN87" s="166"/>
      <c r="HO87" s="166"/>
      <c r="HP87" s="166"/>
      <c r="HQ87" s="166"/>
      <c r="HR87" s="166"/>
      <c r="HS87" s="166"/>
      <c r="HT87" s="166"/>
      <c r="HU87" s="166"/>
      <c r="HV87" s="166"/>
      <c r="HW87" s="166"/>
      <c r="HX87" s="166"/>
      <c r="HY87" s="166"/>
      <c r="HZ87" s="166"/>
      <c r="IA87" s="166"/>
      <c r="IB87" s="166"/>
      <c r="IC87" s="166"/>
      <c r="ID87" s="166"/>
      <c r="IE87" s="166"/>
      <c r="IF87" s="166"/>
      <c r="IG87" s="166"/>
      <c r="IH87" s="166"/>
      <c r="II87" s="166"/>
      <c r="IJ87" s="166"/>
      <c r="IK87" s="166"/>
      <c r="IL87" s="166"/>
      <c r="IM87" s="166"/>
      <c r="IN87" s="166"/>
      <c r="IO87" s="166"/>
      <c r="IP87" s="166"/>
      <c r="IQ87" s="166"/>
      <c r="IR87" s="166"/>
      <c r="IS87" s="166"/>
      <c r="IT87" s="166"/>
      <c r="IU87" s="166"/>
      <c r="IV87" s="166"/>
      <c r="IW87" s="166"/>
      <c r="IX87" s="166"/>
      <c r="IY87" s="166"/>
      <c r="IZ87" s="166"/>
      <c r="JA87" s="166"/>
      <c r="JB87" s="166"/>
      <c r="JC87" s="166"/>
      <c r="JD87" s="166"/>
      <c r="JE87" s="166"/>
      <c r="JF87" s="166"/>
      <c r="JG87" s="166"/>
      <c r="JH87" s="166"/>
      <c r="JI87" s="166"/>
      <c r="JJ87" s="166"/>
      <c r="JK87" s="166"/>
      <c r="JL87" s="166"/>
      <c r="JM87" s="166"/>
      <c r="JN87" s="166"/>
      <c r="JO87" s="166"/>
      <c r="JP87" s="166"/>
      <c r="JQ87" s="166"/>
      <c r="JR87" s="166"/>
      <c r="JS87" s="166"/>
      <c r="JT87" s="166"/>
      <c r="JU87" s="166"/>
      <c r="JV87" s="166"/>
      <c r="JW87" s="166"/>
      <c r="JX87" s="166"/>
      <c r="JY87" s="166"/>
      <c r="JZ87" s="166"/>
      <c r="KA87" s="166"/>
      <c r="KB87" s="166"/>
      <c r="KC87" s="166"/>
      <c r="KD87" s="166"/>
      <c r="KE87" s="166"/>
      <c r="KF87" s="166"/>
      <c r="KG87" s="166"/>
      <c r="KH87" s="166"/>
      <c r="KI87" s="166"/>
      <c r="KJ87" s="166"/>
      <c r="KK87" s="166"/>
      <c r="KL87" s="166"/>
      <c r="KM87" s="166"/>
      <c r="KN87" s="166"/>
      <c r="KO87" s="166"/>
      <c r="KP87" s="166"/>
      <c r="KQ87" s="166"/>
      <c r="KR87" s="166"/>
      <c r="KS87" s="166"/>
      <c r="KT87" s="166"/>
      <c r="KU87" s="166"/>
      <c r="KV87" s="166"/>
      <c r="KW87" s="166"/>
      <c r="KX87" s="166"/>
      <c r="KY87" s="166"/>
      <c r="KZ87" s="166"/>
      <c r="LA87" s="166"/>
      <c r="LB87" s="166"/>
      <c r="LC87" s="166"/>
      <c r="LD87" s="166"/>
      <c r="LE87" s="166"/>
      <c r="LF87" s="166"/>
      <c r="LG87" s="166"/>
      <c r="LH87" s="166"/>
      <c r="LI87" s="166"/>
      <c r="LJ87" s="166"/>
      <c r="LK87" s="166"/>
      <c r="LL87" s="166"/>
      <c r="LM87" s="166"/>
      <c r="LN87" s="166"/>
      <c r="LO87" s="166"/>
      <c r="LP87" s="166"/>
      <c r="LQ87" s="166"/>
      <c r="LR87" s="166"/>
      <c r="LS87" s="166"/>
      <c r="LT87" s="166"/>
      <c r="LU87" s="166"/>
      <c r="LV87" s="166"/>
      <c r="LW87" s="166"/>
      <c r="LX87" s="166"/>
      <c r="LY87" s="166"/>
      <c r="LZ87" s="166"/>
      <c r="MA87" s="166"/>
      <c r="MB87" s="166"/>
      <c r="MC87" s="166"/>
      <c r="MD87" s="166"/>
      <c r="ME87" s="166"/>
      <c r="MF87" s="166"/>
      <c r="MG87" s="166"/>
      <c r="MH87" s="166"/>
      <c r="MI87" s="166"/>
      <c r="MJ87" s="166"/>
      <c r="MK87" s="166"/>
      <c r="ML87" s="166"/>
      <c r="MM87" s="166"/>
      <c r="MN87" s="166"/>
      <c r="MO87" s="166"/>
      <c r="MP87" s="166"/>
      <c r="MQ87" s="166"/>
      <c r="MR87" s="166"/>
      <c r="MS87" s="166"/>
      <c r="MT87" s="166"/>
      <c r="MU87" s="166"/>
      <c r="MV87" s="166"/>
      <c r="MW87" s="166"/>
      <c r="MX87" s="166"/>
      <c r="MY87" s="166"/>
      <c r="MZ87" s="166"/>
      <c r="NA87" s="166"/>
      <c r="NB87" s="166"/>
      <c r="NC87" s="166"/>
      <c r="ND87" s="166"/>
      <c r="NE87" s="166"/>
      <c r="NF87" s="166"/>
      <c r="NG87" s="166"/>
      <c r="NH87" s="166"/>
      <c r="NI87" s="166"/>
      <c r="NJ87" s="166"/>
      <c r="NK87" s="166"/>
      <c r="NL87" s="166"/>
      <c r="NM87" s="166"/>
      <c r="NN87" s="166"/>
      <c r="NO87" s="166"/>
      <c r="NP87" s="166"/>
      <c r="NQ87" s="166"/>
      <c r="NR87" s="166"/>
      <c r="NS87" s="166"/>
      <c r="NT87" s="166"/>
      <c r="NU87" s="166"/>
      <c r="NV87" s="166"/>
      <c r="NW87" s="166"/>
      <c r="NX87" s="166"/>
      <c r="NY87" s="166"/>
      <c r="NZ87" s="166"/>
      <c r="OA87" s="166"/>
      <c r="OB87" s="166"/>
      <c r="OC87" s="166"/>
      <c r="OD87" s="166"/>
      <c r="OE87" s="166"/>
      <c r="OF87" s="166"/>
      <c r="OG87" s="166"/>
      <c r="OH87" s="166"/>
      <c r="OI87" s="166"/>
      <c r="OJ87" s="166"/>
      <c r="OK87" s="166"/>
      <c r="OL87" s="166"/>
      <c r="OM87" s="166"/>
      <c r="ON87" s="166"/>
      <c r="OO87" s="166"/>
      <c r="OP87" s="166"/>
      <c r="OQ87" s="166"/>
      <c r="OR87" s="166"/>
      <c r="OS87" s="166"/>
      <c r="OT87" s="166"/>
      <c r="OU87" s="166"/>
      <c r="OV87" s="166"/>
      <c r="OW87" s="166"/>
      <c r="OX87" s="166"/>
      <c r="OY87" s="166"/>
      <c r="OZ87" s="166"/>
      <c r="PA87" s="166"/>
      <c r="PB87" s="166"/>
      <c r="PC87" s="166"/>
      <c r="PD87" s="166"/>
      <c r="PE87" s="166"/>
      <c r="PF87" s="166"/>
      <c r="PG87" s="166"/>
      <c r="PH87" s="166"/>
      <c r="PI87" s="166"/>
      <c r="PJ87" s="166"/>
      <c r="PK87" s="166"/>
      <c r="PL87" s="166"/>
      <c r="PM87" s="166"/>
      <c r="PN87" s="166"/>
      <c r="PO87" s="166"/>
      <c r="PP87" s="166"/>
      <c r="PQ87" s="166"/>
      <c r="PR87" s="166"/>
      <c r="PS87" s="166"/>
      <c r="PT87" s="166"/>
      <c r="PU87" s="166"/>
      <c r="PV87" s="166"/>
      <c r="PW87" s="166"/>
      <c r="PX87" s="166"/>
      <c r="PY87" s="166"/>
      <c r="PZ87" s="166"/>
      <c r="QA87" s="166"/>
      <c r="QB87" s="166"/>
      <c r="QC87" s="166"/>
      <c r="QD87" s="166"/>
      <c r="QE87" s="166"/>
      <c r="QF87" s="166"/>
      <c r="QG87" s="166"/>
      <c r="QH87" s="166"/>
      <c r="QI87" s="166"/>
      <c r="QJ87" s="166"/>
      <c r="QK87" s="166"/>
      <c r="QL87" s="166"/>
      <c r="QM87" s="166"/>
      <c r="QN87" s="166"/>
      <c r="QO87" s="166"/>
      <c r="QP87" s="166"/>
      <c r="QQ87" s="166"/>
      <c r="QR87" s="166"/>
      <c r="QS87" s="166"/>
      <c r="QT87" s="166"/>
      <c r="QU87" s="166"/>
      <c r="QV87" s="166"/>
      <c r="QW87" s="166"/>
      <c r="QX87" s="166"/>
      <c r="QY87" s="166"/>
      <c r="QZ87" s="166"/>
      <c r="RA87" s="166"/>
      <c r="RB87" s="166"/>
      <c r="RC87" s="166"/>
      <c r="RD87" s="166"/>
      <c r="RE87" s="166"/>
      <c r="RF87" s="166"/>
      <c r="RG87" s="166"/>
      <c r="RH87" s="166"/>
      <c r="RI87" s="166"/>
      <c r="RJ87" s="166"/>
      <c r="RK87" s="166"/>
      <c r="RL87" s="166"/>
      <c r="RM87" s="166"/>
      <c r="RN87" s="166"/>
      <c r="RO87" s="166"/>
      <c r="RP87" s="166"/>
      <c r="RQ87" s="166"/>
      <c r="RR87" s="166"/>
      <c r="RS87" s="166"/>
      <c r="RT87" s="166"/>
      <c r="RU87" s="166"/>
      <c r="RV87" s="166"/>
      <c r="RW87" s="166"/>
      <c r="RX87" s="166"/>
      <c r="RY87" s="166"/>
      <c r="RZ87" s="166"/>
      <c r="SA87" s="166"/>
      <c r="SB87" s="166"/>
      <c r="SC87" s="166"/>
      <c r="SD87" s="166"/>
      <c r="SE87" s="166"/>
      <c r="SF87" s="166"/>
      <c r="SG87" s="166"/>
      <c r="SH87" s="166"/>
      <c r="SI87" s="166"/>
      <c r="SJ87" s="166"/>
      <c r="SK87" s="166"/>
      <c r="SL87" s="166"/>
      <c r="SM87" s="166"/>
      <c r="SN87" s="166"/>
      <c r="SO87" s="166"/>
      <c r="SP87" s="166"/>
      <c r="SQ87" s="166"/>
      <c r="SR87" s="166"/>
      <c r="SS87" s="166"/>
      <c r="ST87" s="166"/>
      <c r="SU87" s="166"/>
      <c r="SV87" s="166"/>
      <c r="SW87" s="166"/>
      <c r="SX87" s="166"/>
      <c r="SY87" s="166"/>
      <c r="SZ87" s="166"/>
      <c r="TA87" s="166"/>
      <c r="TB87" s="166"/>
      <c r="TC87" s="166"/>
      <c r="TD87" s="166"/>
      <c r="TE87" s="166"/>
      <c r="TF87" s="166"/>
      <c r="TG87" s="166"/>
      <c r="TH87" s="166"/>
      <c r="TI87" s="166"/>
      <c r="TJ87" s="166"/>
      <c r="TK87" s="166"/>
      <c r="TL87" s="166"/>
      <c r="TM87" s="166"/>
      <c r="TN87" s="166"/>
      <c r="TO87" s="166"/>
      <c r="TP87" s="166"/>
      <c r="TQ87" s="166"/>
      <c r="TR87" s="166"/>
      <c r="TS87" s="166"/>
      <c r="TT87" s="166"/>
      <c r="TU87" s="166"/>
      <c r="TV87" s="166"/>
      <c r="TW87" s="166"/>
      <c r="TX87" s="166"/>
      <c r="TY87" s="166"/>
      <c r="TZ87" s="166"/>
      <c r="UA87" s="166"/>
      <c r="UB87" s="166"/>
      <c r="UC87" s="166"/>
      <c r="UD87" s="166"/>
      <c r="UE87" s="166"/>
      <c r="UF87" s="166"/>
      <c r="UG87" s="166"/>
      <c r="UH87" s="166"/>
      <c r="UI87" s="166"/>
      <c r="UJ87" s="166"/>
      <c r="UK87" s="166"/>
      <c r="UL87" s="166"/>
      <c r="UM87" s="166"/>
      <c r="UN87" s="166"/>
      <c r="UO87" s="166"/>
      <c r="UP87" s="166"/>
      <c r="UQ87" s="166"/>
      <c r="UR87" s="166"/>
      <c r="US87" s="166"/>
      <c r="UT87" s="166"/>
      <c r="UU87" s="166"/>
      <c r="UV87" s="166"/>
      <c r="UW87" s="166"/>
      <c r="UX87" s="166"/>
      <c r="UY87" s="166"/>
      <c r="UZ87" s="166"/>
      <c r="VA87" s="166"/>
      <c r="VB87" s="166"/>
      <c r="VC87" s="166"/>
      <c r="VD87" s="166"/>
      <c r="VE87" s="166"/>
      <c r="VF87" s="166"/>
      <c r="VG87" s="166"/>
      <c r="VH87" s="166"/>
      <c r="VI87" s="166"/>
      <c r="VJ87" s="166"/>
      <c r="VK87" s="166"/>
      <c r="VL87" s="166"/>
      <c r="VM87" s="166"/>
      <c r="VN87" s="166"/>
      <c r="VO87" s="166"/>
      <c r="VP87" s="166"/>
      <c r="VQ87" s="166"/>
      <c r="VR87" s="166"/>
      <c r="VS87" s="166"/>
      <c r="VT87" s="166"/>
      <c r="VU87" s="166"/>
      <c r="VV87" s="166"/>
      <c r="VW87" s="166"/>
      <c r="VX87" s="166"/>
      <c r="VY87" s="166"/>
      <c r="VZ87" s="166"/>
      <c r="WA87" s="166"/>
      <c r="WB87" s="166"/>
      <c r="WC87" s="166"/>
      <c r="WD87" s="166"/>
      <c r="WE87" s="166"/>
      <c r="WF87" s="166"/>
      <c r="WG87" s="166"/>
      <c r="WH87" s="166"/>
      <c r="WI87" s="166"/>
      <c r="WJ87" s="166"/>
      <c r="WK87" s="166"/>
      <c r="WL87" s="166"/>
      <c r="WM87" s="166"/>
      <c r="WN87" s="166"/>
      <c r="WO87" s="166"/>
      <c r="WP87" s="166"/>
      <c r="WQ87" s="166"/>
      <c r="WR87" s="166"/>
      <c r="WS87" s="166"/>
      <c r="WT87" s="166"/>
      <c r="WU87" s="166"/>
      <c r="WV87" s="166"/>
      <c r="WW87" s="166"/>
      <c r="WX87" s="166"/>
      <c r="WY87" s="166"/>
      <c r="WZ87" s="166"/>
      <c r="XA87" s="166"/>
      <c r="XB87" s="166"/>
      <c r="XC87" s="166"/>
      <c r="XD87" s="166"/>
      <c r="XE87" s="166"/>
      <c r="XF87" s="166"/>
      <c r="XG87" s="166"/>
      <c r="XH87" s="166"/>
      <c r="XI87" s="166"/>
      <c r="XJ87" s="166"/>
      <c r="XK87" s="166"/>
      <c r="XL87" s="166"/>
      <c r="XM87" s="166"/>
      <c r="XN87" s="166"/>
      <c r="XO87" s="166"/>
      <c r="XP87" s="166"/>
      <c r="XQ87" s="166"/>
      <c r="XR87" s="166"/>
      <c r="XS87" s="166"/>
      <c r="XT87" s="166"/>
      <c r="XU87" s="166"/>
      <c r="XV87" s="166"/>
      <c r="XW87" s="166"/>
      <c r="XX87" s="166"/>
      <c r="XY87" s="166"/>
      <c r="XZ87" s="166"/>
      <c r="YA87" s="166"/>
      <c r="YB87" s="166"/>
      <c r="YC87" s="166"/>
      <c r="YD87" s="166"/>
      <c r="YE87" s="166"/>
      <c r="YF87" s="166"/>
      <c r="YG87" s="166"/>
      <c r="YH87" s="166"/>
      <c r="YI87" s="166"/>
      <c r="YJ87" s="166"/>
      <c r="YK87" s="166"/>
      <c r="YL87" s="166"/>
      <c r="YM87" s="166"/>
      <c r="YN87" s="166"/>
      <c r="YO87" s="166"/>
      <c r="YP87" s="166"/>
      <c r="YQ87" s="166"/>
      <c r="YR87" s="166"/>
      <c r="YS87" s="166"/>
      <c r="YT87" s="166"/>
      <c r="YU87" s="166"/>
      <c r="YV87" s="166"/>
      <c r="YW87" s="166"/>
      <c r="YX87" s="166"/>
      <c r="YY87" s="166"/>
      <c r="YZ87" s="166"/>
      <c r="ZA87" s="166"/>
      <c r="ZB87" s="166"/>
      <c r="ZC87" s="166"/>
      <c r="ZD87" s="166"/>
      <c r="ZE87" s="166"/>
      <c r="ZF87" s="166"/>
      <c r="ZG87" s="166"/>
      <c r="ZH87" s="166"/>
      <c r="ZI87" s="166"/>
      <c r="ZJ87" s="166"/>
      <c r="ZK87" s="166"/>
      <c r="ZL87" s="166"/>
      <c r="ZM87" s="166"/>
      <c r="ZN87" s="166"/>
      <c r="ZO87" s="166"/>
      <c r="ZP87" s="166"/>
      <c r="ZQ87" s="166"/>
      <c r="ZR87" s="166"/>
      <c r="ZS87" s="166"/>
      <c r="ZT87" s="166"/>
      <c r="ZU87" s="166"/>
      <c r="ZV87" s="166"/>
      <c r="ZW87" s="166"/>
      <c r="ZX87" s="166"/>
      <c r="ZY87" s="166"/>
      <c r="ZZ87" s="166"/>
      <c r="AAA87" s="166"/>
      <c r="AAB87" s="166"/>
      <c r="AAC87" s="166"/>
      <c r="AAD87" s="166"/>
      <c r="AAE87" s="166"/>
      <c r="AAF87" s="166"/>
      <c r="AAG87" s="166"/>
      <c r="AAH87" s="166"/>
      <c r="AAI87" s="166"/>
      <c r="AAJ87" s="166"/>
      <c r="AAK87" s="166"/>
      <c r="AAL87" s="166"/>
      <c r="AAM87" s="166"/>
      <c r="AAN87" s="166"/>
      <c r="AAO87" s="166"/>
      <c r="AAP87" s="166"/>
      <c r="AAQ87" s="166"/>
      <c r="AAR87" s="166"/>
      <c r="AAS87" s="166"/>
      <c r="AAT87" s="166"/>
      <c r="AAU87" s="166"/>
      <c r="AAV87" s="166"/>
      <c r="AAW87" s="166"/>
      <c r="AAX87" s="166"/>
      <c r="AAY87" s="166"/>
      <c r="AAZ87" s="166"/>
      <c r="ABA87" s="166"/>
      <c r="ABB87" s="166"/>
      <c r="ABC87" s="166"/>
      <c r="ABD87" s="166"/>
      <c r="ABE87" s="166"/>
      <c r="ABF87" s="166"/>
      <c r="ABG87" s="166"/>
      <c r="ABH87" s="166"/>
      <c r="ABI87" s="166"/>
      <c r="ABJ87" s="166"/>
      <c r="ABK87" s="166"/>
      <c r="ABL87" s="166"/>
      <c r="ABM87" s="166"/>
      <c r="ABN87" s="166"/>
      <c r="ABO87" s="166"/>
      <c r="ABP87" s="166"/>
      <c r="ABQ87" s="166"/>
      <c r="ABR87" s="166"/>
      <c r="ABS87" s="166"/>
      <c r="ABT87" s="166"/>
      <c r="ABU87" s="166"/>
      <c r="ABV87" s="166"/>
      <c r="ABW87" s="166"/>
      <c r="ABX87" s="166"/>
      <c r="ABY87" s="166"/>
      <c r="ABZ87" s="166"/>
      <c r="ACA87" s="166"/>
      <c r="ACB87" s="166"/>
      <c r="ACC87" s="166"/>
      <c r="ACD87" s="166"/>
      <c r="ACE87" s="166"/>
      <c r="ACF87" s="166"/>
      <c r="ACG87" s="166"/>
      <c r="ACH87" s="166"/>
      <c r="ACI87" s="166"/>
      <c r="ACJ87" s="166"/>
      <c r="ACK87" s="166"/>
      <c r="ACL87" s="166"/>
      <c r="ACM87" s="166"/>
      <c r="ACN87" s="166"/>
      <c r="ACO87" s="166"/>
      <c r="ACP87" s="166"/>
      <c r="ACQ87" s="166"/>
      <c r="ACR87" s="166"/>
      <c r="ACS87" s="166"/>
      <c r="ACT87" s="166"/>
      <c r="ACU87" s="166"/>
      <c r="ACV87" s="166"/>
      <c r="ACW87" s="166"/>
      <c r="ACX87" s="166"/>
      <c r="ACY87" s="166"/>
      <c r="ACZ87" s="166"/>
      <c r="ADA87" s="166"/>
      <c r="ADB87" s="166"/>
      <c r="ADC87" s="166"/>
      <c r="ADD87" s="166"/>
      <c r="ADE87" s="166"/>
      <c r="ADF87" s="166"/>
      <c r="ADG87" s="166"/>
      <c r="ADH87" s="166"/>
      <c r="ADI87" s="166"/>
      <c r="ADJ87" s="166"/>
      <c r="ADK87" s="166"/>
      <c r="ADL87" s="166"/>
      <c r="ADM87" s="166"/>
      <c r="ADN87" s="166"/>
      <c r="ADO87" s="166"/>
      <c r="ADP87" s="166"/>
      <c r="ADQ87" s="166"/>
      <c r="ADR87" s="166"/>
      <c r="ADS87" s="166"/>
      <c r="ADT87" s="166"/>
      <c r="ADU87" s="166"/>
      <c r="ADV87" s="166"/>
      <c r="ADW87" s="166"/>
      <c r="ADX87" s="166"/>
      <c r="ADY87" s="166"/>
      <c r="ADZ87" s="166"/>
      <c r="AEA87" s="166"/>
      <c r="AEB87" s="166"/>
      <c r="AEC87" s="166"/>
      <c r="AED87" s="166"/>
      <c r="AEE87" s="166"/>
      <c r="AEF87" s="166"/>
      <c r="AEG87" s="166"/>
      <c r="AEH87" s="166"/>
      <c r="AEI87" s="166"/>
      <c r="AEJ87" s="166"/>
      <c r="AEK87" s="166"/>
      <c r="AEL87" s="166"/>
      <c r="AEM87" s="166"/>
      <c r="AEN87" s="166"/>
      <c r="AEO87" s="166"/>
      <c r="AEP87" s="166"/>
      <c r="AEQ87" s="166"/>
      <c r="AER87" s="166"/>
      <c r="AES87" s="166"/>
      <c r="AET87" s="166"/>
      <c r="AEU87" s="166"/>
      <c r="AEV87" s="166"/>
      <c r="AEW87" s="166"/>
      <c r="AEX87" s="166"/>
      <c r="AEY87" s="166"/>
      <c r="AEZ87" s="166"/>
      <c r="AFA87" s="166"/>
      <c r="AFB87" s="166"/>
      <c r="AFC87" s="166"/>
      <c r="AFD87" s="166"/>
      <c r="AFE87" s="166"/>
      <c r="AFF87" s="166"/>
      <c r="AFG87" s="166"/>
      <c r="AFH87" s="166"/>
      <c r="AFI87" s="166"/>
      <c r="AFJ87" s="166"/>
      <c r="AFK87" s="166"/>
      <c r="AFL87" s="166"/>
      <c r="AFM87" s="166"/>
      <c r="AFN87" s="166"/>
      <c r="AFO87" s="166"/>
      <c r="AFP87" s="166"/>
      <c r="AFQ87" s="166"/>
      <c r="AFR87" s="166"/>
      <c r="AFS87" s="166"/>
      <c r="AFT87" s="166"/>
      <c r="AFU87" s="166"/>
      <c r="AFV87" s="166"/>
      <c r="AFW87" s="166"/>
      <c r="AFX87" s="166"/>
      <c r="AFY87" s="166"/>
      <c r="AFZ87" s="166"/>
      <c r="AGA87" s="166"/>
      <c r="AGB87" s="166"/>
      <c r="AGC87" s="166"/>
      <c r="AGD87" s="166"/>
      <c r="AGE87" s="166"/>
      <c r="AGF87" s="166"/>
      <c r="AGG87" s="166"/>
      <c r="AGH87" s="166"/>
      <c r="AGI87" s="166"/>
      <c r="AGJ87" s="166"/>
      <c r="AGK87" s="166"/>
      <c r="AGL87" s="166"/>
      <c r="AGM87" s="166"/>
      <c r="AGN87" s="166"/>
      <c r="AGO87" s="166"/>
      <c r="AGP87" s="166"/>
      <c r="AGQ87" s="166"/>
      <c r="AGR87" s="166"/>
      <c r="AGS87" s="166"/>
      <c r="AGT87" s="166"/>
      <c r="AGU87" s="166"/>
      <c r="AGV87" s="166"/>
      <c r="AGW87" s="166"/>
      <c r="AGX87" s="166"/>
      <c r="AGY87" s="166"/>
      <c r="AGZ87" s="166"/>
      <c r="AHA87" s="166"/>
      <c r="AHB87" s="166"/>
      <c r="AHC87" s="166"/>
      <c r="AHD87" s="166"/>
      <c r="AHE87" s="166"/>
      <c r="AHF87" s="166"/>
      <c r="AHG87" s="166"/>
      <c r="AHH87" s="166"/>
      <c r="AHI87" s="166"/>
      <c r="AHJ87" s="166"/>
      <c r="AHK87" s="166"/>
      <c r="AHL87" s="166"/>
      <c r="AHM87" s="166"/>
      <c r="AHN87" s="166"/>
      <c r="AHO87" s="166"/>
      <c r="AHP87" s="166"/>
      <c r="AHQ87" s="166"/>
      <c r="AHR87" s="166"/>
      <c r="AHS87" s="166"/>
      <c r="AHT87" s="166"/>
      <c r="AHU87" s="166"/>
      <c r="AHV87" s="166"/>
      <c r="AHW87" s="166"/>
      <c r="AHX87" s="166"/>
      <c r="AHY87" s="166"/>
      <c r="AHZ87" s="166"/>
      <c r="AIA87" s="166"/>
      <c r="AIB87" s="166"/>
      <c r="AIC87" s="166"/>
      <c r="AID87" s="166"/>
      <c r="AIE87" s="166"/>
      <c r="AIF87" s="166"/>
      <c r="AIG87" s="166"/>
      <c r="AIH87" s="166"/>
      <c r="AII87" s="166"/>
      <c r="AIJ87" s="166"/>
      <c r="AIK87" s="166"/>
      <c r="AIL87" s="166"/>
      <c r="AIM87" s="166"/>
      <c r="AIN87" s="166"/>
      <c r="AIO87" s="166"/>
      <c r="AIP87" s="166"/>
      <c r="AIQ87" s="166"/>
      <c r="AIR87" s="166"/>
      <c r="AIS87" s="166"/>
      <c r="AIT87" s="166"/>
      <c r="AIU87" s="166"/>
      <c r="AIV87" s="166"/>
      <c r="AIW87" s="166"/>
      <c r="AIX87" s="166"/>
      <c r="AIY87" s="166"/>
      <c r="AIZ87" s="166"/>
      <c r="AJA87" s="166"/>
      <c r="AJB87" s="166"/>
      <c r="AJC87" s="166"/>
      <c r="AJD87" s="166"/>
      <c r="AJE87" s="166"/>
      <c r="AJF87" s="166"/>
      <c r="AJG87" s="166"/>
      <c r="AJH87" s="166"/>
      <c r="AJI87" s="166"/>
      <c r="AJJ87" s="166"/>
      <c r="AJK87" s="166"/>
      <c r="AJL87" s="166"/>
      <c r="AJM87" s="166"/>
      <c r="AJN87" s="166"/>
      <c r="AJO87" s="166"/>
      <c r="AJP87" s="166"/>
      <c r="AJQ87" s="166"/>
      <c r="AJR87" s="166"/>
      <c r="AJS87" s="166"/>
      <c r="AJT87" s="166"/>
      <c r="AJU87" s="166"/>
      <c r="AJV87" s="166"/>
      <c r="AJW87" s="166"/>
      <c r="AJX87" s="166"/>
      <c r="AJY87" s="166"/>
      <c r="AJZ87" s="166"/>
      <c r="AKA87" s="166"/>
      <c r="AKB87" s="166"/>
      <c r="AKC87" s="166"/>
      <c r="AKD87" s="166"/>
      <c r="AKE87" s="166"/>
      <c r="AKF87" s="166"/>
      <c r="AKG87" s="166"/>
      <c r="AKH87" s="166"/>
      <c r="AKI87" s="166"/>
      <c r="AKJ87" s="166"/>
      <c r="AKK87" s="166"/>
      <c r="AKL87" s="166"/>
      <c r="AKM87" s="166"/>
      <c r="AKN87" s="166"/>
    </row>
    <row r="88" spans="1:976" s="421" customFormat="1">
      <c r="A88" s="169" t="str">
        <f>A75</f>
        <v>II. kwartał 2</v>
      </c>
      <c r="B88" s="170"/>
      <c r="C88" s="170"/>
      <c r="D88" s="171">
        <f ca="1">D75</f>
        <v>0</v>
      </c>
      <c r="E88" s="171">
        <f ca="1">E75-D75</f>
        <v>0</v>
      </c>
      <c r="F88" s="171">
        <f ca="1">F75-E75</f>
        <v>0</v>
      </c>
      <c r="G88" s="171">
        <f ca="1">G75-F75</f>
        <v>0</v>
      </c>
      <c r="H88" s="171">
        <f ca="1">H75-G75</f>
        <v>0</v>
      </c>
      <c r="I88" s="171">
        <f ca="1">I75-H75</f>
        <v>0</v>
      </c>
      <c r="J88" s="171">
        <f ca="1">J75-I75</f>
        <v>0</v>
      </c>
      <c r="K88" s="171">
        <f ca="1">K75-J75</f>
        <v>0</v>
      </c>
      <c r="L88" s="171">
        <f ca="1">L75-K75</f>
        <v>0</v>
      </c>
      <c r="M88" s="171">
        <f ca="1">M75-L75</f>
        <v>0</v>
      </c>
      <c r="N88" s="171">
        <f ca="1">N75-M75</f>
        <v>0</v>
      </c>
      <c r="O88" s="171">
        <f ca="1">O75-N75</f>
        <v>0</v>
      </c>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c r="AS88" s="166"/>
      <c r="AT88" s="166"/>
      <c r="AU88" s="166"/>
      <c r="AV88" s="166"/>
      <c r="AW88" s="166"/>
      <c r="AX88" s="166"/>
      <c r="AY88" s="166"/>
      <c r="AZ88" s="166"/>
      <c r="BA88" s="166"/>
      <c r="BB88" s="166"/>
      <c r="BC88" s="166"/>
      <c r="BD88" s="166"/>
      <c r="BE88" s="166"/>
      <c r="BF88" s="166"/>
      <c r="BG88" s="166"/>
      <c r="BH88" s="166"/>
      <c r="BI88" s="166"/>
      <c r="BJ88" s="166"/>
      <c r="BK88" s="166"/>
      <c r="BL88" s="166"/>
      <c r="BM88" s="166"/>
      <c r="BN88" s="166"/>
      <c r="BO88" s="166"/>
      <c r="BP88" s="166"/>
      <c r="BQ88" s="166"/>
      <c r="BR88" s="166"/>
      <c r="BS88" s="166"/>
      <c r="BT88" s="166"/>
      <c r="BU88" s="166"/>
      <c r="BV88" s="166"/>
      <c r="BW88" s="166"/>
      <c r="BX88" s="166"/>
      <c r="BY88" s="166"/>
      <c r="BZ88" s="166"/>
      <c r="CA88" s="166"/>
      <c r="CB88" s="166"/>
      <c r="CC88" s="166"/>
      <c r="CD88" s="166"/>
      <c r="CE88" s="166"/>
      <c r="CF88" s="166"/>
      <c r="CG88" s="166"/>
      <c r="CH88" s="166"/>
      <c r="CI88" s="166"/>
      <c r="CJ88" s="166"/>
      <c r="CK88" s="166"/>
      <c r="CL88" s="166"/>
      <c r="CM88" s="166"/>
      <c r="CN88" s="166"/>
      <c r="CO88" s="166"/>
      <c r="CP88" s="166"/>
      <c r="CQ88" s="166"/>
      <c r="CR88" s="166"/>
      <c r="CS88" s="166"/>
      <c r="CT88" s="166"/>
      <c r="CU88" s="166"/>
      <c r="CV88" s="166"/>
      <c r="CW88" s="166"/>
      <c r="CX88" s="166"/>
      <c r="CY88" s="166"/>
      <c r="CZ88" s="166"/>
      <c r="DA88" s="166"/>
      <c r="DB88" s="166"/>
      <c r="DC88" s="166"/>
      <c r="DD88" s="166"/>
      <c r="DE88" s="166"/>
      <c r="DF88" s="166"/>
      <c r="DG88" s="166"/>
      <c r="DH88" s="166"/>
      <c r="DI88" s="166"/>
      <c r="DJ88" s="166"/>
      <c r="DK88" s="166"/>
      <c r="DL88" s="166"/>
      <c r="DM88" s="166"/>
      <c r="DN88" s="166"/>
      <c r="DO88" s="166"/>
      <c r="DP88" s="166"/>
      <c r="DQ88" s="166"/>
      <c r="DR88" s="166"/>
      <c r="DS88" s="166"/>
      <c r="DT88" s="166"/>
      <c r="DU88" s="166"/>
      <c r="DV88" s="166"/>
      <c r="DW88" s="166"/>
      <c r="DX88" s="166"/>
      <c r="DY88" s="166"/>
      <c r="DZ88" s="166"/>
      <c r="EA88" s="166"/>
      <c r="EB88" s="166"/>
      <c r="EC88" s="166"/>
      <c r="ED88" s="166"/>
      <c r="EE88" s="166"/>
      <c r="EF88" s="166"/>
      <c r="EG88" s="166"/>
      <c r="EH88" s="166"/>
      <c r="EI88" s="166"/>
      <c r="EJ88" s="166"/>
      <c r="EK88" s="166"/>
      <c r="EL88" s="166"/>
      <c r="EM88" s="166"/>
      <c r="EN88" s="166"/>
      <c r="EO88" s="166"/>
      <c r="EP88" s="166"/>
      <c r="EQ88" s="166"/>
      <c r="ER88" s="166"/>
      <c r="ES88" s="166"/>
      <c r="ET88" s="166"/>
      <c r="EU88" s="166"/>
      <c r="EV88" s="166"/>
      <c r="EW88" s="166"/>
      <c r="EX88" s="166"/>
      <c r="EY88" s="166"/>
      <c r="EZ88" s="166"/>
      <c r="FA88" s="166"/>
      <c r="FB88" s="166"/>
      <c r="FC88" s="166"/>
      <c r="FD88" s="166"/>
      <c r="FE88" s="166"/>
      <c r="FF88" s="166"/>
      <c r="FG88" s="166"/>
      <c r="FH88" s="166"/>
      <c r="FI88" s="166"/>
      <c r="FJ88" s="166"/>
      <c r="FK88" s="166"/>
      <c r="FL88" s="166"/>
      <c r="FM88" s="166"/>
      <c r="FN88" s="166"/>
      <c r="FO88" s="166"/>
      <c r="FP88" s="166"/>
      <c r="FQ88" s="166"/>
      <c r="FR88" s="166"/>
      <c r="FS88" s="166"/>
      <c r="FT88" s="166"/>
      <c r="FU88" s="166"/>
      <c r="FV88" s="166"/>
      <c r="FW88" s="166"/>
      <c r="FX88" s="166"/>
      <c r="FY88" s="166"/>
      <c r="FZ88" s="166"/>
      <c r="GA88" s="166"/>
      <c r="GB88" s="166"/>
      <c r="GC88" s="166"/>
      <c r="GD88" s="166"/>
      <c r="GE88" s="166"/>
      <c r="GF88" s="166"/>
      <c r="GG88" s="166"/>
      <c r="GH88" s="166"/>
      <c r="GI88" s="166"/>
      <c r="GJ88" s="166"/>
      <c r="GK88" s="166"/>
      <c r="GL88" s="166"/>
      <c r="GM88" s="166"/>
      <c r="GN88" s="166"/>
      <c r="GO88" s="166"/>
      <c r="GP88" s="166"/>
      <c r="GQ88" s="166"/>
      <c r="GR88" s="166"/>
      <c r="GS88" s="166"/>
      <c r="GT88" s="166"/>
      <c r="GU88" s="166"/>
      <c r="GV88" s="166"/>
      <c r="GW88" s="166"/>
      <c r="GX88" s="166"/>
      <c r="GY88" s="166"/>
      <c r="GZ88" s="166"/>
      <c r="HA88" s="166"/>
      <c r="HB88" s="166"/>
      <c r="HC88" s="166"/>
      <c r="HD88" s="166"/>
      <c r="HE88" s="166"/>
      <c r="HF88" s="166"/>
      <c r="HG88" s="166"/>
      <c r="HH88" s="166"/>
      <c r="HI88" s="166"/>
      <c r="HJ88" s="166"/>
      <c r="HK88" s="166"/>
      <c r="HL88" s="166"/>
      <c r="HM88" s="166"/>
      <c r="HN88" s="166"/>
      <c r="HO88" s="166"/>
      <c r="HP88" s="166"/>
      <c r="HQ88" s="166"/>
      <c r="HR88" s="166"/>
      <c r="HS88" s="166"/>
      <c r="HT88" s="166"/>
      <c r="HU88" s="166"/>
      <c r="HV88" s="166"/>
      <c r="HW88" s="166"/>
      <c r="HX88" s="166"/>
      <c r="HY88" s="166"/>
      <c r="HZ88" s="166"/>
      <c r="IA88" s="166"/>
      <c r="IB88" s="166"/>
      <c r="IC88" s="166"/>
      <c r="ID88" s="166"/>
      <c r="IE88" s="166"/>
      <c r="IF88" s="166"/>
      <c r="IG88" s="166"/>
      <c r="IH88" s="166"/>
      <c r="II88" s="166"/>
      <c r="IJ88" s="166"/>
      <c r="IK88" s="166"/>
      <c r="IL88" s="166"/>
      <c r="IM88" s="166"/>
      <c r="IN88" s="166"/>
      <c r="IO88" s="166"/>
      <c r="IP88" s="166"/>
      <c r="IQ88" s="166"/>
      <c r="IR88" s="166"/>
      <c r="IS88" s="166"/>
      <c r="IT88" s="166"/>
      <c r="IU88" s="166"/>
      <c r="IV88" s="166"/>
      <c r="IW88" s="166"/>
      <c r="IX88" s="166"/>
      <c r="IY88" s="166"/>
      <c r="IZ88" s="166"/>
      <c r="JA88" s="166"/>
      <c r="JB88" s="166"/>
      <c r="JC88" s="166"/>
      <c r="JD88" s="166"/>
      <c r="JE88" s="166"/>
      <c r="JF88" s="166"/>
      <c r="JG88" s="166"/>
      <c r="JH88" s="166"/>
      <c r="JI88" s="166"/>
      <c r="JJ88" s="166"/>
      <c r="JK88" s="166"/>
      <c r="JL88" s="166"/>
      <c r="JM88" s="166"/>
      <c r="JN88" s="166"/>
      <c r="JO88" s="166"/>
      <c r="JP88" s="166"/>
      <c r="JQ88" s="166"/>
      <c r="JR88" s="166"/>
      <c r="JS88" s="166"/>
      <c r="JT88" s="166"/>
      <c r="JU88" s="166"/>
      <c r="JV88" s="166"/>
      <c r="JW88" s="166"/>
      <c r="JX88" s="166"/>
      <c r="JY88" s="166"/>
      <c r="JZ88" s="166"/>
      <c r="KA88" s="166"/>
      <c r="KB88" s="166"/>
      <c r="KC88" s="166"/>
      <c r="KD88" s="166"/>
      <c r="KE88" s="166"/>
      <c r="KF88" s="166"/>
      <c r="KG88" s="166"/>
      <c r="KH88" s="166"/>
      <c r="KI88" s="166"/>
      <c r="KJ88" s="166"/>
      <c r="KK88" s="166"/>
      <c r="KL88" s="166"/>
      <c r="KM88" s="166"/>
      <c r="KN88" s="166"/>
      <c r="KO88" s="166"/>
      <c r="KP88" s="166"/>
      <c r="KQ88" s="166"/>
      <c r="KR88" s="166"/>
      <c r="KS88" s="166"/>
      <c r="KT88" s="166"/>
      <c r="KU88" s="166"/>
      <c r="KV88" s="166"/>
      <c r="KW88" s="166"/>
      <c r="KX88" s="166"/>
      <c r="KY88" s="166"/>
      <c r="KZ88" s="166"/>
      <c r="LA88" s="166"/>
      <c r="LB88" s="166"/>
      <c r="LC88" s="166"/>
      <c r="LD88" s="166"/>
      <c r="LE88" s="166"/>
      <c r="LF88" s="166"/>
      <c r="LG88" s="166"/>
      <c r="LH88" s="166"/>
      <c r="LI88" s="166"/>
      <c r="LJ88" s="166"/>
      <c r="LK88" s="166"/>
      <c r="LL88" s="166"/>
      <c r="LM88" s="166"/>
      <c r="LN88" s="166"/>
      <c r="LO88" s="166"/>
      <c r="LP88" s="166"/>
      <c r="LQ88" s="166"/>
      <c r="LR88" s="166"/>
      <c r="LS88" s="166"/>
      <c r="LT88" s="166"/>
      <c r="LU88" s="166"/>
      <c r="LV88" s="166"/>
      <c r="LW88" s="166"/>
      <c r="LX88" s="166"/>
      <c r="LY88" s="166"/>
      <c r="LZ88" s="166"/>
      <c r="MA88" s="166"/>
      <c r="MB88" s="166"/>
      <c r="MC88" s="166"/>
      <c r="MD88" s="166"/>
      <c r="ME88" s="166"/>
      <c r="MF88" s="166"/>
      <c r="MG88" s="166"/>
      <c r="MH88" s="166"/>
      <c r="MI88" s="166"/>
      <c r="MJ88" s="166"/>
      <c r="MK88" s="166"/>
      <c r="ML88" s="166"/>
      <c r="MM88" s="166"/>
      <c r="MN88" s="166"/>
      <c r="MO88" s="166"/>
      <c r="MP88" s="166"/>
      <c r="MQ88" s="166"/>
      <c r="MR88" s="166"/>
      <c r="MS88" s="166"/>
      <c r="MT88" s="166"/>
      <c r="MU88" s="166"/>
      <c r="MV88" s="166"/>
      <c r="MW88" s="166"/>
      <c r="MX88" s="166"/>
      <c r="MY88" s="166"/>
      <c r="MZ88" s="166"/>
      <c r="NA88" s="166"/>
      <c r="NB88" s="166"/>
      <c r="NC88" s="166"/>
      <c r="ND88" s="166"/>
      <c r="NE88" s="166"/>
      <c r="NF88" s="166"/>
      <c r="NG88" s="166"/>
      <c r="NH88" s="166"/>
      <c r="NI88" s="166"/>
      <c r="NJ88" s="166"/>
      <c r="NK88" s="166"/>
      <c r="NL88" s="166"/>
      <c r="NM88" s="166"/>
      <c r="NN88" s="166"/>
      <c r="NO88" s="166"/>
      <c r="NP88" s="166"/>
      <c r="NQ88" s="166"/>
      <c r="NR88" s="166"/>
      <c r="NS88" s="166"/>
      <c r="NT88" s="166"/>
      <c r="NU88" s="166"/>
      <c r="NV88" s="166"/>
      <c r="NW88" s="166"/>
      <c r="NX88" s="166"/>
      <c r="NY88" s="166"/>
      <c r="NZ88" s="166"/>
      <c r="OA88" s="166"/>
      <c r="OB88" s="166"/>
      <c r="OC88" s="166"/>
      <c r="OD88" s="166"/>
      <c r="OE88" s="166"/>
      <c r="OF88" s="166"/>
      <c r="OG88" s="166"/>
      <c r="OH88" s="166"/>
      <c r="OI88" s="166"/>
      <c r="OJ88" s="166"/>
      <c r="OK88" s="166"/>
      <c r="OL88" s="166"/>
      <c r="OM88" s="166"/>
      <c r="ON88" s="166"/>
      <c r="OO88" s="166"/>
      <c r="OP88" s="166"/>
      <c r="OQ88" s="166"/>
      <c r="OR88" s="166"/>
      <c r="OS88" s="166"/>
      <c r="OT88" s="166"/>
      <c r="OU88" s="166"/>
      <c r="OV88" s="166"/>
      <c r="OW88" s="166"/>
      <c r="OX88" s="166"/>
      <c r="OY88" s="166"/>
      <c r="OZ88" s="166"/>
      <c r="PA88" s="166"/>
      <c r="PB88" s="166"/>
      <c r="PC88" s="166"/>
      <c r="PD88" s="166"/>
      <c r="PE88" s="166"/>
      <c r="PF88" s="166"/>
      <c r="PG88" s="166"/>
      <c r="PH88" s="166"/>
      <c r="PI88" s="166"/>
      <c r="PJ88" s="166"/>
      <c r="PK88" s="166"/>
      <c r="PL88" s="166"/>
      <c r="PM88" s="166"/>
      <c r="PN88" s="166"/>
      <c r="PO88" s="166"/>
      <c r="PP88" s="166"/>
      <c r="PQ88" s="166"/>
      <c r="PR88" s="166"/>
      <c r="PS88" s="166"/>
      <c r="PT88" s="166"/>
      <c r="PU88" s="166"/>
      <c r="PV88" s="166"/>
      <c r="PW88" s="166"/>
      <c r="PX88" s="166"/>
      <c r="PY88" s="166"/>
      <c r="PZ88" s="166"/>
      <c r="QA88" s="166"/>
      <c r="QB88" s="166"/>
      <c r="QC88" s="166"/>
      <c r="QD88" s="166"/>
      <c r="QE88" s="166"/>
      <c r="QF88" s="166"/>
      <c r="QG88" s="166"/>
      <c r="QH88" s="166"/>
      <c r="QI88" s="166"/>
      <c r="QJ88" s="166"/>
      <c r="QK88" s="166"/>
      <c r="QL88" s="166"/>
      <c r="QM88" s="166"/>
      <c r="QN88" s="166"/>
      <c r="QO88" s="166"/>
      <c r="QP88" s="166"/>
      <c r="QQ88" s="166"/>
      <c r="QR88" s="166"/>
      <c r="QS88" s="166"/>
      <c r="QT88" s="166"/>
      <c r="QU88" s="166"/>
      <c r="QV88" s="166"/>
      <c r="QW88" s="166"/>
      <c r="QX88" s="166"/>
      <c r="QY88" s="166"/>
      <c r="QZ88" s="166"/>
      <c r="RA88" s="166"/>
      <c r="RB88" s="166"/>
      <c r="RC88" s="166"/>
      <c r="RD88" s="166"/>
      <c r="RE88" s="166"/>
      <c r="RF88" s="166"/>
      <c r="RG88" s="166"/>
      <c r="RH88" s="166"/>
      <c r="RI88" s="166"/>
      <c r="RJ88" s="166"/>
      <c r="RK88" s="166"/>
      <c r="RL88" s="166"/>
      <c r="RM88" s="166"/>
      <c r="RN88" s="166"/>
      <c r="RO88" s="166"/>
      <c r="RP88" s="166"/>
      <c r="RQ88" s="166"/>
      <c r="RR88" s="166"/>
      <c r="RS88" s="166"/>
      <c r="RT88" s="166"/>
      <c r="RU88" s="166"/>
      <c r="RV88" s="166"/>
      <c r="RW88" s="166"/>
      <c r="RX88" s="166"/>
      <c r="RY88" s="166"/>
      <c r="RZ88" s="166"/>
      <c r="SA88" s="166"/>
      <c r="SB88" s="166"/>
      <c r="SC88" s="166"/>
      <c r="SD88" s="166"/>
      <c r="SE88" s="166"/>
      <c r="SF88" s="166"/>
      <c r="SG88" s="166"/>
      <c r="SH88" s="166"/>
      <c r="SI88" s="166"/>
      <c r="SJ88" s="166"/>
      <c r="SK88" s="166"/>
      <c r="SL88" s="166"/>
      <c r="SM88" s="166"/>
      <c r="SN88" s="166"/>
      <c r="SO88" s="166"/>
      <c r="SP88" s="166"/>
      <c r="SQ88" s="166"/>
      <c r="SR88" s="166"/>
      <c r="SS88" s="166"/>
      <c r="ST88" s="166"/>
      <c r="SU88" s="166"/>
      <c r="SV88" s="166"/>
      <c r="SW88" s="166"/>
      <c r="SX88" s="166"/>
      <c r="SY88" s="166"/>
      <c r="SZ88" s="166"/>
      <c r="TA88" s="166"/>
      <c r="TB88" s="166"/>
      <c r="TC88" s="166"/>
      <c r="TD88" s="166"/>
      <c r="TE88" s="166"/>
      <c r="TF88" s="166"/>
      <c r="TG88" s="166"/>
      <c r="TH88" s="166"/>
      <c r="TI88" s="166"/>
      <c r="TJ88" s="166"/>
      <c r="TK88" s="166"/>
      <c r="TL88" s="166"/>
      <c r="TM88" s="166"/>
      <c r="TN88" s="166"/>
      <c r="TO88" s="166"/>
      <c r="TP88" s="166"/>
      <c r="TQ88" s="166"/>
      <c r="TR88" s="166"/>
      <c r="TS88" s="166"/>
      <c r="TT88" s="166"/>
      <c r="TU88" s="166"/>
      <c r="TV88" s="166"/>
      <c r="TW88" s="166"/>
      <c r="TX88" s="166"/>
      <c r="TY88" s="166"/>
      <c r="TZ88" s="166"/>
      <c r="UA88" s="166"/>
      <c r="UB88" s="166"/>
      <c r="UC88" s="166"/>
      <c r="UD88" s="166"/>
      <c r="UE88" s="166"/>
      <c r="UF88" s="166"/>
      <c r="UG88" s="166"/>
      <c r="UH88" s="166"/>
      <c r="UI88" s="166"/>
      <c r="UJ88" s="166"/>
      <c r="UK88" s="166"/>
      <c r="UL88" s="166"/>
      <c r="UM88" s="166"/>
      <c r="UN88" s="166"/>
      <c r="UO88" s="166"/>
      <c r="UP88" s="166"/>
      <c r="UQ88" s="166"/>
      <c r="UR88" s="166"/>
      <c r="US88" s="166"/>
      <c r="UT88" s="166"/>
      <c r="UU88" s="166"/>
      <c r="UV88" s="166"/>
      <c r="UW88" s="166"/>
      <c r="UX88" s="166"/>
      <c r="UY88" s="166"/>
      <c r="UZ88" s="166"/>
      <c r="VA88" s="166"/>
      <c r="VB88" s="166"/>
      <c r="VC88" s="166"/>
      <c r="VD88" s="166"/>
      <c r="VE88" s="166"/>
      <c r="VF88" s="166"/>
      <c r="VG88" s="166"/>
      <c r="VH88" s="166"/>
      <c r="VI88" s="166"/>
      <c r="VJ88" s="166"/>
      <c r="VK88" s="166"/>
      <c r="VL88" s="166"/>
      <c r="VM88" s="166"/>
      <c r="VN88" s="166"/>
      <c r="VO88" s="166"/>
      <c r="VP88" s="166"/>
      <c r="VQ88" s="166"/>
      <c r="VR88" s="166"/>
      <c r="VS88" s="166"/>
      <c r="VT88" s="166"/>
      <c r="VU88" s="166"/>
      <c r="VV88" s="166"/>
      <c r="VW88" s="166"/>
      <c r="VX88" s="166"/>
      <c r="VY88" s="166"/>
      <c r="VZ88" s="166"/>
      <c r="WA88" s="166"/>
      <c r="WB88" s="166"/>
      <c r="WC88" s="166"/>
      <c r="WD88" s="166"/>
      <c r="WE88" s="166"/>
      <c r="WF88" s="166"/>
      <c r="WG88" s="166"/>
      <c r="WH88" s="166"/>
      <c r="WI88" s="166"/>
      <c r="WJ88" s="166"/>
      <c r="WK88" s="166"/>
      <c r="WL88" s="166"/>
      <c r="WM88" s="166"/>
      <c r="WN88" s="166"/>
      <c r="WO88" s="166"/>
      <c r="WP88" s="166"/>
      <c r="WQ88" s="166"/>
      <c r="WR88" s="166"/>
      <c r="WS88" s="166"/>
      <c r="WT88" s="166"/>
      <c r="WU88" s="166"/>
      <c r="WV88" s="166"/>
      <c r="WW88" s="166"/>
      <c r="WX88" s="166"/>
      <c r="WY88" s="166"/>
      <c r="WZ88" s="166"/>
      <c r="XA88" s="166"/>
      <c r="XB88" s="166"/>
      <c r="XC88" s="166"/>
      <c r="XD88" s="166"/>
      <c r="XE88" s="166"/>
      <c r="XF88" s="166"/>
      <c r="XG88" s="166"/>
      <c r="XH88" s="166"/>
      <c r="XI88" s="166"/>
      <c r="XJ88" s="166"/>
      <c r="XK88" s="166"/>
      <c r="XL88" s="166"/>
      <c r="XM88" s="166"/>
      <c r="XN88" s="166"/>
      <c r="XO88" s="166"/>
      <c r="XP88" s="166"/>
      <c r="XQ88" s="166"/>
      <c r="XR88" s="166"/>
      <c r="XS88" s="166"/>
      <c r="XT88" s="166"/>
      <c r="XU88" s="166"/>
      <c r="XV88" s="166"/>
      <c r="XW88" s="166"/>
      <c r="XX88" s="166"/>
      <c r="XY88" s="166"/>
      <c r="XZ88" s="166"/>
      <c r="YA88" s="166"/>
      <c r="YB88" s="166"/>
      <c r="YC88" s="166"/>
      <c r="YD88" s="166"/>
      <c r="YE88" s="166"/>
      <c r="YF88" s="166"/>
      <c r="YG88" s="166"/>
      <c r="YH88" s="166"/>
      <c r="YI88" s="166"/>
      <c r="YJ88" s="166"/>
      <c r="YK88" s="166"/>
      <c r="YL88" s="166"/>
      <c r="YM88" s="166"/>
      <c r="YN88" s="166"/>
      <c r="YO88" s="166"/>
      <c r="YP88" s="166"/>
      <c r="YQ88" s="166"/>
      <c r="YR88" s="166"/>
      <c r="YS88" s="166"/>
      <c r="YT88" s="166"/>
      <c r="YU88" s="166"/>
      <c r="YV88" s="166"/>
      <c r="YW88" s="166"/>
      <c r="YX88" s="166"/>
      <c r="YY88" s="166"/>
      <c r="YZ88" s="166"/>
      <c r="ZA88" s="166"/>
      <c r="ZB88" s="166"/>
      <c r="ZC88" s="166"/>
      <c r="ZD88" s="166"/>
      <c r="ZE88" s="166"/>
      <c r="ZF88" s="166"/>
      <c r="ZG88" s="166"/>
      <c r="ZH88" s="166"/>
      <c r="ZI88" s="166"/>
      <c r="ZJ88" s="166"/>
      <c r="ZK88" s="166"/>
      <c r="ZL88" s="166"/>
      <c r="ZM88" s="166"/>
      <c r="ZN88" s="166"/>
      <c r="ZO88" s="166"/>
      <c r="ZP88" s="166"/>
      <c r="ZQ88" s="166"/>
      <c r="ZR88" s="166"/>
      <c r="ZS88" s="166"/>
      <c r="ZT88" s="166"/>
      <c r="ZU88" s="166"/>
      <c r="ZV88" s="166"/>
      <c r="ZW88" s="166"/>
      <c r="ZX88" s="166"/>
      <c r="ZY88" s="166"/>
      <c r="ZZ88" s="166"/>
      <c r="AAA88" s="166"/>
      <c r="AAB88" s="166"/>
      <c r="AAC88" s="166"/>
      <c r="AAD88" s="166"/>
      <c r="AAE88" s="166"/>
      <c r="AAF88" s="166"/>
      <c r="AAG88" s="166"/>
      <c r="AAH88" s="166"/>
      <c r="AAI88" s="166"/>
      <c r="AAJ88" s="166"/>
      <c r="AAK88" s="166"/>
      <c r="AAL88" s="166"/>
      <c r="AAM88" s="166"/>
      <c r="AAN88" s="166"/>
      <c r="AAO88" s="166"/>
      <c r="AAP88" s="166"/>
      <c r="AAQ88" s="166"/>
      <c r="AAR88" s="166"/>
      <c r="AAS88" s="166"/>
      <c r="AAT88" s="166"/>
      <c r="AAU88" s="166"/>
      <c r="AAV88" s="166"/>
      <c r="AAW88" s="166"/>
      <c r="AAX88" s="166"/>
      <c r="AAY88" s="166"/>
      <c r="AAZ88" s="166"/>
      <c r="ABA88" s="166"/>
      <c r="ABB88" s="166"/>
      <c r="ABC88" s="166"/>
      <c r="ABD88" s="166"/>
      <c r="ABE88" s="166"/>
      <c r="ABF88" s="166"/>
      <c r="ABG88" s="166"/>
      <c r="ABH88" s="166"/>
      <c r="ABI88" s="166"/>
      <c r="ABJ88" s="166"/>
      <c r="ABK88" s="166"/>
      <c r="ABL88" s="166"/>
      <c r="ABM88" s="166"/>
      <c r="ABN88" s="166"/>
      <c r="ABO88" s="166"/>
      <c r="ABP88" s="166"/>
      <c r="ABQ88" s="166"/>
      <c r="ABR88" s="166"/>
      <c r="ABS88" s="166"/>
      <c r="ABT88" s="166"/>
      <c r="ABU88" s="166"/>
      <c r="ABV88" s="166"/>
      <c r="ABW88" s="166"/>
      <c r="ABX88" s="166"/>
      <c r="ABY88" s="166"/>
      <c r="ABZ88" s="166"/>
      <c r="ACA88" s="166"/>
      <c r="ACB88" s="166"/>
      <c r="ACC88" s="166"/>
      <c r="ACD88" s="166"/>
      <c r="ACE88" s="166"/>
      <c r="ACF88" s="166"/>
      <c r="ACG88" s="166"/>
      <c r="ACH88" s="166"/>
      <c r="ACI88" s="166"/>
      <c r="ACJ88" s="166"/>
      <c r="ACK88" s="166"/>
      <c r="ACL88" s="166"/>
      <c r="ACM88" s="166"/>
      <c r="ACN88" s="166"/>
      <c r="ACO88" s="166"/>
      <c r="ACP88" s="166"/>
      <c r="ACQ88" s="166"/>
      <c r="ACR88" s="166"/>
      <c r="ACS88" s="166"/>
      <c r="ACT88" s="166"/>
      <c r="ACU88" s="166"/>
      <c r="ACV88" s="166"/>
      <c r="ACW88" s="166"/>
      <c r="ACX88" s="166"/>
      <c r="ACY88" s="166"/>
      <c r="ACZ88" s="166"/>
      <c r="ADA88" s="166"/>
      <c r="ADB88" s="166"/>
      <c r="ADC88" s="166"/>
      <c r="ADD88" s="166"/>
      <c r="ADE88" s="166"/>
      <c r="ADF88" s="166"/>
      <c r="ADG88" s="166"/>
      <c r="ADH88" s="166"/>
      <c r="ADI88" s="166"/>
      <c r="ADJ88" s="166"/>
      <c r="ADK88" s="166"/>
      <c r="ADL88" s="166"/>
      <c r="ADM88" s="166"/>
      <c r="ADN88" s="166"/>
      <c r="ADO88" s="166"/>
      <c r="ADP88" s="166"/>
      <c r="ADQ88" s="166"/>
      <c r="ADR88" s="166"/>
      <c r="ADS88" s="166"/>
      <c r="ADT88" s="166"/>
      <c r="ADU88" s="166"/>
      <c r="ADV88" s="166"/>
      <c r="ADW88" s="166"/>
      <c r="ADX88" s="166"/>
      <c r="ADY88" s="166"/>
      <c r="ADZ88" s="166"/>
      <c r="AEA88" s="166"/>
      <c r="AEB88" s="166"/>
      <c r="AEC88" s="166"/>
      <c r="AED88" s="166"/>
      <c r="AEE88" s="166"/>
      <c r="AEF88" s="166"/>
      <c r="AEG88" s="166"/>
      <c r="AEH88" s="166"/>
      <c r="AEI88" s="166"/>
      <c r="AEJ88" s="166"/>
      <c r="AEK88" s="166"/>
      <c r="AEL88" s="166"/>
      <c r="AEM88" s="166"/>
      <c r="AEN88" s="166"/>
      <c r="AEO88" s="166"/>
      <c r="AEP88" s="166"/>
      <c r="AEQ88" s="166"/>
      <c r="AER88" s="166"/>
      <c r="AES88" s="166"/>
      <c r="AET88" s="166"/>
      <c r="AEU88" s="166"/>
      <c r="AEV88" s="166"/>
      <c r="AEW88" s="166"/>
      <c r="AEX88" s="166"/>
      <c r="AEY88" s="166"/>
      <c r="AEZ88" s="166"/>
      <c r="AFA88" s="166"/>
      <c r="AFB88" s="166"/>
      <c r="AFC88" s="166"/>
      <c r="AFD88" s="166"/>
      <c r="AFE88" s="166"/>
      <c r="AFF88" s="166"/>
      <c r="AFG88" s="166"/>
      <c r="AFH88" s="166"/>
      <c r="AFI88" s="166"/>
      <c r="AFJ88" s="166"/>
      <c r="AFK88" s="166"/>
      <c r="AFL88" s="166"/>
      <c r="AFM88" s="166"/>
      <c r="AFN88" s="166"/>
      <c r="AFO88" s="166"/>
      <c r="AFP88" s="166"/>
      <c r="AFQ88" s="166"/>
      <c r="AFR88" s="166"/>
      <c r="AFS88" s="166"/>
      <c r="AFT88" s="166"/>
      <c r="AFU88" s="166"/>
      <c r="AFV88" s="166"/>
      <c r="AFW88" s="166"/>
      <c r="AFX88" s="166"/>
      <c r="AFY88" s="166"/>
      <c r="AFZ88" s="166"/>
      <c r="AGA88" s="166"/>
      <c r="AGB88" s="166"/>
      <c r="AGC88" s="166"/>
      <c r="AGD88" s="166"/>
      <c r="AGE88" s="166"/>
      <c r="AGF88" s="166"/>
      <c r="AGG88" s="166"/>
      <c r="AGH88" s="166"/>
      <c r="AGI88" s="166"/>
      <c r="AGJ88" s="166"/>
      <c r="AGK88" s="166"/>
      <c r="AGL88" s="166"/>
      <c r="AGM88" s="166"/>
      <c r="AGN88" s="166"/>
      <c r="AGO88" s="166"/>
      <c r="AGP88" s="166"/>
      <c r="AGQ88" s="166"/>
      <c r="AGR88" s="166"/>
      <c r="AGS88" s="166"/>
      <c r="AGT88" s="166"/>
      <c r="AGU88" s="166"/>
      <c r="AGV88" s="166"/>
      <c r="AGW88" s="166"/>
      <c r="AGX88" s="166"/>
      <c r="AGY88" s="166"/>
      <c r="AGZ88" s="166"/>
      <c r="AHA88" s="166"/>
      <c r="AHB88" s="166"/>
      <c r="AHC88" s="166"/>
      <c r="AHD88" s="166"/>
      <c r="AHE88" s="166"/>
      <c r="AHF88" s="166"/>
      <c r="AHG88" s="166"/>
      <c r="AHH88" s="166"/>
      <c r="AHI88" s="166"/>
      <c r="AHJ88" s="166"/>
      <c r="AHK88" s="166"/>
      <c r="AHL88" s="166"/>
      <c r="AHM88" s="166"/>
      <c r="AHN88" s="166"/>
      <c r="AHO88" s="166"/>
      <c r="AHP88" s="166"/>
      <c r="AHQ88" s="166"/>
      <c r="AHR88" s="166"/>
      <c r="AHS88" s="166"/>
      <c r="AHT88" s="166"/>
      <c r="AHU88" s="166"/>
      <c r="AHV88" s="166"/>
      <c r="AHW88" s="166"/>
      <c r="AHX88" s="166"/>
      <c r="AHY88" s="166"/>
      <c r="AHZ88" s="166"/>
      <c r="AIA88" s="166"/>
      <c r="AIB88" s="166"/>
      <c r="AIC88" s="166"/>
      <c r="AID88" s="166"/>
      <c r="AIE88" s="166"/>
      <c r="AIF88" s="166"/>
      <c r="AIG88" s="166"/>
      <c r="AIH88" s="166"/>
      <c r="AII88" s="166"/>
      <c r="AIJ88" s="166"/>
      <c r="AIK88" s="166"/>
      <c r="AIL88" s="166"/>
      <c r="AIM88" s="166"/>
      <c r="AIN88" s="166"/>
      <c r="AIO88" s="166"/>
      <c r="AIP88" s="166"/>
      <c r="AIQ88" s="166"/>
      <c r="AIR88" s="166"/>
      <c r="AIS88" s="166"/>
      <c r="AIT88" s="166"/>
      <c r="AIU88" s="166"/>
      <c r="AIV88" s="166"/>
      <c r="AIW88" s="166"/>
      <c r="AIX88" s="166"/>
      <c r="AIY88" s="166"/>
      <c r="AIZ88" s="166"/>
      <c r="AJA88" s="166"/>
      <c r="AJB88" s="166"/>
      <c r="AJC88" s="166"/>
      <c r="AJD88" s="166"/>
      <c r="AJE88" s="166"/>
      <c r="AJF88" s="166"/>
      <c r="AJG88" s="166"/>
      <c r="AJH88" s="166"/>
      <c r="AJI88" s="166"/>
      <c r="AJJ88" s="166"/>
      <c r="AJK88" s="166"/>
      <c r="AJL88" s="166"/>
      <c r="AJM88" s="166"/>
      <c r="AJN88" s="166"/>
      <c r="AJO88" s="166"/>
      <c r="AJP88" s="166"/>
      <c r="AJQ88" s="166"/>
      <c r="AJR88" s="166"/>
      <c r="AJS88" s="166"/>
      <c r="AJT88" s="166"/>
      <c r="AJU88" s="166"/>
      <c r="AJV88" s="166"/>
      <c r="AJW88" s="166"/>
      <c r="AJX88" s="166"/>
      <c r="AJY88" s="166"/>
      <c r="AJZ88" s="166"/>
      <c r="AKA88" s="166"/>
      <c r="AKB88" s="166"/>
      <c r="AKC88" s="166"/>
      <c r="AKD88" s="166"/>
      <c r="AKE88" s="166"/>
      <c r="AKF88" s="166"/>
      <c r="AKG88" s="166"/>
      <c r="AKH88" s="166"/>
      <c r="AKI88" s="166"/>
      <c r="AKJ88" s="166"/>
      <c r="AKK88" s="166"/>
      <c r="AKL88" s="166"/>
      <c r="AKM88" s="166"/>
      <c r="AKN88" s="166"/>
    </row>
    <row r="89" spans="1:976" s="421" customFormat="1">
      <c r="A89" s="169" t="str">
        <f>A76</f>
        <v>III. kwartał 2</v>
      </c>
      <c r="B89" s="170"/>
      <c r="C89" s="170"/>
      <c r="D89" s="171">
        <f ca="1">D76</f>
        <v>0</v>
      </c>
      <c r="E89" s="171">
        <f ca="1">E76-D76</f>
        <v>0</v>
      </c>
      <c r="F89" s="171">
        <f ca="1">F76-E76</f>
        <v>0</v>
      </c>
      <c r="G89" s="171">
        <f ca="1">G76-F76</f>
        <v>360000.00000000006</v>
      </c>
      <c r="H89" s="171">
        <f ca="1">H76-G76</f>
        <v>0</v>
      </c>
      <c r="I89" s="171">
        <f ca="1">I76-H76</f>
        <v>360000.00000000006</v>
      </c>
      <c r="J89" s="171">
        <f ca="1">J76-I76</f>
        <v>0</v>
      </c>
      <c r="K89" s="171">
        <f ca="1">K76-J76</f>
        <v>360000.00000000012</v>
      </c>
      <c r="L89" s="171">
        <f ca="1">L76-K76</f>
        <v>0</v>
      </c>
      <c r="M89" s="171">
        <f ca="1">M76-L76</f>
        <v>360000</v>
      </c>
      <c r="N89" s="171">
        <f ca="1">N76-M76</f>
        <v>359999.99999999977</v>
      </c>
      <c r="O89" s="171">
        <f ca="1">O76-N76</f>
        <v>0</v>
      </c>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6"/>
      <c r="CB89" s="166"/>
      <c r="CC89" s="166"/>
      <c r="CD89" s="166"/>
      <c r="CE89" s="166"/>
      <c r="CF89" s="166"/>
      <c r="CG89" s="166"/>
      <c r="CH89" s="166"/>
      <c r="CI89" s="166"/>
      <c r="CJ89" s="166"/>
      <c r="CK89" s="166"/>
      <c r="CL89" s="166"/>
      <c r="CM89" s="166"/>
      <c r="CN89" s="166"/>
      <c r="CO89" s="166"/>
      <c r="CP89" s="166"/>
      <c r="CQ89" s="166"/>
      <c r="CR89" s="166"/>
      <c r="CS89" s="166"/>
      <c r="CT89" s="166"/>
      <c r="CU89" s="166"/>
      <c r="CV89" s="166"/>
      <c r="CW89" s="166"/>
      <c r="CX89" s="166"/>
      <c r="CY89" s="166"/>
      <c r="CZ89" s="166"/>
      <c r="DA89" s="166"/>
      <c r="DB89" s="166"/>
      <c r="DC89" s="166"/>
      <c r="DD89" s="166"/>
      <c r="DE89" s="166"/>
      <c r="DF89" s="166"/>
      <c r="DG89" s="166"/>
      <c r="DH89" s="166"/>
      <c r="DI89" s="166"/>
      <c r="DJ89" s="166"/>
      <c r="DK89" s="166"/>
      <c r="DL89" s="166"/>
      <c r="DM89" s="166"/>
      <c r="DN89" s="166"/>
      <c r="DO89" s="166"/>
      <c r="DP89" s="166"/>
      <c r="DQ89" s="166"/>
      <c r="DR89" s="166"/>
      <c r="DS89" s="166"/>
      <c r="DT89" s="166"/>
      <c r="DU89" s="166"/>
      <c r="DV89" s="166"/>
      <c r="DW89" s="166"/>
      <c r="DX89" s="166"/>
      <c r="DY89" s="166"/>
      <c r="DZ89" s="166"/>
      <c r="EA89" s="166"/>
      <c r="EB89" s="166"/>
      <c r="EC89" s="166"/>
      <c r="ED89" s="166"/>
      <c r="EE89" s="166"/>
      <c r="EF89" s="166"/>
      <c r="EG89" s="166"/>
      <c r="EH89" s="166"/>
      <c r="EI89" s="166"/>
      <c r="EJ89" s="166"/>
      <c r="EK89" s="166"/>
      <c r="EL89" s="166"/>
      <c r="EM89" s="166"/>
      <c r="EN89" s="166"/>
      <c r="EO89" s="166"/>
      <c r="EP89" s="166"/>
      <c r="EQ89" s="166"/>
      <c r="ER89" s="166"/>
      <c r="ES89" s="166"/>
      <c r="ET89" s="166"/>
      <c r="EU89" s="166"/>
      <c r="EV89" s="166"/>
      <c r="EW89" s="166"/>
      <c r="EX89" s="166"/>
      <c r="EY89" s="166"/>
      <c r="EZ89" s="166"/>
      <c r="FA89" s="166"/>
      <c r="FB89" s="166"/>
      <c r="FC89" s="166"/>
      <c r="FD89" s="166"/>
      <c r="FE89" s="166"/>
      <c r="FF89" s="166"/>
      <c r="FG89" s="166"/>
      <c r="FH89" s="166"/>
      <c r="FI89" s="166"/>
      <c r="FJ89" s="166"/>
      <c r="FK89" s="166"/>
      <c r="FL89" s="166"/>
      <c r="FM89" s="166"/>
      <c r="FN89" s="166"/>
      <c r="FO89" s="166"/>
      <c r="FP89" s="166"/>
      <c r="FQ89" s="166"/>
      <c r="FR89" s="166"/>
      <c r="FS89" s="166"/>
      <c r="FT89" s="166"/>
      <c r="FU89" s="166"/>
      <c r="FV89" s="166"/>
      <c r="FW89" s="166"/>
      <c r="FX89" s="166"/>
      <c r="FY89" s="166"/>
      <c r="FZ89" s="166"/>
      <c r="GA89" s="166"/>
      <c r="GB89" s="166"/>
      <c r="GC89" s="166"/>
      <c r="GD89" s="166"/>
      <c r="GE89" s="166"/>
      <c r="GF89" s="166"/>
      <c r="GG89" s="166"/>
      <c r="GH89" s="166"/>
      <c r="GI89" s="166"/>
      <c r="GJ89" s="166"/>
      <c r="GK89" s="166"/>
      <c r="GL89" s="166"/>
      <c r="GM89" s="166"/>
      <c r="GN89" s="166"/>
      <c r="GO89" s="166"/>
      <c r="GP89" s="166"/>
      <c r="GQ89" s="166"/>
      <c r="GR89" s="166"/>
      <c r="GS89" s="166"/>
      <c r="GT89" s="166"/>
      <c r="GU89" s="166"/>
      <c r="GV89" s="166"/>
      <c r="GW89" s="166"/>
      <c r="GX89" s="166"/>
      <c r="GY89" s="166"/>
      <c r="GZ89" s="166"/>
      <c r="HA89" s="166"/>
      <c r="HB89" s="166"/>
      <c r="HC89" s="166"/>
      <c r="HD89" s="166"/>
      <c r="HE89" s="166"/>
      <c r="HF89" s="166"/>
      <c r="HG89" s="166"/>
      <c r="HH89" s="166"/>
      <c r="HI89" s="166"/>
      <c r="HJ89" s="166"/>
      <c r="HK89" s="166"/>
      <c r="HL89" s="166"/>
      <c r="HM89" s="166"/>
      <c r="HN89" s="166"/>
      <c r="HO89" s="166"/>
      <c r="HP89" s="166"/>
      <c r="HQ89" s="166"/>
      <c r="HR89" s="166"/>
      <c r="HS89" s="166"/>
      <c r="HT89" s="166"/>
      <c r="HU89" s="166"/>
      <c r="HV89" s="166"/>
      <c r="HW89" s="166"/>
      <c r="HX89" s="166"/>
      <c r="HY89" s="166"/>
      <c r="HZ89" s="166"/>
      <c r="IA89" s="166"/>
      <c r="IB89" s="166"/>
      <c r="IC89" s="166"/>
      <c r="ID89" s="166"/>
      <c r="IE89" s="166"/>
      <c r="IF89" s="166"/>
      <c r="IG89" s="166"/>
      <c r="IH89" s="166"/>
      <c r="II89" s="166"/>
      <c r="IJ89" s="166"/>
      <c r="IK89" s="166"/>
      <c r="IL89" s="166"/>
      <c r="IM89" s="166"/>
      <c r="IN89" s="166"/>
      <c r="IO89" s="166"/>
      <c r="IP89" s="166"/>
      <c r="IQ89" s="166"/>
      <c r="IR89" s="166"/>
      <c r="IS89" s="166"/>
      <c r="IT89" s="166"/>
      <c r="IU89" s="166"/>
      <c r="IV89" s="166"/>
      <c r="IW89" s="166"/>
      <c r="IX89" s="166"/>
      <c r="IY89" s="166"/>
      <c r="IZ89" s="166"/>
      <c r="JA89" s="166"/>
      <c r="JB89" s="166"/>
      <c r="JC89" s="166"/>
      <c r="JD89" s="166"/>
      <c r="JE89" s="166"/>
      <c r="JF89" s="166"/>
      <c r="JG89" s="166"/>
      <c r="JH89" s="166"/>
      <c r="JI89" s="166"/>
      <c r="JJ89" s="166"/>
      <c r="JK89" s="166"/>
      <c r="JL89" s="166"/>
      <c r="JM89" s="166"/>
      <c r="JN89" s="166"/>
      <c r="JO89" s="166"/>
      <c r="JP89" s="166"/>
      <c r="JQ89" s="166"/>
      <c r="JR89" s="166"/>
      <c r="JS89" s="166"/>
      <c r="JT89" s="166"/>
      <c r="JU89" s="166"/>
      <c r="JV89" s="166"/>
      <c r="JW89" s="166"/>
      <c r="JX89" s="166"/>
      <c r="JY89" s="166"/>
      <c r="JZ89" s="166"/>
      <c r="KA89" s="166"/>
      <c r="KB89" s="166"/>
      <c r="KC89" s="166"/>
      <c r="KD89" s="166"/>
      <c r="KE89" s="166"/>
      <c r="KF89" s="166"/>
      <c r="KG89" s="166"/>
      <c r="KH89" s="166"/>
      <c r="KI89" s="166"/>
      <c r="KJ89" s="166"/>
      <c r="KK89" s="166"/>
      <c r="KL89" s="166"/>
      <c r="KM89" s="166"/>
      <c r="KN89" s="166"/>
      <c r="KO89" s="166"/>
      <c r="KP89" s="166"/>
      <c r="KQ89" s="166"/>
      <c r="KR89" s="166"/>
      <c r="KS89" s="166"/>
      <c r="KT89" s="166"/>
      <c r="KU89" s="166"/>
      <c r="KV89" s="166"/>
      <c r="KW89" s="166"/>
      <c r="KX89" s="166"/>
      <c r="KY89" s="166"/>
      <c r="KZ89" s="166"/>
      <c r="LA89" s="166"/>
      <c r="LB89" s="166"/>
      <c r="LC89" s="166"/>
      <c r="LD89" s="166"/>
      <c r="LE89" s="166"/>
      <c r="LF89" s="166"/>
      <c r="LG89" s="166"/>
      <c r="LH89" s="166"/>
      <c r="LI89" s="166"/>
      <c r="LJ89" s="166"/>
      <c r="LK89" s="166"/>
      <c r="LL89" s="166"/>
      <c r="LM89" s="166"/>
      <c r="LN89" s="166"/>
      <c r="LO89" s="166"/>
      <c r="LP89" s="166"/>
      <c r="LQ89" s="166"/>
      <c r="LR89" s="166"/>
      <c r="LS89" s="166"/>
      <c r="LT89" s="166"/>
      <c r="LU89" s="166"/>
      <c r="LV89" s="166"/>
      <c r="LW89" s="166"/>
      <c r="LX89" s="166"/>
      <c r="LY89" s="166"/>
      <c r="LZ89" s="166"/>
      <c r="MA89" s="166"/>
      <c r="MB89" s="166"/>
      <c r="MC89" s="166"/>
      <c r="MD89" s="166"/>
      <c r="ME89" s="166"/>
      <c r="MF89" s="166"/>
      <c r="MG89" s="166"/>
      <c r="MH89" s="166"/>
      <c r="MI89" s="166"/>
      <c r="MJ89" s="166"/>
      <c r="MK89" s="166"/>
      <c r="ML89" s="166"/>
      <c r="MM89" s="166"/>
      <c r="MN89" s="166"/>
      <c r="MO89" s="166"/>
      <c r="MP89" s="166"/>
      <c r="MQ89" s="166"/>
      <c r="MR89" s="166"/>
      <c r="MS89" s="166"/>
      <c r="MT89" s="166"/>
      <c r="MU89" s="166"/>
      <c r="MV89" s="166"/>
      <c r="MW89" s="166"/>
      <c r="MX89" s="166"/>
      <c r="MY89" s="166"/>
      <c r="MZ89" s="166"/>
      <c r="NA89" s="166"/>
      <c r="NB89" s="166"/>
      <c r="NC89" s="166"/>
      <c r="ND89" s="166"/>
      <c r="NE89" s="166"/>
      <c r="NF89" s="166"/>
      <c r="NG89" s="166"/>
      <c r="NH89" s="166"/>
      <c r="NI89" s="166"/>
      <c r="NJ89" s="166"/>
      <c r="NK89" s="166"/>
      <c r="NL89" s="166"/>
      <c r="NM89" s="166"/>
      <c r="NN89" s="166"/>
      <c r="NO89" s="166"/>
      <c r="NP89" s="166"/>
      <c r="NQ89" s="166"/>
      <c r="NR89" s="166"/>
      <c r="NS89" s="166"/>
      <c r="NT89" s="166"/>
      <c r="NU89" s="166"/>
      <c r="NV89" s="166"/>
      <c r="NW89" s="166"/>
      <c r="NX89" s="166"/>
      <c r="NY89" s="166"/>
      <c r="NZ89" s="166"/>
      <c r="OA89" s="166"/>
      <c r="OB89" s="166"/>
      <c r="OC89" s="166"/>
      <c r="OD89" s="166"/>
      <c r="OE89" s="166"/>
      <c r="OF89" s="166"/>
      <c r="OG89" s="166"/>
      <c r="OH89" s="166"/>
      <c r="OI89" s="166"/>
      <c r="OJ89" s="166"/>
      <c r="OK89" s="166"/>
      <c r="OL89" s="166"/>
      <c r="OM89" s="166"/>
      <c r="ON89" s="166"/>
      <c r="OO89" s="166"/>
      <c r="OP89" s="166"/>
      <c r="OQ89" s="166"/>
      <c r="OR89" s="166"/>
      <c r="OS89" s="166"/>
      <c r="OT89" s="166"/>
      <c r="OU89" s="166"/>
      <c r="OV89" s="166"/>
      <c r="OW89" s="166"/>
      <c r="OX89" s="166"/>
      <c r="OY89" s="166"/>
      <c r="OZ89" s="166"/>
      <c r="PA89" s="166"/>
      <c r="PB89" s="166"/>
      <c r="PC89" s="166"/>
      <c r="PD89" s="166"/>
      <c r="PE89" s="166"/>
      <c r="PF89" s="166"/>
      <c r="PG89" s="166"/>
      <c r="PH89" s="166"/>
      <c r="PI89" s="166"/>
      <c r="PJ89" s="166"/>
      <c r="PK89" s="166"/>
      <c r="PL89" s="166"/>
      <c r="PM89" s="166"/>
      <c r="PN89" s="166"/>
      <c r="PO89" s="166"/>
      <c r="PP89" s="166"/>
      <c r="PQ89" s="166"/>
      <c r="PR89" s="166"/>
      <c r="PS89" s="166"/>
      <c r="PT89" s="166"/>
      <c r="PU89" s="166"/>
      <c r="PV89" s="166"/>
      <c r="PW89" s="166"/>
      <c r="PX89" s="166"/>
      <c r="PY89" s="166"/>
      <c r="PZ89" s="166"/>
      <c r="QA89" s="166"/>
      <c r="QB89" s="166"/>
      <c r="QC89" s="166"/>
      <c r="QD89" s="166"/>
      <c r="QE89" s="166"/>
      <c r="QF89" s="166"/>
      <c r="QG89" s="166"/>
      <c r="QH89" s="166"/>
      <c r="QI89" s="166"/>
      <c r="QJ89" s="166"/>
      <c r="QK89" s="166"/>
      <c r="QL89" s="166"/>
      <c r="QM89" s="166"/>
      <c r="QN89" s="166"/>
      <c r="QO89" s="166"/>
      <c r="QP89" s="166"/>
      <c r="QQ89" s="166"/>
      <c r="QR89" s="166"/>
      <c r="QS89" s="166"/>
      <c r="QT89" s="166"/>
      <c r="QU89" s="166"/>
      <c r="QV89" s="166"/>
      <c r="QW89" s="166"/>
      <c r="QX89" s="166"/>
      <c r="QY89" s="166"/>
      <c r="QZ89" s="166"/>
      <c r="RA89" s="166"/>
      <c r="RB89" s="166"/>
      <c r="RC89" s="166"/>
      <c r="RD89" s="166"/>
      <c r="RE89" s="166"/>
      <c r="RF89" s="166"/>
      <c r="RG89" s="166"/>
      <c r="RH89" s="166"/>
      <c r="RI89" s="166"/>
      <c r="RJ89" s="166"/>
      <c r="RK89" s="166"/>
      <c r="RL89" s="166"/>
      <c r="RM89" s="166"/>
      <c r="RN89" s="166"/>
      <c r="RO89" s="166"/>
      <c r="RP89" s="166"/>
      <c r="RQ89" s="166"/>
      <c r="RR89" s="166"/>
      <c r="RS89" s="166"/>
      <c r="RT89" s="166"/>
      <c r="RU89" s="166"/>
      <c r="RV89" s="166"/>
      <c r="RW89" s="166"/>
      <c r="RX89" s="166"/>
      <c r="RY89" s="166"/>
      <c r="RZ89" s="166"/>
      <c r="SA89" s="166"/>
      <c r="SB89" s="166"/>
      <c r="SC89" s="166"/>
      <c r="SD89" s="166"/>
      <c r="SE89" s="166"/>
      <c r="SF89" s="166"/>
      <c r="SG89" s="166"/>
      <c r="SH89" s="166"/>
      <c r="SI89" s="166"/>
      <c r="SJ89" s="166"/>
      <c r="SK89" s="166"/>
      <c r="SL89" s="166"/>
      <c r="SM89" s="166"/>
      <c r="SN89" s="166"/>
      <c r="SO89" s="166"/>
      <c r="SP89" s="166"/>
      <c r="SQ89" s="166"/>
      <c r="SR89" s="166"/>
      <c r="SS89" s="166"/>
      <c r="ST89" s="166"/>
      <c r="SU89" s="166"/>
      <c r="SV89" s="166"/>
      <c r="SW89" s="166"/>
      <c r="SX89" s="166"/>
      <c r="SY89" s="166"/>
      <c r="SZ89" s="166"/>
      <c r="TA89" s="166"/>
      <c r="TB89" s="166"/>
      <c r="TC89" s="166"/>
      <c r="TD89" s="166"/>
      <c r="TE89" s="166"/>
      <c r="TF89" s="166"/>
      <c r="TG89" s="166"/>
      <c r="TH89" s="166"/>
      <c r="TI89" s="166"/>
      <c r="TJ89" s="166"/>
      <c r="TK89" s="166"/>
      <c r="TL89" s="166"/>
      <c r="TM89" s="166"/>
      <c r="TN89" s="166"/>
      <c r="TO89" s="166"/>
      <c r="TP89" s="166"/>
      <c r="TQ89" s="166"/>
      <c r="TR89" s="166"/>
      <c r="TS89" s="166"/>
      <c r="TT89" s="166"/>
      <c r="TU89" s="166"/>
      <c r="TV89" s="166"/>
      <c r="TW89" s="166"/>
      <c r="TX89" s="166"/>
      <c r="TY89" s="166"/>
      <c r="TZ89" s="166"/>
      <c r="UA89" s="166"/>
      <c r="UB89" s="166"/>
      <c r="UC89" s="166"/>
      <c r="UD89" s="166"/>
      <c r="UE89" s="166"/>
      <c r="UF89" s="166"/>
      <c r="UG89" s="166"/>
      <c r="UH89" s="166"/>
      <c r="UI89" s="166"/>
      <c r="UJ89" s="166"/>
      <c r="UK89" s="166"/>
      <c r="UL89" s="166"/>
      <c r="UM89" s="166"/>
      <c r="UN89" s="166"/>
      <c r="UO89" s="166"/>
      <c r="UP89" s="166"/>
      <c r="UQ89" s="166"/>
      <c r="UR89" s="166"/>
      <c r="US89" s="166"/>
      <c r="UT89" s="166"/>
      <c r="UU89" s="166"/>
      <c r="UV89" s="166"/>
      <c r="UW89" s="166"/>
      <c r="UX89" s="166"/>
      <c r="UY89" s="166"/>
      <c r="UZ89" s="166"/>
      <c r="VA89" s="166"/>
      <c r="VB89" s="166"/>
      <c r="VC89" s="166"/>
      <c r="VD89" s="166"/>
      <c r="VE89" s="166"/>
      <c r="VF89" s="166"/>
      <c r="VG89" s="166"/>
      <c r="VH89" s="166"/>
      <c r="VI89" s="166"/>
      <c r="VJ89" s="166"/>
      <c r="VK89" s="166"/>
      <c r="VL89" s="166"/>
      <c r="VM89" s="166"/>
      <c r="VN89" s="166"/>
      <c r="VO89" s="166"/>
      <c r="VP89" s="166"/>
      <c r="VQ89" s="166"/>
      <c r="VR89" s="166"/>
      <c r="VS89" s="166"/>
      <c r="VT89" s="166"/>
      <c r="VU89" s="166"/>
      <c r="VV89" s="166"/>
      <c r="VW89" s="166"/>
      <c r="VX89" s="166"/>
      <c r="VY89" s="166"/>
      <c r="VZ89" s="166"/>
      <c r="WA89" s="166"/>
      <c r="WB89" s="166"/>
      <c r="WC89" s="166"/>
      <c r="WD89" s="166"/>
      <c r="WE89" s="166"/>
      <c r="WF89" s="166"/>
      <c r="WG89" s="166"/>
      <c r="WH89" s="166"/>
      <c r="WI89" s="166"/>
      <c r="WJ89" s="166"/>
      <c r="WK89" s="166"/>
      <c r="WL89" s="166"/>
      <c r="WM89" s="166"/>
      <c r="WN89" s="166"/>
      <c r="WO89" s="166"/>
      <c r="WP89" s="166"/>
      <c r="WQ89" s="166"/>
      <c r="WR89" s="166"/>
      <c r="WS89" s="166"/>
      <c r="WT89" s="166"/>
      <c r="WU89" s="166"/>
      <c r="WV89" s="166"/>
      <c r="WW89" s="166"/>
      <c r="WX89" s="166"/>
      <c r="WY89" s="166"/>
      <c r="WZ89" s="166"/>
      <c r="XA89" s="166"/>
      <c r="XB89" s="166"/>
      <c r="XC89" s="166"/>
      <c r="XD89" s="166"/>
      <c r="XE89" s="166"/>
      <c r="XF89" s="166"/>
      <c r="XG89" s="166"/>
      <c r="XH89" s="166"/>
      <c r="XI89" s="166"/>
      <c r="XJ89" s="166"/>
      <c r="XK89" s="166"/>
      <c r="XL89" s="166"/>
      <c r="XM89" s="166"/>
      <c r="XN89" s="166"/>
      <c r="XO89" s="166"/>
      <c r="XP89" s="166"/>
      <c r="XQ89" s="166"/>
      <c r="XR89" s="166"/>
      <c r="XS89" s="166"/>
      <c r="XT89" s="166"/>
      <c r="XU89" s="166"/>
      <c r="XV89" s="166"/>
      <c r="XW89" s="166"/>
      <c r="XX89" s="166"/>
      <c r="XY89" s="166"/>
      <c r="XZ89" s="166"/>
      <c r="YA89" s="166"/>
      <c r="YB89" s="166"/>
      <c r="YC89" s="166"/>
      <c r="YD89" s="166"/>
      <c r="YE89" s="166"/>
      <c r="YF89" s="166"/>
      <c r="YG89" s="166"/>
      <c r="YH89" s="166"/>
      <c r="YI89" s="166"/>
      <c r="YJ89" s="166"/>
      <c r="YK89" s="166"/>
      <c r="YL89" s="166"/>
      <c r="YM89" s="166"/>
      <c r="YN89" s="166"/>
      <c r="YO89" s="166"/>
      <c r="YP89" s="166"/>
      <c r="YQ89" s="166"/>
      <c r="YR89" s="166"/>
      <c r="YS89" s="166"/>
      <c r="YT89" s="166"/>
      <c r="YU89" s="166"/>
      <c r="YV89" s="166"/>
      <c r="YW89" s="166"/>
      <c r="YX89" s="166"/>
      <c r="YY89" s="166"/>
      <c r="YZ89" s="166"/>
      <c r="ZA89" s="166"/>
      <c r="ZB89" s="166"/>
      <c r="ZC89" s="166"/>
      <c r="ZD89" s="166"/>
      <c r="ZE89" s="166"/>
      <c r="ZF89" s="166"/>
      <c r="ZG89" s="166"/>
      <c r="ZH89" s="166"/>
      <c r="ZI89" s="166"/>
      <c r="ZJ89" s="166"/>
      <c r="ZK89" s="166"/>
      <c r="ZL89" s="166"/>
      <c r="ZM89" s="166"/>
      <c r="ZN89" s="166"/>
      <c r="ZO89" s="166"/>
      <c r="ZP89" s="166"/>
      <c r="ZQ89" s="166"/>
      <c r="ZR89" s="166"/>
      <c r="ZS89" s="166"/>
      <c r="ZT89" s="166"/>
      <c r="ZU89" s="166"/>
      <c r="ZV89" s="166"/>
      <c r="ZW89" s="166"/>
      <c r="ZX89" s="166"/>
      <c r="ZY89" s="166"/>
      <c r="ZZ89" s="166"/>
      <c r="AAA89" s="166"/>
      <c r="AAB89" s="166"/>
      <c r="AAC89" s="166"/>
      <c r="AAD89" s="166"/>
      <c r="AAE89" s="166"/>
      <c r="AAF89" s="166"/>
      <c r="AAG89" s="166"/>
      <c r="AAH89" s="166"/>
      <c r="AAI89" s="166"/>
      <c r="AAJ89" s="166"/>
      <c r="AAK89" s="166"/>
      <c r="AAL89" s="166"/>
      <c r="AAM89" s="166"/>
      <c r="AAN89" s="166"/>
      <c r="AAO89" s="166"/>
      <c r="AAP89" s="166"/>
      <c r="AAQ89" s="166"/>
      <c r="AAR89" s="166"/>
      <c r="AAS89" s="166"/>
      <c r="AAT89" s="166"/>
      <c r="AAU89" s="166"/>
      <c r="AAV89" s="166"/>
      <c r="AAW89" s="166"/>
      <c r="AAX89" s="166"/>
      <c r="AAY89" s="166"/>
      <c r="AAZ89" s="166"/>
      <c r="ABA89" s="166"/>
      <c r="ABB89" s="166"/>
      <c r="ABC89" s="166"/>
      <c r="ABD89" s="166"/>
      <c r="ABE89" s="166"/>
      <c r="ABF89" s="166"/>
      <c r="ABG89" s="166"/>
      <c r="ABH89" s="166"/>
      <c r="ABI89" s="166"/>
      <c r="ABJ89" s="166"/>
      <c r="ABK89" s="166"/>
      <c r="ABL89" s="166"/>
      <c r="ABM89" s="166"/>
      <c r="ABN89" s="166"/>
      <c r="ABO89" s="166"/>
      <c r="ABP89" s="166"/>
      <c r="ABQ89" s="166"/>
      <c r="ABR89" s="166"/>
      <c r="ABS89" s="166"/>
      <c r="ABT89" s="166"/>
      <c r="ABU89" s="166"/>
      <c r="ABV89" s="166"/>
      <c r="ABW89" s="166"/>
      <c r="ABX89" s="166"/>
      <c r="ABY89" s="166"/>
      <c r="ABZ89" s="166"/>
      <c r="ACA89" s="166"/>
      <c r="ACB89" s="166"/>
      <c r="ACC89" s="166"/>
      <c r="ACD89" s="166"/>
      <c r="ACE89" s="166"/>
      <c r="ACF89" s="166"/>
      <c r="ACG89" s="166"/>
      <c r="ACH89" s="166"/>
      <c r="ACI89" s="166"/>
      <c r="ACJ89" s="166"/>
      <c r="ACK89" s="166"/>
      <c r="ACL89" s="166"/>
      <c r="ACM89" s="166"/>
      <c r="ACN89" s="166"/>
      <c r="ACO89" s="166"/>
      <c r="ACP89" s="166"/>
      <c r="ACQ89" s="166"/>
      <c r="ACR89" s="166"/>
      <c r="ACS89" s="166"/>
      <c r="ACT89" s="166"/>
      <c r="ACU89" s="166"/>
      <c r="ACV89" s="166"/>
      <c r="ACW89" s="166"/>
      <c r="ACX89" s="166"/>
      <c r="ACY89" s="166"/>
      <c r="ACZ89" s="166"/>
      <c r="ADA89" s="166"/>
      <c r="ADB89" s="166"/>
      <c r="ADC89" s="166"/>
      <c r="ADD89" s="166"/>
      <c r="ADE89" s="166"/>
      <c r="ADF89" s="166"/>
      <c r="ADG89" s="166"/>
      <c r="ADH89" s="166"/>
      <c r="ADI89" s="166"/>
      <c r="ADJ89" s="166"/>
      <c r="ADK89" s="166"/>
      <c r="ADL89" s="166"/>
      <c r="ADM89" s="166"/>
      <c r="ADN89" s="166"/>
      <c r="ADO89" s="166"/>
      <c r="ADP89" s="166"/>
      <c r="ADQ89" s="166"/>
      <c r="ADR89" s="166"/>
      <c r="ADS89" s="166"/>
      <c r="ADT89" s="166"/>
      <c r="ADU89" s="166"/>
      <c r="ADV89" s="166"/>
      <c r="ADW89" s="166"/>
      <c r="ADX89" s="166"/>
      <c r="ADY89" s="166"/>
      <c r="ADZ89" s="166"/>
      <c r="AEA89" s="166"/>
      <c r="AEB89" s="166"/>
      <c r="AEC89" s="166"/>
      <c r="AED89" s="166"/>
      <c r="AEE89" s="166"/>
      <c r="AEF89" s="166"/>
      <c r="AEG89" s="166"/>
      <c r="AEH89" s="166"/>
      <c r="AEI89" s="166"/>
      <c r="AEJ89" s="166"/>
      <c r="AEK89" s="166"/>
      <c r="AEL89" s="166"/>
      <c r="AEM89" s="166"/>
      <c r="AEN89" s="166"/>
      <c r="AEO89" s="166"/>
      <c r="AEP89" s="166"/>
      <c r="AEQ89" s="166"/>
      <c r="AER89" s="166"/>
      <c r="AES89" s="166"/>
      <c r="AET89" s="166"/>
      <c r="AEU89" s="166"/>
      <c r="AEV89" s="166"/>
      <c r="AEW89" s="166"/>
      <c r="AEX89" s="166"/>
      <c r="AEY89" s="166"/>
      <c r="AEZ89" s="166"/>
      <c r="AFA89" s="166"/>
      <c r="AFB89" s="166"/>
      <c r="AFC89" s="166"/>
      <c r="AFD89" s="166"/>
      <c r="AFE89" s="166"/>
      <c r="AFF89" s="166"/>
      <c r="AFG89" s="166"/>
      <c r="AFH89" s="166"/>
      <c r="AFI89" s="166"/>
      <c r="AFJ89" s="166"/>
      <c r="AFK89" s="166"/>
      <c r="AFL89" s="166"/>
      <c r="AFM89" s="166"/>
      <c r="AFN89" s="166"/>
      <c r="AFO89" s="166"/>
      <c r="AFP89" s="166"/>
      <c r="AFQ89" s="166"/>
      <c r="AFR89" s="166"/>
      <c r="AFS89" s="166"/>
      <c r="AFT89" s="166"/>
      <c r="AFU89" s="166"/>
      <c r="AFV89" s="166"/>
      <c r="AFW89" s="166"/>
      <c r="AFX89" s="166"/>
      <c r="AFY89" s="166"/>
      <c r="AFZ89" s="166"/>
      <c r="AGA89" s="166"/>
      <c r="AGB89" s="166"/>
      <c r="AGC89" s="166"/>
      <c r="AGD89" s="166"/>
      <c r="AGE89" s="166"/>
      <c r="AGF89" s="166"/>
      <c r="AGG89" s="166"/>
      <c r="AGH89" s="166"/>
      <c r="AGI89" s="166"/>
      <c r="AGJ89" s="166"/>
      <c r="AGK89" s="166"/>
      <c r="AGL89" s="166"/>
      <c r="AGM89" s="166"/>
      <c r="AGN89" s="166"/>
      <c r="AGO89" s="166"/>
      <c r="AGP89" s="166"/>
      <c r="AGQ89" s="166"/>
      <c r="AGR89" s="166"/>
      <c r="AGS89" s="166"/>
      <c r="AGT89" s="166"/>
      <c r="AGU89" s="166"/>
      <c r="AGV89" s="166"/>
      <c r="AGW89" s="166"/>
      <c r="AGX89" s="166"/>
      <c r="AGY89" s="166"/>
      <c r="AGZ89" s="166"/>
      <c r="AHA89" s="166"/>
      <c r="AHB89" s="166"/>
      <c r="AHC89" s="166"/>
      <c r="AHD89" s="166"/>
      <c r="AHE89" s="166"/>
      <c r="AHF89" s="166"/>
      <c r="AHG89" s="166"/>
      <c r="AHH89" s="166"/>
      <c r="AHI89" s="166"/>
      <c r="AHJ89" s="166"/>
      <c r="AHK89" s="166"/>
      <c r="AHL89" s="166"/>
      <c r="AHM89" s="166"/>
      <c r="AHN89" s="166"/>
      <c r="AHO89" s="166"/>
      <c r="AHP89" s="166"/>
      <c r="AHQ89" s="166"/>
      <c r="AHR89" s="166"/>
      <c r="AHS89" s="166"/>
      <c r="AHT89" s="166"/>
      <c r="AHU89" s="166"/>
      <c r="AHV89" s="166"/>
      <c r="AHW89" s="166"/>
      <c r="AHX89" s="166"/>
      <c r="AHY89" s="166"/>
      <c r="AHZ89" s="166"/>
      <c r="AIA89" s="166"/>
      <c r="AIB89" s="166"/>
      <c r="AIC89" s="166"/>
      <c r="AID89" s="166"/>
      <c r="AIE89" s="166"/>
      <c r="AIF89" s="166"/>
      <c r="AIG89" s="166"/>
      <c r="AIH89" s="166"/>
      <c r="AII89" s="166"/>
      <c r="AIJ89" s="166"/>
      <c r="AIK89" s="166"/>
      <c r="AIL89" s="166"/>
      <c r="AIM89" s="166"/>
      <c r="AIN89" s="166"/>
      <c r="AIO89" s="166"/>
      <c r="AIP89" s="166"/>
      <c r="AIQ89" s="166"/>
      <c r="AIR89" s="166"/>
      <c r="AIS89" s="166"/>
      <c r="AIT89" s="166"/>
      <c r="AIU89" s="166"/>
      <c r="AIV89" s="166"/>
      <c r="AIW89" s="166"/>
      <c r="AIX89" s="166"/>
      <c r="AIY89" s="166"/>
      <c r="AIZ89" s="166"/>
      <c r="AJA89" s="166"/>
      <c r="AJB89" s="166"/>
      <c r="AJC89" s="166"/>
      <c r="AJD89" s="166"/>
      <c r="AJE89" s="166"/>
      <c r="AJF89" s="166"/>
      <c r="AJG89" s="166"/>
      <c r="AJH89" s="166"/>
      <c r="AJI89" s="166"/>
      <c r="AJJ89" s="166"/>
      <c r="AJK89" s="166"/>
      <c r="AJL89" s="166"/>
      <c r="AJM89" s="166"/>
      <c r="AJN89" s="166"/>
      <c r="AJO89" s="166"/>
      <c r="AJP89" s="166"/>
      <c r="AJQ89" s="166"/>
      <c r="AJR89" s="166"/>
      <c r="AJS89" s="166"/>
      <c r="AJT89" s="166"/>
      <c r="AJU89" s="166"/>
      <c r="AJV89" s="166"/>
      <c r="AJW89" s="166"/>
      <c r="AJX89" s="166"/>
      <c r="AJY89" s="166"/>
      <c r="AJZ89" s="166"/>
      <c r="AKA89" s="166"/>
      <c r="AKB89" s="166"/>
      <c r="AKC89" s="166"/>
      <c r="AKD89" s="166"/>
      <c r="AKE89" s="166"/>
      <c r="AKF89" s="166"/>
      <c r="AKG89" s="166"/>
      <c r="AKH89" s="166"/>
      <c r="AKI89" s="166"/>
      <c r="AKJ89" s="166"/>
      <c r="AKK89" s="166"/>
      <c r="AKL89" s="166"/>
      <c r="AKM89" s="166"/>
      <c r="AKN89" s="166"/>
    </row>
    <row r="90" spans="1:976" s="421" customFormat="1">
      <c r="A90" s="169" t="str">
        <f>A77</f>
        <v>IV. kwartał 2</v>
      </c>
      <c r="B90" s="170"/>
      <c r="C90" s="170"/>
      <c r="D90" s="171">
        <f ca="1">D77</f>
        <v>0</v>
      </c>
      <c r="E90" s="171">
        <f ca="1">E77-D77</f>
        <v>0</v>
      </c>
      <c r="F90" s="171">
        <f ca="1">F77-E77</f>
        <v>0</v>
      </c>
      <c r="G90" s="171">
        <f ca="1">G77-F77</f>
        <v>0</v>
      </c>
      <c r="H90" s="171">
        <f ca="1">H77-G77</f>
        <v>360000.00000000006</v>
      </c>
      <c r="I90" s="171">
        <f ca="1">I77-H77</f>
        <v>360000.00000000006</v>
      </c>
      <c r="J90" s="171">
        <f ca="1">J77-I77</f>
        <v>0</v>
      </c>
      <c r="K90" s="171">
        <f ca="1">K77-J77</f>
        <v>360000.00000000012</v>
      </c>
      <c r="L90" s="171">
        <f ca="1">L77-K77</f>
        <v>0</v>
      </c>
      <c r="M90" s="171">
        <f ca="1">M77-L77</f>
        <v>360000</v>
      </c>
      <c r="N90" s="171">
        <f ca="1">N77-M77</f>
        <v>359999.99999999977</v>
      </c>
      <c r="O90" s="171">
        <f ca="1">O77-N77</f>
        <v>0</v>
      </c>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6"/>
      <c r="CB90" s="166"/>
      <c r="CC90" s="166"/>
      <c r="CD90" s="166"/>
      <c r="CE90" s="166"/>
      <c r="CF90" s="166"/>
      <c r="CG90" s="166"/>
      <c r="CH90" s="166"/>
      <c r="CI90" s="166"/>
      <c r="CJ90" s="166"/>
      <c r="CK90" s="166"/>
      <c r="CL90" s="166"/>
      <c r="CM90" s="166"/>
      <c r="CN90" s="166"/>
      <c r="CO90" s="166"/>
      <c r="CP90" s="166"/>
      <c r="CQ90" s="166"/>
      <c r="CR90" s="166"/>
      <c r="CS90" s="166"/>
      <c r="CT90" s="166"/>
      <c r="CU90" s="166"/>
      <c r="CV90" s="166"/>
      <c r="CW90" s="166"/>
      <c r="CX90" s="166"/>
      <c r="CY90" s="166"/>
      <c r="CZ90" s="166"/>
      <c r="DA90" s="166"/>
      <c r="DB90" s="166"/>
      <c r="DC90" s="166"/>
      <c r="DD90" s="166"/>
      <c r="DE90" s="166"/>
      <c r="DF90" s="166"/>
      <c r="DG90" s="166"/>
      <c r="DH90" s="166"/>
      <c r="DI90" s="166"/>
      <c r="DJ90" s="166"/>
      <c r="DK90" s="166"/>
      <c r="DL90" s="166"/>
      <c r="DM90" s="166"/>
      <c r="DN90" s="166"/>
      <c r="DO90" s="166"/>
      <c r="DP90" s="166"/>
      <c r="DQ90" s="166"/>
      <c r="DR90" s="166"/>
      <c r="DS90" s="166"/>
      <c r="DT90" s="166"/>
      <c r="DU90" s="166"/>
      <c r="DV90" s="166"/>
      <c r="DW90" s="166"/>
      <c r="DX90" s="166"/>
      <c r="DY90" s="166"/>
      <c r="DZ90" s="166"/>
      <c r="EA90" s="166"/>
      <c r="EB90" s="166"/>
      <c r="EC90" s="166"/>
      <c r="ED90" s="166"/>
      <c r="EE90" s="166"/>
      <c r="EF90" s="166"/>
      <c r="EG90" s="166"/>
      <c r="EH90" s="166"/>
      <c r="EI90" s="166"/>
      <c r="EJ90" s="166"/>
      <c r="EK90" s="166"/>
      <c r="EL90" s="166"/>
      <c r="EM90" s="166"/>
      <c r="EN90" s="166"/>
      <c r="EO90" s="166"/>
      <c r="EP90" s="166"/>
      <c r="EQ90" s="166"/>
      <c r="ER90" s="166"/>
      <c r="ES90" s="166"/>
      <c r="ET90" s="166"/>
      <c r="EU90" s="166"/>
      <c r="EV90" s="166"/>
      <c r="EW90" s="166"/>
      <c r="EX90" s="166"/>
      <c r="EY90" s="166"/>
      <c r="EZ90" s="166"/>
      <c r="FA90" s="166"/>
      <c r="FB90" s="166"/>
      <c r="FC90" s="166"/>
      <c r="FD90" s="166"/>
      <c r="FE90" s="166"/>
      <c r="FF90" s="166"/>
      <c r="FG90" s="166"/>
      <c r="FH90" s="166"/>
      <c r="FI90" s="166"/>
      <c r="FJ90" s="166"/>
      <c r="FK90" s="166"/>
      <c r="FL90" s="166"/>
      <c r="FM90" s="166"/>
      <c r="FN90" s="166"/>
      <c r="FO90" s="166"/>
      <c r="FP90" s="166"/>
      <c r="FQ90" s="166"/>
      <c r="FR90" s="166"/>
      <c r="FS90" s="166"/>
      <c r="FT90" s="166"/>
      <c r="FU90" s="166"/>
      <c r="FV90" s="166"/>
      <c r="FW90" s="166"/>
      <c r="FX90" s="166"/>
      <c r="FY90" s="166"/>
      <c r="FZ90" s="166"/>
      <c r="GA90" s="166"/>
      <c r="GB90" s="166"/>
      <c r="GC90" s="166"/>
      <c r="GD90" s="166"/>
      <c r="GE90" s="166"/>
      <c r="GF90" s="166"/>
      <c r="GG90" s="166"/>
      <c r="GH90" s="166"/>
      <c r="GI90" s="166"/>
      <c r="GJ90" s="166"/>
      <c r="GK90" s="166"/>
      <c r="GL90" s="166"/>
      <c r="GM90" s="166"/>
      <c r="GN90" s="166"/>
      <c r="GO90" s="166"/>
      <c r="GP90" s="166"/>
      <c r="GQ90" s="166"/>
      <c r="GR90" s="166"/>
      <c r="GS90" s="166"/>
      <c r="GT90" s="166"/>
      <c r="GU90" s="166"/>
      <c r="GV90" s="166"/>
      <c r="GW90" s="166"/>
      <c r="GX90" s="166"/>
      <c r="GY90" s="166"/>
      <c r="GZ90" s="166"/>
      <c r="HA90" s="166"/>
      <c r="HB90" s="166"/>
      <c r="HC90" s="166"/>
      <c r="HD90" s="166"/>
      <c r="HE90" s="166"/>
      <c r="HF90" s="166"/>
      <c r="HG90" s="166"/>
      <c r="HH90" s="166"/>
      <c r="HI90" s="166"/>
      <c r="HJ90" s="166"/>
      <c r="HK90" s="166"/>
      <c r="HL90" s="166"/>
      <c r="HM90" s="166"/>
      <c r="HN90" s="166"/>
      <c r="HO90" s="166"/>
      <c r="HP90" s="166"/>
      <c r="HQ90" s="166"/>
      <c r="HR90" s="166"/>
      <c r="HS90" s="166"/>
      <c r="HT90" s="166"/>
      <c r="HU90" s="166"/>
      <c r="HV90" s="166"/>
      <c r="HW90" s="166"/>
      <c r="HX90" s="166"/>
      <c r="HY90" s="166"/>
      <c r="HZ90" s="166"/>
      <c r="IA90" s="166"/>
      <c r="IB90" s="166"/>
      <c r="IC90" s="166"/>
      <c r="ID90" s="166"/>
      <c r="IE90" s="166"/>
      <c r="IF90" s="166"/>
      <c r="IG90" s="166"/>
      <c r="IH90" s="166"/>
      <c r="II90" s="166"/>
      <c r="IJ90" s="166"/>
      <c r="IK90" s="166"/>
      <c r="IL90" s="166"/>
      <c r="IM90" s="166"/>
      <c r="IN90" s="166"/>
      <c r="IO90" s="166"/>
      <c r="IP90" s="166"/>
      <c r="IQ90" s="166"/>
      <c r="IR90" s="166"/>
      <c r="IS90" s="166"/>
      <c r="IT90" s="166"/>
      <c r="IU90" s="166"/>
      <c r="IV90" s="166"/>
      <c r="IW90" s="166"/>
      <c r="IX90" s="166"/>
      <c r="IY90" s="166"/>
      <c r="IZ90" s="166"/>
      <c r="JA90" s="166"/>
      <c r="JB90" s="166"/>
      <c r="JC90" s="166"/>
      <c r="JD90" s="166"/>
      <c r="JE90" s="166"/>
      <c r="JF90" s="166"/>
      <c r="JG90" s="166"/>
      <c r="JH90" s="166"/>
      <c r="JI90" s="166"/>
      <c r="JJ90" s="166"/>
      <c r="JK90" s="166"/>
      <c r="JL90" s="166"/>
      <c r="JM90" s="166"/>
      <c r="JN90" s="166"/>
      <c r="JO90" s="166"/>
      <c r="JP90" s="166"/>
      <c r="JQ90" s="166"/>
      <c r="JR90" s="166"/>
      <c r="JS90" s="166"/>
      <c r="JT90" s="166"/>
      <c r="JU90" s="166"/>
      <c r="JV90" s="166"/>
      <c r="JW90" s="166"/>
      <c r="JX90" s="166"/>
      <c r="JY90" s="166"/>
      <c r="JZ90" s="166"/>
      <c r="KA90" s="166"/>
      <c r="KB90" s="166"/>
      <c r="KC90" s="166"/>
      <c r="KD90" s="166"/>
      <c r="KE90" s="166"/>
      <c r="KF90" s="166"/>
      <c r="KG90" s="166"/>
      <c r="KH90" s="166"/>
      <c r="KI90" s="166"/>
      <c r="KJ90" s="166"/>
      <c r="KK90" s="166"/>
      <c r="KL90" s="166"/>
      <c r="KM90" s="166"/>
      <c r="KN90" s="166"/>
      <c r="KO90" s="166"/>
      <c r="KP90" s="166"/>
      <c r="KQ90" s="166"/>
      <c r="KR90" s="166"/>
      <c r="KS90" s="166"/>
      <c r="KT90" s="166"/>
      <c r="KU90" s="166"/>
      <c r="KV90" s="166"/>
      <c r="KW90" s="166"/>
      <c r="KX90" s="166"/>
      <c r="KY90" s="166"/>
      <c r="KZ90" s="166"/>
      <c r="LA90" s="166"/>
      <c r="LB90" s="166"/>
      <c r="LC90" s="166"/>
      <c r="LD90" s="166"/>
      <c r="LE90" s="166"/>
      <c r="LF90" s="166"/>
      <c r="LG90" s="166"/>
      <c r="LH90" s="166"/>
      <c r="LI90" s="166"/>
      <c r="LJ90" s="166"/>
      <c r="LK90" s="166"/>
      <c r="LL90" s="166"/>
      <c r="LM90" s="166"/>
      <c r="LN90" s="166"/>
      <c r="LO90" s="166"/>
      <c r="LP90" s="166"/>
      <c r="LQ90" s="166"/>
      <c r="LR90" s="166"/>
      <c r="LS90" s="166"/>
      <c r="LT90" s="166"/>
      <c r="LU90" s="166"/>
      <c r="LV90" s="166"/>
      <c r="LW90" s="166"/>
      <c r="LX90" s="166"/>
      <c r="LY90" s="166"/>
      <c r="LZ90" s="166"/>
      <c r="MA90" s="166"/>
      <c r="MB90" s="166"/>
      <c r="MC90" s="166"/>
      <c r="MD90" s="166"/>
      <c r="ME90" s="166"/>
      <c r="MF90" s="166"/>
      <c r="MG90" s="166"/>
      <c r="MH90" s="166"/>
      <c r="MI90" s="166"/>
      <c r="MJ90" s="166"/>
      <c r="MK90" s="166"/>
      <c r="ML90" s="166"/>
      <c r="MM90" s="166"/>
      <c r="MN90" s="166"/>
      <c r="MO90" s="166"/>
      <c r="MP90" s="166"/>
      <c r="MQ90" s="166"/>
      <c r="MR90" s="166"/>
      <c r="MS90" s="166"/>
      <c r="MT90" s="166"/>
      <c r="MU90" s="166"/>
      <c r="MV90" s="166"/>
      <c r="MW90" s="166"/>
      <c r="MX90" s="166"/>
      <c r="MY90" s="166"/>
      <c r="MZ90" s="166"/>
      <c r="NA90" s="166"/>
      <c r="NB90" s="166"/>
      <c r="NC90" s="166"/>
      <c r="ND90" s="166"/>
      <c r="NE90" s="166"/>
      <c r="NF90" s="166"/>
      <c r="NG90" s="166"/>
      <c r="NH90" s="166"/>
      <c r="NI90" s="166"/>
      <c r="NJ90" s="166"/>
      <c r="NK90" s="166"/>
      <c r="NL90" s="166"/>
      <c r="NM90" s="166"/>
      <c r="NN90" s="166"/>
      <c r="NO90" s="166"/>
      <c r="NP90" s="166"/>
      <c r="NQ90" s="166"/>
      <c r="NR90" s="166"/>
      <c r="NS90" s="166"/>
      <c r="NT90" s="166"/>
      <c r="NU90" s="166"/>
      <c r="NV90" s="166"/>
      <c r="NW90" s="166"/>
      <c r="NX90" s="166"/>
      <c r="NY90" s="166"/>
      <c r="NZ90" s="166"/>
      <c r="OA90" s="166"/>
      <c r="OB90" s="166"/>
      <c r="OC90" s="166"/>
      <c r="OD90" s="166"/>
      <c r="OE90" s="166"/>
      <c r="OF90" s="166"/>
      <c r="OG90" s="166"/>
      <c r="OH90" s="166"/>
      <c r="OI90" s="166"/>
      <c r="OJ90" s="166"/>
      <c r="OK90" s="166"/>
      <c r="OL90" s="166"/>
      <c r="OM90" s="166"/>
      <c r="ON90" s="166"/>
      <c r="OO90" s="166"/>
      <c r="OP90" s="166"/>
      <c r="OQ90" s="166"/>
      <c r="OR90" s="166"/>
      <c r="OS90" s="166"/>
      <c r="OT90" s="166"/>
      <c r="OU90" s="166"/>
      <c r="OV90" s="166"/>
      <c r="OW90" s="166"/>
      <c r="OX90" s="166"/>
      <c r="OY90" s="166"/>
      <c r="OZ90" s="166"/>
      <c r="PA90" s="166"/>
      <c r="PB90" s="166"/>
      <c r="PC90" s="166"/>
      <c r="PD90" s="166"/>
      <c r="PE90" s="166"/>
      <c r="PF90" s="166"/>
      <c r="PG90" s="166"/>
      <c r="PH90" s="166"/>
      <c r="PI90" s="166"/>
      <c r="PJ90" s="166"/>
      <c r="PK90" s="166"/>
      <c r="PL90" s="166"/>
      <c r="PM90" s="166"/>
      <c r="PN90" s="166"/>
      <c r="PO90" s="166"/>
      <c r="PP90" s="166"/>
      <c r="PQ90" s="166"/>
      <c r="PR90" s="166"/>
      <c r="PS90" s="166"/>
      <c r="PT90" s="166"/>
      <c r="PU90" s="166"/>
      <c r="PV90" s="166"/>
      <c r="PW90" s="166"/>
      <c r="PX90" s="166"/>
      <c r="PY90" s="166"/>
      <c r="PZ90" s="166"/>
      <c r="QA90" s="166"/>
      <c r="QB90" s="166"/>
      <c r="QC90" s="166"/>
      <c r="QD90" s="166"/>
      <c r="QE90" s="166"/>
      <c r="QF90" s="166"/>
      <c r="QG90" s="166"/>
      <c r="QH90" s="166"/>
      <c r="QI90" s="166"/>
      <c r="QJ90" s="166"/>
      <c r="QK90" s="166"/>
      <c r="QL90" s="166"/>
      <c r="QM90" s="166"/>
      <c r="QN90" s="166"/>
      <c r="QO90" s="166"/>
      <c r="QP90" s="166"/>
      <c r="QQ90" s="166"/>
      <c r="QR90" s="166"/>
      <c r="QS90" s="166"/>
      <c r="QT90" s="166"/>
      <c r="QU90" s="166"/>
      <c r="QV90" s="166"/>
      <c r="QW90" s="166"/>
      <c r="QX90" s="166"/>
      <c r="QY90" s="166"/>
      <c r="QZ90" s="166"/>
      <c r="RA90" s="166"/>
      <c r="RB90" s="166"/>
      <c r="RC90" s="166"/>
      <c r="RD90" s="166"/>
      <c r="RE90" s="166"/>
      <c r="RF90" s="166"/>
      <c r="RG90" s="166"/>
      <c r="RH90" s="166"/>
      <c r="RI90" s="166"/>
      <c r="RJ90" s="166"/>
      <c r="RK90" s="166"/>
      <c r="RL90" s="166"/>
      <c r="RM90" s="166"/>
      <c r="RN90" s="166"/>
      <c r="RO90" s="166"/>
      <c r="RP90" s="166"/>
      <c r="RQ90" s="166"/>
      <c r="RR90" s="166"/>
      <c r="RS90" s="166"/>
      <c r="RT90" s="166"/>
      <c r="RU90" s="166"/>
      <c r="RV90" s="166"/>
      <c r="RW90" s="166"/>
      <c r="RX90" s="166"/>
      <c r="RY90" s="166"/>
      <c r="RZ90" s="166"/>
      <c r="SA90" s="166"/>
      <c r="SB90" s="166"/>
      <c r="SC90" s="166"/>
      <c r="SD90" s="166"/>
      <c r="SE90" s="166"/>
      <c r="SF90" s="166"/>
      <c r="SG90" s="166"/>
      <c r="SH90" s="166"/>
      <c r="SI90" s="166"/>
      <c r="SJ90" s="166"/>
      <c r="SK90" s="166"/>
      <c r="SL90" s="166"/>
      <c r="SM90" s="166"/>
      <c r="SN90" s="166"/>
      <c r="SO90" s="166"/>
      <c r="SP90" s="166"/>
      <c r="SQ90" s="166"/>
      <c r="SR90" s="166"/>
      <c r="SS90" s="166"/>
      <c r="ST90" s="166"/>
      <c r="SU90" s="166"/>
      <c r="SV90" s="166"/>
      <c r="SW90" s="166"/>
      <c r="SX90" s="166"/>
      <c r="SY90" s="166"/>
      <c r="SZ90" s="166"/>
      <c r="TA90" s="166"/>
      <c r="TB90" s="166"/>
      <c r="TC90" s="166"/>
      <c r="TD90" s="166"/>
      <c r="TE90" s="166"/>
      <c r="TF90" s="166"/>
      <c r="TG90" s="166"/>
      <c r="TH90" s="166"/>
      <c r="TI90" s="166"/>
      <c r="TJ90" s="166"/>
      <c r="TK90" s="166"/>
      <c r="TL90" s="166"/>
      <c r="TM90" s="166"/>
      <c r="TN90" s="166"/>
      <c r="TO90" s="166"/>
      <c r="TP90" s="166"/>
      <c r="TQ90" s="166"/>
      <c r="TR90" s="166"/>
      <c r="TS90" s="166"/>
      <c r="TT90" s="166"/>
      <c r="TU90" s="166"/>
      <c r="TV90" s="166"/>
      <c r="TW90" s="166"/>
      <c r="TX90" s="166"/>
      <c r="TY90" s="166"/>
      <c r="TZ90" s="166"/>
      <c r="UA90" s="166"/>
      <c r="UB90" s="166"/>
      <c r="UC90" s="166"/>
      <c r="UD90" s="166"/>
      <c r="UE90" s="166"/>
      <c r="UF90" s="166"/>
      <c r="UG90" s="166"/>
      <c r="UH90" s="166"/>
      <c r="UI90" s="166"/>
      <c r="UJ90" s="166"/>
      <c r="UK90" s="166"/>
      <c r="UL90" s="166"/>
      <c r="UM90" s="166"/>
      <c r="UN90" s="166"/>
      <c r="UO90" s="166"/>
      <c r="UP90" s="166"/>
      <c r="UQ90" s="166"/>
      <c r="UR90" s="166"/>
      <c r="US90" s="166"/>
      <c r="UT90" s="166"/>
      <c r="UU90" s="166"/>
      <c r="UV90" s="166"/>
      <c r="UW90" s="166"/>
      <c r="UX90" s="166"/>
      <c r="UY90" s="166"/>
      <c r="UZ90" s="166"/>
      <c r="VA90" s="166"/>
      <c r="VB90" s="166"/>
      <c r="VC90" s="166"/>
      <c r="VD90" s="166"/>
      <c r="VE90" s="166"/>
      <c r="VF90" s="166"/>
      <c r="VG90" s="166"/>
      <c r="VH90" s="166"/>
      <c r="VI90" s="166"/>
      <c r="VJ90" s="166"/>
      <c r="VK90" s="166"/>
      <c r="VL90" s="166"/>
      <c r="VM90" s="166"/>
      <c r="VN90" s="166"/>
      <c r="VO90" s="166"/>
      <c r="VP90" s="166"/>
      <c r="VQ90" s="166"/>
      <c r="VR90" s="166"/>
      <c r="VS90" s="166"/>
      <c r="VT90" s="166"/>
      <c r="VU90" s="166"/>
      <c r="VV90" s="166"/>
      <c r="VW90" s="166"/>
      <c r="VX90" s="166"/>
      <c r="VY90" s="166"/>
      <c r="VZ90" s="166"/>
      <c r="WA90" s="166"/>
      <c r="WB90" s="166"/>
      <c r="WC90" s="166"/>
      <c r="WD90" s="166"/>
      <c r="WE90" s="166"/>
      <c r="WF90" s="166"/>
      <c r="WG90" s="166"/>
      <c r="WH90" s="166"/>
      <c r="WI90" s="166"/>
      <c r="WJ90" s="166"/>
      <c r="WK90" s="166"/>
      <c r="WL90" s="166"/>
      <c r="WM90" s="166"/>
      <c r="WN90" s="166"/>
      <c r="WO90" s="166"/>
      <c r="WP90" s="166"/>
      <c r="WQ90" s="166"/>
      <c r="WR90" s="166"/>
      <c r="WS90" s="166"/>
      <c r="WT90" s="166"/>
      <c r="WU90" s="166"/>
      <c r="WV90" s="166"/>
      <c r="WW90" s="166"/>
      <c r="WX90" s="166"/>
      <c r="WY90" s="166"/>
      <c r="WZ90" s="166"/>
      <c r="XA90" s="166"/>
      <c r="XB90" s="166"/>
      <c r="XC90" s="166"/>
      <c r="XD90" s="166"/>
      <c r="XE90" s="166"/>
      <c r="XF90" s="166"/>
      <c r="XG90" s="166"/>
      <c r="XH90" s="166"/>
      <c r="XI90" s="166"/>
      <c r="XJ90" s="166"/>
      <c r="XK90" s="166"/>
      <c r="XL90" s="166"/>
      <c r="XM90" s="166"/>
      <c r="XN90" s="166"/>
      <c r="XO90" s="166"/>
      <c r="XP90" s="166"/>
      <c r="XQ90" s="166"/>
      <c r="XR90" s="166"/>
      <c r="XS90" s="166"/>
      <c r="XT90" s="166"/>
      <c r="XU90" s="166"/>
      <c r="XV90" s="166"/>
      <c r="XW90" s="166"/>
      <c r="XX90" s="166"/>
      <c r="XY90" s="166"/>
      <c r="XZ90" s="166"/>
      <c r="YA90" s="166"/>
      <c r="YB90" s="166"/>
      <c r="YC90" s="166"/>
      <c r="YD90" s="166"/>
      <c r="YE90" s="166"/>
      <c r="YF90" s="166"/>
      <c r="YG90" s="166"/>
      <c r="YH90" s="166"/>
      <c r="YI90" s="166"/>
      <c r="YJ90" s="166"/>
      <c r="YK90" s="166"/>
      <c r="YL90" s="166"/>
      <c r="YM90" s="166"/>
      <c r="YN90" s="166"/>
      <c r="YO90" s="166"/>
      <c r="YP90" s="166"/>
      <c r="YQ90" s="166"/>
      <c r="YR90" s="166"/>
      <c r="YS90" s="166"/>
      <c r="YT90" s="166"/>
      <c r="YU90" s="166"/>
      <c r="YV90" s="166"/>
      <c r="YW90" s="166"/>
      <c r="YX90" s="166"/>
      <c r="YY90" s="166"/>
      <c r="YZ90" s="166"/>
      <c r="ZA90" s="166"/>
      <c r="ZB90" s="166"/>
      <c r="ZC90" s="166"/>
      <c r="ZD90" s="166"/>
      <c r="ZE90" s="166"/>
      <c r="ZF90" s="166"/>
      <c r="ZG90" s="166"/>
      <c r="ZH90" s="166"/>
      <c r="ZI90" s="166"/>
      <c r="ZJ90" s="166"/>
      <c r="ZK90" s="166"/>
      <c r="ZL90" s="166"/>
      <c r="ZM90" s="166"/>
      <c r="ZN90" s="166"/>
      <c r="ZO90" s="166"/>
      <c r="ZP90" s="166"/>
      <c r="ZQ90" s="166"/>
      <c r="ZR90" s="166"/>
      <c r="ZS90" s="166"/>
      <c r="ZT90" s="166"/>
      <c r="ZU90" s="166"/>
      <c r="ZV90" s="166"/>
      <c r="ZW90" s="166"/>
      <c r="ZX90" s="166"/>
      <c r="ZY90" s="166"/>
      <c r="ZZ90" s="166"/>
      <c r="AAA90" s="166"/>
      <c r="AAB90" s="166"/>
      <c r="AAC90" s="166"/>
      <c r="AAD90" s="166"/>
      <c r="AAE90" s="166"/>
      <c r="AAF90" s="166"/>
      <c r="AAG90" s="166"/>
      <c r="AAH90" s="166"/>
      <c r="AAI90" s="166"/>
      <c r="AAJ90" s="166"/>
      <c r="AAK90" s="166"/>
      <c r="AAL90" s="166"/>
      <c r="AAM90" s="166"/>
      <c r="AAN90" s="166"/>
      <c r="AAO90" s="166"/>
      <c r="AAP90" s="166"/>
      <c r="AAQ90" s="166"/>
      <c r="AAR90" s="166"/>
      <c r="AAS90" s="166"/>
      <c r="AAT90" s="166"/>
      <c r="AAU90" s="166"/>
      <c r="AAV90" s="166"/>
      <c r="AAW90" s="166"/>
      <c r="AAX90" s="166"/>
      <c r="AAY90" s="166"/>
      <c r="AAZ90" s="166"/>
      <c r="ABA90" s="166"/>
      <c r="ABB90" s="166"/>
      <c r="ABC90" s="166"/>
      <c r="ABD90" s="166"/>
      <c r="ABE90" s="166"/>
      <c r="ABF90" s="166"/>
      <c r="ABG90" s="166"/>
      <c r="ABH90" s="166"/>
      <c r="ABI90" s="166"/>
      <c r="ABJ90" s="166"/>
      <c r="ABK90" s="166"/>
      <c r="ABL90" s="166"/>
      <c r="ABM90" s="166"/>
      <c r="ABN90" s="166"/>
      <c r="ABO90" s="166"/>
      <c r="ABP90" s="166"/>
      <c r="ABQ90" s="166"/>
      <c r="ABR90" s="166"/>
      <c r="ABS90" s="166"/>
      <c r="ABT90" s="166"/>
      <c r="ABU90" s="166"/>
      <c r="ABV90" s="166"/>
      <c r="ABW90" s="166"/>
      <c r="ABX90" s="166"/>
      <c r="ABY90" s="166"/>
      <c r="ABZ90" s="166"/>
      <c r="ACA90" s="166"/>
      <c r="ACB90" s="166"/>
      <c r="ACC90" s="166"/>
      <c r="ACD90" s="166"/>
      <c r="ACE90" s="166"/>
      <c r="ACF90" s="166"/>
      <c r="ACG90" s="166"/>
      <c r="ACH90" s="166"/>
      <c r="ACI90" s="166"/>
      <c r="ACJ90" s="166"/>
      <c r="ACK90" s="166"/>
      <c r="ACL90" s="166"/>
      <c r="ACM90" s="166"/>
      <c r="ACN90" s="166"/>
      <c r="ACO90" s="166"/>
      <c r="ACP90" s="166"/>
      <c r="ACQ90" s="166"/>
      <c r="ACR90" s="166"/>
      <c r="ACS90" s="166"/>
      <c r="ACT90" s="166"/>
      <c r="ACU90" s="166"/>
      <c r="ACV90" s="166"/>
      <c r="ACW90" s="166"/>
      <c r="ACX90" s="166"/>
      <c r="ACY90" s="166"/>
      <c r="ACZ90" s="166"/>
      <c r="ADA90" s="166"/>
      <c r="ADB90" s="166"/>
      <c r="ADC90" s="166"/>
      <c r="ADD90" s="166"/>
      <c r="ADE90" s="166"/>
      <c r="ADF90" s="166"/>
      <c r="ADG90" s="166"/>
      <c r="ADH90" s="166"/>
      <c r="ADI90" s="166"/>
      <c r="ADJ90" s="166"/>
      <c r="ADK90" s="166"/>
      <c r="ADL90" s="166"/>
      <c r="ADM90" s="166"/>
      <c r="ADN90" s="166"/>
      <c r="ADO90" s="166"/>
      <c r="ADP90" s="166"/>
      <c r="ADQ90" s="166"/>
      <c r="ADR90" s="166"/>
      <c r="ADS90" s="166"/>
      <c r="ADT90" s="166"/>
      <c r="ADU90" s="166"/>
      <c r="ADV90" s="166"/>
      <c r="ADW90" s="166"/>
      <c r="ADX90" s="166"/>
      <c r="ADY90" s="166"/>
      <c r="ADZ90" s="166"/>
      <c r="AEA90" s="166"/>
      <c r="AEB90" s="166"/>
      <c r="AEC90" s="166"/>
      <c r="AED90" s="166"/>
      <c r="AEE90" s="166"/>
      <c r="AEF90" s="166"/>
      <c r="AEG90" s="166"/>
      <c r="AEH90" s="166"/>
      <c r="AEI90" s="166"/>
      <c r="AEJ90" s="166"/>
      <c r="AEK90" s="166"/>
      <c r="AEL90" s="166"/>
      <c r="AEM90" s="166"/>
      <c r="AEN90" s="166"/>
      <c r="AEO90" s="166"/>
      <c r="AEP90" s="166"/>
      <c r="AEQ90" s="166"/>
      <c r="AER90" s="166"/>
      <c r="AES90" s="166"/>
      <c r="AET90" s="166"/>
      <c r="AEU90" s="166"/>
      <c r="AEV90" s="166"/>
      <c r="AEW90" s="166"/>
      <c r="AEX90" s="166"/>
      <c r="AEY90" s="166"/>
      <c r="AEZ90" s="166"/>
      <c r="AFA90" s="166"/>
      <c r="AFB90" s="166"/>
      <c r="AFC90" s="166"/>
      <c r="AFD90" s="166"/>
      <c r="AFE90" s="166"/>
      <c r="AFF90" s="166"/>
      <c r="AFG90" s="166"/>
      <c r="AFH90" s="166"/>
      <c r="AFI90" s="166"/>
      <c r="AFJ90" s="166"/>
      <c r="AFK90" s="166"/>
      <c r="AFL90" s="166"/>
      <c r="AFM90" s="166"/>
      <c r="AFN90" s="166"/>
      <c r="AFO90" s="166"/>
      <c r="AFP90" s="166"/>
      <c r="AFQ90" s="166"/>
      <c r="AFR90" s="166"/>
      <c r="AFS90" s="166"/>
      <c r="AFT90" s="166"/>
      <c r="AFU90" s="166"/>
      <c r="AFV90" s="166"/>
      <c r="AFW90" s="166"/>
      <c r="AFX90" s="166"/>
      <c r="AFY90" s="166"/>
      <c r="AFZ90" s="166"/>
      <c r="AGA90" s="166"/>
      <c r="AGB90" s="166"/>
      <c r="AGC90" s="166"/>
      <c r="AGD90" s="166"/>
      <c r="AGE90" s="166"/>
      <c r="AGF90" s="166"/>
      <c r="AGG90" s="166"/>
      <c r="AGH90" s="166"/>
      <c r="AGI90" s="166"/>
      <c r="AGJ90" s="166"/>
      <c r="AGK90" s="166"/>
      <c r="AGL90" s="166"/>
      <c r="AGM90" s="166"/>
      <c r="AGN90" s="166"/>
      <c r="AGO90" s="166"/>
      <c r="AGP90" s="166"/>
      <c r="AGQ90" s="166"/>
      <c r="AGR90" s="166"/>
      <c r="AGS90" s="166"/>
      <c r="AGT90" s="166"/>
      <c r="AGU90" s="166"/>
      <c r="AGV90" s="166"/>
      <c r="AGW90" s="166"/>
      <c r="AGX90" s="166"/>
      <c r="AGY90" s="166"/>
      <c r="AGZ90" s="166"/>
      <c r="AHA90" s="166"/>
      <c r="AHB90" s="166"/>
      <c r="AHC90" s="166"/>
      <c r="AHD90" s="166"/>
      <c r="AHE90" s="166"/>
      <c r="AHF90" s="166"/>
      <c r="AHG90" s="166"/>
      <c r="AHH90" s="166"/>
      <c r="AHI90" s="166"/>
      <c r="AHJ90" s="166"/>
      <c r="AHK90" s="166"/>
      <c r="AHL90" s="166"/>
      <c r="AHM90" s="166"/>
      <c r="AHN90" s="166"/>
      <c r="AHO90" s="166"/>
      <c r="AHP90" s="166"/>
      <c r="AHQ90" s="166"/>
      <c r="AHR90" s="166"/>
      <c r="AHS90" s="166"/>
      <c r="AHT90" s="166"/>
      <c r="AHU90" s="166"/>
      <c r="AHV90" s="166"/>
      <c r="AHW90" s="166"/>
      <c r="AHX90" s="166"/>
      <c r="AHY90" s="166"/>
      <c r="AHZ90" s="166"/>
      <c r="AIA90" s="166"/>
      <c r="AIB90" s="166"/>
      <c r="AIC90" s="166"/>
      <c r="AID90" s="166"/>
      <c r="AIE90" s="166"/>
      <c r="AIF90" s="166"/>
      <c r="AIG90" s="166"/>
      <c r="AIH90" s="166"/>
      <c r="AII90" s="166"/>
      <c r="AIJ90" s="166"/>
      <c r="AIK90" s="166"/>
      <c r="AIL90" s="166"/>
      <c r="AIM90" s="166"/>
      <c r="AIN90" s="166"/>
      <c r="AIO90" s="166"/>
      <c r="AIP90" s="166"/>
      <c r="AIQ90" s="166"/>
      <c r="AIR90" s="166"/>
      <c r="AIS90" s="166"/>
      <c r="AIT90" s="166"/>
      <c r="AIU90" s="166"/>
      <c r="AIV90" s="166"/>
      <c r="AIW90" s="166"/>
      <c r="AIX90" s="166"/>
      <c r="AIY90" s="166"/>
      <c r="AIZ90" s="166"/>
      <c r="AJA90" s="166"/>
      <c r="AJB90" s="166"/>
      <c r="AJC90" s="166"/>
      <c r="AJD90" s="166"/>
      <c r="AJE90" s="166"/>
      <c r="AJF90" s="166"/>
      <c r="AJG90" s="166"/>
      <c r="AJH90" s="166"/>
      <c r="AJI90" s="166"/>
      <c r="AJJ90" s="166"/>
      <c r="AJK90" s="166"/>
      <c r="AJL90" s="166"/>
      <c r="AJM90" s="166"/>
      <c r="AJN90" s="166"/>
      <c r="AJO90" s="166"/>
      <c r="AJP90" s="166"/>
      <c r="AJQ90" s="166"/>
      <c r="AJR90" s="166"/>
      <c r="AJS90" s="166"/>
      <c r="AJT90" s="166"/>
      <c r="AJU90" s="166"/>
      <c r="AJV90" s="166"/>
      <c r="AJW90" s="166"/>
      <c r="AJX90" s="166"/>
      <c r="AJY90" s="166"/>
      <c r="AJZ90" s="166"/>
      <c r="AKA90" s="166"/>
      <c r="AKB90" s="166"/>
      <c r="AKC90" s="166"/>
      <c r="AKD90" s="166"/>
      <c r="AKE90" s="166"/>
      <c r="AKF90" s="166"/>
      <c r="AKG90" s="166"/>
      <c r="AKH90" s="166"/>
      <c r="AKI90" s="166"/>
      <c r="AKJ90" s="166"/>
      <c r="AKK90" s="166"/>
      <c r="AKL90" s="166"/>
      <c r="AKM90" s="166"/>
      <c r="AKN90" s="166"/>
    </row>
    <row r="91" spans="1:976" s="421" customFormat="1">
      <c r="A91" s="169" t="str">
        <f>A78</f>
        <v>I. kwartał 3</v>
      </c>
      <c r="B91" s="170"/>
      <c r="C91" s="170"/>
      <c r="D91" s="171">
        <f ca="1">D78</f>
        <v>0</v>
      </c>
      <c r="E91" s="171">
        <f ca="1">E78-D78</f>
        <v>0</v>
      </c>
      <c r="F91" s="171">
        <f ca="1">F78-E78</f>
        <v>0</v>
      </c>
      <c r="G91" s="171">
        <f ca="1">G78-F78</f>
        <v>0</v>
      </c>
      <c r="H91" s="171">
        <f ca="1">H78-G78</f>
        <v>0</v>
      </c>
      <c r="I91" s="171">
        <f ca="1">I78-H78</f>
        <v>720000.00000000012</v>
      </c>
      <c r="J91" s="171">
        <f ca="1">J78-I78</f>
        <v>0</v>
      </c>
      <c r="K91" s="171">
        <f ca="1">K78-J78</f>
        <v>360000.00000000012</v>
      </c>
      <c r="L91" s="171">
        <f ca="1">L78-K78</f>
        <v>0</v>
      </c>
      <c r="M91" s="171">
        <f ca="1">M78-L78</f>
        <v>360000</v>
      </c>
      <c r="N91" s="171">
        <f ca="1">N78-M78</f>
        <v>359999.99999999977</v>
      </c>
      <c r="O91" s="171">
        <f ca="1">O78-N78</f>
        <v>0</v>
      </c>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c r="AT91" s="166"/>
      <c r="AU91" s="166"/>
      <c r="AV91" s="166"/>
      <c r="AW91" s="166"/>
      <c r="AX91" s="166"/>
      <c r="AY91" s="166"/>
      <c r="AZ91" s="166"/>
      <c r="BA91" s="166"/>
      <c r="BB91" s="166"/>
      <c r="BC91" s="166"/>
      <c r="BD91" s="166"/>
      <c r="BE91" s="166"/>
      <c r="BF91" s="166"/>
      <c r="BG91" s="166"/>
      <c r="BH91" s="166"/>
      <c r="BI91" s="166"/>
      <c r="BJ91" s="166"/>
      <c r="BK91" s="166"/>
      <c r="BL91" s="166"/>
      <c r="BM91" s="166"/>
      <c r="BN91" s="166"/>
      <c r="BO91" s="166"/>
      <c r="BP91" s="166"/>
      <c r="BQ91" s="166"/>
      <c r="BR91" s="166"/>
      <c r="BS91" s="166"/>
      <c r="BT91" s="166"/>
      <c r="BU91" s="166"/>
      <c r="BV91" s="166"/>
      <c r="BW91" s="166"/>
      <c r="BX91" s="166"/>
      <c r="BY91" s="166"/>
      <c r="BZ91" s="166"/>
      <c r="CA91" s="166"/>
      <c r="CB91" s="166"/>
      <c r="CC91" s="166"/>
      <c r="CD91" s="166"/>
      <c r="CE91" s="166"/>
      <c r="CF91" s="166"/>
      <c r="CG91" s="166"/>
      <c r="CH91" s="166"/>
      <c r="CI91" s="166"/>
      <c r="CJ91" s="166"/>
      <c r="CK91" s="166"/>
      <c r="CL91" s="166"/>
      <c r="CM91" s="166"/>
      <c r="CN91" s="166"/>
      <c r="CO91" s="166"/>
      <c r="CP91" s="166"/>
      <c r="CQ91" s="166"/>
      <c r="CR91" s="166"/>
      <c r="CS91" s="166"/>
      <c r="CT91" s="166"/>
      <c r="CU91" s="166"/>
      <c r="CV91" s="166"/>
      <c r="CW91" s="166"/>
      <c r="CX91" s="166"/>
      <c r="CY91" s="166"/>
      <c r="CZ91" s="166"/>
      <c r="DA91" s="166"/>
      <c r="DB91" s="166"/>
      <c r="DC91" s="166"/>
      <c r="DD91" s="166"/>
      <c r="DE91" s="166"/>
      <c r="DF91" s="166"/>
      <c r="DG91" s="166"/>
      <c r="DH91" s="166"/>
      <c r="DI91" s="166"/>
      <c r="DJ91" s="166"/>
      <c r="DK91" s="166"/>
      <c r="DL91" s="166"/>
      <c r="DM91" s="166"/>
      <c r="DN91" s="166"/>
      <c r="DO91" s="166"/>
      <c r="DP91" s="166"/>
      <c r="DQ91" s="166"/>
      <c r="DR91" s="166"/>
      <c r="DS91" s="166"/>
      <c r="DT91" s="166"/>
      <c r="DU91" s="166"/>
      <c r="DV91" s="166"/>
      <c r="DW91" s="166"/>
      <c r="DX91" s="166"/>
      <c r="DY91" s="166"/>
      <c r="DZ91" s="166"/>
      <c r="EA91" s="166"/>
      <c r="EB91" s="166"/>
      <c r="EC91" s="166"/>
      <c r="ED91" s="166"/>
      <c r="EE91" s="166"/>
      <c r="EF91" s="166"/>
      <c r="EG91" s="166"/>
      <c r="EH91" s="166"/>
      <c r="EI91" s="166"/>
      <c r="EJ91" s="166"/>
      <c r="EK91" s="166"/>
      <c r="EL91" s="166"/>
      <c r="EM91" s="166"/>
      <c r="EN91" s="166"/>
      <c r="EO91" s="166"/>
      <c r="EP91" s="166"/>
      <c r="EQ91" s="166"/>
      <c r="ER91" s="166"/>
      <c r="ES91" s="166"/>
      <c r="ET91" s="166"/>
      <c r="EU91" s="166"/>
      <c r="EV91" s="166"/>
      <c r="EW91" s="166"/>
      <c r="EX91" s="166"/>
      <c r="EY91" s="166"/>
      <c r="EZ91" s="166"/>
      <c r="FA91" s="166"/>
      <c r="FB91" s="166"/>
      <c r="FC91" s="166"/>
      <c r="FD91" s="166"/>
      <c r="FE91" s="166"/>
      <c r="FF91" s="166"/>
      <c r="FG91" s="166"/>
      <c r="FH91" s="166"/>
      <c r="FI91" s="166"/>
      <c r="FJ91" s="166"/>
      <c r="FK91" s="166"/>
      <c r="FL91" s="166"/>
      <c r="FM91" s="166"/>
      <c r="FN91" s="166"/>
      <c r="FO91" s="166"/>
      <c r="FP91" s="166"/>
      <c r="FQ91" s="166"/>
      <c r="FR91" s="166"/>
      <c r="FS91" s="166"/>
      <c r="FT91" s="166"/>
      <c r="FU91" s="166"/>
      <c r="FV91" s="166"/>
      <c r="FW91" s="166"/>
      <c r="FX91" s="166"/>
      <c r="FY91" s="166"/>
      <c r="FZ91" s="166"/>
      <c r="GA91" s="166"/>
      <c r="GB91" s="166"/>
      <c r="GC91" s="166"/>
      <c r="GD91" s="166"/>
      <c r="GE91" s="166"/>
      <c r="GF91" s="166"/>
      <c r="GG91" s="166"/>
      <c r="GH91" s="166"/>
      <c r="GI91" s="166"/>
      <c r="GJ91" s="166"/>
      <c r="GK91" s="166"/>
      <c r="GL91" s="166"/>
      <c r="GM91" s="166"/>
      <c r="GN91" s="166"/>
      <c r="GO91" s="166"/>
      <c r="GP91" s="166"/>
      <c r="GQ91" s="166"/>
      <c r="GR91" s="166"/>
      <c r="GS91" s="166"/>
      <c r="GT91" s="166"/>
      <c r="GU91" s="166"/>
      <c r="GV91" s="166"/>
      <c r="GW91" s="166"/>
      <c r="GX91" s="166"/>
      <c r="GY91" s="166"/>
      <c r="GZ91" s="166"/>
      <c r="HA91" s="166"/>
      <c r="HB91" s="166"/>
      <c r="HC91" s="166"/>
      <c r="HD91" s="166"/>
      <c r="HE91" s="166"/>
      <c r="HF91" s="166"/>
      <c r="HG91" s="166"/>
      <c r="HH91" s="166"/>
      <c r="HI91" s="166"/>
      <c r="HJ91" s="166"/>
      <c r="HK91" s="166"/>
      <c r="HL91" s="166"/>
      <c r="HM91" s="166"/>
      <c r="HN91" s="166"/>
      <c r="HO91" s="166"/>
      <c r="HP91" s="166"/>
      <c r="HQ91" s="166"/>
      <c r="HR91" s="166"/>
      <c r="HS91" s="166"/>
      <c r="HT91" s="166"/>
      <c r="HU91" s="166"/>
      <c r="HV91" s="166"/>
      <c r="HW91" s="166"/>
      <c r="HX91" s="166"/>
      <c r="HY91" s="166"/>
      <c r="HZ91" s="166"/>
      <c r="IA91" s="166"/>
      <c r="IB91" s="166"/>
      <c r="IC91" s="166"/>
      <c r="ID91" s="166"/>
      <c r="IE91" s="166"/>
      <c r="IF91" s="166"/>
      <c r="IG91" s="166"/>
      <c r="IH91" s="166"/>
      <c r="II91" s="166"/>
      <c r="IJ91" s="166"/>
      <c r="IK91" s="166"/>
      <c r="IL91" s="166"/>
      <c r="IM91" s="166"/>
      <c r="IN91" s="166"/>
      <c r="IO91" s="166"/>
      <c r="IP91" s="166"/>
      <c r="IQ91" s="166"/>
      <c r="IR91" s="166"/>
      <c r="IS91" s="166"/>
      <c r="IT91" s="166"/>
      <c r="IU91" s="166"/>
      <c r="IV91" s="166"/>
      <c r="IW91" s="166"/>
      <c r="IX91" s="166"/>
      <c r="IY91" s="166"/>
      <c r="IZ91" s="166"/>
      <c r="JA91" s="166"/>
      <c r="JB91" s="166"/>
      <c r="JC91" s="166"/>
      <c r="JD91" s="166"/>
      <c r="JE91" s="166"/>
      <c r="JF91" s="166"/>
      <c r="JG91" s="166"/>
      <c r="JH91" s="166"/>
      <c r="JI91" s="166"/>
      <c r="JJ91" s="166"/>
      <c r="JK91" s="166"/>
      <c r="JL91" s="166"/>
      <c r="JM91" s="166"/>
      <c r="JN91" s="166"/>
      <c r="JO91" s="166"/>
      <c r="JP91" s="166"/>
      <c r="JQ91" s="166"/>
      <c r="JR91" s="166"/>
      <c r="JS91" s="166"/>
      <c r="JT91" s="166"/>
      <c r="JU91" s="166"/>
      <c r="JV91" s="166"/>
      <c r="JW91" s="166"/>
      <c r="JX91" s="166"/>
      <c r="JY91" s="166"/>
      <c r="JZ91" s="166"/>
      <c r="KA91" s="166"/>
      <c r="KB91" s="166"/>
      <c r="KC91" s="166"/>
      <c r="KD91" s="166"/>
      <c r="KE91" s="166"/>
      <c r="KF91" s="166"/>
      <c r="KG91" s="166"/>
      <c r="KH91" s="166"/>
      <c r="KI91" s="166"/>
      <c r="KJ91" s="166"/>
      <c r="KK91" s="166"/>
      <c r="KL91" s="166"/>
      <c r="KM91" s="166"/>
      <c r="KN91" s="166"/>
      <c r="KO91" s="166"/>
      <c r="KP91" s="166"/>
      <c r="KQ91" s="166"/>
      <c r="KR91" s="166"/>
      <c r="KS91" s="166"/>
      <c r="KT91" s="166"/>
      <c r="KU91" s="166"/>
      <c r="KV91" s="166"/>
      <c r="KW91" s="166"/>
      <c r="KX91" s="166"/>
      <c r="KY91" s="166"/>
      <c r="KZ91" s="166"/>
      <c r="LA91" s="166"/>
      <c r="LB91" s="166"/>
      <c r="LC91" s="166"/>
      <c r="LD91" s="166"/>
      <c r="LE91" s="166"/>
      <c r="LF91" s="166"/>
      <c r="LG91" s="166"/>
      <c r="LH91" s="166"/>
      <c r="LI91" s="166"/>
      <c r="LJ91" s="166"/>
      <c r="LK91" s="166"/>
      <c r="LL91" s="166"/>
      <c r="LM91" s="166"/>
      <c r="LN91" s="166"/>
      <c r="LO91" s="166"/>
      <c r="LP91" s="166"/>
      <c r="LQ91" s="166"/>
      <c r="LR91" s="166"/>
      <c r="LS91" s="166"/>
      <c r="LT91" s="166"/>
      <c r="LU91" s="166"/>
      <c r="LV91" s="166"/>
      <c r="LW91" s="166"/>
      <c r="LX91" s="166"/>
      <c r="LY91" s="166"/>
      <c r="LZ91" s="166"/>
      <c r="MA91" s="166"/>
      <c r="MB91" s="166"/>
      <c r="MC91" s="166"/>
      <c r="MD91" s="166"/>
      <c r="ME91" s="166"/>
      <c r="MF91" s="166"/>
      <c r="MG91" s="166"/>
      <c r="MH91" s="166"/>
      <c r="MI91" s="166"/>
      <c r="MJ91" s="166"/>
      <c r="MK91" s="166"/>
      <c r="ML91" s="166"/>
      <c r="MM91" s="166"/>
      <c r="MN91" s="166"/>
      <c r="MO91" s="166"/>
      <c r="MP91" s="166"/>
      <c r="MQ91" s="166"/>
      <c r="MR91" s="166"/>
      <c r="MS91" s="166"/>
      <c r="MT91" s="166"/>
      <c r="MU91" s="166"/>
      <c r="MV91" s="166"/>
      <c r="MW91" s="166"/>
      <c r="MX91" s="166"/>
      <c r="MY91" s="166"/>
      <c r="MZ91" s="166"/>
      <c r="NA91" s="166"/>
      <c r="NB91" s="166"/>
      <c r="NC91" s="166"/>
      <c r="ND91" s="166"/>
      <c r="NE91" s="166"/>
      <c r="NF91" s="166"/>
      <c r="NG91" s="166"/>
      <c r="NH91" s="166"/>
      <c r="NI91" s="166"/>
      <c r="NJ91" s="166"/>
      <c r="NK91" s="166"/>
      <c r="NL91" s="166"/>
      <c r="NM91" s="166"/>
      <c r="NN91" s="166"/>
      <c r="NO91" s="166"/>
      <c r="NP91" s="166"/>
      <c r="NQ91" s="166"/>
      <c r="NR91" s="166"/>
      <c r="NS91" s="166"/>
      <c r="NT91" s="166"/>
      <c r="NU91" s="166"/>
      <c r="NV91" s="166"/>
      <c r="NW91" s="166"/>
      <c r="NX91" s="166"/>
      <c r="NY91" s="166"/>
      <c r="NZ91" s="166"/>
      <c r="OA91" s="166"/>
      <c r="OB91" s="166"/>
      <c r="OC91" s="166"/>
      <c r="OD91" s="166"/>
      <c r="OE91" s="166"/>
      <c r="OF91" s="166"/>
      <c r="OG91" s="166"/>
      <c r="OH91" s="166"/>
      <c r="OI91" s="166"/>
      <c r="OJ91" s="166"/>
      <c r="OK91" s="166"/>
      <c r="OL91" s="166"/>
      <c r="OM91" s="166"/>
      <c r="ON91" s="166"/>
      <c r="OO91" s="166"/>
      <c r="OP91" s="166"/>
      <c r="OQ91" s="166"/>
      <c r="OR91" s="166"/>
      <c r="OS91" s="166"/>
      <c r="OT91" s="166"/>
      <c r="OU91" s="166"/>
      <c r="OV91" s="166"/>
      <c r="OW91" s="166"/>
      <c r="OX91" s="166"/>
      <c r="OY91" s="166"/>
      <c r="OZ91" s="166"/>
      <c r="PA91" s="166"/>
      <c r="PB91" s="166"/>
      <c r="PC91" s="166"/>
      <c r="PD91" s="166"/>
      <c r="PE91" s="166"/>
      <c r="PF91" s="166"/>
      <c r="PG91" s="166"/>
      <c r="PH91" s="166"/>
      <c r="PI91" s="166"/>
      <c r="PJ91" s="166"/>
      <c r="PK91" s="166"/>
      <c r="PL91" s="166"/>
      <c r="PM91" s="166"/>
      <c r="PN91" s="166"/>
      <c r="PO91" s="166"/>
      <c r="PP91" s="166"/>
      <c r="PQ91" s="166"/>
      <c r="PR91" s="166"/>
      <c r="PS91" s="166"/>
      <c r="PT91" s="166"/>
      <c r="PU91" s="166"/>
      <c r="PV91" s="166"/>
      <c r="PW91" s="166"/>
      <c r="PX91" s="166"/>
      <c r="PY91" s="166"/>
      <c r="PZ91" s="166"/>
      <c r="QA91" s="166"/>
      <c r="QB91" s="166"/>
      <c r="QC91" s="166"/>
      <c r="QD91" s="166"/>
      <c r="QE91" s="166"/>
      <c r="QF91" s="166"/>
      <c r="QG91" s="166"/>
      <c r="QH91" s="166"/>
      <c r="QI91" s="166"/>
      <c r="QJ91" s="166"/>
      <c r="QK91" s="166"/>
      <c r="QL91" s="166"/>
      <c r="QM91" s="166"/>
      <c r="QN91" s="166"/>
      <c r="QO91" s="166"/>
      <c r="QP91" s="166"/>
      <c r="QQ91" s="166"/>
      <c r="QR91" s="166"/>
      <c r="QS91" s="166"/>
      <c r="QT91" s="166"/>
      <c r="QU91" s="166"/>
      <c r="QV91" s="166"/>
      <c r="QW91" s="166"/>
      <c r="QX91" s="166"/>
      <c r="QY91" s="166"/>
      <c r="QZ91" s="166"/>
      <c r="RA91" s="166"/>
      <c r="RB91" s="166"/>
      <c r="RC91" s="166"/>
      <c r="RD91" s="166"/>
      <c r="RE91" s="166"/>
      <c r="RF91" s="166"/>
      <c r="RG91" s="166"/>
      <c r="RH91" s="166"/>
      <c r="RI91" s="166"/>
      <c r="RJ91" s="166"/>
      <c r="RK91" s="166"/>
      <c r="RL91" s="166"/>
      <c r="RM91" s="166"/>
      <c r="RN91" s="166"/>
      <c r="RO91" s="166"/>
      <c r="RP91" s="166"/>
      <c r="RQ91" s="166"/>
      <c r="RR91" s="166"/>
      <c r="RS91" s="166"/>
      <c r="RT91" s="166"/>
      <c r="RU91" s="166"/>
      <c r="RV91" s="166"/>
      <c r="RW91" s="166"/>
      <c r="RX91" s="166"/>
      <c r="RY91" s="166"/>
      <c r="RZ91" s="166"/>
      <c r="SA91" s="166"/>
      <c r="SB91" s="166"/>
      <c r="SC91" s="166"/>
      <c r="SD91" s="166"/>
      <c r="SE91" s="166"/>
      <c r="SF91" s="166"/>
      <c r="SG91" s="166"/>
      <c r="SH91" s="166"/>
      <c r="SI91" s="166"/>
      <c r="SJ91" s="166"/>
      <c r="SK91" s="166"/>
      <c r="SL91" s="166"/>
      <c r="SM91" s="166"/>
      <c r="SN91" s="166"/>
      <c r="SO91" s="166"/>
      <c r="SP91" s="166"/>
      <c r="SQ91" s="166"/>
      <c r="SR91" s="166"/>
      <c r="SS91" s="166"/>
      <c r="ST91" s="166"/>
      <c r="SU91" s="166"/>
      <c r="SV91" s="166"/>
      <c r="SW91" s="166"/>
      <c r="SX91" s="166"/>
      <c r="SY91" s="166"/>
      <c r="SZ91" s="166"/>
      <c r="TA91" s="166"/>
      <c r="TB91" s="166"/>
      <c r="TC91" s="166"/>
      <c r="TD91" s="166"/>
      <c r="TE91" s="166"/>
      <c r="TF91" s="166"/>
      <c r="TG91" s="166"/>
      <c r="TH91" s="166"/>
      <c r="TI91" s="166"/>
      <c r="TJ91" s="166"/>
      <c r="TK91" s="166"/>
      <c r="TL91" s="166"/>
      <c r="TM91" s="166"/>
      <c r="TN91" s="166"/>
      <c r="TO91" s="166"/>
      <c r="TP91" s="166"/>
      <c r="TQ91" s="166"/>
      <c r="TR91" s="166"/>
      <c r="TS91" s="166"/>
      <c r="TT91" s="166"/>
      <c r="TU91" s="166"/>
      <c r="TV91" s="166"/>
      <c r="TW91" s="166"/>
      <c r="TX91" s="166"/>
      <c r="TY91" s="166"/>
      <c r="TZ91" s="166"/>
      <c r="UA91" s="166"/>
      <c r="UB91" s="166"/>
      <c r="UC91" s="166"/>
      <c r="UD91" s="166"/>
      <c r="UE91" s="166"/>
      <c r="UF91" s="166"/>
      <c r="UG91" s="166"/>
      <c r="UH91" s="166"/>
      <c r="UI91" s="166"/>
      <c r="UJ91" s="166"/>
      <c r="UK91" s="166"/>
      <c r="UL91" s="166"/>
      <c r="UM91" s="166"/>
      <c r="UN91" s="166"/>
      <c r="UO91" s="166"/>
      <c r="UP91" s="166"/>
      <c r="UQ91" s="166"/>
      <c r="UR91" s="166"/>
      <c r="US91" s="166"/>
      <c r="UT91" s="166"/>
      <c r="UU91" s="166"/>
      <c r="UV91" s="166"/>
      <c r="UW91" s="166"/>
      <c r="UX91" s="166"/>
      <c r="UY91" s="166"/>
      <c r="UZ91" s="166"/>
      <c r="VA91" s="166"/>
      <c r="VB91" s="166"/>
      <c r="VC91" s="166"/>
      <c r="VD91" s="166"/>
      <c r="VE91" s="166"/>
      <c r="VF91" s="166"/>
      <c r="VG91" s="166"/>
      <c r="VH91" s="166"/>
      <c r="VI91" s="166"/>
      <c r="VJ91" s="166"/>
      <c r="VK91" s="166"/>
      <c r="VL91" s="166"/>
      <c r="VM91" s="166"/>
      <c r="VN91" s="166"/>
      <c r="VO91" s="166"/>
      <c r="VP91" s="166"/>
      <c r="VQ91" s="166"/>
      <c r="VR91" s="166"/>
      <c r="VS91" s="166"/>
      <c r="VT91" s="166"/>
      <c r="VU91" s="166"/>
      <c r="VV91" s="166"/>
      <c r="VW91" s="166"/>
      <c r="VX91" s="166"/>
      <c r="VY91" s="166"/>
      <c r="VZ91" s="166"/>
      <c r="WA91" s="166"/>
      <c r="WB91" s="166"/>
      <c r="WC91" s="166"/>
      <c r="WD91" s="166"/>
      <c r="WE91" s="166"/>
      <c r="WF91" s="166"/>
      <c r="WG91" s="166"/>
      <c r="WH91" s="166"/>
      <c r="WI91" s="166"/>
      <c r="WJ91" s="166"/>
      <c r="WK91" s="166"/>
      <c r="WL91" s="166"/>
      <c r="WM91" s="166"/>
      <c r="WN91" s="166"/>
      <c r="WO91" s="166"/>
      <c r="WP91" s="166"/>
      <c r="WQ91" s="166"/>
      <c r="WR91" s="166"/>
      <c r="WS91" s="166"/>
      <c r="WT91" s="166"/>
      <c r="WU91" s="166"/>
      <c r="WV91" s="166"/>
      <c r="WW91" s="166"/>
      <c r="WX91" s="166"/>
      <c r="WY91" s="166"/>
      <c r="WZ91" s="166"/>
      <c r="XA91" s="166"/>
      <c r="XB91" s="166"/>
      <c r="XC91" s="166"/>
      <c r="XD91" s="166"/>
      <c r="XE91" s="166"/>
      <c r="XF91" s="166"/>
      <c r="XG91" s="166"/>
      <c r="XH91" s="166"/>
      <c r="XI91" s="166"/>
      <c r="XJ91" s="166"/>
      <c r="XK91" s="166"/>
      <c r="XL91" s="166"/>
      <c r="XM91" s="166"/>
      <c r="XN91" s="166"/>
      <c r="XO91" s="166"/>
      <c r="XP91" s="166"/>
      <c r="XQ91" s="166"/>
      <c r="XR91" s="166"/>
      <c r="XS91" s="166"/>
      <c r="XT91" s="166"/>
      <c r="XU91" s="166"/>
      <c r="XV91" s="166"/>
      <c r="XW91" s="166"/>
      <c r="XX91" s="166"/>
      <c r="XY91" s="166"/>
      <c r="XZ91" s="166"/>
      <c r="YA91" s="166"/>
      <c r="YB91" s="166"/>
      <c r="YC91" s="166"/>
      <c r="YD91" s="166"/>
      <c r="YE91" s="166"/>
      <c r="YF91" s="166"/>
      <c r="YG91" s="166"/>
      <c r="YH91" s="166"/>
      <c r="YI91" s="166"/>
      <c r="YJ91" s="166"/>
      <c r="YK91" s="166"/>
      <c r="YL91" s="166"/>
      <c r="YM91" s="166"/>
      <c r="YN91" s="166"/>
      <c r="YO91" s="166"/>
      <c r="YP91" s="166"/>
      <c r="YQ91" s="166"/>
      <c r="YR91" s="166"/>
      <c r="YS91" s="166"/>
      <c r="YT91" s="166"/>
      <c r="YU91" s="166"/>
      <c r="YV91" s="166"/>
      <c r="YW91" s="166"/>
      <c r="YX91" s="166"/>
      <c r="YY91" s="166"/>
      <c r="YZ91" s="166"/>
      <c r="ZA91" s="166"/>
      <c r="ZB91" s="166"/>
      <c r="ZC91" s="166"/>
      <c r="ZD91" s="166"/>
      <c r="ZE91" s="166"/>
      <c r="ZF91" s="166"/>
      <c r="ZG91" s="166"/>
      <c r="ZH91" s="166"/>
      <c r="ZI91" s="166"/>
      <c r="ZJ91" s="166"/>
      <c r="ZK91" s="166"/>
      <c r="ZL91" s="166"/>
      <c r="ZM91" s="166"/>
      <c r="ZN91" s="166"/>
      <c r="ZO91" s="166"/>
      <c r="ZP91" s="166"/>
      <c r="ZQ91" s="166"/>
      <c r="ZR91" s="166"/>
      <c r="ZS91" s="166"/>
      <c r="ZT91" s="166"/>
      <c r="ZU91" s="166"/>
      <c r="ZV91" s="166"/>
      <c r="ZW91" s="166"/>
      <c r="ZX91" s="166"/>
      <c r="ZY91" s="166"/>
      <c r="ZZ91" s="166"/>
      <c r="AAA91" s="166"/>
      <c r="AAB91" s="166"/>
      <c r="AAC91" s="166"/>
      <c r="AAD91" s="166"/>
      <c r="AAE91" s="166"/>
      <c r="AAF91" s="166"/>
      <c r="AAG91" s="166"/>
      <c r="AAH91" s="166"/>
      <c r="AAI91" s="166"/>
      <c r="AAJ91" s="166"/>
      <c r="AAK91" s="166"/>
      <c r="AAL91" s="166"/>
      <c r="AAM91" s="166"/>
      <c r="AAN91" s="166"/>
      <c r="AAO91" s="166"/>
      <c r="AAP91" s="166"/>
      <c r="AAQ91" s="166"/>
      <c r="AAR91" s="166"/>
      <c r="AAS91" s="166"/>
      <c r="AAT91" s="166"/>
      <c r="AAU91" s="166"/>
      <c r="AAV91" s="166"/>
      <c r="AAW91" s="166"/>
      <c r="AAX91" s="166"/>
      <c r="AAY91" s="166"/>
      <c r="AAZ91" s="166"/>
      <c r="ABA91" s="166"/>
      <c r="ABB91" s="166"/>
      <c r="ABC91" s="166"/>
      <c r="ABD91" s="166"/>
      <c r="ABE91" s="166"/>
      <c r="ABF91" s="166"/>
      <c r="ABG91" s="166"/>
      <c r="ABH91" s="166"/>
      <c r="ABI91" s="166"/>
      <c r="ABJ91" s="166"/>
      <c r="ABK91" s="166"/>
      <c r="ABL91" s="166"/>
      <c r="ABM91" s="166"/>
      <c r="ABN91" s="166"/>
      <c r="ABO91" s="166"/>
      <c r="ABP91" s="166"/>
      <c r="ABQ91" s="166"/>
      <c r="ABR91" s="166"/>
      <c r="ABS91" s="166"/>
      <c r="ABT91" s="166"/>
      <c r="ABU91" s="166"/>
      <c r="ABV91" s="166"/>
      <c r="ABW91" s="166"/>
      <c r="ABX91" s="166"/>
      <c r="ABY91" s="166"/>
      <c r="ABZ91" s="166"/>
      <c r="ACA91" s="166"/>
      <c r="ACB91" s="166"/>
      <c r="ACC91" s="166"/>
      <c r="ACD91" s="166"/>
      <c r="ACE91" s="166"/>
      <c r="ACF91" s="166"/>
      <c r="ACG91" s="166"/>
      <c r="ACH91" s="166"/>
      <c r="ACI91" s="166"/>
      <c r="ACJ91" s="166"/>
      <c r="ACK91" s="166"/>
      <c r="ACL91" s="166"/>
      <c r="ACM91" s="166"/>
      <c r="ACN91" s="166"/>
      <c r="ACO91" s="166"/>
      <c r="ACP91" s="166"/>
      <c r="ACQ91" s="166"/>
      <c r="ACR91" s="166"/>
      <c r="ACS91" s="166"/>
      <c r="ACT91" s="166"/>
      <c r="ACU91" s="166"/>
      <c r="ACV91" s="166"/>
      <c r="ACW91" s="166"/>
      <c r="ACX91" s="166"/>
      <c r="ACY91" s="166"/>
      <c r="ACZ91" s="166"/>
      <c r="ADA91" s="166"/>
      <c r="ADB91" s="166"/>
      <c r="ADC91" s="166"/>
      <c r="ADD91" s="166"/>
      <c r="ADE91" s="166"/>
      <c r="ADF91" s="166"/>
      <c r="ADG91" s="166"/>
      <c r="ADH91" s="166"/>
      <c r="ADI91" s="166"/>
      <c r="ADJ91" s="166"/>
      <c r="ADK91" s="166"/>
      <c r="ADL91" s="166"/>
      <c r="ADM91" s="166"/>
      <c r="ADN91" s="166"/>
      <c r="ADO91" s="166"/>
      <c r="ADP91" s="166"/>
      <c r="ADQ91" s="166"/>
      <c r="ADR91" s="166"/>
      <c r="ADS91" s="166"/>
      <c r="ADT91" s="166"/>
      <c r="ADU91" s="166"/>
      <c r="ADV91" s="166"/>
      <c r="ADW91" s="166"/>
      <c r="ADX91" s="166"/>
      <c r="ADY91" s="166"/>
      <c r="ADZ91" s="166"/>
      <c r="AEA91" s="166"/>
      <c r="AEB91" s="166"/>
      <c r="AEC91" s="166"/>
      <c r="AED91" s="166"/>
      <c r="AEE91" s="166"/>
      <c r="AEF91" s="166"/>
      <c r="AEG91" s="166"/>
      <c r="AEH91" s="166"/>
      <c r="AEI91" s="166"/>
      <c r="AEJ91" s="166"/>
      <c r="AEK91" s="166"/>
      <c r="AEL91" s="166"/>
      <c r="AEM91" s="166"/>
      <c r="AEN91" s="166"/>
      <c r="AEO91" s="166"/>
      <c r="AEP91" s="166"/>
      <c r="AEQ91" s="166"/>
      <c r="AER91" s="166"/>
      <c r="AES91" s="166"/>
      <c r="AET91" s="166"/>
      <c r="AEU91" s="166"/>
      <c r="AEV91" s="166"/>
      <c r="AEW91" s="166"/>
      <c r="AEX91" s="166"/>
      <c r="AEY91" s="166"/>
      <c r="AEZ91" s="166"/>
      <c r="AFA91" s="166"/>
      <c r="AFB91" s="166"/>
      <c r="AFC91" s="166"/>
      <c r="AFD91" s="166"/>
      <c r="AFE91" s="166"/>
      <c r="AFF91" s="166"/>
      <c r="AFG91" s="166"/>
      <c r="AFH91" s="166"/>
      <c r="AFI91" s="166"/>
      <c r="AFJ91" s="166"/>
      <c r="AFK91" s="166"/>
      <c r="AFL91" s="166"/>
      <c r="AFM91" s="166"/>
      <c r="AFN91" s="166"/>
      <c r="AFO91" s="166"/>
      <c r="AFP91" s="166"/>
      <c r="AFQ91" s="166"/>
      <c r="AFR91" s="166"/>
      <c r="AFS91" s="166"/>
      <c r="AFT91" s="166"/>
      <c r="AFU91" s="166"/>
      <c r="AFV91" s="166"/>
      <c r="AFW91" s="166"/>
      <c r="AFX91" s="166"/>
      <c r="AFY91" s="166"/>
      <c r="AFZ91" s="166"/>
      <c r="AGA91" s="166"/>
      <c r="AGB91" s="166"/>
      <c r="AGC91" s="166"/>
      <c r="AGD91" s="166"/>
      <c r="AGE91" s="166"/>
      <c r="AGF91" s="166"/>
      <c r="AGG91" s="166"/>
      <c r="AGH91" s="166"/>
      <c r="AGI91" s="166"/>
      <c r="AGJ91" s="166"/>
      <c r="AGK91" s="166"/>
      <c r="AGL91" s="166"/>
      <c r="AGM91" s="166"/>
      <c r="AGN91" s="166"/>
      <c r="AGO91" s="166"/>
      <c r="AGP91" s="166"/>
      <c r="AGQ91" s="166"/>
      <c r="AGR91" s="166"/>
      <c r="AGS91" s="166"/>
      <c r="AGT91" s="166"/>
      <c r="AGU91" s="166"/>
      <c r="AGV91" s="166"/>
      <c r="AGW91" s="166"/>
      <c r="AGX91" s="166"/>
      <c r="AGY91" s="166"/>
      <c r="AGZ91" s="166"/>
      <c r="AHA91" s="166"/>
      <c r="AHB91" s="166"/>
      <c r="AHC91" s="166"/>
      <c r="AHD91" s="166"/>
      <c r="AHE91" s="166"/>
      <c r="AHF91" s="166"/>
      <c r="AHG91" s="166"/>
      <c r="AHH91" s="166"/>
      <c r="AHI91" s="166"/>
      <c r="AHJ91" s="166"/>
      <c r="AHK91" s="166"/>
      <c r="AHL91" s="166"/>
      <c r="AHM91" s="166"/>
      <c r="AHN91" s="166"/>
      <c r="AHO91" s="166"/>
      <c r="AHP91" s="166"/>
      <c r="AHQ91" s="166"/>
      <c r="AHR91" s="166"/>
      <c r="AHS91" s="166"/>
      <c r="AHT91" s="166"/>
      <c r="AHU91" s="166"/>
      <c r="AHV91" s="166"/>
      <c r="AHW91" s="166"/>
      <c r="AHX91" s="166"/>
      <c r="AHY91" s="166"/>
      <c r="AHZ91" s="166"/>
      <c r="AIA91" s="166"/>
      <c r="AIB91" s="166"/>
      <c r="AIC91" s="166"/>
      <c r="AID91" s="166"/>
      <c r="AIE91" s="166"/>
      <c r="AIF91" s="166"/>
      <c r="AIG91" s="166"/>
      <c r="AIH91" s="166"/>
      <c r="AII91" s="166"/>
      <c r="AIJ91" s="166"/>
      <c r="AIK91" s="166"/>
      <c r="AIL91" s="166"/>
      <c r="AIM91" s="166"/>
      <c r="AIN91" s="166"/>
      <c r="AIO91" s="166"/>
      <c r="AIP91" s="166"/>
      <c r="AIQ91" s="166"/>
      <c r="AIR91" s="166"/>
      <c r="AIS91" s="166"/>
      <c r="AIT91" s="166"/>
      <c r="AIU91" s="166"/>
      <c r="AIV91" s="166"/>
      <c r="AIW91" s="166"/>
      <c r="AIX91" s="166"/>
      <c r="AIY91" s="166"/>
      <c r="AIZ91" s="166"/>
      <c r="AJA91" s="166"/>
      <c r="AJB91" s="166"/>
      <c r="AJC91" s="166"/>
      <c r="AJD91" s="166"/>
      <c r="AJE91" s="166"/>
      <c r="AJF91" s="166"/>
      <c r="AJG91" s="166"/>
      <c r="AJH91" s="166"/>
      <c r="AJI91" s="166"/>
      <c r="AJJ91" s="166"/>
      <c r="AJK91" s="166"/>
      <c r="AJL91" s="166"/>
      <c r="AJM91" s="166"/>
      <c r="AJN91" s="166"/>
      <c r="AJO91" s="166"/>
      <c r="AJP91" s="166"/>
      <c r="AJQ91" s="166"/>
      <c r="AJR91" s="166"/>
      <c r="AJS91" s="166"/>
      <c r="AJT91" s="166"/>
      <c r="AJU91" s="166"/>
      <c r="AJV91" s="166"/>
      <c r="AJW91" s="166"/>
      <c r="AJX91" s="166"/>
      <c r="AJY91" s="166"/>
      <c r="AJZ91" s="166"/>
      <c r="AKA91" s="166"/>
      <c r="AKB91" s="166"/>
      <c r="AKC91" s="166"/>
      <c r="AKD91" s="166"/>
      <c r="AKE91" s="166"/>
      <c r="AKF91" s="166"/>
      <c r="AKG91" s="166"/>
      <c r="AKH91" s="166"/>
      <c r="AKI91" s="166"/>
      <c r="AKJ91" s="166"/>
      <c r="AKK91" s="166"/>
      <c r="AKL91" s="166"/>
      <c r="AKM91" s="166"/>
      <c r="AKN91" s="166"/>
    </row>
    <row r="92" spans="1:976" s="421" customFormat="1">
      <c r="A92" s="169" t="str">
        <f>A79</f>
        <v>II. kwartał 3</v>
      </c>
      <c r="B92" s="170"/>
      <c r="C92" s="170"/>
      <c r="D92" s="171">
        <f ca="1">D79</f>
        <v>0</v>
      </c>
      <c r="E92" s="171">
        <f ca="1">E79-D79</f>
        <v>0</v>
      </c>
      <c r="F92" s="171">
        <f ca="1">F79-E79</f>
        <v>0</v>
      </c>
      <c r="G92" s="171">
        <f ca="1">G79-F79</f>
        <v>0</v>
      </c>
      <c r="H92" s="171">
        <f ca="1">H79-G79</f>
        <v>0</v>
      </c>
      <c r="I92" s="171">
        <f ca="1">I79-H79</f>
        <v>0</v>
      </c>
      <c r="J92" s="171">
        <f ca="1">J79-I79</f>
        <v>720000.00000000012</v>
      </c>
      <c r="K92" s="171">
        <f ca="1">K79-J79</f>
        <v>360000.00000000012</v>
      </c>
      <c r="L92" s="171">
        <f ca="1">L79-K79</f>
        <v>0</v>
      </c>
      <c r="M92" s="171">
        <f ca="1">M79-L79</f>
        <v>360000</v>
      </c>
      <c r="N92" s="171">
        <f ca="1">N79-M79</f>
        <v>359999.99999999977</v>
      </c>
      <c r="O92" s="171">
        <f ca="1">O79-N79</f>
        <v>0</v>
      </c>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c r="AS92" s="166"/>
      <c r="AT92" s="166"/>
      <c r="AU92" s="166"/>
      <c r="AV92" s="166"/>
      <c r="AW92" s="166"/>
      <c r="AX92" s="166"/>
      <c r="AY92" s="166"/>
      <c r="AZ92" s="166"/>
      <c r="BA92" s="166"/>
      <c r="BB92" s="166"/>
      <c r="BC92" s="166"/>
      <c r="BD92" s="166"/>
      <c r="BE92" s="166"/>
      <c r="BF92" s="166"/>
      <c r="BG92" s="166"/>
      <c r="BH92" s="166"/>
      <c r="BI92" s="166"/>
      <c r="BJ92" s="166"/>
      <c r="BK92" s="166"/>
      <c r="BL92" s="166"/>
      <c r="BM92" s="166"/>
      <c r="BN92" s="166"/>
      <c r="BO92" s="166"/>
      <c r="BP92" s="166"/>
      <c r="BQ92" s="166"/>
      <c r="BR92" s="166"/>
      <c r="BS92" s="166"/>
      <c r="BT92" s="166"/>
      <c r="BU92" s="166"/>
      <c r="BV92" s="166"/>
      <c r="BW92" s="166"/>
      <c r="BX92" s="166"/>
      <c r="BY92" s="166"/>
      <c r="BZ92" s="166"/>
      <c r="CA92" s="166"/>
      <c r="CB92" s="166"/>
      <c r="CC92" s="166"/>
      <c r="CD92" s="166"/>
      <c r="CE92" s="166"/>
      <c r="CF92" s="166"/>
      <c r="CG92" s="166"/>
      <c r="CH92" s="166"/>
      <c r="CI92" s="166"/>
      <c r="CJ92" s="166"/>
      <c r="CK92" s="166"/>
      <c r="CL92" s="166"/>
      <c r="CM92" s="166"/>
      <c r="CN92" s="166"/>
      <c r="CO92" s="166"/>
      <c r="CP92" s="166"/>
      <c r="CQ92" s="166"/>
      <c r="CR92" s="166"/>
      <c r="CS92" s="166"/>
      <c r="CT92" s="166"/>
      <c r="CU92" s="166"/>
      <c r="CV92" s="166"/>
      <c r="CW92" s="166"/>
      <c r="CX92" s="166"/>
      <c r="CY92" s="166"/>
      <c r="CZ92" s="166"/>
      <c r="DA92" s="166"/>
      <c r="DB92" s="166"/>
      <c r="DC92" s="166"/>
      <c r="DD92" s="166"/>
      <c r="DE92" s="166"/>
      <c r="DF92" s="166"/>
      <c r="DG92" s="166"/>
      <c r="DH92" s="166"/>
      <c r="DI92" s="166"/>
      <c r="DJ92" s="166"/>
      <c r="DK92" s="166"/>
      <c r="DL92" s="166"/>
      <c r="DM92" s="166"/>
      <c r="DN92" s="166"/>
      <c r="DO92" s="166"/>
      <c r="DP92" s="166"/>
      <c r="DQ92" s="166"/>
      <c r="DR92" s="166"/>
      <c r="DS92" s="166"/>
      <c r="DT92" s="166"/>
      <c r="DU92" s="166"/>
      <c r="DV92" s="166"/>
      <c r="DW92" s="166"/>
      <c r="DX92" s="166"/>
      <c r="DY92" s="166"/>
      <c r="DZ92" s="166"/>
      <c r="EA92" s="166"/>
      <c r="EB92" s="166"/>
      <c r="EC92" s="166"/>
      <c r="ED92" s="166"/>
      <c r="EE92" s="166"/>
      <c r="EF92" s="166"/>
      <c r="EG92" s="166"/>
      <c r="EH92" s="166"/>
      <c r="EI92" s="166"/>
      <c r="EJ92" s="166"/>
      <c r="EK92" s="166"/>
      <c r="EL92" s="166"/>
      <c r="EM92" s="166"/>
      <c r="EN92" s="166"/>
      <c r="EO92" s="166"/>
      <c r="EP92" s="166"/>
      <c r="EQ92" s="166"/>
      <c r="ER92" s="166"/>
      <c r="ES92" s="166"/>
      <c r="ET92" s="166"/>
      <c r="EU92" s="166"/>
      <c r="EV92" s="166"/>
      <c r="EW92" s="166"/>
      <c r="EX92" s="166"/>
      <c r="EY92" s="166"/>
      <c r="EZ92" s="166"/>
      <c r="FA92" s="166"/>
      <c r="FB92" s="166"/>
      <c r="FC92" s="166"/>
      <c r="FD92" s="166"/>
      <c r="FE92" s="166"/>
      <c r="FF92" s="166"/>
      <c r="FG92" s="166"/>
      <c r="FH92" s="166"/>
      <c r="FI92" s="166"/>
      <c r="FJ92" s="166"/>
      <c r="FK92" s="166"/>
      <c r="FL92" s="166"/>
      <c r="FM92" s="166"/>
      <c r="FN92" s="166"/>
      <c r="FO92" s="166"/>
      <c r="FP92" s="166"/>
      <c r="FQ92" s="166"/>
      <c r="FR92" s="166"/>
      <c r="FS92" s="166"/>
      <c r="FT92" s="166"/>
      <c r="FU92" s="166"/>
      <c r="FV92" s="166"/>
      <c r="FW92" s="166"/>
      <c r="FX92" s="166"/>
      <c r="FY92" s="166"/>
      <c r="FZ92" s="166"/>
      <c r="GA92" s="166"/>
      <c r="GB92" s="166"/>
      <c r="GC92" s="166"/>
      <c r="GD92" s="166"/>
      <c r="GE92" s="166"/>
      <c r="GF92" s="166"/>
      <c r="GG92" s="166"/>
      <c r="GH92" s="166"/>
      <c r="GI92" s="166"/>
      <c r="GJ92" s="166"/>
      <c r="GK92" s="166"/>
      <c r="GL92" s="166"/>
      <c r="GM92" s="166"/>
      <c r="GN92" s="166"/>
      <c r="GO92" s="166"/>
      <c r="GP92" s="166"/>
      <c r="GQ92" s="166"/>
      <c r="GR92" s="166"/>
      <c r="GS92" s="166"/>
      <c r="GT92" s="166"/>
      <c r="GU92" s="166"/>
      <c r="GV92" s="166"/>
      <c r="GW92" s="166"/>
      <c r="GX92" s="166"/>
      <c r="GY92" s="166"/>
      <c r="GZ92" s="166"/>
      <c r="HA92" s="166"/>
      <c r="HB92" s="166"/>
      <c r="HC92" s="166"/>
      <c r="HD92" s="166"/>
      <c r="HE92" s="166"/>
      <c r="HF92" s="166"/>
      <c r="HG92" s="166"/>
      <c r="HH92" s="166"/>
      <c r="HI92" s="166"/>
      <c r="HJ92" s="166"/>
      <c r="HK92" s="166"/>
      <c r="HL92" s="166"/>
      <c r="HM92" s="166"/>
      <c r="HN92" s="166"/>
      <c r="HO92" s="166"/>
      <c r="HP92" s="166"/>
      <c r="HQ92" s="166"/>
      <c r="HR92" s="166"/>
      <c r="HS92" s="166"/>
      <c r="HT92" s="166"/>
      <c r="HU92" s="166"/>
      <c r="HV92" s="166"/>
      <c r="HW92" s="166"/>
      <c r="HX92" s="166"/>
      <c r="HY92" s="166"/>
      <c r="HZ92" s="166"/>
      <c r="IA92" s="166"/>
      <c r="IB92" s="166"/>
      <c r="IC92" s="166"/>
      <c r="ID92" s="166"/>
      <c r="IE92" s="166"/>
      <c r="IF92" s="166"/>
      <c r="IG92" s="166"/>
      <c r="IH92" s="166"/>
      <c r="II92" s="166"/>
      <c r="IJ92" s="166"/>
      <c r="IK92" s="166"/>
      <c r="IL92" s="166"/>
      <c r="IM92" s="166"/>
      <c r="IN92" s="166"/>
      <c r="IO92" s="166"/>
      <c r="IP92" s="166"/>
      <c r="IQ92" s="166"/>
      <c r="IR92" s="166"/>
      <c r="IS92" s="166"/>
      <c r="IT92" s="166"/>
      <c r="IU92" s="166"/>
      <c r="IV92" s="166"/>
      <c r="IW92" s="166"/>
      <c r="IX92" s="166"/>
      <c r="IY92" s="166"/>
      <c r="IZ92" s="166"/>
      <c r="JA92" s="166"/>
      <c r="JB92" s="166"/>
      <c r="JC92" s="166"/>
      <c r="JD92" s="166"/>
      <c r="JE92" s="166"/>
      <c r="JF92" s="166"/>
      <c r="JG92" s="166"/>
      <c r="JH92" s="166"/>
      <c r="JI92" s="166"/>
      <c r="JJ92" s="166"/>
      <c r="JK92" s="166"/>
      <c r="JL92" s="166"/>
      <c r="JM92" s="166"/>
      <c r="JN92" s="166"/>
      <c r="JO92" s="166"/>
      <c r="JP92" s="166"/>
      <c r="JQ92" s="166"/>
      <c r="JR92" s="166"/>
      <c r="JS92" s="166"/>
      <c r="JT92" s="166"/>
      <c r="JU92" s="166"/>
      <c r="JV92" s="166"/>
      <c r="JW92" s="166"/>
      <c r="JX92" s="166"/>
      <c r="JY92" s="166"/>
      <c r="JZ92" s="166"/>
      <c r="KA92" s="166"/>
      <c r="KB92" s="166"/>
      <c r="KC92" s="166"/>
      <c r="KD92" s="166"/>
      <c r="KE92" s="166"/>
      <c r="KF92" s="166"/>
      <c r="KG92" s="166"/>
      <c r="KH92" s="166"/>
      <c r="KI92" s="166"/>
      <c r="KJ92" s="166"/>
      <c r="KK92" s="166"/>
      <c r="KL92" s="166"/>
      <c r="KM92" s="166"/>
      <c r="KN92" s="166"/>
      <c r="KO92" s="166"/>
      <c r="KP92" s="166"/>
      <c r="KQ92" s="166"/>
      <c r="KR92" s="166"/>
      <c r="KS92" s="166"/>
      <c r="KT92" s="166"/>
      <c r="KU92" s="166"/>
      <c r="KV92" s="166"/>
      <c r="KW92" s="166"/>
      <c r="KX92" s="166"/>
      <c r="KY92" s="166"/>
      <c r="KZ92" s="166"/>
      <c r="LA92" s="166"/>
      <c r="LB92" s="166"/>
      <c r="LC92" s="166"/>
      <c r="LD92" s="166"/>
      <c r="LE92" s="166"/>
      <c r="LF92" s="166"/>
      <c r="LG92" s="166"/>
      <c r="LH92" s="166"/>
      <c r="LI92" s="166"/>
      <c r="LJ92" s="166"/>
      <c r="LK92" s="166"/>
      <c r="LL92" s="166"/>
      <c r="LM92" s="166"/>
      <c r="LN92" s="166"/>
      <c r="LO92" s="166"/>
      <c r="LP92" s="166"/>
      <c r="LQ92" s="166"/>
      <c r="LR92" s="166"/>
      <c r="LS92" s="166"/>
      <c r="LT92" s="166"/>
      <c r="LU92" s="166"/>
      <c r="LV92" s="166"/>
      <c r="LW92" s="166"/>
      <c r="LX92" s="166"/>
      <c r="LY92" s="166"/>
      <c r="LZ92" s="166"/>
      <c r="MA92" s="166"/>
      <c r="MB92" s="166"/>
      <c r="MC92" s="166"/>
      <c r="MD92" s="166"/>
      <c r="ME92" s="166"/>
      <c r="MF92" s="166"/>
      <c r="MG92" s="166"/>
      <c r="MH92" s="166"/>
      <c r="MI92" s="166"/>
      <c r="MJ92" s="166"/>
      <c r="MK92" s="166"/>
      <c r="ML92" s="166"/>
      <c r="MM92" s="166"/>
      <c r="MN92" s="166"/>
      <c r="MO92" s="166"/>
      <c r="MP92" s="166"/>
      <c r="MQ92" s="166"/>
      <c r="MR92" s="166"/>
      <c r="MS92" s="166"/>
      <c r="MT92" s="166"/>
      <c r="MU92" s="166"/>
      <c r="MV92" s="166"/>
      <c r="MW92" s="166"/>
      <c r="MX92" s="166"/>
      <c r="MY92" s="166"/>
      <c r="MZ92" s="166"/>
      <c r="NA92" s="166"/>
      <c r="NB92" s="166"/>
      <c r="NC92" s="166"/>
      <c r="ND92" s="166"/>
      <c r="NE92" s="166"/>
      <c r="NF92" s="166"/>
      <c r="NG92" s="166"/>
      <c r="NH92" s="166"/>
      <c r="NI92" s="166"/>
      <c r="NJ92" s="166"/>
      <c r="NK92" s="166"/>
      <c r="NL92" s="166"/>
      <c r="NM92" s="166"/>
      <c r="NN92" s="166"/>
      <c r="NO92" s="166"/>
      <c r="NP92" s="166"/>
      <c r="NQ92" s="166"/>
      <c r="NR92" s="166"/>
      <c r="NS92" s="166"/>
      <c r="NT92" s="166"/>
      <c r="NU92" s="166"/>
      <c r="NV92" s="166"/>
      <c r="NW92" s="166"/>
      <c r="NX92" s="166"/>
      <c r="NY92" s="166"/>
      <c r="NZ92" s="166"/>
      <c r="OA92" s="166"/>
      <c r="OB92" s="166"/>
      <c r="OC92" s="166"/>
      <c r="OD92" s="166"/>
      <c r="OE92" s="166"/>
      <c r="OF92" s="166"/>
      <c r="OG92" s="166"/>
      <c r="OH92" s="166"/>
      <c r="OI92" s="166"/>
      <c r="OJ92" s="166"/>
      <c r="OK92" s="166"/>
      <c r="OL92" s="166"/>
      <c r="OM92" s="166"/>
      <c r="ON92" s="166"/>
      <c r="OO92" s="166"/>
      <c r="OP92" s="166"/>
      <c r="OQ92" s="166"/>
      <c r="OR92" s="166"/>
      <c r="OS92" s="166"/>
      <c r="OT92" s="166"/>
      <c r="OU92" s="166"/>
      <c r="OV92" s="166"/>
      <c r="OW92" s="166"/>
      <c r="OX92" s="166"/>
      <c r="OY92" s="166"/>
      <c r="OZ92" s="166"/>
      <c r="PA92" s="166"/>
      <c r="PB92" s="166"/>
      <c r="PC92" s="166"/>
      <c r="PD92" s="166"/>
      <c r="PE92" s="166"/>
      <c r="PF92" s="166"/>
      <c r="PG92" s="166"/>
      <c r="PH92" s="166"/>
      <c r="PI92" s="166"/>
      <c r="PJ92" s="166"/>
      <c r="PK92" s="166"/>
      <c r="PL92" s="166"/>
      <c r="PM92" s="166"/>
      <c r="PN92" s="166"/>
      <c r="PO92" s="166"/>
      <c r="PP92" s="166"/>
      <c r="PQ92" s="166"/>
      <c r="PR92" s="166"/>
      <c r="PS92" s="166"/>
      <c r="PT92" s="166"/>
      <c r="PU92" s="166"/>
      <c r="PV92" s="166"/>
      <c r="PW92" s="166"/>
      <c r="PX92" s="166"/>
      <c r="PY92" s="166"/>
      <c r="PZ92" s="166"/>
      <c r="QA92" s="166"/>
      <c r="QB92" s="166"/>
      <c r="QC92" s="166"/>
      <c r="QD92" s="166"/>
      <c r="QE92" s="166"/>
      <c r="QF92" s="166"/>
      <c r="QG92" s="166"/>
      <c r="QH92" s="166"/>
      <c r="QI92" s="166"/>
      <c r="QJ92" s="166"/>
      <c r="QK92" s="166"/>
      <c r="QL92" s="166"/>
      <c r="QM92" s="166"/>
      <c r="QN92" s="166"/>
      <c r="QO92" s="166"/>
      <c r="QP92" s="166"/>
      <c r="QQ92" s="166"/>
      <c r="QR92" s="166"/>
      <c r="QS92" s="166"/>
      <c r="QT92" s="166"/>
      <c r="QU92" s="166"/>
      <c r="QV92" s="166"/>
      <c r="QW92" s="166"/>
      <c r="QX92" s="166"/>
      <c r="QY92" s="166"/>
      <c r="QZ92" s="166"/>
      <c r="RA92" s="166"/>
      <c r="RB92" s="166"/>
      <c r="RC92" s="166"/>
      <c r="RD92" s="166"/>
      <c r="RE92" s="166"/>
      <c r="RF92" s="166"/>
      <c r="RG92" s="166"/>
      <c r="RH92" s="166"/>
      <c r="RI92" s="166"/>
      <c r="RJ92" s="166"/>
      <c r="RK92" s="166"/>
      <c r="RL92" s="166"/>
      <c r="RM92" s="166"/>
      <c r="RN92" s="166"/>
      <c r="RO92" s="166"/>
      <c r="RP92" s="166"/>
      <c r="RQ92" s="166"/>
      <c r="RR92" s="166"/>
      <c r="RS92" s="166"/>
      <c r="RT92" s="166"/>
      <c r="RU92" s="166"/>
      <c r="RV92" s="166"/>
      <c r="RW92" s="166"/>
      <c r="RX92" s="166"/>
      <c r="RY92" s="166"/>
      <c r="RZ92" s="166"/>
      <c r="SA92" s="166"/>
      <c r="SB92" s="166"/>
      <c r="SC92" s="166"/>
      <c r="SD92" s="166"/>
      <c r="SE92" s="166"/>
      <c r="SF92" s="166"/>
      <c r="SG92" s="166"/>
      <c r="SH92" s="166"/>
      <c r="SI92" s="166"/>
      <c r="SJ92" s="166"/>
      <c r="SK92" s="166"/>
      <c r="SL92" s="166"/>
      <c r="SM92" s="166"/>
      <c r="SN92" s="166"/>
      <c r="SO92" s="166"/>
      <c r="SP92" s="166"/>
      <c r="SQ92" s="166"/>
      <c r="SR92" s="166"/>
      <c r="SS92" s="166"/>
      <c r="ST92" s="166"/>
      <c r="SU92" s="166"/>
      <c r="SV92" s="166"/>
      <c r="SW92" s="166"/>
      <c r="SX92" s="166"/>
      <c r="SY92" s="166"/>
      <c r="SZ92" s="166"/>
      <c r="TA92" s="166"/>
      <c r="TB92" s="166"/>
      <c r="TC92" s="166"/>
      <c r="TD92" s="166"/>
      <c r="TE92" s="166"/>
      <c r="TF92" s="166"/>
      <c r="TG92" s="166"/>
      <c r="TH92" s="166"/>
      <c r="TI92" s="166"/>
      <c r="TJ92" s="166"/>
      <c r="TK92" s="166"/>
      <c r="TL92" s="166"/>
      <c r="TM92" s="166"/>
      <c r="TN92" s="166"/>
      <c r="TO92" s="166"/>
      <c r="TP92" s="166"/>
      <c r="TQ92" s="166"/>
      <c r="TR92" s="166"/>
      <c r="TS92" s="166"/>
      <c r="TT92" s="166"/>
      <c r="TU92" s="166"/>
      <c r="TV92" s="166"/>
      <c r="TW92" s="166"/>
      <c r="TX92" s="166"/>
      <c r="TY92" s="166"/>
      <c r="TZ92" s="166"/>
      <c r="UA92" s="166"/>
      <c r="UB92" s="166"/>
      <c r="UC92" s="166"/>
      <c r="UD92" s="166"/>
      <c r="UE92" s="166"/>
      <c r="UF92" s="166"/>
      <c r="UG92" s="166"/>
      <c r="UH92" s="166"/>
      <c r="UI92" s="166"/>
      <c r="UJ92" s="166"/>
      <c r="UK92" s="166"/>
      <c r="UL92" s="166"/>
      <c r="UM92" s="166"/>
      <c r="UN92" s="166"/>
      <c r="UO92" s="166"/>
      <c r="UP92" s="166"/>
      <c r="UQ92" s="166"/>
      <c r="UR92" s="166"/>
      <c r="US92" s="166"/>
      <c r="UT92" s="166"/>
      <c r="UU92" s="166"/>
      <c r="UV92" s="166"/>
      <c r="UW92" s="166"/>
      <c r="UX92" s="166"/>
      <c r="UY92" s="166"/>
      <c r="UZ92" s="166"/>
      <c r="VA92" s="166"/>
      <c r="VB92" s="166"/>
      <c r="VC92" s="166"/>
      <c r="VD92" s="166"/>
      <c r="VE92" s="166"/>
      <c r="VF92" s="166"/>
      <c r="VG92" s="166"/>
      <c r="VH92" s="166"/>
      <c r="VI92" s="166"/>
      <c r="VJ92" s="166"/>
      <c r="VK92" s="166"/>
      <c r="VL92" s="166"/>
      <c r="VM92" s="166"/>
      <c r="VN92" s="166"/>
      <c r="VO92" s="166"/>
      <c r="VP92" s="166"/>
      <c r="VQ92" s="166"/>
      <c r="VR92" s="166"/>
      <c r="VS92" s="166"/>
      <c r="VT92" s="166"/>
      <c r="VU92" s="166"/>
      <c r="VV92" s="166"/>
      <c r="VW92" s="166"/>
      <c r="VX92" s="166"/>
      <c r="VY92" s="166"/>
      <c r="VZ92" s="166"/>
      <c r="WA92" s="166"/>
      <c r="WB92" s="166"/>
      <c r="WC92" s="166"/>
      <c r="WD92" s="166"/>
      <c r="WE92" s="166"/>
      <c r="WF92" s="166"/>
      <c r="WG92" s="166"/>
      <c r="WH92" s="166"/>
      <c r="WI92" s="166"/>
      <c r="WJ92" s="166"/>
      <c r="WK92" s="166"/>
      <c r="WL92" s="166"/>
      <c r="WM92" s="166"/>
      <c r="WN92" s="166"/>
      <c r="WO92" s="166"/>
      <c r="WP92" s="166"/>
      <c r="WQ92" s="166"/>
      <c r="WR92" s="166"/>
      <c r="WS92" s="166"/>
      <c r="WT92" s="166"/>
      <c r="WU92" s="166"/>
      <c r="WV92" s="166"/>
      <c r="WW92" s="166"/>
      <c r="WX92" s="166"/>
      <c r="WY92" s="166"/>
      <c r="WZ92" s="166"/>
      <c r="XA92" s="166"/>
      <c r="XB92" s="166"/>
      <c r="XC92" s="166"/>
      <c r="XD92" s="166"/>
      <c r="XE92" s="166"/>
      <c r="XF92" s="166"/>
      <c r="XG92" s="166"/>
      <c r="XH92" s="166"/>
      <c r="XI92" s="166"/>
      <c r="XJ92" s="166"/>
      <c r="XK92" s="166"/>
      <c r="XL92" s="166"/>
      <c r="XM92" s="166"/>
      <c r="XN92" s="166"/>
      <c r="XO92" s="166"/>
      <c r="XP92" s="166"/>
      <c r="XQ92" s="166"/>
      <c r="XR92" s="166"/>
      <c r="XS92" s="166"/>
      <c r="XT92" s="166"/>
      <c r="XU92" s="166"/>
      <c r="XV92" s="166"/>
      <c r="XW92" s="166"/>
      <c r="XX92" s="166"/>
      <c r="XY92" s="166"/>
      <c r="XZ92" s="166"/>
      <c r="YA92" s="166"/>
      <c r="YB92" s="166"/>
      <c r="YC92" s="166"/>
      <c r="YD92" s="166"/>
      <c r="YE92" s="166"/>
      <c r="YF92" s="166"/>
      <c r="YG92" s="166"/>
      <c r="YH92" s="166"/>
      <c r="YI92" s="166"/>
      <c r="YJ92" s="166"/>
      <c r="YK92" s="166"/>
      <c r="YL92" s="166"/>
      <c r="YM92" s="166"/>
      <c r="YN92" s="166"/>
      <c r="YO92" s="166"/>
      <c r="YP92" s="166"/>
      <c r="YQ92" s="166"/>
      <c r="YR92" s="166"/>
      <c r="YS92" s="166"/>
      <c r="YT92" s="166"/>
      <c r="YU92" s="166"/>
      <c r="YV92" s="166"/>
      <c r="YW92" s="166"/>
      <c r="YX92" s="166"/>
      <c r="YY92" s="166"/>
      <c r="YZ92" s="166"/>
      <c r="ZA92" s="166"/>
      <c r="ZB92" s="166"/>
      <c r="ZC92" s="166"/>
      <c r="ZD92" s="166"/>
      <c r="ZE92" s="166"/>
      <c r="ZF92" s="166"/>
      <c r="ZG92" s="166"/>
      <c r="ZH92" s="166"/>
      <c r="ZI92" s="166"/>
      <c r="ZJ92" s="166"/>
      <c r="ZK92" s="166"/>
      <c r="ZL92" s="166"/>
      <c r="ZM92" s="166"/>
      <c r="ZN92" s="166"/>
      <c r="ZO92" s="166"/>
      <c r="ZP92" s="166"/>
      <c r="ZQ92" s="166"/>
      <c r="ZR92" s="166"/>
      <c r="ZS92" s="166"/>
      <c r="ZT92" s="166"/>
      <c r="ZU92" s="166"/>
      <c r="ZV92" s="166"/>
      <c r="ZW92" s="166"/>
      <c r="ZX92" s="166"/>
      <c r="ZY92" s="166"/>
      <c r="ZZ92" s="166"/>
      <c r="AAA92" s="166"/>
      <c r="AAB92" s="166"/>
      <c r="AAC92" s="166"/>
      <c r="AAD92" s="166"/>
      <c r="AAE92" s="166"/>
      <c r="AAF92" s="166"/>
      <c r="AAG92" s="166"/>
      <c r="AAH92" s="166"/>
      <c r="AAI92" s="166"/>
      <c r="AAJ92" s="166"/>
      <c r="AAK92" s="166"/>
      <c r="AAL92" s="166"/>
      <c r="AAM92" s="166"/>
      <c r="AAN92" s="166"/>
      <c r="AAO92" s="166"/>
      <c r="AAP92" s="166"/>
      <c r="AAQ92" s="166"/>
      <c r="AAR92" s="166"/>
      <c r="AAS92" s="166"/>
      <c r="AAT92" s="166"/>
      <c r="AAU92" s="166"/>
      <c r="AAV92" s="166"/>
      <c r="AAW92" s="166"/>
      <c r="AAX92" s="166"/>
      <c r="AAY92" s="166"/>
      <c r="AAZ92" s="166"/>
      <c r="ABA92" s="166"/>
      <c r="ABB92" s="166"/>
      <c r="ABC92" s="166"/>
      <c r="ABD92" s="166"/>
      <c r="ABE92" s="166"/>
      <c r="ABF92" s="166"/>
      <c r="ABG92" s="166"/>
      <c r="ABH92" s="166"/>
      <c r="ABI92" s="166"/>
      <c r="ABJ92" s="166"/>
      <c r="ABK92" s="166"/>
      <c r="ABL92" s="166"/>
      <c r="ABM92" s="166"/>
      <c r="ABN92" s="166"/>
      <c r="ABO92" s="166"/>
      <c r="ABP92" s="166"/>
      <c r="ABQ92" s="166"/>
      <c r="ABR92" s="166"/>
      <c r="ABS92" s="166"/>
      <c r="ABT92" s="166"/>
      <c r="ABU92" s="166"/>
      <c r="ABV92" s="166"/>
      <c r="ABW92" s="166"/>
      <c r="ABX92" s="166"/>
      <c r="ABY92" s="166"/>
      <c r="ABZ92" s="166"/>
      <c r="ACA92" s="166"/>
      <c r="ACB92" s="166"/>
      <c r="ACC92" s="166"/>
      <c r="ACD92" s="166"/>
      <c r="ACE92" s="166"/>
      <c r="ACF92" s="166"/>
      <c r="ACG92" s="166"/>
      <c r="ACH92" s="166"/>
      <c r="ACI92" s="166"/>
      <c r="ACJ92" s="166"/>
      <c r="ACK92" s="166"/>
      <c r="ACL92" s="166"/>
      <c r="ACM92" s="166"/>
      <c r="ACN92" s="166"/>
      <c r="ACO92" s="166"/>
      <c r="ACP92" s="166"/>
      <c r="ACQ92" s="166"/>
      <c r="ACR92" s="166"/>
      <c r="ACS92" s="166"/>
      <c r="ACT92" s="166"/>
      <c r="ACU92" s="166"/>
      <c r="ACV92" s="166"/>
      <c r="ACW92" s="166"/>
      <c r="ACX92" s="166"/>
      <c r="ACY92" s="166"/>
      <c r="ACZ92" s="166"/>
      <c r="ADA92" s="166"/>
      <c r="ADB92" s="166"/>
      <c r="ADC92" s="166"/>
      <c r="ADD92" s="166"/>
      <c r="ADE92" s="166"/>
      <c r="ADF92" s="166"/>
      <c r="ADG92" s="166"/>
      <c r="ADH92" s="166"/>
      <c r="ADI92" s="166"/>
      <c r="ADJ92" s="166"/>
      <c r="ADK92" s="166"/>
      <c r="ADL92" s="166"/>
      <c r="ADM92" s="166"/>
      <c r="ADN92" s="166"/>
      <c r="ADO92" s="166"/>
      <c r="ADP92" s="166"/>
      <c r="ADQ92" s="166"/>
      <c r="ADR92" s="166"/>
      <c r="ADS92" s="166"/>
      <c r="ADT92" s="166"/>
      <c r="ADU92" s="166"/>
      <c r="ADV92" s="166"/>
      <c r="ADW92" s="166"/>
      <c r="ADX92" s="166"/>
      <c r="ADY92" s="166"/>
      <c r="ADZ92" s="166"/>
      <c r="AEA92" s="166"/>
      <c r="AEB92" s="166"/>
      <c r="AEC92" s="166"/>
      <c r="AED92" s="166"/>
      <c r="AEE92" s="166"/>
      <c r="AEF92" s="166"/>
      <c r="AEG92" s="166"/>
      <c r="AEH92" s="166"/>
      <c r="AEI92" s="166"/>
      <c r="AEJ92" s="166"/>
      <c r="AEK92" s="166"/>
      <c r="AEL92" s="166"/>
      <c r="AEM92" s="166"/>
      <c r="AEN92" s="166"/>
      <c r="AEO92" s="166"/>
      <c r="AEP92" s="166"/>
      <c r="AEQ92" s="166"/>
      <c r="AER92" s="166"/>
      <c r="AES92" s="166"/>
      <c r="AET92" s="166"/>
      <c r="AEU92" s="166"/>
      <c r="AEV92" s="166"/>
      <c r="AEW92" s="166"/>
      <c r="AEX92" s="166"/>
      <c r="AEY92" s="166"/>
      <c r="AEZ92" s="166"/>
      <c r="AFA92" s="166"/>
      <c r="AFB92" s="166"/>
      <c r="AFC92" s="166"/>
      <c r="AFD92" s="166"/>
      <c r="AFE92" s="166"/>
      <c r="AFF92" s="166"/>
      <c r="AFG92" s="166"/>
      <c r="AFH92" s="166"/>
      <c r="AFI92" s="166"/>
      <c r="AFJ92" s="166"/>
      <c r="AFK92" s="166"/>
      <c r="AFL92" s="166"/>
      <c r="AFM92" s="166"/>
      <c r="AFN92" s="166"/>
      <c r="AFO92" s="166"/>
      <c r="AFP92" s="166"/>
      <c r="AFQ92" s="166"/>
      <c r="AFR92" s="166"/>
      <c r="AFS92" s="166"/>
      <c r="AFT92" s="166"/>
      <c r="AFU92" s="166"/>
      <c r="AFV92" s="166"/>
      <c r="AFW92" s="166"/>
      <c r="AFX92" s="166"/>
      <c r="AFY92" s="166"/>
      <c r="AFZ92" s="166"/>
      <c r="AGA92" s="166"/>
      <c r="AGB92" s="166"/>
      <c r="AGC92" s="166"/>
      <c r="AGD92" s="166"/>
      <c r="AGE92" s="166"/>
      <c r="AGF92" s="166"/>
      <c r="AGG92" s="166"/>
      <c r="AGH92" s="166"/>
      <c r="AGI92" s="166"/>
      <c r="AGJ92" s="166"/>
      <c r="AGK92" s="166"/>
      <c r="AGL92" s="166"/>
      <c r="AGM92" s="166"/>
      <c r="AGN92" s="166"/>
      <c r="AGO92" s="166"/>
      <c r="AGP92" s="166"/>
      <c r="AGQ92" s="166"/>
      <c r="AGR92" s="166"/>
      <c r="AGS92" s="166"/>
      <c r="AGT92" s="166"/>
      <c r="AGU92" s="166"/>
      <c r="AGV92" s="166"/>
      <c r="AGW92" s="166"/>
      <c r="AGX92" s="166"/>
      <c r="AGY92" s="166"/>
      <c r="AGZ92" s="166"/>
      <c r="AHA92" s="166"/>
      <c r="AHB92" s="166"/>
      <c r="AHC92" s="166"/>
      <c r="AHD92" s="166"/>
      <c r="AHE92" s="166"/>
      <c r="AHF92" s="166"/>
      <c r="AHG92" s="166"/>
      <c r="AHH92" s="166"/>
      <c r="AHI92" s="166"/>
      <c r="AHJ92" s="166"/>
      <c r="AHK92" s="166"/>
      <c r="AHL92" s="166"/>
      <c r="AHM92" s="166"/>
      <c r="AHN92" s="166"/>
      <c r="AHO92" s="166"/>
      <c r="AHP92" s="166"/>
      <c r="AHQ92" s="166"/>
      <c r="AHR92" s="166"/>
      <c r="AHS92" s="166"/>
      <c r="AHT92" s="166"/>
      <c r="AHU92" s="166"/>
      <c r="AHV92" s="166"/>
      <c r="AHW92" s="166"/>
      <c r="AHX92" s="166"/>
      <c r="AHY92" s="166"/>
      <c r="AHZ92" s="166"/>
      <c r="AIA92" s="166"/>
      <c r="AIB92" s="166"/>
      <c r="AIC92" s="166"/>
      <c r="AID92" s="166"/>
      <c r="AIE92" s="166"/>
      <c r="AIF92" s="166"/>
      <c r="AIG92" s="166"/>
      <c r="AIH92" s="166"/>
      <c r="AII92" s="166"/>
      <c r="AIJ92" s="166"/>
      <c r="AIK92" s="166"/>
      <c r="AIL92" s="166"/>
      <c r="AIM92" s="166"/>
      <c r="AIN92" s="166"/>
      <c r="AIO92" s="166"/>
      <c r="AIP92" s="166"/>
      <c r="AIQ92" s="166"/>
      <c r="AIR92" s="166"/>
      <c r="AIS92" s="166"/>
      <c r="AIT92" s="166"/>
      <c r="AIU92" s="166"/>
      <c r="AIV92" s="166"/>
      <c r="AIW92" s="166"/>
      <c r="AIX92" s="166"/>
      <c r="AIY92" s="166"/>
      <c r="AIZ92" s="166"/>
      <c r="AJA92" s="166"/>
      <c r="AJB92" s="166"/>
      <c r="AJC92" s="166"/>
      <c r="AJD92" s="166"/>
      <c r="AJE92" s="166"/>
      <c r="AJF92" s="166"/>
      <c r="AJG92" s="166"/>
      <c r="AJH92" s="166"/>
      <c r="AJI92" s="166"/>
      <c r="AJJ92" s="166"/>
      <c r="AJK92" s="166"/>
      <c r="AJL92" s="166"/>
      <c r="AJM92" s="166"/>
      <c r="AJN92" s="166"/>
      <c r="AJO92" s="166"/>
      <c r="AJP92" s="166"/>
      <c r="AJQ92" s="166"/>
      <c r="AJR92" s="166"/>
      <c r="AJS92" s="166"/>
      <c r="AJT92" s="166"/>
      <c r="AJU92" s="166"/>
      <c r="AJV92" s="166"/>
      <c r="AJW92" s="166"/>
      <c r="AJX92" s="166"/>
      <c r="AJY92" s="166"/>
      <c r="AJZ92" s="166"/>
      <c r="AKA92" s="166"/>
      <c r="AKB92" s="166"/>
      <c r="AKC92" s="166"/>
      <c r="AKD92" s="166"/>
      <c r="AKE92" s="166"/>
      <c r="AKF92" s="166"/>
      <c r="AKG92" s="166"/>
      <c r="AKH92" s="166"/>
      <c r="AKI92" s="166"/>
      <c r="AKJ92" s="166"/>
      <c r="AKK92" s="166"/>
      <c r="AKL92" s="166"/>
      <c r="AKM92" s="166"/>
      <c r="AKN92" s="166"/>
    </row>
    <row r="93" spans="1:976" s="421" customFormat="1">
      <c r="A93" s="169" t="str">
        <f>A80</f>
        <v>III. kwartał 3</v>
      </c>
      <c r="B93" s="170"/>
      <c r="C93" s="170"/>
      <c r="D93" s="171">
        <f ca="1">D80</f>
        <v>0</v>
      </c>
      <c r="E93" s="171">
        <f ca="1">E80-D80</f>
        <v>0</v>
      </c>
      <c r="F93" s="171">
        <f ca="1">F80-E80</f>
        <v>0</v>
      </c>
      <c r="G93" s="171">
        <f ca="1">G80-F80</f>
        <v>0</v>
      </c>
      <c r="H93" s="171">
        <f ca="1">H80-G80</f>
        <v>0</v>
      </c>
      <c r="I93" s="171">
        <f ca="1">I80-H80</f>
        <v>0</v>
      </c>
      <c r="J93" s="171">
        <f ca="1">J80-I80</f>
        <v>0</v>
      </c>
      <c r="K93" s="171">
        <f ca="1">K80-J80</f>
        <v>1080000.0000000002</v>
      </c>
      <c r="L93" s="171">
        <f ca="1">L80-K80</f>
        <v>0</v>
      </c>
      <c r="M93" s="171">
        <f ca="1">M80-L80</f>
        <v>360000</v>
      </c>
      <c r="N93" s="171">
        <f ca="1">N80-M80</f>
        <v>359999.99999999977</v>
      </c>
      <c r="O93" s="171">
        <f ca="1">O80-N80</f>
        <v>0</v>
      </c>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c r="AT93" s="166"/>
      <c r="AU93" s="166"/>
      <c r="AV93" s="166"/>
      <c r="AW93" s="166"/>
      <c r="AX93" s="166"/>
      <c r="AY93" s="166"/>
      <c r="AZ93" s="166"/>
      <c r="BA93" s="166"/>
      <c r="BB93" s="166"/>
      <c r="BC93" s="166"/>
      <c r="BD93" s="166"/>
      <c r="BE93" s="166"/>
      <c r="BF93" s="166"/>
      <c r="BG93" s="166"/>
      <c r="BH93" s="166"/>
      <c r="BI93" s="166"/>
      <c r="BJ93" s="166"/>
      <c r="BK93" s="166"/>
      <c r="BL93" s="166"/>
      <c r="BM93" s="166"/>
      <c r="BN93" s="166"/>
      <c r="BO93" s="166"/>
      <c r="BP93" s="166"/>
      <c r="BQ93" s="166"/>
      <c r="BR93" s="166"/>
      <c r="BS93" s="166"/>
      <c r="BT93" s="166"/>
      <c r="BU93" s="166"/>
      <c r="BV93" s="166"/>
      <c r="BW93" s="166"/>
      <c r="BX93" s="166"/>
      <c r="BY93" s="166"/>
      <c r="BZ93" s="166"/>
      <c r="CA93" s="166"/>
      <c r="CB93" s="166"/>
      <c r="CC93" s="166"/>
      <c r="CD93" s="166"/>
      <c r="CE93" s="166"/>
      <c r="CF93" s="166"/>
      <c r="CG93" s="166"/>
      <c r="CH93" s="166"/>
      <c r="CI93" s="166"/>
      <c r="CJ93" s="166"/>
      <c r="CK93" s="166"/>
      <c r="CL93" s="166"/>
      <c r="CM93" s="166"/>
      <c r="CN93" s="166"/>
      <c r="CO93" s="166"/>
      <c r="CP93" s="166"/>
      <c r="CQ93" s="166"/>
      <c r="CR93" s="166"/>
      <c r="CS93" s="166"/>
      <c r="CT93" s="166"/>
      <c r="CU93" s="166"/>
      <c r="CV93" s="166"/>
      <c r="CW93" s="166"/>
      <c r="CX93" s="166"/>
      <c r="CY93" s="166"/>
      <c r="CZ93" s="166"/>
      <c r="DA93" s="166"/>
      <c r="DB93" s="166"/>
      <c r="DC93" s="166"/>
      <c r="DD93" s="166"/>
      <c r="DE93" s="166"/>
      <c r="DF93" s="166"/>
      <c r="DG93" s="166"/>
      <c r="DH93" s="166"/>
      <c r="DI93" s="166"/>
      <c r="DJ93" s="166"/>
      <c r="DK93" s="166"/>
      <c r="DL93" s="166"/>
      <c r="DM93" s="166"/>
      <c r="DN93" s="166"/>
      <c r="DO93" s="166"/>
      <c r="DP93" s="166"/>
      <c r="DQ93" s="166"/>
      <c r="DR93" s="166"/>
      <c r="DS93" s="166"/>
      <c r="DT93" s="166"/>
      <c r="DU93" s="166"/>
      <c r="DV93" s="166"/>
      <c r="DW93" s="166"/>
      <c r="DX93" s="166"/>
      <c r="DY93" s="166"/>
      <c r="DZ93" s="166"/>
      <c r="EA93" s="166"/>
      <c r="EB93" s="166"/>
      <c r="EC93" s="166"/>
      <c r="ED93" s="166"/>
      <c r="EE93" s="166"/>
      <c r="EF93" s="166"/>
      <c r="EG93" s="166"/>
      <c r="EH93" s="166"/>
      <c r="EI93" s="166"/>
      <c r="EJ93" s="166"/>
      <c r="EK93" s="166"/>
      <c r="EL93" s="166"/>
      <c r="EM93" s="166"/>
      <c r="EN93" s="166"/>
      <c r="EO93" s="166"/>
      <c r="EP93" s="166"/>
      <c r="EQ93" s="166"/>
      <c r="ER93" s="166"/>
      <c r="ES93" s="166"/>
      <c r="ET93" s="166"/>
      <c r="EU93" s="166"/>
      <c r="EV93" s="166"/>
      <c r="EW93" s="166"/>
      <c r="EX93" s="166"/>
      <c r="EY93" s="166"/>
      <c r="EZ93" s="166"/>
      <c r="FA93" s="166"/>
      <c r="FB93" s="166"/>
      <c r="FC93" s="166"/>
      <c r="FD93" s="166"/>
      <c r="FE93" s="166"/>
      <c r="FF93" s="166"/>
      <c r="FG93" s="166"/>
      <c r="FH93" s="166"/>
      <c r="FI93" s="166"/>
      <c r="FJ93" s="166"/>
      <c r="FK93" s="166"/>
      <c r="FL93" s="166"/>
      <c r="FM93" s="166"/>
      <c r="FN93" s="166"/>
      <c r="FO93" s="166"/>
      <c r="FP93" s="166"/>
      <c r="FQ93" s="166"/>
      <c r="FR93" s="166"/>
      <c r="FS93" s="166"/>
      <c r="FT93" s="166"/>
      <c r="FU93" s="166"/>
      <c r="FV93" s="166"/>
      <c r="FW93" s="166"/>
      <c r="FX93" s="166"/>
      <c r="FY93" s="166"/>
      <c r="FZ93" s="166"/>
      <c r="GA93" s="166"/>
      <c r="GB93" s="166"/>
      <c r="GC93" s="166"/>
      <c r="GD93" s="166"/>
      <c r="GE93" s="166"/>
      <c r="GF93" s="166"/>
      <c r="GG93" s="166"/>
      <c r="GH93" s="166"/>
      <c r="GI93" s="166"/>
      <c r="GJ93" s="166"/>
      <c r="GK93" s="166"/>
      <c r="GL93" s="166"/>
      <c r="GM93" s="166"/>
      <c r="GN93" s="166"/>
      <c r="GO93" s="166"/>
      <c r="GP93" s="166"/>
      <c r="GQ93" s="166"/>
      <c r="GR93" s="166"/>
      <c r="GS93" s="166"/>
      <c r="GT93" s="166"/>
      <c r="GU93" s="166"/>
      <c r="GV93" s="166"/>
      <c r="GW93" s="166"/>
      <c r="GX93" s="166"/>
      <c r="GY93" s="166"/>
      <c r="GZ93" s="166"/>
      <c r="HA93" s="166"/>
      <c r="HB93" s="166"/>
      <c r="HC93" s="166"/>
      <c r="HD93" s="166"/>
      <c r="HE93" s="166"/>
      <c r="HF93" s="166"/>
      <c r="HG93" s="166"/>
      <c r="HH93" s="166"/>
      <c r="HI93" s="166"/>
      <c r="HJ93" s="166"/>
      <c r="HK93" s="166"/>
      <c r="HL93" s="166"/>
      <c r="HM93" s="166"/>
      <c r="HN93" s="166"/>
      <c r="HO93" s="166"/>
      <c r="HP93" s="166"/>
      <c r="HQ93" s="166"/>
      <c r="HR93" s="166"/>
      <c r="HS93" s="166"/>
      <c r="HT93" s="166"/>
      <c r="HU93" s="166"/>
      <c r="HV93" s="166"/>
      <c r="HW93" s="166"/>
      <c r="HX93" s="166"/>
      <c r="HY93" s="166"/>
      <c r="HZ93" s="166"/>
      <c r="IA93" s="166"/>
      <c r="IB93" s="166"/>
      <c r="IC93" s="166"/>
      <c r="ID93" s="166"/>
      <c r="IE93" s="166"/>
      <c r="IF93" s="166"/>
      <c r="IG93" s="166"/>
      <c r="IH93" s="166"/>
      <c r="II93" s="166"/>
      <c r="IJ93" s="166"/>
      <c r="IK93" s="166"/>
      <c r="IL93" s="166"/>
      <c r="IM93" s="166"/>
      <c r="IN93" s="166"/>
      <c r="IO93" s="166"/>
      <c r="IP93" s="166"/>
      <c r="IQ93" s="166"/>
      <c r="IR93" s="166"/>
      <c r="IS93" s="166"/>
      <c r="IT93" s="166"/>
      <c r="IU93" s="166"/>
      <c r="IV93" s="166"/>
      <c r="IW93" s="166"/>
      <c r="IX93" s="166"/>
      <c r="IY93" s="166"/>
      <c r="IZ93" s="166"/>
      <c r="JA93" s="166"/>
      <c r="JB93" s="166"/>
      <c r="JC93" s="166"/>
      <c r="JD93" s="166"/>
      <c r="JE93" s="166"/>
      <c r="JF93" s="166"/>
      <c r="JG93" s="166"/>
      <c r="JH93" s="166"/>
      <c r="JI93" s="166"/>
      <c r="JJ93" s="166"/>
      <c r="JK93" s="166"/>
      <c r="JL93" s="166"/>
      <c r="JM93" s="166"/>
      <c r="JN93" s="166"/>
      <c r="JO93" s="166"/>
      <c r="JP93" s="166"/>
      <c r="JQ93" s="166"/>
      <c r="JR93" s="166"/>
      <c r="JS93" s="166"/>
      <c r="JT93" s="166"/>
      <c r="JU93" s="166"/>
      <c r="JV93" s="166"/>
      <c r="JW93" s="166"/>
      <c r="JX93" s="166"/>
      <c r="JY93" s="166"/>
      <c r="JZ93" s="166"/>
      <c r="KA93" s="166"/>
      <c r="KB93" s="166"/>
      <c r="KC93" s="166"/>
      <c r="KD93" s="166"/>
      <c r="KE93" s="166"/>
      <c r="KF93" s="166"/>
      <c r="KG93" s="166"/>
      <c r="KH93" s="166"/>
      <c r="KI93" s="166"/>
      <c r="KJ93" s="166"/>
      <c r="KK93" s="166"/>
      <c r="KL93" s="166"/>
      <c r="KM93" s="166"/>
      <c r="KN93" s="166"/>
      <c r="KO93" s="166"/>
      <c r="KP93" s="166"/>
      <c r="KQ93" s="166"/>
      <c r="KR93" s="166"/>
      <c r="KS93" s="166"/>
      <c r="KT93" s="166"/>
      <c r="KU93" s="166"/>
      <c r="KV93" s="166"/>
      <c r="KW93" s="166"/>
      <c r="KX93" s="166"/>
      <c r="KY93" s="166"/>
      <c r="KZ93" s="166"/>
      <c r="LA93" s="166"/>
      <c r="LB93" s="166"/>
      <c r="LC93" s="166"/>
      <c r="LD93" s="166"/>
      <c r="LE93" s="166"/>
      <c r="LF93" s="166"/>
      <c r="LG93" s="166"/>
      <c r="LH93" s="166"/>
      <c r="LI93" s="166"/>
      <c r="LJ93" s="166"/>
      <c r="LK93" s="166"/>
      <c r="LL93" s="166"/>
      <c r="LM93" s="166"/>
      <c r="LN93" s="166"/>
      <c r="LO93" s="166"/>
      <c r="LP93" s="166"/>
      <c r="LQ93" s="166"/>
      <c r="LR93" s="166"/>
      <c r="LS93" s="166"/>
      <c r="LT93" s="166"/>
      <c r="LU93" s="166"/>
      <c r="LV93" s="166"/>
      <c r="LW93" s="166"/>
      <c r="LX93" s="166"/>
      <c r="LY93" s="166"/>
      <c r="LZ93" s="166"/>
      <c r="MA93" s="166"/>
      <c r="MB93" s="166"/>
      <c r="MC93" s="166"/>
      <c r="MD93" s="166"/>
      <c r="ME93" s="166"/>
      <c r="MF93" s="166"/>
      <c r="MG93" s="166"/>
      <c r="MH93" s="166"/>
      <c r="MI93" s="166"/>
      <c r="MJ93" s="166"/>
      <c r="MK93" s="166"/>
      <c r="ML93" s="166"/>
      <c r="MM93" s="166"/>
      <c r="MN93" s="166"/>
      <c r="MO93" s="166"/>
      <c r="MP93" s="166"/>
      <c r="MQ93" s="166"/>
      <c r="MR93" s="166"/>
      <c r="MS93" s="166"/>
      <c r="MT93" s="166"/>
      <c r="MU93" s="166"/>
      <c r="MV93" s="166"/>
      <c r="MW93" s="166"/>
      <c r="MX93" s="166"/>
      <c r="MY93" s="166"/>
      <c r="MZ93" s="166"/>
      <c r="NA93" s="166"/>
      <c r="NB93" s="166"/>
      <c r="NC93" s="166"/>
      <c r="ND93" s="166"/>
      <c r="NE93" s="166"/>
      <c r="NF93" s="166"/>
      <c r="NG93" s="166"/>
      <c r="NH93" s="166"/>
      <c r="NI93" s="166"/>
      <c r="NJ93" s="166"/>
      <c r="NK93" s="166"/>
      <c r="NL93" s="166"/>
      <c r="NM93" s="166"/>
      <c r="NN93" s="166"/>
      <c r="NO93" s="166"/>
      <c r="NP93" s="166"/>
      <c r="NQ93" s="166"/>
      <c r="NR93" s="166"/>
      <c r="NS93" s="166"/>
      <c r="NT93" s="166"/>
      <c r="NU93" s="166"/>
      <c r="NV93" s="166"/>
      <c r="NW93" s="166"/>
      <c r="NX93" s="166"/>
      <c r="NY93" s="166"/>
      <c r="NZ93" s="166"/>
      <c r="OA93" s="166"/>
      <c r="OB93" s="166"/>
      <c r="OC93" s="166"/>
      <c r="OD93" s="166"/>
      <c r="OE93" s="166"/>
      <c r="OF93" s="166"/>
      <c r="OG93" s="166"/>
      <c r="OH93" s="166"/>
      <c r="OI93" s="166"/>
      <c r="OJ93" s="166"/>
      <c r="OK93" s="166"/>
      <c r="OL93" s="166"/>
      <c r="OM93" s="166"/>
      <c r="ON93" s="166"/>
      <c r="OO93" s="166"/>
      <c r="OP93" s="166"/>
      <c r="OQ93" s="166"/>
      <c r="OR93" s="166"/>
      <c r="OS93" s="166"/>
      <c r="OT93" s="166"/>
      <c r="OU93" s="166"/>
      <c r="OV93" s="166"/>
      <c r="OW93" s="166"/>
      <c r="OX93" s="166"/>
      <c r="OY93" s="166"/>
      <c r="OZ93" s="166"/>
      <c r="PA93" s="166"/>
      <c r="PB93" s="166"/>
      <c r="PC93" s="166"/>
      <c r="PD93" s="166"/>
      <c r="PE93" s="166"/>
      <c r="PF93" s="166"/>
      <c r="PG93" s="166"/>
      <c r="PH93" s="166"/>
      <c r="PI93" s="166"/>
      <c r="PJ93" s="166"/>
      <c r="PK93" s="166"/>
      <c r="PL93" s="166"/>
      <c r="PM93" s="166"/>
      <c r="PN93" s="166"/>
      <c r="PO93" s="166"/>
      <c r="PP93" s="166"/>
      <c r="PQ93" s="166"/>
      <c r="PR93" s="166"/>
      <c r="PS93" s="166"/>
      <c r="PT93" s="166"/>
      <c r="PU93" s="166"/>
      <c r="PV93" s="166"/>
      <c r="PW93" s="166"/>
      <c r="PX93" s="166"/>
      <c r="PY93" s="166"/>
      <c r="PZ93" s="166"/>
      <c r="QA93" s="166"/>
      <c r="QB93" s="166"/>
      <c r="QC93" s="166"/>
      <c r="QD93" s="166"/>
      <c r="QE93" s="166"/>
      <c r="QF93" s="166"/>
      <c r="QG93" s="166"/>
      <c r="QH93" s="166"/>
      <c r="QI93" s="166"/>
      <c r="QJ93" s="166"/>
      <c r="QK93" s="166"/>
      <c r="QL93" s="166"/>
      <c r="QM93" s="166"/>
      <c r="QN93" s="166"/>
      <c r="QO93" s="166"/>
      <c r="QP93" s="166"/>
      <c r="QQ93" s="166"/>
      <c r="QR93" s="166"/>
      <c r="QS93" s="166"/>
      <c r="QT93" s="166"/>
      <c r="QU93" s="166"/>
      <c r="QV93" s="166"/>
      <c r="QW93" s="166"/>
      <c r="QX93" s="166"/>
      <c r="QY93" s="166"/>
      <c r="QZ93" s="166"/>
      <c r="RA93" s="166"/>
      <c r="RB93" s="166"/>
      <c r="RC93" s="166"/>
      <c r="RD93" s="166"/>
      <c r="RE93" s="166"/>
      <c r="RF93" s="166"/>
      <c r="RG93" s="166"/>
      <c r="RH93" s="166"/>
      <c r="RI93" s="166"/>
      <c r="RJ93" s="166"/>
      <c r="RK93" s="166"/>
      <c r="RL93" s="166"/>
      <c r="RM93" s="166"/>
      <c r="RN93" s="166"/>
      <c r="RO93" s="166"/>
      <c r="RP93" s="166"/>
      <c r="RQ93" s="166"/>
      <c r="RR93" s="166"/>
      <c r="RS93" s="166"/>
      <c r="RT93" s="166"/>
      <c r="RU93" s="166"/>
      <c r="RV93" s="166"/>
      <c r="RW93" s="166"/>
      <c r="RX93" s="166"/>
      <c r="RY93" s="166"/>
      <c r="RZ93" s="166"/>
      <c r="SA93" s="166"/>
      <c r="SB93" s="166"/>
      <c r="SC93" s="166"/>
      <c r="SD93" s="166"/>
      <c r="SE93" s="166"/>
      <c r="SF93" s="166"/>
      <c r="SG93" s="166"/>
      <c r="SH93" s="166"/>
      <c r="SI93" s="166"/>
      <c r="SJ93" s="166"/>
      <c r="SK93" s="166"/>
      <c r="SL93" s="166"/>
      <c r="SM93" s="166"/>
      <c r="SN93" s="166"/>
      <c r="SO93" s="166"/>
      <c r="SP93" s="166"/>
      <c r="SQ93" s="166"/>
      <c r="SR93" s="166"/>
      <c r="SS93" s="166"/>
      <c r="ST93" s="166"/>
      <c r="SU93" s="166"/>
      <c r="SV93" s="166"/>
      <c r="SW93" s="166"/>
      <c r="SX93" s="166"/>
      <c r="SY93" s="166"/>
      <c r="SZ93" s="166"/>
      <c r="TA93" s="166"/>
      <c r="TB93" s="166"/>
      <c r="TC93" s="166"/>
      <c r="TD93" s="166"/>
      <c r="TE93" s="166"/>
      <c r="TF93" s="166"/>
      <c r="TG93" s="166"/>
      <c r="TH93" s="166"/>
      <c r="TI93" s="166"/>
      <c r="TJ93" s="166"/>
      <c r="TK93" s="166"/>
      <c r="TL93" s="166"/>
      <c r="TM93" s="166"/>
      <c r="TN93" s="166"/>
      <c r="TO93" s="166"/>
      <c r="TP93" s="166"/>
      <c r="TQ93" s="166"/>
      <c r="TR93" s="166"/>
      <c r="TS93" s="166"/>
      <c r="TT93" s="166"/>
      <c r="TU93" s="166"/>
      <c r="TV93" s="166"/>
      <c r="TW93" s="166"/>
      <c r="TX93" s="166"/>
      <c r="TY93" s="166"/>
      <c r="TZ93" s="166"/>
      <c r="UA93" s="166"/>
      <c r="UB93" s="166"/>
      <c r="UC93" s="166"/>
      <c r="UD93" s="166"/>
      <c r="UE93" s="166"/>
      <c r="UF93" s="166"/>
      <c r="UG93" s="166"/>
      <c r="UH93" s="166"/>
      <c r="UI93" s="166"/>
      <c r="UJ93" s="166"/>
      <c r="UK93" s="166"/>
      <c r="UL93" s="166"/>
      <c r="UM93" s="166"/>
      <c r="UN93" s="166"/>
      <c r="UO93" s="166"/>
      <c r="UP93" s="166"/>
      <c r="UQ93" s="166"/>
      <c r="UR93" s="166"/>
      <c r="US93" s="166"/>
      <c r="UT93" s="166"/>
      <c r="UU93" s="166"/>
      <c r="UV93" s="166"/>
      <c r="UW93" s="166"/>
      <c r="UX93" s="166"/>
      <c r="UY93" s="166"/>
      <c r="UZ93" s="166"/>
      <c r="VA93" s="166"/>
      <c r="VB93" s="166"/>
      <c r="VC93" s="166"/>
      <c r="VD93" s="166"/>
      <c r="VE93" s="166"/>
      <c r="VF93" s="166"/>
      <c r="VG93" s="166"/>
      <c r="VH93" s="166"/>
      <c r="VI93" s="166"/>
      <c r="VJ93" s="166"/>
      <c r="VK93" s="166"/>
      <c r="VL93" s="166"/>
      <c r="VM93" s="166"/>
      <c r="VN93" s="166"/>
      <c r="VO93" s="166"/>
      <c r="VP93" s="166"/>
      <c r="VQ93" s="166"/>
      <c r="VR93" s="166"/>
      <c r="VS93" s="166"/>
      <c r="VT93" s="166"/>
      <c r="VU93" s="166"/>
      <c r="VV93" s="166"/>
      <c r="VW93" s="166"/>
      <c r="VX93" s="166"/>
      <c r="VY93" s="166"/>
      <c r="VZ93" s="166"/>
      <c r="WA93" s="166"/>
      <c r="WB93" s="166"/>
      <c r="WC93" s="166"/>
      <c r="WD93" s="166"/>
      <c r="WE93" s="166"/>
      <c r="WF93" s="166"/>
      <c r="WG93" s="166"/>
      <c r="WH93" s="166"/>
      <c r="WI93" s="166"/>
      <c r="WJ93" s="166"/>
      <c r="WK93" s="166"/>
      <c r="WL93" s="166"/>
      <c r="WM93" s="166"/>
      <c r="WN93" s="166"/>
      <c r="WO93" s="166"/>
      <c r="WP93" s="166"/>
      <c r="WQ93" s="166"/>
      <c r="WR93" s="166"/>
      <c r="WS93" s="166"/>
      <c r="WT93" s="166"/>
      <c r="WU93" s="166"/>
      <c r="WV93" s="166"/>
      <c r="WW93" s="166"/>
      <c r="WX93" s="166"/>
      <c r="WY93" s="166"/>
      <c r="WZ93" s="166"/>
      <c r="XA93" s="166"/>
      <c r="XB93" s="166"/>
      <c r="XC93" s="166"/>
      <c r="XD93" s="166"/>
      <c r="XE93" s="166"/>
      <c r="XF93" s="166"/>
      <c r="XG93" s="166"/>
      <c r="XH93" s="166"/>
      <c r="XI93" s="166"/>
      <c r="XJ93" s="166"/>
      <c r="XK93" s="166"/>
      <c r="XL93" s="166"/>
      <c r="XM93" s="166"/>
      <c r="XN93" s="166"/>
      <c r="XO93" s="166"/>
      <c r="XP93" s="166"/>
      <c r="XQ93" s="166"/>
      <c r="XR93" s="166"/>
      <c r="XS93" s="166"/>
      <c r="XT93" s="166"/>
      <c r="XU93" s="166"/>
      <c r="XV93" s="166"/>
      <c r="XW93" s="166"/>
      <c r="XX93" s="166"/>
      <c r="XY93" s="166"/>
      <c r="XZ93" s="166"/>
      <c r="YA93" s="166"/>
      <c r="YB93" s="166"/>
      <c r="YC93" s="166"/>
      <c r="YD93" s="166"/>
      <c r="YE93" s="166"/>
      <c r="YF93" s="166"/>
      <c r="YG93" s="166"/>
      <c r="YH93" s="166"/>
      <c r="YI93" s="166"/>
      <c r="YJ93" s="166"/>
      <c r="YK93" s="166"/>
      <c r="YL93" s="166"/>
      <c r="YM93" s="166"/>
      <c r="YN93" s="166"/>
      <c r="YO93" s="166"/>
      <c r="YP93" s="166"/>
      <c r="YQ93" s="166"/>
      <c r="YR93" s="166"/>
      <c r="YS93" s="166"/>
      <c r="YT93" s="166"/>
      <c r="YU93" s="166"/>
      <c r="YV93" s="166"/>
      <c r="YW93" s="166"/>
      <c r="YX93" s="166"/>
      <c r="YY93" s="166"/>
      <c r="YZ93" s="166"/>
      <c r="ZA93" s="166"/>
      <c r="ZB93" s="166"/>
      <c r="ZC93" s="166"/>
      <c r="ZD93" s="166"/>
      <c r="ZE93" s="166"/>
      <c r="ZF93" s="166"/>
      <c r="ZG93" s="166"/>
      <c r="ZH93" s="166"/>
      <c r="ZI93" s="166"/>
      <c r="ZJ93" s="166"/>
      <c r="ZK93" s="166"/>
      <c r="ZL93" s="166"/>
      <c r="ZM93" s="166"/>
      <c r="ZN93" s="166"/>
      <c r="ZO93" s="166"/>
      <c r="ZP93" s="166"/>
      <c r="ZQ93" s="166"/>
      <c r="ZR93" s="166"/>
      <c r="ZS93" s="166"/>
      <c r="ZT93" s="166"/>
      <c r="ZU93" s="166"/>
      <c r="ZV93" s="166"/>
      <c r="ZW93" s="166"/>
      <c r="ZX93" s="166"/>
      <c r="ZY93" s="166"/>
      <c r="ZZ93" s="166"/>
      <c r="AAA93" s="166"/>
      <c r="AAB93" s="166"/>
      <c r="AAC93" s="166"/>
      <c r="AAD93" s="166"/>
      <c r="AAE93" s="166"/>
      <c r="AAF93" s="166"/>
      <c r="AAG93" s="166"/>
      <c r="AAH93" s="166"/>
      <c r="AAI93" s="166"/>
      <c r="AAJ93" s="166"/>
      <c r="AAK93" s="166"/>
      <c r="AAL93" s="166"/>
      <c r="AAM93" s="166"/>
      <c r="AAN93" s="166"/>
      <c r="AAO93" s="166"/>
      <c r="AAP93" s="166"/>
      <c r="AAQ93" s="166"/>
      <c r="AAR93" s="166"/>
      <c r="AAS93" s="166"/>
      <c r="AAT93" s="166"/>
      <c r="AAU93" s="166"/>
      <c r="AAV93" s="166"/>
      <c r="AAW93" s="166"/>
      <c r="AAX93" s="166"/>
      <c r="AAY93" s="166"/>
      <c r="AAZ93" s="166"/>
      <c r="ABA93" s="166"/>
      <c r="ABB93" s="166"/>
      <c r="ABC93" s="166"/>
      <c r="ABD93" s="166"/>
      <c r="ABE93" s="166"/>
      <c r="ABF93" s="166"/>
      <c r="ABG93" s="166"/>
      <c r="ABH93" s="166"/>
      <c r="ABI93" s="166"/>
      <c r="ABJ93" s="166"/>
      <c r="ABK93" s="166"/>
      <c r="ABL93" s="166"/>
      <c r="ABM93" s="166"/>
      <c r="ABN93" s="166"/>
      <c r="ABO93" s="166"/>
      <c r="ABP93" s="166"/>
      <c r="ABQ93" s="166"/>
      <c r="ABR93" s="166"/>
      <c r="ABS93" s="166"/>
      <c r="ABT93" s="166"/>
      <c r="ABU93" s="166"/>
      <c r="ABV93" s="166"/>
      <c r="ABW93" s="166"/>
      <c r="ABX93" s="166"/>
      <c r="ABY93" s="166"/>
      <c r="ABZ93" s="166"/>
      <c r="ACA93" s="166"/>
      <c r="ACB93" s="166"/>
      <c r="ACC93" s="166"/>
      <c r="ACD93" s="166"/>
      <c r="ACE93" s="166"/>
      <c r="ACF93" s="166"/>
      <c r="ACG93" s="166"/>
      <c r="ACH93" s="166"/>
      <c r="ACI93" s="166"/>
      <c r="ACJ93" s="166"/>
      <c r="ACK93" s="166"/>
      <c r="ACL93" s="166"/>
      <c r="ACM93" s="166"/>
      <c r="ACN93" s="166"/>
      <c r="ACO93" s="166"/>
      <c r="ACP93" s="166"/>
      <c r="ACQ93" s="166"/>
      <c r="ACR93" s="166"/>
      <c r="ACS93" s="166"/>
      <c r="ACT93" s="166"/>
      <c r="ACU93" s="166"/>
      <c r="ACV93" s="166"/>
      <c r="ACW93" s="166"/>
      <c r="ACX93" s="166"/>
      <c r="ACY93" s="166"/>
      <c r="ACZ93" s="166"/>
      <c r="ADA93" s="166"/>
      <c r="ADB93" s="166"/>
      <c r="ADC93" s="166"/>
      <c r="ADD93" s="166"/>
      <c r="ADE93" s="166"/>
      <c r="ADF93" s="166"/>
      <c r="ADG93" s="166"/>
      <c r="ADH93" s="166"/>
      <c r="ADI93" s="166"/>
      <c r="ADJ93" s="166"/>
      <c r="ADK93" s="166"/>
      <c r="ADL93" s="166"/>
      <c r="ADM93" s="166"/>
      <c r="ADN93" s="166"/>
      <c r="ADO93" s="166"/>
      <c r="ADP93" s="166"/>
      <c r="ADQ93" s="166"/>
      <c r="ADR93" s="166"/>
      <c r="ADS93" s="166"/>
      <c r="ADT93" s="166"/>
      <c r="ADU93" s="166"/>
      <c r="ADV93" s="166"/>
      <c r="ADW93" s="166"/>
      <c r="ADX93" s="166"/>
      <c r="ADY93" s="166"/>
      <c r="ADZ93" s="166"/>
      <c r="AEA93" s="166"/>
      <c r="AEB93" s="166"/>
      <c r="AEC93" s="166"/>
      <c r="AED93" s="166"/>
      <c r="AEE93" s="166"/>
      <c r="AEF93" s="166"/>
      <c r="AEG93" s="166"/>
      <c r="AEH93" s="166"/>
      <c r="AEI93" s="166"/>
      <c r="AEJ93" s="166"/>
      <c r="AEK93" s="166"/>
      <c r="AEL93" s="166"/>
      <c r="AEM93" s="166"/>
      <c r="AEN93" s="166"/>
      <c r="AEO93" s="166"/>
      <c r="AEP93" s="166"/>
      <c r="AEQ93" s="166"/>
      <c r="AER93" s="166"/>
      <c r="AES93" s="166"/>
      <c r="AET93" s="166"/>
      <c r="AEU93" s="166"/>
      <c r="AEV93" s="166"/>
      <c r="AEW93" s="166"/>
      <c r="AEX93" s="166"/>
      <c r="AEY93" s="166"/>
      <c r="AEZ93" s="166"/>
      <c r="AFA93" s="166"/>
      <c r="AFB93" s="166"/>
      <c r="AFC93" s="166"/>
      <c r="AFD93" s="166"/>
      <c r="AFE93" s="166"/>
      <c r="AFF93" s="166"/>
      <c r="AFG93" s="166"/>
      <c r="AFH93" s="166"/>
      <c r="AFI93" s="166"/>
      <c r="AFJ93" s="166"/>
      <c r="AFK93" s="166"/>
      <c r="AFL93" s="166"/>
      <c r="AFM93" s="166"/>
      <c r="AFN93" s="166"/>
      <c r="AFO93" s="166"/>
      <c r="AFP93" s="166"/>
      <c r="AFQ93" s="166"/>
      <c r="AFR93" s="166"/>
      <c r="AFS93" s="166"/>
      <c r="AFT93" s="166"/>
      <c r="AFU93" s="166"/>
      <c r="AFV93" s="166"/>
      <c r="AFW93" s="166"/>
      <c r="AFX93" s="166"/>
      <c r="AFY93" s="166"/>
      <c r="AFZ93" s="166"/>
      <c r="AGA93" s="166"/>
      <c r="AGB93" s="166"/>
      <c r="AGC93" s="166"/>
      <c r="AGD93" s="166"/>
      <c r="AGE93" s="166"/>
      <c r="AGF93" s="166"/>
      <c r="AGG93" s="166"/>
      <c r="AGH93" s="166"/>
      <c r="AGI93" s="166"/>
      <c r="AGJ93" s="166"/>
      <c r="AGK93" s="166"/>
      <c r="AGL93" s="166"/>
      <c r="AGM93" s="166"/>
      <c r="AGN93" s="166"/>
      <c r="AGO93" s="166"/>
      <c r="AGP93" s="166"/>
      <c r="AGQ93" s="166"/>
      <c r="AGR93" s="166"/>
      <c r="AGS93" s="166"/>
      <c r="AGT93" s="166"/>
      <c r="AGU93" s="166"/>
      <c r="AGV93" s="166"/>
      <c r="AGW93" s="166"/>
      <c r="AGX93" s="166"/>
      <c r="AGY93" s="166"/>
      <c r="AGZ93" s="166"/>
      <c r="AHA93" s="166"/>
      <c r="AHB93" s="166"/>
      <c r="AHC93" s="166"/>
      <c r="AHD93" s="166"/>
      <c r="AHE93" s="166"/>
      <c r="AHF93" s="166"/>
      <c r="AHG93" s="166"/>
      <c r="AHH93" s="166"/>
      <c r="AHI93" s="166"/>
      <c r="AHJ93" s="166"/>
      <c r="AHK93" s="166"/>
      <c r="AHL93" s="166"/>
      <c r="AHM93" s="166"/>
      <c r="AHN93" s="166"/>
      <c r="AHO93" s="166"/>
      <c r="AHP93" s="166"/>
      <c r="AHQ93" s="166"/>
      <c r="AHR93" s="166"/>
      <c r="AHS93" s="166"/>
      <c r="AHT93" s="166"/>
      <c r="AHU93" s="166"/>
      <c r="AHV93" s="166"/>
      <c r="AHW93" s="166"/>
      <c r="AHX93" s="166"/>
      <c r="AHY93" s="166"/>
      <c r="AHZ93" s="166"/>
      <c r="AIA93" s="166"/>
      <c r="AIB93" s="166"/>
      <c r="AIC93" s="166"/>
      <c r="AID93" s="166"/>
      <c r="AIE93" s="166"/>
      <c r="AIF93" s="166"/>
      <c r="AIG93" s="166"/>
      <c r="AIH93" s="166"/>
      <c r="AII93" s="166"/>
      <c r="AIJ93" s="166"/>
      <c r="AIK93" s="166"/>
      <c r="AIL93" s="166"/>
      <c r="AIM93" s="166"/>
      <c r="AIN93" s="166"/>
      <c r="AIO93" s="166"/>
      <c r="AIP93" s="166"/>
      <c r="AIQ93" s="166"/>
      <c r="AIR93" s="166"/>
      <c r="AIS93" s="166"/>
      <c r="AIT93" s="166"/>
      <c r="AIU93" s="166"/>
      <c r="AIV93" s="166"/>
      <c r="AIW93" s="166"/>
      <c r="AIX93" s="166"/>
      <c r="AIY93" s="166"/>
      <c r="AIZ93" s="166"/>
      <c r="AJA93" s="166"/>
      <c r="AJB93" s="166"/>
      <c r="AJC93" s="166"/>
      <c r="AJD93" s="166"/>
      <c r="AJE93" s="166"/>
      <c r="AJF93" s="166"/>
      <c r="AJG93" s="166"/>
      <c r="AJH93" s="166"/>
      <c r="AJI93" s="166"/>
      <c r="AJJ93" s="166"/>
      <c r="AJK93" s="166"/>
      <c r="AJL93" s="166"/>
      <c r="AJM93" s="166"/>
      <c r="AJN93" s="166"/>
      <c r="AJO93" s="166"/>
      <c r="AJP93" s="166"/>
      <c r="AJQ93" s="166"/>
      <c r="AJR93" s="166"/>
      <c r="AJS93" s="166"/>
      <c r="AJT93" s="166"/>
      <c r="AJU93" s="166"/>
      <c r="AJV93" s="166"/>
      <c r="AJW93" s="166"/>
      <c r="AJX93" s="166"/>
      <c r="AJY93" s="166"/>
      <c r="AJZ93" s="166"/>
      <c r="AKA93" s="166"/>
      <c r="AKB93" s="166"/>
      <c r="AKC93" s="166"/>
      <c r="AKD93" s="166"/>
      <c r="AKE93" s="166"/>
      <c r="AKF93" s="166"/>
      <c r="AKG93" s="166"/>
      <c r="AKH93" s="166"/>
      <c r="AKI93" s="166"/>
      <c r="AKJ93" s="166"/>
      <c r="AKK93" s="166"/>
      <c r="AKL93" s="166"/>
      <c r="AKM93" s="166"/>
      <c r="AKN93" s="166"/>
    </row>
    <row r="94" spans="1:976" s="421" customFormat="1">
      <c r="A94" s="169" t="str">
        <f>A81</f>
        <v>IV. kwartał 3</v>
      </c>
      <c r="B94" s="170"/>
      <c r="C94" s="170"/>
      <c r="D94" s="171">
        <f ca="1">D81</f>
        <v>0</v>
      </c>
      <c r="E94" s="171">
        <f ca="1">E81-D81</f>
        <v>0</v>
      </c>
      <c r="F94" s="171">
        <f ca="1">F81-E81</f>
        <v>0</v>
      </c>
      <c r="G94" s="171">
        <f ca="1">G81-F81</f>
        <v>0</v>
      </c>
      <c r="H94" s="171">
        <f ca="1">H81-G81</f>
        <v>0</v>
      </c>
      <c r="I94" s="171">
        <f ca="1">I81-H81</f>
        <v>0</v>
      </c>
      <c r="J94" s="171">
        <f ca="1">J81-I81</f>
        <v>0</v>
      </c>
      <c r="K94" s="171">
        <f ca="1">K81-J81</f>
        <v>0</v>
      </c>
      <c r="L94" s="171">
        <f ca="1">L81-K81</f>
        <v>1080000.0000000002</v>
      </c>
      <c r="M94" s="171">
        <f ca="1">M81-L81</f>
        <v>360000</v>
      </c>
      <c r="N94" s="171">
        <f ca="1">N81-M81</f>
        <v>359999.99999999977</v>
      </c>
      <c r="O94" s="171">
        <f ca="1">O81-N81</f>
        <v>0</v>
      </c>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c r="AS94" s="166"/>
      <c r="AT94" s="166"/>
      <c r="AU94" s="166"/>
      <c r="AV94" s="166"/>
      <c r="AW94" s="166"/>
      <c r="AX94" s="166"/>
      <c r="AY94" s="166"/>
      <c r="AZ94" s="166"/>
      <c r="BA94" s="166"/>
      <c r="BB94" s="166"/>
      <c r="BC94" s="166"/>
      <c r="BD94" s="166"/>
      <c r="BE94" s="166"/>
      <c r="BF94" s="166"/>
      <c r="BG94" s="166"/>
      <c r="BH94" s="166"/>
      <c r="BI94" s="166"/>
      <c r="BJ94" s="166"/>
      <c r="BK94" s="166"/>
      <c r="BL94" s="166"/>
      <c r="BM94" s="166"/>
      <c r="BN94" s="166"/>
      <c r="BO94" s="166"/>
      <c r="BP94" s="166"/>
      <c r="BQ94" s="166"/>
      <c r="BR94" s="166"/>
      <c r="BS94" s="166"/>
      <c r="BT94" s="166"/>
      <c r="BU94" s="166"/>
      <c r="BV94" s="166"/>
      <c r="BW94" s="166"/>
      <c r="BX94" s="166"/>
      <c r="BY94" s="166"/>
      <c r="BZ94" s="166"/>
      <c r="CA94" s="166"/>
      <c r="CB94" s="166"/>
      <c r="CC94" s="166"/>
      <c r="CD94" s="166"/>
      <c r="CE94" s="166"/>
      <c r="CF94" s="166"/>
      <c r="CG94" s="166"/>
      <c r="CH94" s="166"/>
      <c r="CI94" s="166"/>
      <c r="CJ94" s="166"/>
      <c r="CK94" s="166"/>
      <c r="CL94" s="166"/>
      <c r="CM94" s="166"/>
      <c r="CN94" s="166"/>
      <c r="CO94" s="166"/>
      <c r="CP94" s="166"/>
      <c r="CQ94" s="166"/>
      <c r="CR94" s="166"/>
      <c r="CS94" s="166"/>
      <c r="CT94" s="166"/>
      <c r="CU94" s="166"/>
      <c r="CV94" s="166"/>
      <c r="CW94" s="166"/>
      <c r="CX94" s="166"/>
      <c r="CY94" s="166"/>
      <c r="CZ94" s="166"/>
      <c r="DA94" s="166"/>
      <c r="DB94" s="166"/>
      <c r="DC94" s="166"/>
      <c r="DD94" s="166"/>
      <c r="DE94" s="166"/>
      <c r="DF94" s="166"/>
      <c r="DG94" s="166"/>
      <c r="DH94" s="166"/>
      <c r="DI94" s="166"/>
      <c r="DJ94" s="166"/>
      <c r="DK94" s="166"/>
      <c r="DL94" s="166"/>
      <c r="DM94" s="166"/>
      <c r="DN94" s="166"/>
      <c r="DO94" s="166"/>
      <c r="DP94" s="166"/>
      <c r="DQ94" s="166"/>
      <c r="DR94" s="166"/>
      <c r="DS94" s="166"/>
      <c r="DT94" s="166"/>
      <c r="DU94" s="166"/>
      <c r="DV94" s="166"/>
      <c r="DW94" s="166"/>
      <c r="DX94" s="166"/>
      <c r="DY94" s="166"/>
      <c r="DZ94" s="166"/>
      <c r="EA94" s="166"/>
      <c r="EB94" s="166"/>
      <c r="EC94" s="166"/>
      <c r="ED94" s="166"/>
      <c r="EE94" s="166"/>
      <c r="EF94" s="166"/>
      <c r="EG94" s="166"/>
      <c r="EH94" s="166"/>
      <c r="EI94" s="166"/>
      <c r="EJ94" s="166"/>
      <c r="EK94" s="166"/>
      <c r="EL94" s="166"/>
      <c r="EM94" s="166"/>
      <c r="EN94" s="166"/>
      <c r="EO94" s="166"/>
      <c r="EP94" s="166"/>
      <c r="EQ94" s="166"/>
      <c r="ER94" s="166"/>
      <c r="ES94" s="166"/>
      <c r="ET94" s="166"/>
      <c r="EU94" s="166"/>
      <c r="EV94" s="166"/>
      <c r="EW94" s="166"/>
      <c r="EX94" s="166"/>
      <c r="EY94" s="166"/>
      <c r="EZ94" s="166"/>
      <c r="FA94" s="166"/>
      <c r="FB94" s="166"/>
      <c r="FC94" s="166"/>
      <c r="FD94" s="166"/>
      <c r="FE94" s="166"/>
      <c r="FF94" s="166"/>
      <c r="FG94" s="166"/>
      <c r="FH94" s="166"/>
      <c r="FI94" s="166"/>
      <c r="FJ94" s="166"/>
      <c r="FK94" s="166"/>
      <c r="FL94" s="166"/>
      <c r="FM94" s="166"/>
      <c r="FN94" s="166"/>
      <c r="FO94" s="166"/>
      <c r="FP94" s="166"/>
      <c r="FQ94" s="166"/>
      <c r="FR94" s="166"/>
      <c r="FS94" s="166"/>
      <c r="FT94" s="166"/>
      <c r="FU94" s="166"/>
      <c r="FV94" s="166"/>
      <c r="FW94" s="166"/>
      <c r="FX94" s="166"/>
      <c r="FY94" s="166"/>
      <c r="FZ94" s="166"/>
      <c r="GA94" s="166"/>
      <c r="GB94" s="166"/>
      <c r="GC94" s="166"/>
      <c r="GD94" s="166"/>
      <c r="GE94" s="166"/>
      <c r="GF94" s="166"/>
      <c r="GG94" s="166"/>
      <c r="GH94" s="166"/>
      <c r="GI94" s="166"/>
      <c r="GJ94" s="166"/>
      <c r="GK94" s="166"/>
      <c r="GL94" s="166"/>
      <c r="GM94" s="166"/>
      <c r="GN94" s="166"/>
      <c r="GO94" s="166"/>
      <c r="GP94" s="166"/>
      <c r="GQ94" s="166"/>
      <c r="GR94" s="166"/>
      <c r="GS94" s="166"/>
      <c r="GT94" s="166"/>
      <c r="GU94" s="166"/>
      <c r="GV94" s="166"/>
      <c r="GW94" s="166"/>
      <c r="GX94" s="166"/>
      <c r="GY94" s="166"/>
      <c r="GZ94" s="166"/>
      <c r="HA94" s="166"/>
      <c r="HB94" s="166"/>
      <c r="HC94" s="166"/>
      <c r="HD94" s="166"/>
      <c r="HE94" s="166"/>
      <c r="HF94" s="166"/>
      <c r="HG94" s="166"/>
      <c r="HH94" s="166"/>
      <c r="HI94" s="166"/>
      <c r="HJ94" s="166"/>
      <c r="HK94" s="166"/>
      <c r="HL94" s="166"/>
      <c r="HM94" s="166"/>
      <c r="HN94" s="166"/>
      <c r="HO94" s="166"/>
      <c r="HP94" s="166"/>
      <c r="HQ94" s="166"/>
      <c r="HR94" s="166"/>
      <c r="HS94" s="166"/>
      <c r="HT94" s="166"/>
      <c r="HU94" s="166"/>
      <c r="HV94" s="166"/>
      <c r="HW94" s="166"/>
      <c r="HX94" s="166"/>
      <c r="HY94" s="166"/>
      <c r="HZ94" s="166"/>
      <c r="IA94" s="166"/>
      <c r="IB94" s="166"/>
      <c r="IC94" s="166"/>
      <c r="ID94" s="166"/>
      <c r="IE94" s="166"/>
      <c r="IF94" s="166"/>
      <c r="IG94" s="166"/>
      <c r="IH94" s="166"/>
      <c r="II94" s="166"/>
      <c r="IJ94" s="166"/>
      <c r="IK94" s="166"/>
      <c r="IL94" s="166"/>
      <c r="IM94" s="166"/>
      <c r="IN94" s="166"/>
      <c r="IO94" s="166"/>
      <c r="IP94" s="166"/>
      <c r="IQ94" s="166"/>
      <c r="IR94" s="166"/>
      <c r="IS94" s="166"/>
      <c r="IT94" s="166"/>
      <c r="IU94" s="166"/>
      <c r="IV94" s="166"/>
      <c r="IW94" s="166"/>
      <c r="IX94" s="166"/>
      <c r="IY94" s="166"/>
      <c r="IZ94" s="166"/>
      <c r="JA94" s="166"/>
      <c r="JB94" s="166"/>
      <c r="JC94" s="166"/>
      <c r="JD94" s="166"/>
      <c r="JE94" s="166"/>
      <c r="JF94" s="166"/>
      <c r="JG94" s="166"/>
      <c r="JH94" s="166"/>
      <c r="JI94" s="166"/>
      <c r="JJ94" s="166"/>
      <c r="JK94" s="166"/>
      <c r="JL94" s="166"/>
      <c r="JM94" s="166"/>
      <c r="JN94" s="166"/>
      <c r="JO94" s="166"/>
      <c r="JP94" s="166"/>
      <c r="JQ94" s="166"/>
      <c r="JR94" s="166"/>
      <c r="JS94" s="166"/>
      <c r="JT94" s="166"/>
      <c r="JU94" s="166"/>
      <c r="JV94" s="166"/>
      <c r="JW94" s="166"/>
      <c r="JX94" s="166"/>
      <c r="JY94" s="166"/>
      <c r="JZ94" s="166"/>
      <c r="KA94" s="166"/>
      <c r="KB94" s="166"/>
      <c r="KC94" s="166"/>
      <c r="KD94" s="166"/>
      <c r="KE94" s="166"/>
      <c r="KF94" s="166"/>
      <c r="KG94" s="166"/>
      <c r="KH94" s="166"/>
      <c r="KI94" s="166"/>
      <c r="KJ94" s="166"/>
      <c r="KK94" s="166"/>
      <c r="KL94" s="166"/>
      <c r="KM94" s="166"/>
      <c r="KN94" s="166"/>
      <c r="KO94" s="166"/>
      <c r="KP94" s="166"/>
      <c r="KQ94" s="166"/>
      <c r="KR94" s="166"/>
      <c r="KS94" s="166"/>
      <c r="KT94" s="166"/>
      <c r="KU94" s="166"/>
      <c r="KV94" s="166"/>
      <c r="KW94" s="166"/>
      <c r="KX94" s="166"/>
      <c r="KY94" s="166"/>
      <c r="KZ94" s="166"/>
      <c r="LA94" s="166"/>
      <c r="LB94" s="166"/>
      <c r="LC94" s="166"/>
      <c r="LD94" s="166"/>
      <c r="LE94" s="166"/>
      <c r="LF94" s="166"/>
      <c r="LG94" s="166"/>
      <c r="LH94" s="166"/>
      <c r="LI94" s="166"/>
      <c r="LJ94" s="166"/>
      <c r="LK94" s="166"/>
      <c r="LL94" s="166"/>
      <c r="LM94" s="166"/>
      <c r="LN94" s="166"/>
      <c r="LO94" s="166"/>
      <c r="LP94" s="166"/>
      <c r="LQ94" s="166"/>
      <c r="LR94" s="166"/>
      <c r="LS94" s="166"/>
      <c r="LT94" s="166"/>
      <c r="LU94" s="166"/>
      <c r="LV94" s="166"/>
      <c r="LW94" s="166"/>
      <c r="LX94" s="166"/>
      <c r="LY94" s="166"/>
      <c r="LZ94" s="166"/>
      <c r="MA94" s="166"/>
      <c r="MB94" s="166"/>
      <c r="MC94" s="166"/>
      <c r="MD94" s="166"/>
      <c r="ME94" s="166"/>
      <c r="MF94" s="166"/>
      <c r="MG94" s="166"/>
      <c r="MH94" s="166"/>
      <c r="MI94" s="166"/>
      <c r="MJ94" s="166"/>
      <c r="MK94" s="166"/>
      <c r="ML94" s="166"/>
      <c r="MM94" s="166"/>
      <c r="MN94" s="166"/>
      <c r="MO94" s="166"/>
      <c r="MP94" s="166"/>
      <c r="MQ94" s="166"/>
      <c r="MR94" s="166"/>
      <c r="MS94" s="166"/>
      <c r="MT94" s="166"/>
      <c r="MU94" s="166"/>
      <c r="MV94" s="166"/>
      <c r="MW94" s="166"/>
      <c r="MX94" s="166"/>
      <c r="MY94" s="166"/>
      <c r="MZ94" s="166"/>
      <c r="NA94" s="166"/>
      <c r="NB94" s="166"/>
      <c r="NC94" s="166"/>
      <c r="ND94" s="166"/>
      <c r="NE94" s="166"/>
      <c r="NF94" s="166"/>
      <c r="NG94" s="166"/>
      <c r="NH94" s="166"/>
      <c r="NI94" s="166"/>
      <c r="NJ94" s="166"/>
      <c r="NK94" s="166"/>
      <c r="NL94" s="166"/>
      <c r="NM94" s="166"/>
      <c r="NN94" s="166"/>
      <c r="NO94" s="166"/>
      <c r="NP94" s="166"/>
      <c r="NQ94" s="166"/>
      <c r="NR94" s="166"/>
      <c r="NS94" s="166"/>
      <c r="NT94" s="166"/>
      <c r="NU94" s="166"/>
      <c r="NV94" s="166"/>
      <c r="NW94" s="166"/>
      <c r="NX94" s="166"/>
      <c r="NY94" s="166"/>
      <c r="NZ94" s="166"/>
      <c r="OA94" s="166"/>
      <c r="OB94" s="166"/>
      <c r="OC94" s="166"/>
      <c r="OD94" s="166"/>
      <c r="OE94" s="166"/>
      <c r="OF94" s="166"/>
      <c r="OG94" s="166"/>
      <c r="OH94" s="166"/>
      <c r="OI94" s="166"/>
      <c r="OJ94" s="166"/>
      <c r="OK94" s="166"/>
      <c r="OL94" s="166"/>
      <c r="OM94" s="166"/>
      <c r="ON94" s="166"/>
      <c r="OO94" s="166"/>
      <c r="OP94" s="166"/>
      <c r="OQ94" s="166"/>
      <c r="OR94" s="166"/>
      <c r="OS94" s="166"/>
      <c r="OT94" s="166"/>
      <c r="OU94" s="166"/>
      <c r="OV94" s="166"/>
      <c r="OW94" s="166"/>
      <c r="OX94" s="166"/>
      <c r="OY94" s="166"/>
      <c r="OZ94" s="166"/>
      <c r="PA94" s="166"/>
      <c r="PB94" s="166"/>
      <c r="PC94" s="166"/>
      <c r="PD94" s="166"/>
      <c r="PE94" s="166"/>
      <c r="PF94" s="166"/>
      <c r="PG94" s="166"/>
      <c r="PH94" s="166"/>
      <c r="PI94" s="166"/>
      <c r="PJ94" s="166"/>
      <c r="PK94" s="166"/>
      <c r="PL94" s="166"/>
      <c r="PM94" s="166"/>
      <c r="PN94" s="166"/>
      <c r="PO94" s="166"/>
      <c r="PP94" s="166"/>
      <c r="PQ94" s="166"/>
      <c r="PR94" s="166"/>
      <c r="PS94" s="166"/>
      <c r="PT94" s="166"/>
      <c r="PU94" s="166"/>
      <c r="PV94" s="166"/>
      <c r="PW94" s="166"/>
      <c r="PX94" s="166"/>
      <c r="PY94" s="166"/>
      <c r="PZ94" s="166"/>
      <c r="QA94" s="166"/>
      <c r="QB94" s="166"/>
      <c r="QC94" s="166"/>
      <c r="QD94" s="166"/>
      <c r="QE94" s="166"/>
      <c r="QF94" s="166"/>
      <c r="QG94" s="166"/>
      <c r="QH94" s="166"/>
      <c r="QI94" s="166"/>
      <c r="QJ94" s="166"/>
      <c r="QK94" s="166"/>
      <c r="QL94" s="166"/>
      <c r="QM94" s="166"/>
      <c r="QN94" s="166"/>
      <c r="QO94" s="166"/>
      <c r="QP94" s="166"/>
      <c r="QQ94" s="166"/>
      <c r="QR94" s="166"/>
      <c r="QS94" s="166"/>
      <c r="QT94" s="166"/>
      <c r="QU94" s="166"/>
      <c r="QV94" s="166"/>
      <c r="QW94" s="166"/>
      <c r="QX94" s="166"/>
      <c r="QY94" s="166"/>
      <c r="QZ94" s="166"/>
      <c r="RA94" s="166"/>
      <c r="RB94" s="166"/>
      <c r="RC94" s="166"/>
      <c r="RD94" s="166"/>
      <c r="RE94" s="166"/>
      <c r="RF94" s="166"/>
      <c r="RG94" s="166"/>
      <c r="RH94" s="166"/>
      <c r="RI94" s="166"/>
      <c r="RJ94" s="166"/>
      <c r="RK94" s="166"/>
      <c r="RL94" s="166"/>
      <c r="RM94" s="166"/>
      <c r="RN94" s="166"/>
      <c r="RO94" s="166"/>
      <c r="RP94" s="166"/>
      <c r="RQ94" s="166"/>
      <c r="RR94" s="166"/>
      <c r="RS94" s="166"/>
      <c r="RT94" s="166"/>
      <c r="RU94" s="166"/>
      <c r="RV94" s="166"/>
      <c r="RW94" s="166"/>
      <c r="RX94" s="166"/>
      <c r="RY94" s="166"/>
      <c r="RZ94" s="166"/>
      <c r="SA94" s="166"/>
      <c r="SB94" s="166"/>
      <c r="SC94" s="166"/>
      <c r="SD94" s="166"/>
      <c r="SE94" s="166"/>
      <c r="SF94" s="166"/>
      <c r="SG94" s="166"/>
      <c r="SH94" s="166"/>
      <c r="SI94" s="166"/>
      <c r="SJ94" s="166"/>
      <c r="SK94" s="166"/>
      <c r="SL94" s="166"/>
      <c r="SM94" s="166"/>
      <c r="SN94" s="166"/>
      <c r="SO94" s="166"/>
      <c r="SP94" s="166"/>
      <c r="SQ94" s="166"/>
      <c r="SR94" s="166"/>
      <c r="SS94" s="166"/>
      <c r="ST94" s="166"/>
      <c r="SU94" s="166"/>
      <c r="SV94" s="166"/>
      <c r="SW94" s="166"/>
      <c r="SX94" s="166"/>
      <c r="SY94" s="166"/>
      <c r="SZ94" s="166"/>
      <c r="TA94" s="166"/>
      <c r="TB94" s="166"/>
      <c r="TC94" s="166"/>
      <c r="TD94" s="166"/>
      <c r="TE94" s="166"/>
      <c r="TF94" s="166"/>
      <c r="TG94" s="166"/>
      <c r="TH94" s="166"/>
      <c r="TI94" s="166"/>
      <c r="TJ94" s="166"/>
      <c r="TK94" s="166"/>
      <c r="TL94" s="166"/>
      <c r="TM94" s="166"/>
      <c r="TN94" s="166"/>
      <c r="TO94" s="166"/>
      <c r="TP94" s="166"/>
      <c r="TQ94" s="166"/>
      <c r="TR94" s="166"/>
      <c r="TS94" s="166"/>
      <c r="TT94" s="166"/>
      <c r="TU94" s="166"/>
      <c r="TV94" s="166"/>
      <c r="TW94" s="166"/>
      <c r="TX94" s="166"/>
      <c r="TY94" s="166"/>
      <c r="TZ94" s="166"/>
      <c r="UA94" s="166"/>
      <c r="UB94" s="166"/>
      <c r="UC94" s="166"/>
      <c r="UD94" s="166"/>
      <c r="UE94" s="166"/>
      <c r="UF94" s="166"/>
      <c r="UG94" s="166"/>
      <c r="UH94" s="166"/>
      <c r="UI94" s="166"/>
      <c r="UJ94" s="166"/>
      <c r="UK94" s="166"/>
      <c r="UL94" s="166"/>
      <c r="UM94" s="166"/>
      <c r="UN94" s="166"/>
      <c r="UO94" s="166"/>
      <c r="UP94" s="166"/>
      <c r="UQ94" s="166"/>
      <c r="UR94" s="166"/>
      <c r="US94" s="166"/>
      <c r="UT94" s="166"/>
      <c r="UU94" s="166"/>
      <c r="UV94" s="166"/>
      <c r="UW94" s="166"/>
      <c r="UX94" s="166"/>
      <c r="UY94" s="166"/>
      <c r="UZ94" s="166"/>
      <c r="VA94" s="166"/>
      <c r="VB94" s="166"/>
      <c r="VC94" s="166"/>
      <c r="VD94" s="166"/>
      <c r="VE94" s="166"/>
      <c r="VF94" s="166"/>
      <c r="VG94" s="166"/>
      <c r="VH94" s="166"/>
      <c r="VI94" s="166"/>
      <c r="VJ94" s="166"/>
      <c r="VK94" s="166"/>
      <c r="VL94" s="166"/>
      <c r="VM94" s="166"/>
      <c r="VN94" s="166"/>
      <c r="VO94" s="166"/>
      <c r="VP94" s="166"/>
      <c r="VQ94" s="166"/>
      <c r="VR94" s="166"/>
      <c r="VS94" s="166"/>
      <c r="VT94" s="166"/>
      <c r="VU94" s="166"/>
      <c r="VV94" s="166"/>
      <c r="VW94" s="166"/>
      <c r="VX94" s="166"/>
      <c r="VY94" s="166"/>
      <c r="VZ94" s="166"/>
      <c r="WA94" s="166"/>
      <c r="WB94" s="166"/>
      <c r="WC94" s="166"/>
      <c r="WD94" s="166"/>
      <c r="WE94" s="166"/>
      <c r="WF94" s="166"/>
      <c r="WG94" s="166"/>
      <c r="WH94" s="166"/>
      <c r="WI94" s="166"/>
      <c r="WJ94" s="166"/>
      <c r="WK94" s="166"/>
      <c r="WL94" s="166"/>
      <c r="WM94" s="166"/>
      <c r="WN94" s="166"/>
      <c r="WO94" s="166"/>
      <c r="WP94" s="166"/>
      <c r="WQ94" s="166"/>
      <c r="WR94" s="166"/>
      <c r="WS94" s="166"/>
      <c r="WT94" s="166"/>
      <c r="WU94" s="166"/>
      <c r="WV94" s="166"/>
      <c r="WW94" s="166"/>
      <c r="WX94" s="166"/>
      <c r="WY94" s="166"/>
      <c r="WZ94" s="166"/>
      <c r="XA94" s="166"/>
      <c r="XB94" s="166"/>
      <c r="XC94" s="166"/>
      <c r="XD94" s="166"/>
      <c r="XE94" s="166"/>
      <c r="XF94" s="166"/>
      <c r="XG94" s="166"/>
      <c r="XH94" s="166"/>
      <c r="XI94" s="166"/>
      <c r="XJ94" s="166"/>
      <c r="XK94" s="166"/>
      <c r="XL94" s="166"/>
      <c r="XM94" s="166"/>
      <c r="XN94" s="166"/>
      <c r="XO94" s="166"/>
      <c r="XP94" s="166"/>
      <c r="XQ94" s="166"/>
      <c r="XR94" s="166"/>
      <c r="XS94" s="166"/>
      <c r="XT94" s="166"/>
      <c r="XU94" s="166"/>
      <c r="XV94" s="166"/>
      <c r="XW94" s="166"/>
      <c r="XX94" s="166"/>
      <c r="XY94" s="166"/>
      <c r="XZ94" s="166"/>
      <c r="YA94" s="166"/>
      <c r="YB94" s="166"/>
      <c r="YC94" s="166"/>
      <c r="YD94" s="166"/>
      <c r="YE94" s="166"/>
      <c r="YF94" s="166"/>
      <c r="YG94" s="166"/>
      <c r="YH94" s="166"/>
      <c r="YI94" s="166"/>
      <c r="YJ94" s="166"/>
      <c r="YK94" s="166"/>
      <c r="YL94" s="166"/>
      <c r="YM94" s="166"/>
      <c r="YN94" s="166"/>
      <c r="YO94" s="166"/>
      <c r="YP94" s="166"/>
      <c r="YQ94" s="166"/>
      <c r="YR94" s="166"/>
      <c r="YS94" s="166"/>
      <c r="YT94" s="166"/>
      <c r="YU94" s="166"/>
      <c r="YV94" s="166"/>
      <c r="YW94" s="166"/>
      <c r="YX94" s="166"/>
      <c r="YY94" s="166"/>
      <c r="YZ94" s="166"/>
      <c r="ZA94" s="166"/>
      <c r="ZB94" s="166"/>
      <c r="ZC94" s="166"/>
      <c r="ZD94" s="166"/>
      <c r="ZE94" s="166"/>
      <c r="ZF94" s="166"/>
      <c r="ZG94" s="166"/>
      <c r="ZH94" s="166"/>
      <c r="ZI94" s="166"/>
      <c r="ZJ94" s="166"/>
      <c r="ZK94" s="166"/>
      <c r="ZL94" s="166"/>
      <c r="ZM94" s="166"/>
      <c r="ZN94" s="166"/>
      <c r="ZO94" s="166"/>
      <c r="ZP94" s="166"/>
      <c r="ZQ94" s="166"/>
      <c r="ZR94" s="166"/>
      <c r="ZS94" s="166"/>
      <c r="ZT94" s="166"/>
      <c r="ZU94" s="166"/>
      <c r="ZV94" s="166"/>
      <c r="ZW94" s="166"/>
      <c r="ZX94" s="166"/>
      <c r="ZY94" s="166"/>
      <c r="ZZ94" s="166"/>
      <c r="AAA94" s="166"/>
      <c r="AAB94" s="166"/>
      <c r="AAC94" s="166"/>
      <c r="AAD94" s="166"/>
      <c r="AAE94" s="166"/>
      <c r="AAF94" s="166"/>
      <c r="AAG94" s="166"/>
      <c r="AAH94" s="166"/>
      <c r="AAI94" s="166"/>
      <c r="AAJ94" s="166"/>
      <c r="AAK94" s="166"/>
      <c r="AAL94" s="166"/>
      <c r="AAM94" s="166"/>
      <c r="AAN94" s="166"/>
      <c r="AAO94" s="166"/>
      <c r="AAP94" s="166"/>
      <c r="AAQ94" s="166"/>
      <c r="AAR94" s="166"/>
      <c r="AAS94" s="166"/>
      <c r="AAT94" s="166"/>
      <c r="AAU94" s="166"/>
      <c r="AAV94" s="166"/>
      <c r="AAW94" s="166"/>
      <c r="AAX94" s="166"/>
      <c r="AAY94" s="166"/>
      <c r="AAZ94" s="166"/>
      <c r="ABA94" s="166"/>
      <c r="ABB94" s="166"/>
      <c r="ABC94" s="166"/>
      <c r="ABD94" s="166"/>
      <c r="ABE94" s="166"/>
      <c r="ABF94" s="166"/>
      <c r="ABG94" s="166"/>
      <c r="ABH94" s="166"/>
      <c r="ABI94" s="166"/>
      <c r="ABJ94" s="166"/>
      <c r="ABK94" s="166"/>
      <c r="ABL94" s="166"/>
      <c r="ABM94" s="166"/>
      <c r="ABN94" s="166"/>
      <c r="ABO94" s="166"/>
      <c r="ABP94" s="166"/>
      <c r="ABQ94" s="166"/>
      <c r="ABR94" s="166"/>
      <c r="ABS94" s="166"/>
      <c r="ABT94" s="166"/>
      <c r="ABU94" s="166"/>
      <c r="ABV94" s="166"/>
      <c r="ABW94" s="166"/>
      <c r="ABX94" s="166"/>
      <c r="ABY94" s="166"/>
      <c r="ABZ94" s="166"/>
      <c r="ACA94" s="166"/>
      <c r="ACB94" s="166"/>
      <c r="ACC94" s="166"/>
      <c r="ACD94" s="166"/>
      <c r="ACE94" s="166"/>
      <c r="ACF94" s="166"/>
      <c r="ACG94" s="166"/>
      <c r="ACH94" s="166"/>
      <c r="ACI94" s="166"/>
      <c r="ACJ94" s="166"/>
      <c r="ACK94" s="166"/>
      <c r="ACL94" s="166"/>
      <c r="ACM94" s="166"/>
      <c r="ACN94" s="166"/>
      <c r="ACO94" s="166"/>
      <c r="ACP94" s="166"/>
      <c r="ACQ94" s="166"/>
      <c r="ACR94" s="166"/>
      <c r="ACS94" s="166"/>
      <c r="ACT94" s="166"/>
      <c r="ACU94" s="166"/>
      <c r="ACV94" s="166"/>
      <c r="ACW94" s="166"/>
      <c r="ACX94" s="166"/>
      <c r="ACY94" s="166"/>
      <c r="ACZ94" s="166"/>
      <c r="ADA94" s="166"/>
      <c r="ADB94" s="166"/>
      <c r="ADC94" s="166"/>
      <c r="ADD94" s="166"/>
      <c r="ADE94" s="166"/>
      <c r="ADF94" s="166"/>
      <c r="ADG94" s="166"/>
      <c r="ADH94" s="166"/>
      <c r="ADI94" s="166"/>
      <c r="ADJ94" s="166"/>
      <c r="ADK94" s="166"/>
      <c r="ADL94" s="166"/>
      <c r="ADM94" s="166"/>
      <c r="ADN94" s="166"/>
      <c r="ADO94" s="166"/>
      <c r="ADP94" s="166"/>
      <c r="ADQ94" s="166"/>
      <c r="ADR94" s="166"/>
      <c r="ADS94" s="166"/>
      <c r="ADT94" s="166"/>
      <c r="ADU94" s="166"/>
      <c r="ADV94" s="166"/>
      <c r="ADW94" s="166"/>
      <c r="ADX94" s="166"/>
      <c r="ADY94" s="166"/>
      <c r="ADZ94" s="166"/>
      <c r="AEA94" s="166"/>
      <c r="AEB94" s="166"/>
      <c r="AEC94" s="166"/>
      <c r="AED94" s="166"/>
      <c r="AEE94" s="166"/>
      <c r="AEF94" s="166"/>
      <c r="AEG94" s="166"/>
      <c r="AEH94" s="166"/>
      <c r="AEI94" s="166"/>
      <c r="AEJ94" s="166"/>
      <c r="AEK94" s="166"/>
      <c r="AEL94" s="166"/>
      <c r="AEM94" s="166"/>
      <c r="AEN94" s="166"/>
      <c r="AEO94" s="166"/>
      <c r="AEP94" s="166"/>
      <c r="AEQ94" s="166"/>
      <c r="AER94" s="166"/>
      <c r="AES94" s="166"/>
      <c r="AET94" s="166"/>
      <c r="AEU94" s="166"/>
      <c r="AEV94" s="166"/>
      <c r="AEW94" s="166"/>
      <c r="AEX94" s="166"/>
      <c r="AEY94" s="166"/>
      <c r="AEZ94" s="166"/>
      <c r="AFA94" s="166"/>
      <c r="AFB94" s="166"/>
      <c r="AFC94" s="166"/>
      <c r="AFD94" s="166"/>
      <c r="AFE94" s="166"/>
      <c r="AFF94" s="166"/>
      <c r="AFG94" s="166"/>
      <c r="AFH94" s="166"/>
      <c r="AFI94" s="166"/>
      <c r="AFJ94" s="166"/>
      <c r="AFK94" s="166"/>
      <c r="AFL94" s="166"/>
      <c r="AFM94" s="166"/>
      <c r="AFN94" s="166"/>
      <c r="AFO94" s="166"/>
      <c r="AFP94" s="166"/>
      <c r="AFQ94" s="166"/>
      <c r="AFR94" s="166"/>
      <c r="AFS94" s="166"/>
      <c r="AFT94" s="166"/>
      <c r="AFU94" s="166"/>
      <c r="AFV94" s="166"/>
      <c r="AFW94" s="166"/>
      <c r="AFX94" s="166"/>
      <c r="AFY94" s="166"/>
      <c r="AFZ94" s="166"/>
      <c r="AGA94" s="166"/>
      <c r="AGB94" s="166"/>
      <c r="AGC94" s="166"/>
      <c r="AGD94" s="166"/>
      <c r="AGE94" s="166"/>
      <c r="AGF94" s="166"/>
      <c r="AGG94" s="166"/>
      <c r="AGH94" s="166"/>
      <c r="AGI94" s="166"/>
      <c r="AGJ94" s="166"/>
      <c r="AGK94" s="166"/>
      <c r="AGL94" s="166"/>
      <c r="AGM94" s="166"/>
      <c r="AGN94" s="166"/>
      <c r="AGO94" s="166"/>
      <c r="AGP94" s="166"/>
      <c r="AGQ94" s="166"/>
      <c r="AGR94" s="166"/>
      <c r="AGS94" s="166"/>
      <c r="AGT94" s="166"/>
      <c r="AGU94" s="166"/>
      <c r="AGV94" s="166"/>
      <c r="AGW94" s="166"/>
      <c r="AGX94" s="166"/>
      <c r="AGY94" s="166"/>
      <c r="AGZ94" s="166"/>
      <c r="AHA94" s="166"/>
      <c r="AHB94" s="166"/>
      <c r="AHC94" s="166"/>
      <c r="AHD94" s="166"/>
      <c r="AHE94" s="166"/>
      <c r="AHF94" s="166"/>
      <c r="AHG94" s="166"/>
      <c r="AHH94" s="166"/>
      <c r="AHI94" s="166"/>
      <c r="AHJ94" s="166"/>
      <c r="AHK94" s="166"/>
      <c r="AHL94" s="166"/>
      <c r="AHM94" s="166"/>
      <c r="AHN94" s="166"/>
      <c r="AHO94" s="166"/>
      <c r="AHP94" s="166"/>
      <c r="AHQ94" s="166"/>
      <c r="AHR94" s="166"/>
      <c r="AHS94" s="166"/>
      <c r="AHT94" s="166"/>
      <c r="AHU94" s="166"/>
      <c r="AHV94" s="166"/>
      <c r="AHW94" s="166"/>
      <c r="AHX94" s="166"/>
      <c r="AHY94" s="166"/>
      <c r="AHZ94" s="166"/>
      <c r="AIA94" s="166"/>
      <c r="AIB94" s="166"/>
      <c r="AIC94" s="166"/>
      <c r="AID94" s="166"/>
      <c r="AIE94" s="166"/>
      <c r="AIF94" s="166"/>
      <c r="AIG94" s="166"/>
      <c r="AIH94" s="166"/>
      <c r="AII94" s="166"/>
      <c r="AIJ94" s="166"/>
      <c r="AIK94" s="166"/>
      <c r="AIL94" s="166"/>
      <c r="AIM94" s="166"/>
      <c r="AIN94" s="166"/>
      <c r="AIO94" s="166"/>
      <c r="AIP94" s="166"/>
      <c r="AIQ94" s="166"/>
      <c r="AIR94" s="166"/>
      <c r="AIS94" s="166"/>
      <c r="AIT94" s="166"/>
      <c r="AIU94" s="166"/>
      <c r="AIV94" s="166"/>
      <c r="AIW94" s="166"/>
      <c r="AIX94" s="166"/>
      <c r="AIY94" s="166"/>
      <c r="AIZ94" s="166"/>
      <c r="AJA94" s="166"/>
      <c r="AJB94" s="166"/>
      <c r="AJC94" s="166"/>
      <c r="AJD94" s="166"/>
      <c r="AJE94" s="166"/>
      <c r="AJF94" s="166"/>
      <c r="AJG94" s="166"/>
      <c r="AJH94" s="166"/>
      <c r="AJI94" s="166"/>
      <c r="AJJ94" s="166"/>
      <c r="AJK94" s="166"/>
      <c r="AJL94" s="166"/>
      <c r="AJM94" s="166"/>
      <c r="AJN94" s="166"/>
      <c r="AJO94" s="166"/>
      <c r="AJP94" s="166"/>
      <c r="AJQ94" s="166"/>
      <c r="AJR94" s="166"/>
      <c r="AJS94" s="166"/>
      <c r="AJT94" s="166"/>
      <c r="AJU94" s="166"/>
      <c r="AJV94" s="166"/>
      <c r="AJW94" s="166"/>
      <c r="AJX94" s="166"/>
      <c r="AJY94" s="166"/>
      <c r="AJZ94" s="166"/>
      <c r="AKA94" s="166"/>
      <c r="AKB94" s="166"/>
      <c r="AKC94" s="166"/>
      <c r="AKD94" s="166"/>
      <c r="AKE94" s="166"/>
      <c r="AKF94" s="166"/>
      <c r="AKG94" s="166"/>
      <c r="AKH94" s="166"/>
      <c r="AKI94" s="166"/>
      <c r="AKJ94" s="166"/>
      <c r="AKK94" s="166"/>
      <c r="AKL94" s="166"/>
      <c r="AKM94" s="166"/>
      <c r="AKN94" s="166"/>
    </row>
    <row r="95" spans="1:976" s="421" customFormat="1">
      <c r="A95" s="169" t="str">
        <f>A82</f>
        <v>I. kwartał 4</v>
      </c>
      <c r="B95" s="170"/>
      <c r="C95" s="170"/>
      <c r="D95" s="171">
        <f ca="1">D82</f>
        <v>0</v>
      </c>
      <c r="E95" s="171">
        <f ca="1">E82-D82</f>
        <v>0</v>
      </c>
      <c r="F95" s="171">
        <f ca="1">F82-E82</f>
        <v>0</v>
      </c>
      <c r="G95" s="171">
        <f ca="1">G82-F82</f>
        <v>0</v>
      </c>
      <c r="H95" s="171">
        <f ca="1">H82-G82</f>
        <v>0</v>
      </c>
      <c r="I95" s="171">
        <f ca="1">I82-H82</f>
        <v>0</v>
      </c>
      <c r="J95" s="171">
        <f ca="1">J82-I82</f>
        <v>0</v>
      </c>
      <c r="K95" s="171">
        <f ca="1">K82-J82</f>
        <v>0</v>
      </c>
      <c r="L95" s="171">
        <f ca="1">L82-K82</f>
        <v>0</v>
      </c>
      <c r="M95" s="171">
        <f ca="1">M82-L82</f>
        <v>1440000.0000000002</v>
      </c>
      <c r="N95" s="171">
        <f ca="1">N82-M82</f>
        <v>359999.99999999977</v>
      </c>
      <c r="O95" s="171">
        <f ca="1">O82-N82</f>
        <v>0</v>
      </c>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c r="AS95" s="166"/>
      <c r="AT95" s="166"/>
      <c r="AU95" s="166"/>
      <c r="AV95" s="166"/>
      <c r="AW95" s="166"/>
      <c r="AX95" s="166"/>
      <c r="AY95" s="166"/>
      <c r="AZ95" s="166"/>
      <c r="BA95" s="166"/>
      <c r="BB95" s="166"/>
      <c r="BC95" s="166"/>
      <c r="BD95" s="166"/>
      <c r="BE95" s="166"/>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166"/>
      <c r="CD95" s="166"/>
      <c r="CE95" s="166"/>
      <c r="CF95" s="166"/>
      <c r="CG95" s="166"/>
      <c r="CH95" s="166"/>
      <c r="CI95" s="166"/>
      <c r="CJ95" s="166"/>
      <c r="CK95" s="166"/>
      <c r="CL95" s="166"/>
      <c r="CM95" s="166"/>
      <c r="CN95" s="166"/>
      <c r="CO95" s="166"/>
      <c r="CP95" s="166"/>
      <c r="CQ95" s="166"/>
      <c r="CR95" s="166"/>
      <c r="CS95" s="166"/>
      <c r="CT95" s="166"/>
      <c r="CU95" s="166"/>
      <c r="CV95" s="166"/>
      <c r="CW95" s="166"/>
      <c r="CX95" s="166"/>
      <c r="CY95" s="166"/>
      <c r="CZ95" s="166"/>
      <c r="DA95" s="166"/>
      <c r="DB95" s="166"/>
      <c r="DC95" s="166"/>
      <c r="DD95" s="166"/>
      <c r="DE95" s="166"/>
      <c r="DF95" s="166"/>
      <c r="DG95" s="166"/>
      <c r="DH95" s="166"/>
      <c r="DI95" s="166"/>
      <c r="DJ95" s="166"/>
      <c r="DK95" s="166"/>
      <c r="DL95" s="166"/>
      <c r="DM95" s="166"/>
      <c r="DN95" s="166"/>
      <c r="DO95" s="166"/>
      <c r="DP95" s="166"/>
      <c r="DQ95" s="166"/>
      <c r="DR95" s="166"/>
      <c r="DS95" s="166"/>
      <c r="DT95" s="166"/>
      <c r="DU95" s="166"/>
      <c r="DV95" s="166"/>
      <c r="DW95" s="166"/>
      <c r="DX95" s="166"/>
      <c r="DY95" s="166"/>
      <c r="DZ95" s="166"/>
      <c r="EA95" s="166"/>
      <c r="EB95" s="166"/>
      <c r="EC95" s="166"/>
      <c r="ED95" s="166"/>
      <c r="EE95" s="166"/>
      <c r="EF95" s="166"/>
      <c r="EG95" s="166"/>
      <c r="EH95" s="166"/>
      <c r="EI95" s="166"/>
      <c r="EJ95" s="166"/>
      <c r="EK95" s="166"/>
      <c r="EL95" s="166"/>
      <c r="EM95" s="166"/>
      <c r="EN95" s="166"/>
      <c r="EO95" s="166"/>
      <c r="EP95" s="166"/>
      <c r="EQ95" s="166"/>
      <c r="ER95" s="166"/>
      <c r="ES95" s="166"/>
      <c r="ET95" s="166"/>
      <c r="EU95" s="166"/>
      <c r="EV95" s="166"/>
      <c r="EW95" s="166"/>
      <c r="EX95" s="166"/>
      <c r="EY95" s="166"/>
      <c r="EZ95" s="166"/>
      <c r="FA95" s="166"/>
      <c r="FB95" s="166"/>
      <c r="FC95" s="166"/>
      <c r="FD95" s="166"/>
      <c r="FE95" s="166"/>
      <c r="FF95" s="166"/>
      <c r="FG95" s="166"/>
      <c r="FH95" s="166"/>
      <c r="FI95" s="166"/>
      <c r="FJ95" s="166"/>
      <c r="FK95" s="166"/>
      <c r="FL95" s="166"/>
      <c r="FM95" s="166"/>
      <c r="FN95" s="166"/>
      <c r="FO95" s="166"/>
      <c r="FP95" s="166"/>
      <c r="FQ95" s="166"/>
      <c r="FR95" s="166"/>
      <c r="FS95" s="166"/>
      <c r="FT95" s="166"/>
      <c r="FU95" s="166"/>
      <c r="FV95" s="166"/>
      <c r="FW95" s="166"/>
      <c r="FX95" s="166"/>
      <c r="FY95" s="166"/>
      <c r="FZ95" s="166"/>
      <c r="GA95" s="166"/>
      <c r="GB95" s="166"/>
      <c r="GC95" s="166"/>
      <c r="GD95" s="166"/>
      <c r="GE95" s="166"/>
      <c r="GF95" s="166"/>
      <c r="GG95" s="166"/>
      <c r="GH95" s="166"/>
      <c r="GI95" s="166"/>
      <c r="GJ95" s="166"/>
      <c r="GK95" s="166"/>
      <c r="GL95" s="166"/>
      <c r="GM95" s="166"/>
      <c r="GN95" s="166"/>
      <c r="GO95" s="166"/>
      <c r="GP95" s="166"/>
      <c r="GQ95" s="166"/>
      <c r="GR95" s="166"/>
      <c r="GS95" s="166"/>
      <c r="GT95" s="166"/>
      <c r="GU95" s="166"/>
      <c r="GV95" s="166"/>
      <c r="GW95" s="166"/>
      <c r="GX95" s="166"/>
      <c r="GY95" s="166"/>
      <c r="GZ95" s="166"/>
      <c r="HA95" s="166"/>
      <c r="HB95" s="166"/>
      <c r="HC95" s="166"/>
      <c r="HD95" s="166"/>
      <c r="HE95" s="166"/>
      <c r="HF95" s="166"/>
      <c r="HG95" s="166"/>
      <c r="HH95" s="166"/>
      <c r="HI95" s="166"/>
      <c r="HJ95" s="166"/>
      <c r="HK95" s="166"/>
      <c r="HL95" s="166"/>
      <c r="HM95" s="166"/>
      <c r="HN95" s="166"/>
      <c r="HO95" s="166"/>
      <c r="HP95" s="166"/>
      <c r="HQ95" s="166"/>
      <c r="HR95" s="166"/>
      <c r="HS95" s="166"/>
      <c r="HT95" s="166"/>
      <c r="HU95" s="166"/>
      <c r="HV95" s="166"/>
      <c r="HW95" s="166"/>
      <c r="HX95" s="166"/>
      <c r="HY95" s="166"/>
      <c r="HZ95" s="166"/>
      <c r="IA95" s="166"/>
      <c r="IB95" s="166"/>
      <c r="IC95" s="166"/>
      <c r="ID95" s="166"/>
      <c r="IE95" s="166"/>
      <c r="IF95" s="166"/>
      <c r="IG95" s="166"/>
      <c r="IH95" s="166"/>
      <c r="II95" s="166"/>
      <c r="IJ95" s="166"/>
      <c r="IK95" s="166"/>
      <c r="IL95" s="166"/>
      <c r="IM95" s="166"/>
      <c r="IN95" s="166"/>
      <c r="IO95" s="166"/>
      <c r="IP95" s="166"/>
      <c r="IQ95" s="166"/>
      <c r="IR95" s="166"/>
      <c r="IS95" s="166"/>
      <c r="IT95" s="166"/>
      <c r="IU95" s="166"/>
      <c r="IV95" s="166"/>
      <c r="IW95" s="166"/>
      <c r="IX95" s="166"/>
      <c r="IY95" s="166"/>
      <c r="IZ95" s="166"/>
      <c r="JA95" s="166"/>
      <c r="JB95" s="166"/>
      <c r="JC95" s="166"/>
      <c r="JD95" s="166"/>
      <c r="JE95" s="166"/>
      <c r="JF95" s="166"/>
      <c r="JG95" s="166"/>
      <c r="JH95" s="166"/>
      <c r="JI95" s="166"/>
      <c r="JJ95" s="166"/>
      <c r="JK95" s="166"/>
      <c r="JL95" s="166"/>
      <c r="JM95" s="166"/>
      <c r="JN95" s="166"/>
      <c r="JO95" s="166"/>
      <c r="JP95" s="166"/>
      <c r="JQ95" s="166"/>
      <c r="JR95" s="166"/>
      <c r="JS95" s="166"/>
      <c r="JT95" s="166"/>
      <c r="JU95" s="166"/>
      <c r="JV95" s="166"/>
      <c r="JW95" s="166"/>
      <c r="JX95" s="166"/>
      <c r="JY95" s="166"/>
      <c r="JZ95" s="166"/>
      <c r="KA95" s="166"/>
      <c r="KB95" s="166"/>
      <c r="KC95" s="166"/>
      <c r="KD95" s="166"/>
      <c r="KE95" s="166"/>
      <c r="KF95" s="166"/>
      <c r="KG95" s="166"/>
      <c r="KH95" s="166"/>
      <c r="KI95" s="166"/>
      <c r="KJ95" s="166"/>
      <c r="KK95" s="166"/>
      <c r="KL95" s="166"/>
      <c r="KM95" s="166"/>
      <c r="KN95" s="166"/>
      <c r="KO95" s="166"/>
      <c r="KP95" s="166"/>
      <c r="KQ95" s="166"/>
      <c r="KR95" s="166"/>
      <c r="KS95" s="166"/>
      <c r="KT95" s="166"/>
      <c r="KU95" s="166"/>
      <c r="KV95" s="166"/>
      <c r="KW95" s="166"/>
      <c r="KX95" s="166"/>
      <c r="KY95" s="166"/>
      <c r="KZ95" s="166"/>
      <c r="LA95" s="166"/>
      <c r="LB95" s="166"/>
      <c r="LC95" s="166"/>
      <c r="LD95" s="166"/>
      <c r="LE95" s="166"/>
      <c r="LF95" s="166"/>
      <c r="LG95" s="166"/>
      <c r="LH95" s="166"/>
      <c r="LI95" s="166"/>
      <c r="LJ95" s="166"/>
      <c r="LK95" s="166"/>
      <c r="LL95" s="166"/>
      <c r="LM95" s="166"/>
      <c r="LN95" s="166"/>
      <c r="LO95" s="166"/>
      <c r="LP95" s="166"/>
      <c r="LQ95" s="166"/>
      <c r="LR95" s="166"/>
      <c r="LS95" s="166"/>
      <c r="LT95" s="166"/>
      <c r="LU95" s="166"/>
      <c r="LV95" s="166"/>
      <c r="LW95" s="166"/>
      <c r="LX95" s="166"/>
      <c r="LY95" s="166"/>
      <c r="LZ95" s="166"/>
      <c r="MA95" s="166"/>
      <c r="MB95" s="166"/>
      <c r="MC95" s="166"/>
      <c r="MD95" s="166"/>
      <c r="ME95" s="166"/>
      <c r="MF95" s="166"/>
      <c r="MG95" s="166"/>
      <c r="MH95" s="166"/>
      <c r="MI95" s="166"/>
      <c r="MJ95" s="166"/>
      <c r="MK95" s="166"/>
      <c r="ML95" s="166"/>
      <c r="MM95" s="166"/>
      <c r="MN95" s="166"/>
      <c r="MO95" s="166"/>
      <c r="MP95" s="166"/>
      <c r="MQ95" s="166"/>
      <c r="MR95" s="166"/>
      <c r="MS95" s="166"/>
      <c r="MT95" s="166"/>
      <c r="MU95" s="166"/>
      <c r="MV95" s="166"/>
      <c r="MW95" s="166"/>
      <c r="MX95" s="166"/>
      <c r="MY95" s="166"/>
      <c r="MZ95" s="166"/>
      <c r="NA95" s="166"/>
      <c r="NB95" s="166"/>
      <c r="NC95" s="166"/>
      <c r="ND95" s="166"/>
      <c r="NE95" s="166"/>
      <c r="NF95" s="166"/>
      <c r="NG95" s="166"/>
      <c r="NH95" s="166"/>
      <c r="NI95" s="166"/>
      <c r="NJ95" s="166"/>
      <c r="NK95" s="166"/>
      <c r="NL95" s="166"/>
      <c r="NM95" s="166"/>
      <c r="NN95" s="166"/>
      <c r="NO95" s="166"/>
      <c r="NP95" s="166"/>
      <c r="NQ95" s="166"/>
      <c r="NR95" s="166"/>
      <c r="NS95" s="166"/>
      <c r="NT95" s="166"/>
      <c r="NU95" s="166"/>
      <c r="NV95" s="166"/>
      <c r="NW95" s="166"/>
      <c r="NX95" s="166"/>
      <c r="NY95" s="166"/>
      <c r="NZ95" s="166"/>
      <c r="OA95" s="166"/>
      <c r="OB95" s="166"/>
      <c r="OC95" s="166"/>
      <c r="OD95" s="166"/>
      <c r="OE95" s="166"/>
      <c r="OF95" s="166"/>
      <c r="OG95" s="166"/>
      <c r="OH95" s="166"/>
      <c r="OI95" s="166"/>
      <c r="OJ95" s="166"/>
      <c r="OK95" s="166"/>
      <c r="OL95" s="166"/>
      <c r="OM95" s="166"/>
      <c r="ON95" s="166"/>
      <c r="OO95" s="166"/>
      <c r="OP95" s="166"/>
      <c r="OQ95" s="166"/>
      <c r="OR95" s="166"/>
      <c r="OS95" s="166"/>
      <c r="OT95" s="166"/>
      <c r="OU95" s="166"/>
      <c r="OV95" s="166"/>
      <c r="OW95" s="166"/>
      <c r="OX95" s="166"/>
      <c r="OY95" s="166"/>
      <c r="OZ95" s="166"/>
      <c r="PA95" s="166"/>
      <c r="PB95" s="166"/>
      <c r="PC95" s="166"/>
      <c r="PD95" s="166"/>
      <c r="PE95" s="166"/>
      <c r="PF95" s="166"/>
      <c r="PG95" s="166"/>
      <c r="PH95" s="166"/>
      <c r="PI95" s="166"/>
      <c r="PJ95" s="166"/>
      <c r="PK95" s="166"/>
      <c r="PL95" s="166"/>
      <c r="PM95" s="166"/>
      <c r="PN95" s="166"/>
      <c r="PO95" s="166"/>
      <c r="PP95" s="166"/>
      <c r="PQ95" s="166"/>
      <c r="PR95" s="166"/>
      <c r="PS95" s="166"/>
      <c r="PT95" s="166"/>
      <c r="PU95" s="166"/>
      <c r="PV95" s="166"/>
      <c r="PW95" s="166"/>
      <c r="PX95" s="166"/>
      <c r="PY95" s="166"/>
      <c r="PZ95" s="166"/>
      <c r="QA95" s="166"/>
      <c r="QB95" s="166"/>
      <c r="QC95" s="166"/>
      <c r="QD95" s="166"/>
      <c r="QE95" s="166"/>
      <c r="QF95" s="166"/>
      <c r="QG95" s="166"/>
      <c r="QH95" s="166"/>
      <c r="QI95" s="166"/>
      <c r="QJ95" s="166"/>
      <c r="QK95" s="166"/>
      <c r="QL95" s="166"/>
      <c r="QM95" s="166"/>
      <c r="QN95" s="166"/>
      <c r="QO95" s="166"/>
      <c r="QP95" s="166"/>
      <c r="QQ95" s="166"/>
      <c r="QR95" s="166"/>
      <c r="QS95" s="166"/>
      <c r="QT95" s="166"/>
      <c r="QU95" s="166"/>
      <c r="QV95" s="166"/>
      <c r="QW95" s="166"/>
      <c r="QX95" s="166"/>
      <c r="QY95" s="166"/>
      <c r="QZ95" s="166"/>
      <c r="RA95" s="166"/>
      <c r="RB95" s="166"/>
      <c r="RC95" s="166"/>
      <c r="RD95" s="166"/>
      <c r="RE95" s="166"/>
      <c r="RF95" s="166"/>
      <c r="RG95" s="166"/>
      <c r="RH95" s="166"/>
      <c r="RI95" s="166"/>
      <c r="RJ95" s="166"/>
      <c r="RK95" s="166"/>
      <c r="RL95" s="166"/>
      <c r="RM95" s="166"/>
      <c r="RN95" s="166"/>
      <c r="RO95" s="166"/>
      <c r="RP95" s="166"/>
      <c r="RQ95" s="166"/>
      <c r="RR95" s="166"/>
      <c r="RS95" s="166"/>
      <c r="RT95" s="166"/>
      <c r="RU95" s="166"/>
      <c r="RV95" s="166"/>
      <c r="RW95" s="166"/>
      <c r="RX95" s="166"/>
      <c r="RY95" s="166"/>
      <c r="RZ95" s="166"/>
      <c r="SA95" s="166"/>
      <c r="SB95" s="166"/>
      <c r="SC95" s="166"/>
      <c r="SD95" s="166"/>
      <c r="SE95" s="166"/>
      <c r="SF95" s="166"/>
      <c r="SG95" s="166"/>
      <c r="SH95" s="166"/>
      <c r="SI95" s="166"/>
      <c r="SJ95" s="166"/>
      <c r="SK95" s="166"/>
      <c r="SL95" s="166"/>
      <c r="SM95" s="166"/>
      <c r="SN95" s="166"/>
      <c r="SO95" s="166"/>
      <c r="SP95" s="166"/>
      <c r="SQ95" s="166"/>
      <c r="SR95" s="166"/>
      <c r="SS95" s="166"/>
      <c r="ST95" s="166"/>
      <c r="SU95" s="166"/>
      <c r="SV95" s="166"/>
      <c r="SW95" s="166"/>
      <c r="SX95" s="166"/>
      <c r="SY95" s="166"/>
      <c r="SZ95" s="166"/>
      <c r="TA95" s="166"/>
      <c r="TB95" s="166"/>
      <c r="TC95" s="166"/>
      <c r="TD95" s="166"/>
      <c r="TE95" s="166"/>
      <c r="TF95" s="166"/>
      <c r="TG95" s="166"/>
      <c r="TH95" s="166"/>
      <c r="TI95" s="166"/>
      <c r="TJ95" s="166"/>
      <c r="TK95" s="166"/>
      <c r="TL95" s="166"/>
      <c r="TM95" s="166"/>
      <c r="TN95" s="166"/>
      <c r="TO95" s="166"/>
      <c r="TP95" s="166"/>
      <c r="TQ95" s="166"/>
      <c r="TR95" s="166"/>
      <c r="TS95" s="166"/>
      <c r="TT95" s="166"/>
      <c r="TU95" s="166"/>
      <c r="TV95" s="166"/>
      <c r="TW95" s="166"/>
      <c r="TX95" s="166"/>
      <c r="TY95" s="166"/>
      <c r="TZ95" s="166"/>
      <c r="UA95" s="166"/>
      <c r="UB95" s="166"/>
      <c r="UC95" s="166"/>
      <c r="UD95" s="166"/>
      <c r="UE95" s="166"/>
      <c r="UF95" s="166"/>
      <c r="UG95" s="166"/>
      <c r="UH95" s="166"/>
      <c r="UI95" s="166"/>
      <c r="UJ95" s="166"/>
      <c r="UK95" s="166"/>
      <c r="UL95" s="166"/>
      <c r="UM95" s="166"/>
      <c r="UN95" s="166"/>
      <c r="UO95" s="166"/>
      <c r="UP95" s="166"/>
      <c r="UQ95" s="166"/>
      <c r="UR95" s="166"/>
      <c r="US95" s="166"/>
      <c r="UT95" s="166"/>
      <c r="UU95" s="166"/>
      <c r="UV95" s="166"/>
      <c r="UW95" s="166"/>
      <c r="UX95" s="166"/>
      <c r="UY95" s="166"/>
      <c r="UZ95" s="166"/>
      <c r="VA95" s="166"/>
      <c r="VB95" s="166"/>
      <c r="VC95" s="166"/>
      <c r="VD95" s="166"/>
      <c r="VE95" s="166"/>
      <c r="VF95" s="166"/>
      <c r="VG95" s="166"/>
      <c r="VH95" s="166"/>
      <c r="VI95" s="166"/>
      <c r="VJ95" s="166"/>
      <c r="VK95" s="166"/>
      <c r="VL95" s="166"/>
      <c r="VM95" s="166"/>
      <c r="VN95" s="166"/>
      <c r="VO95" s="166"/>
      <c r="VP95" s="166"/>
      <c r="VQ95" s="166"/>
      <c r="VR95" s="166"/>
      <c r="VS95" s="166"/>
      <c r="VT95" s="166"/>
      <c r="VU95" s="166"/>
      <c r="VV95" s="166"/>
      <c r="VW95" s="166"/>
      <c r="VX95" s="166"/>
      <c r="VY95" s="166"/>
      <c r="VZ95" s="166"/>
      <c r="WA95" s="166"/>
      <c r="WB95" s="166"/>
      <c r="WC95" s="166"/>
      <c r="WD95" s="166"/>
      <c r="WE95" s="166"/>
      <c r="WF95" s="166"/>
      <c r="WG95" s="166"/>
      <c r="WH95" s="166"/>
      <c r="WI95" s="166"/>
      <c r="WJ95" s="166"/>
      <c r="WK95" s="166"/>
      <c r="WL95" s="166"/>
      <c r="WM95" s="166"/>
      <c r="WN95" s="166"/>
      <c r="WO95" s="166"/>
      <c r="WP95" s="166"/>
      <c r="WQ95" s="166"/>
      <c r="WR95" s="166"/>
      <c r="WS95" s="166"/>
      <c r="WT95" s="166"/>
      <c r="WU95" s="166"/>
      <c r="WV95" s="166"/>
      <c r="WW95" s="166"/>
      <c r="WX95" s="166"/>
      <c r="WY95" s="166"/>
      <c r="WZ95" s="166"/>
      <c r="XA95" s="166"/>
      <c r="XB95" s="166"/>
      <c r="XC95" s="166"/>
      <c r="XD95" s="166"/>
      <c r="XE95" s="166"/>
      <c r="XF95" s="166"/>
      <c r="XG95" s="166"/>
      <c r="XH95" s="166"/>
      <c r="XI95" s="166"/>
      <c r="XJ95" s="166"/>
      <c r="XK95" s="166"/>
      <c r="XL95" s="166"/>
      <c r="XM95" s="166"/>
      <c r="XN95" s="166"/>
      <c r="XO95" s="166"/>
      <c r="XP95" s="166"/>
      <c r="XQ95" s="166"/>
      <c r="XR95" s="166"/>
      <c r="XS95" s="166"/>
      <c r="XT95" s="166"/>
      <c r="XU95" s="166"/>
      <c r="XV95" s="166"/>
      <c r="XW95" s="166"/>
      <c r="XX95" s="166"/>
      <c r="XY95" s="166"/>
      <c r="XZ95" s="166"/>
      <c r="YA95" s="166"/>
      <c r="YB95" s="166"/>
      <c r="YC95" s="166"/>
      <c r="YD95" s="166"/>
      <c r="YE95" s="166"/>
      <c r="YF95" s="166"/>
      <c r="YG95" s="166"/>
      <c r="YH95" s="166"/>
      <c r="YI95" s="166"/>
      <c r="YJ95" s="166"/>
      <c r="YK95" s="166"/>
      <c r="YL95" s="166"/>
      <c r="YM95" s="166"/>
      <c r="YN95" s="166"/>
      <c r="YO95" s="166"/>
      <c r="YP95" s="166"/>
      <c r="YQ95" s="166"/>
      <c r="YR95" s="166"/>
      <c r="YS95" s="166"/>
      <c r="YT95" s="166"/>
      <c r="YU95" s="166"/>
      <c r="YV95" s="166"/>
      <c r="YW95" s="166"/>
      <c r="YX95" s="166"/>
      <c r="YY95" s="166"/>
      <c r="YZ95" s="166"/>
      <c r="ZA95" s="166"/>
      <c r="ZB95" s="166"/>
      <c r="ZC95" s="166"/>
      <c r="ZD95" s="166"/>
      <c r="ZE95" s="166"/>
      <c r="ZF95" s="166"/>
      <c r="ZG95" s="166"/>
      <c r="ZH95" s="166"/>
      <c r="ZI95" s="166"/>
      <c r="ZJ95" s="166"/>
      <c r="ZK95" s="166"/>
      <c r="ZL95" s="166"/>
      <c r="ZM95" s="166"/>
      <c r="ZN95" s="166"/>
      <c r="ZO95" s="166"/>
      <c r="ZP95" s="166"/>
      <c r="ZQ95" s="166"/>
      <c r="ZR95" s="166"/>
      <c r="ZS95" s="166"/>
      <c r="ZT95" s="166"/>
      <c r="ZU95" s="166"/>
      <c r="ZV95" s="166"/>
      <c r="ZW95" s="166"/>
      <c r="ZX95" s="166"/>
      <c r="ZY95" s="166"/>
      <c r="ZZ95" s="166"/>
      <c r="AAA95" s="166"/>
      <c r="AAB95" s="166"/>
      <c r="AAC95" s="166"/>
      <c r="AAD95" s="166"/>
      <c r="AAE95" s="166"/>
      <c r="AAF95" s="166"/>
      <c r="AAG95" s="166"/>
      <c r="AAH95" s="166"/>
      <c r="AAI95" s="166"/>
      <c r="AAJ95" s="166"/>
      <c r="AAK95" s="166"/>
      <c r="AAL95" s="166"/>
      <c r="AAM95" s="166"/>
      <c r="AAN95" s="166"/>
      <c r="AAO95" s="166"/>
      <c r="AAP95" s="166"/>
      <c r="AAQ95" s="166"/>
      <c r="AAR95" s="166"/>
      <c r="AAS95" s="166"/>
      <c r="AAT95" s="166"/>
      <c r="AAU95" s="166"/>
      <c r="AAV95" s="166"/>
      <c r="AAW95" s="166"/>
      <c r="AAX95" s="166"/>
      <c r="AAY95" s="166"/>
      <c r="AAZ95" s="166"/>
      <c r="ABA95" s="166"/>
      <c r="ABB95" s="166"/>
      <c r="ABC95" s="166"/>
      <c r="ABD95" s="166"/>
      <c r="ABE95" s="166"/>
      <c r="ABF95" s="166"/>
      <c r="ABG95" s="166"/>
      <c r="ABH95" s="166"/>
      <c r="ABI95" s="166"/>
      <c r="ABJ95" s="166"/>
      <c r="ABK95" s="166"/>
      <c r="ABL95" s="166"/>
      <c r="ABM95" s="166"/>
      <c r="ABN95" s="166"/>
      <c r="ABO95" s="166"/>
      <c r="ABP95" s="166"/>
      <c r="ABQ95" s="166"/>
      <c r="ABR95" s="166"/>
      <c r="ABS95" s="166"/>
      <c r="ABT95" s="166"/>
      <c r="ABU95" s="166"/>
      <c r="ABV95" s="166"/>
      <c r="ABW95" s="166"/>
      <c r="ABX95" s="166"/>
      <c r="ABY95" s="166"/>
      <c r="ABZ95" s="166"/>
      <c r="ACA95" s="166"/>
      <c r="ACB95" s="166"/>
      <c r="ACC95" s="166"/>
      <c r="ACD95" s="166"/>
      <c r="ACE95" s="166"/>
      <c r="ACF95" s="166"/>
      <c r="ACG95" s="166"/>
      <c r="ACH95" s="166"/>
      <c r="ACI95" s="166"/>
      <c r="ACJ95" s="166"/>
      <c r="ACK95" s="166"/>
      <c r="ACL95" s="166"/>
      <c r="ACM95" s="166"/>
      <c r="ACN95" s="166"/>
      <c r="ACO95" s="166"/>
      <c r="ACP95" s="166"/>
      <c r="ACQ95" s="166"/>
      <c r="ACR95" s="166"/>
      <c r="ACS95" s="166"/>
      <c r="ACT95" s="166"/>
      <c r="ACU95" s="166"/>
      <c r="ACV95" s="166"/>
      <c r="ACW95" s="166"/>
      <c r="ACX95" s="166"/>
      <c r="ACY95" s="166"/>
      <c r="ACZ95" s="166"/>
      <c r="ADA95" s="166"/>
      <c r="ADB95" s="166"/>
      <c r="ADC95" s="166"/>
      <c r="ADD95" s="166"/>
      <c r="ADE95" s="166"/>
      <c r="ADF95" s="166"/>
      <c r="ADG95" s="166"/>
      <c r="ADH95" s="166"/>
      <c r="ADI95" s="166"/>
      <c r="ADJ95" s="166"/>
      <c r="ADK95" s="166"/>
      <c r="ADL95" s="166"/>
      <c r="ADM95" s="166"/>
      <c r="ADN95" s="166"/>
      <c r="ADO95" s="166"/>
      <c r="ADP95" s="166"/>
      <c r="ADQ95" s="166"/>
      <c r="ADR95" s="166"/>
      <c r="ADS95" s="166"/>
      <c r="ADT95" s="166"/>
      <c r="ADU95" s="166"/>
      <c r="ADV95" s="166"/>
      <c r="ADW95" s="166"/>
      <c r="ADX95" s="166"/>
      <c r="ADY95" s="166"/>
      <c r="ADZ95" s="166"/>
      <c r="AEA95" s="166"/>
      <c r="AEB95" s="166"/>
      <c r="AEC95" s="166"/>
      <c r="AED95" s="166"/>
      <c r="AEE95" s="166"/>
      <c r="AEF95" s="166"/>
      <c r="AEG95" s="166"/>
      <c r="AEH95" s="166"/>
      <c r="AEI95" s="166"/>
      <c r="AEJ95" s="166"/>
      <c r="AEK95" s="166"/>
      <c r="AEL95" s="166"/>
      <c r="AEM95" s="166"/>
      <c r="AEN95" s="166"/>
      <c r="AEO95" s="166"/>
      <c r="AEP95" s="166"/>
      <c r="AEQ95" s="166"/>
      <c r="AER95" s="166"/>
      <c r="AES95" s="166"/>
      <c r="AET95" s="166"/>
      <c r="AEU95" s="166"/>
      <c r="AEV95" s="166"/>
      <c r="AEW95" s="166"/>
      <c r="AEX95" s="166"/>
      <c r="AEY95" s="166"/>
      <c r="AEZ95" s="166"/>
      <c r="AFA95" s="166"/>
      <c r="AFB95" s="166"/>
      <c r="AFC95" s="166"/>
      <c r="AFD95" s="166"/>
      <c r="AFE95" s="166"/>
      <c r="AFF95" s="166"/>
      <c r="AFG95" s="166"/>
      <c r="AFH95" s="166"/>
      <c r="AFI95" s="166"/>
      <c r="AFJ95" s="166"/>
      <c r="AFK95" s="166"/>
      <c r="AFL95" s="166"/>
      <c r="AFM95" s="166"/>
      <c r="AFN95" s="166"/>
      <c r="AFO95" s="166"/>
      <c r="AFP95" s="166"/>
      <c r="AFQ95" s="166"/>
      <c r="AFR95" s="166"/>
      <c r="AFS95" s="166"/>
      <c r="AFT95" s="166"/>
      <c r="AFU95" s="166"/>
      <c r="AFV95" s="166"/>
      <c r="AFW95" s="166"/>
      <c r="AFX95" s="166"/>
      <c r="AFY95" s="166"/>
      <c r="AFZ95" s="166"/>
      <c r="AGA95" s="166"/>
      <c r="AGB95" s="166"/>
      <c r="AGC95" s="166"/>
      <c r="AGD95" s="166"/>
      <c r="AGE95" s="166"/>
      <c r="AGF95" s="166"/>
      <c r="AGG95" s="166"/>
      <c r="AGH95" s="166"/>
      <c r="AGI95" s="166"/>
      <c r="AGJ95" s="166"/>
      <c r="AGK95" s="166"/>
      <c r="AGL95" s="166"/>
      <c r="AGM95" s="166"/>
      <c r="AGN95" s="166"/>
      <c r="AGO95" s="166"/>
      <c r="AGP95" s="166"/>
      <c r="AGQ95" s="166"/>
      <c r="AGR95" s="166"/>
      <c r="AGS95" s="166"/>
      <c r="AGT95" s="166"/>
      <c r="AGU95" s="166"/>
      <c r="AGV95" s="166"/>
      <c r="AGW95" s="166"/>
      <c r="AGX95" s="166"/>
      <c r="AGY95" s="166"/>
      <c r="AGZ95" s="166"/>
      <c r="AHA95" s="166"/>
      <c r="AHB95" s="166"/>
      <c r="AHC95" s="166"/>
      <c r="AHD95" s="166"/>
      <c r="AHE95" s="166"/>
      <c r="AHF95" s="166"/>
      <c r="AHG95" s="166"/>
      <c r="AHH95" s="166"/>
      <c r="AHI95" s="166"/>
      <c r="AHJ95" s="166"/>
      <c r="AHK95" s="166"/>
      <c r="AHL95" s="166"/>
      <c r="AHM95" s="166"/>
      <c r="AHN95" s="166"/>
      <c r="AHO95" s="166"/>
      <c r="AHP95" s="166"/>
      <c r="AHQ95" s="166"/>
      <c r="AHR95" s="166"/>
      <c r="AHS95" s="166"/>
      <c r="AHT95" s="166"/>
      <c r="AHU95" s="166"/>
      <c r="AHV95" s="166"/>
      <c r="AHW95" s="166"/>
      <c r="AHX95" s="166"/>
      <c r="AHY95" s="166"/>
      <c r="AHZ95" s="166"/>
      <c r="AIA95" s="166"/>
      <c r="AIB95" s="166"/>
      <c r="AIC95" s="166"/>
      <c r="AID95" s="166"/>
      <c r="AIE95" s="166"/>
      <c r="AIF95" s="166"/>
      <c r="AIG95" s="166"/>
      <c r="AIH95" s="166"/>
      <c r="AII95" s="166"/>
      <c r="AIJ95" s="166"/>
      <c r="AIK95" s="166"/>
      <c r="AIL95" s="166"/>
      <c r="AIM95" s="166"/>
      <c r="AIN95" s="166"/>
      <c r="AIO95" s="166"/>
      <c r="AIP95" s="166"/>
      <c r="AIQ95" s="166"/>
      <c r="AIR95" s="166"/>
      <c r="AIS95" s="166"/>
      <c r="AIT95" s="166"/>
      <c r="AIU95" s="166"/>
      <c r="AIV95" s="166"/>
      <c r="AIW95" s="166"/>
      <c r="AIX95" s="166"/>
      <c r="AIY95" s="166"/>
      <c r="AIZ95" s="166"/>
      <c r="AJA95" s="166"/>
      <c r="AJB95" s="166"/>
      <c r="AJC95" s="166"/>
      <c r="AJD95" s="166"/>
      <c r="AJE95" s="166"/>
      <c r="AJF95" s="166"/>
      <c r="AJG95" s="166"/>
      <c r="AJH95" s="166"/>
      <c r="AJI95" s="166"/>
      <c r="AJJ95" s="166"/>
      <c r="AJK95" s="166"/>
      <c r="AJL95" s="166"/>
      <c r="AJM95" s="166"/>
      <c r="AJN95" s="166"/>
      <c r="AJO95" s="166"/>
      <c r="AJP95" s="166"/>
      <c r="AJQ95" s="166"/>
      <c r="AJR95" s="166"/>
      <c r="AJS95" s="166"/>
      <c r="AJT95" s="166"/>
      <c r="AJU95" s="166"/>
      <c r="AJV95" s="166"/>
      <c r="AJW95" s="166"/>
      <c r="AJX95" s="166"/>
      <c r="AJY95" s="166"/>
      <c r="AJZ95" s="166"/>
      <c r="AKA95" s="166"/>
      <c r="AKB95" s="166"/>
      <c r="AKC95" s="166"/>
      <c r="AKD95" s="166"/>
      <c r="AKE95" s="166"/>
      <c r="AKF95" s="166"/>
      <c r="AKG95" s="166"/>
      <c r="AKH95" s="166"/>
      <c r="AKI95" s="166"/>
      <c r="AKJ95" s="166"/>
      <c r="AKK95" s="166"/>
      <c r="AKL95" s="166"/>
      <c r="AKM95" s="166"/>
      <c r="AKN95" s="166"/>
    </row>
    <row r="96" spans="1:976" s="421" customFormat="1">
      <c r="A96" s="169" t="str">
        <f>A83</f>
        <v>II. kwartał 4</v>
      </c>
      <c r="B96" s="170"/>
      <c r="C96" s="170"/>
      <c r="D96" s="171">
        <f ca="1">D83</f>
        <v>0</v>
      </c>
      <c r="E96" s="171">
        <f ca="1">E83-D83</f>
        <v>0</v>
      </c>
      <c r="F96" s="171">
        <f ca="1">F83-E83</f>
        <v>0</v>
      </c>
      <c r="G96" s="171">
        <f ca="1">G83-F83</f>
        <v>0</v>
      </c>
      <c r="H96" s="171">
        <f ca="1">H83-G83</f>
        <v>0</v>
      </c>
      <c r="I96" s="171">
        <f ca="1">I83-H83</f>
        <v>0</v>
      </c>
      <c r="J96" s="171">
        <f ca="1">J83-I83</f>
        <v>0</v>
      </c>
      <c r="K96" s="171">
        <f ca="1">K83-J83</f>
        <v>0</v>
      </c>
      <c r="L96" s="171">
        <f ca="1">L83-K83</f>
        <v>0</v>
      </c>
      <c r="M96" s="171">
        <f ca="1">M83-L83</f>
        <v>0</v>
      </c>
      <c r="N96" s="171">
        <f ca="1">N83-M83</f>
        <v>1800000</v>
      </c>
      <c r="O96" s="171">
        <f ca="1">O83-N83</f>
        <v>0</v>
      </c>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c r="AS96" s="166"/>
      <c r="AT96" s="166"/>
      <c r="AU96" s="166"/>
      <c r="AV96" s="166"/>
      <c r="AW96" s="166"/>
      <c r="AX96" s="166"/>
      <c r="AY96" s="166"/>
      <c r="AZ96" s="166"/>
      <c r="BA96" s="166"/>
      <c r="BB96" s="166"/>
      <c r="BC96" s="166"/>
      <c r="BD96" s="166"/>
      <c r="BE96" s="166"/>
      <c r="BF96" s="166"/>
      <c r="BG96" s="166"/>
      <c r="BH96" s="166"/>
      <c r="BI96" s="166"/>
      <c r="BJ96" s="166"/>
      <c r="BK96" s="166"/>
      <c r="BL96" s="166"/>
      <c r="BM96" s="166"/>
      <c r="BN96" s="166"/>
      <c r="BO96" s="166"/>
      <c r="BP96" s="166"/>
      <c r="BQ96" s="166"/>
      <c r="BR96" s="166"/>
      <c r="BS96" s="166"/>
      <c r="BT96" s="166"/>
      <c r="BU96" s="166"/>
      <c r="BV96" s="166"/>
      <c r="BW96" s="166"/>
      <c r="BX96" s="166"/>
      <c r="BY96" s="166"/>
      <c r="BZ96" s="166"/>
      <c r="CA96" s="166"/>
      <c r="CB96" s="166"/>
      <c r="CC96" s="166"/>
      <c r="CD96" s="166"/>
      <c r="CE96" s="166"/>
      <c r="CF96" s="166"/>
      <c r="CG96" s="166"/>
      <c r="CH96" s="166"/>
      <c r="CI96" s="166"/>
      <c r="CJ96" s="166"/>
      <c r="CK96" s="166"/>
      <c r="CL96" s="166"/>
      <c r="CM96" s="166"/>
      <c r="CN96" s="166"/>
      <c r="CO96" s="166"/>
      <c r="CP96" s="166"/>
      <c r="CQ96" s="166"/>
      <c r="CR96" s="166"/>
      <c r="CS96" s="166"/>
      <c r="CT96" s="166"/>
      <c r="CU96" s="166"/>
      <c r="CV96" s="166"/>
      <c r="CW96" s="166"/>
      <c r="CX96" s="166"/>
      <c r="CY96" s="166"/>
      <c r="CZ96" s="166"/>
      <c r="DA96" s="166"/>
      <c r="DB96" s="166"/>
      <c r="DC96" s="166"/>
      <c r="DD96" s="166"/>
      <c r="DE96" s="166"/>
      <c r="DF96" s="166"/>
      <c r="DG96" s="166"/>
      <c r="DH96" s="166"/>
      <c r="DI96" s="166"/>
      <c r="DJ96" s="166"/>
      <c r="DK96" s="166"/>
      <c r="DL96" s="166"/>
      <c r="DM96" s="166"/>
      <c r="DN96" s="166"/>
      <c r="DO96" s="166"/>
      <c r="DP96" s="166"/>
      <c r="DQ96" s="166"/>
      <c r="DR96" s="166"/>
      <c r="DS96" s="166"/>
      <c r="DT96" s="166"/>
      <c r="DU96" s="166"/>
      <c r="DV96" s="166"/>
      <c r="DW96" s="166"/>
      <c r="DX96" s="166"/>
      <c r="DY96" s="166"/>
      <c r="DZ96" s="166"/>
      <c r="EA96" s="166"/>
      <c r="EB96" s="166"/>
      <c r="EC96" s="166"/>
      <c r="ED96" s="166"/>
      <c r="EE96" s="166"/>
      <c r="EF96" s="166"/>
      <c r="EG96" s="166"/>
      <c r="EH96" s="166"/>
      <c r="EI96" s="166"/>
      <c r="EJ96" s="166"/>
      <c r="EK96" s="166"/>
      <c r="EL96" s="166"/>
      <c r="EM96" s="166"/>
      <c r="EN96" s="166"/>
      <c r="EO96" s="166"/>
      <c r="EP96" s="166"/>
      <c r="EQ96" s="166"/>
      <c r="ER96" s="166"/>
      <c r="ES96" s="166"/>
      <c r="ET96" s="166"/>
      <c r="EU96" s="166"/>
      <c r="EV96" s="166"/>
      <c r="EW96" s="166"/>
      <c r="EX96" s="166"/>
      <c r="EY96" s="166"/>
      <c r="EZ96" s="166"/>
      <c r="FA96" s="166"/>
      <c r="FB96" s="166"/>
      <c r="FC96" s="166"/>
      <c r="FD96" s="166"/>
      <c r="FE96" s="166"/>
      <c r="FF96" s="166"/>
      <c r="FG96" s="166"/>
      <c r="FH96" s="166"/>
      <c r="FI96" s="166"/>
      <c r="FJ96" s="166"/>
      <c r="FK96" s="166"/>
      <c r="FL96" s="166"/>
      <c r="FM96" s="166"/>
      <c r="FN96" s="166"/>
      <c r="FO96" s="166"/>
      <c r="FP96" s="166"/>
      <c r="FQ96" s="166"/>
      <c r="FR96" s="166"/>
      <c r="FS96" s="166"/>
      <c r="FT96" s="166"/>
      <c r="FU96" s="166"/>
      <c r="FV96" s="166"/>
      <c r="FW96" s="166"/>
      <c r="FX96" s="166"/>
      <c r="FY96" s="166"/>
      <c r="FZ96" s="166"/>
      <c r="GA96" s="166"/>
      <c r="GB96" s="166"/>
      <c r="GC96" s="166"/>
      <c r="GD96" s="166"/>
      <c r="GE96" s="166"/>
      <c r="GF96" s="166"/>
      <c r="GG96" s="166"/>
      <c r="GH96" s="166"/>
      <c r="GI96" s="166"/>
      <c r="GJ96" s="166"/>
      <c r="GK96" s="166"/>
      <c r="GL96" s="166"/>
      <c r="GM96" s="166"/>
      <c r="GN96" s="166"/>
      <c r="GO96" s="166"/>
      <c r="GP96" s="166"/>
      <c r="GQ96" s="166"/>
      <c r="GR96" s="166"/>
      <c r="GS96" s="166"/>
      <c r="GT96" s="166"/>
      <c r="GU96" s="166"/>
      <c r="GV96" s="166"/>
      <c r="GW96" s="166"/>
      <c r="GX96" s="166"/>
      <c r="GY96" s="166"/>
      <c r="GZ96" s="166"/>
      <c r="HA96" s="166"/>
      <c r="HB96" s="166"/>
      <c r="HC96" s="166"/>
      <c r="HD96" s="166"/>
      <c r="HE96" s="166"/>
      <c r="HF96" s="166"/>
      <c r="HG96" s="166"/>
      <c r="HH96" s="166"/>
      <c r="HI96" s="166"/>
      <c r="HJ96" s="166"/>
      <c r="HK96" s="166"/>
      <c r="HL96" s="166"/>
      <c r="HM96" s="166"/>
      <c r="HN96" s="166"/>
      <c r="HO96" s="166"/>
      <c r="HP96" s="166"/>
      <c r="HQ96" s="166"/>
      <c r="HR96" s="166"/>
      <c r="HS96" s="166"/>
      <c r="HT96" s="166"/>
      <c r="HU96" s="166"/>
      <c r="HV96" s="166"/>
      <c r="HW96" s="166"/>
      <c r="HX96" s="166"/>
      <c r="HY96" s="166"/>
      <c r="HZ96" s="166"/>
      <c r="IA96" s="166"/>
      <c r="IB96" s="166"/>
      <c r="IC96" s="166"/>
      <c r="ID96" s="166"/>
      <c r="IE96" s="166"/>
      <c r="IF96" s="166"/>
      <c r="IG96" s="166"/>
      <c r="IH96" s="166"/>
      <c r="II96" s="166"/>
      <c r="IJ96" s="166"/>
      <c r="IK96" s="166"/>
      <c r="IL96" s="166"/>
      <c r="IM96" s="166"/>
      <c r="IN96" s="166"/>
      <c r="IO96" s="166"/>
      <c r="IP96" s="166"/>
      <c r="IQ96" s="166"/>
      <c r="IR96" s="166"/>
      <c r="IS96" s="166"/>
      <c r="IT96" s="166"/>
      <c r="IU96" s="166"/>
      <c r="IV96" s="166"/>
      <c r="IW96" s="166"/>
      <c r="IX96" s="166"/>
      <c r="IY96" s="166"/>
      <c r="IZ96" s="166"/>
      <c r="JA96" s="166"/>
      <c r="JB96" s="166"/>
      <c r="JC96" s="166"/>
      <c r="JD96" s="166"/>
      <c r="JE96" s="166"/>
      <c r="JF96" s="166"/>
      <c r="JG96" s="166"/>
      <c r="JH96" s="166"/>
      <c r="JI96" s="166"/>
      <c r="JJ96" s="166"/>
      <c r="JK96" s="166"/>
      <c r="JL96" s="166"/>
      <c r="JM96" s="166"/>
      <c r="JN96" s="166"/>
      <c r="JO96" s="166"/>
      <c r="JP96" s="166"/>
      <c r="JQ96" s="166"/>
      <c r="JR96" s="166"/>
      <c r="JS96" s="166"/>
      <c r="JT96" s="166"/>
      <c r="JU96" s="166"/>
      <c r="JV96" s="166"/>
      <c r="JW96" s="166"/>
      <c r="JX96" s="166"/>
      <c r="JY96" s="166"/>
      <c r="JZ96" s="166"/>
      <c r="KA96" s="166"/>
      <c r="KB96" s="166"/>
      <c r="KC96" s="166"/>
      <c r="KD96" s="166"/>
      <c r="KE96" s="166"/>
      <c r="KF96" s="166"/>
      <c r="KG96" s="166"/>
      <c r="KH96" s="166"/>
      <c r="KI96" s="166"/>
      <c r="KJ96" s="166"/>
      <c r="KK96" s="166"/>
      <c r="KL96" s="166"/>
      <c r="KM96" s="166"/>
      <c r="KN96" s="166"/>
      <c r="KO96" s="166"/>
      <c r="KP96" s="166"/>
      <c r="KQ96" s="166"/>
      <c r="KR96" s="166"/>
      <c r="KS96" s="166"/>
      <c r="KT96" s="166"/>
      <c r="KU96" s="166"/>
      <c r="KV96" s="166"/>
      <c r="KW96" s="166"/>
      <c r="KX96" s="166"/>
      <c r="KY96" s="166"/>
      <c r="KZ96" s="166"/>
      <c r="LA96" s="166"/>
      <c r="LB96" s="166"/>
      <c r="LC96" s="166"/>
      <c r="LD96" s="166"/>
      <c r="LE96" s="166"/>
      <c r="LF96" s="166"/>
      <c r="LG96" s="166"/>
      <c r="LH96" s="166"/>
      <c r="LI96" s="166"/>
      <c r="LJ96" s="166"/>
      <c r="LK96" s="166"/>
      <c r="LL96" s="166"/>
      <c r="LM96" s="166"/>
      <c r="LN96" s="166"/>
      <c r="LO96" s="166"/>
      <c r="LP96" s="166"/>
      <c r="LQ96" s="166"/>
      <c r="LR96" s="166"/>
      <c r="LS96" s="166"/>
      <c r="LT96" s="166"/>
      <c r="LU96" s="166"/>
      <c r="LV96" s="166"/>
      <c r="LW96" s="166"/>
      <c r="LX96" s="166"/>
      <c r="LY96" s="166"/>
      <c r="LZ96" s="166"/>
      <c r="MA96" s="166"/>
      <c r="MB96" s="166"/>
      <c r="MC96" s="166"/>
      <c r="MD96" s="166"/>
      <c r="ME96" s="166"/>
      <c r="MF96" s="166"/>
      <c r="MG96" s="166"/>
      <c r="MH96" s="166"/>
      <c r="MI96" s="166"/>
      <c r="MJ96" s="166"/>
      <c r="MK96" s="166"/>
      <c r="ML96" s="166"/>
      <c r="MM96" s="166"/>
      <c r="MN96" s="166"/>
      <c r="MO96" s="166"/>
      <c r="MP96" s="166"/>
      <c r="MQ96" s="166"/>
      <c r="MR96" s="166"/>
      <c r="MS96" s="166"/>
      <c r="MT96" s="166"/>
      <c r="MU96" s="166"/>
      <c r="MV96" s="166"/>
      <c r="MW96" s="166"/>
      <c r="MX96" s="166"/>
      <c r="MY96" s="166"/>
      <c r="MZ96" s="166"/>
      <c r="NA96" s="166"/>
      <c r="NB96" s="166"/>
      <c r="NC96" s="166"/>
      <c r="ND96" s="166"/>
      <c r="NE96" s="166"/>
      <c r="NF96" s="166"/>
      <c r="NG96" s="166"/>
      <c r="NH96" s="166"/>
      <c r="NI96" s="166"/>
      <c r="NJ96" s="166"/>
      <c r="NK96" s="166"/>
      <c r="NL96" s="166"/>
      <c r="NM96" s="166"/>
      <c r="NN96" s="166"/>
      <c r="NO96" s="166"/>
      <c r="NP96" s="166"/>
      <c r="NQ96" s="166"/>
      <c r="NR96" s="166"/>
      <c r="NS96" s="166"/>
      <c r="NT96" s="166"/>
      <c r="NU96" s="166"/>
      <c r="NV96" s="166"/>
      <c r="NW96" s="166"/>
      <c r="NX96" s="166"/>
      <c r="NY96" s="166"/>
      <c r="NZ96" s="166"/>
      <c r="OA96" s="166"/>
      <c r="OB96" s="166"/>
      <c r="OC96" s="166"/>
      <c r="OD96" s="166"/>
      <c r="OE96" s="166"/>
      <c r="OF96" s="166"/>
      <c r="OG96" s="166"/>
      <c r="OH96" s="166"/>
      <c r="OI96" s="166"/>
      <c r="OJ96" s="166"/>
      <c r="OK96" s="166"/>
      <c r="OL96" s="166"/>
      <c r="OM96" s="166"/>
      <c r="ON96" s="166"/>
      <c r="OO96" s="166"/>
      <c r="OP96" s="166"/>
      <c r="OQ96" s="166"/>
      <c r="OR96" s="166"/>
      <c r="OS96" s="166"/>
      <c r="OT96" s="166"/>
      <c r="OU96" s="166"/>
      <c r="OV96" s="166"/>
      <c r="OW96" s="166"/>
      <c r="OX96" s="166"/>
      <c r="OY96" s="166"/>
      <c r="OZ96" s="166"/>
      <c r="PA96" s="166"/>
      <c r="PB96" s="166"/>
      <c r="PC96" s="166"/>
      <c r="PD96" s="166"/>
      <c r="PE96" s="166"/>
      <c r="PF96" s="166"/>
      <c r="PG96" s="166"/>
      <c r="PH96" s="166"/>
      <c r="PI96" s="166"/>
      <c r="PJ96" s="166"/>
      <c r="PK96" s="166"/>
      <c r="PL96" s="166"/>
      <c r="PM96" s="166"/>
      <c r="PN96" s="166"/>
      <c r="PO96" s="166"/>
      <c r="PP96" s="166"/>
      <c r="PQ96" s="166"/>
      <c r="PR96" s="166"/>
      <c r="PS96" s="166"/>
      <c r="PT96" s="166"/>
      <c r="PU96" s="166"/>
      <c r="PV96" s="166"/>
      <c r="PW96" s="166"/>
      <c r="PX96" s="166"/>
      <c r="PY96" s="166"/>
      <c r="PZ96" s="166"/>
      <c r="QA96" s="166"/>
      <c r="QB96" s="166"/>
      <c r="QC96" s="166"/>
      <c r="QD96" s="166"/>
      <c r="QE96" s="166"/>
      <c r="QF96" s="166"/>
      <c r="QG96" s="166"/>
      <c r="QH96" s="166"/>
      <c r="QI96" s="166"/>
      <c r="QJ96" s="166"/>
      <c r="QK96" s="166"/>
      <c r="QL96" s="166"/>
      <c r="QM96" s="166"/>
      <c r="QN96" s="166"/>
      <c r="QO96" s="166"/>
      <c r="QP96" s="166"/>
      <c r="QQ96" s="166"/>
      <c r="QR96" s="166"/>
      <c r="QS96" s="166"/>
      <c r="QT96" s="166"/>
      <c r="QU96" s="166"/>
      <c r="QV96" s="166"/>
      <c r="QW96" s="166"/>
      <c r="QX96" s="166"/>
      <c r="QY96" s="166"/>
      <c r="QZ96" s="166"/>
      <c r="RA96" s="166"/>
      <c r="RB96" s="166"/>
      <c r="RC96" s="166"/>
      <c r="RD96" s="166"/>
      <c r="RE96" s="166"/>
      <c r="RF96" s="166"/>
      <c r="RG96" s="166"/>
      <c r="RH96" s="166"/>
      <c r="RI96" s="166"/>
      <c r="RJ96" s="166"/>
      <c r="RK96" s="166"/>
      <c r="RL96" s="166"/>
      <c r="RM96" s="166"/>
      <c r="RN96" s="166"/>
      <c r="RO96" s="166"/>
      <c r="RP96" s="166"/>
      <c r="RQ96" s="166"/>
      <c r="RR96" s="166"/>
      <c r="RS96" s="166"/>
      <c r="RT96" s="166"/>
      <c r="RU96" s="166"/>
      <c r="RV96" s="166"/>
      <c r="RW96" s="166"/>
      <c r="RX96" s="166"/>
      <c r="RY96" s="166"/>
      <c r="RZ96" s="166"/>
      <c r="SA96" s="166"/>
      <c r="SB96" s="166"/>
      <c r="SC96" s="166"/>
      <c r="SD96" s="166"/>
      <c r="SE96" s="166"/>
      <c r="SF96" s="166"/>
      <c r="SG96" s="166"/>
      <c r="SH96" s="166"/>
      <c r="SI96" s="166"/>
      <c r="SJ96" s="166"/>
      <c r="SK96" s="166"/>
      <c r="SL96" s="166"/>
      <c r="SM96" s="166"/>
      <c r="SN96" s="166"/>
      <c r="SO96" s="166"/>
      <c r="SP96" s="166"/>
      <c r="SQ96" s="166"/>
      <c r="SR96" s="166"/>
      <c r="SS96" s="166"/>
      <c r="ST96" s="166"/>
      <c r="SU96" s="166"/>
      <c r="SV96" s="166"/>
      <c r="SW96" s="166"/>
      <c r="SX96" s="166"/>
      <c r="SY96" s="166"/>
      <c r="SZ96" s="166"/>
      <c r="TA96" s="166"/>
      <c r="TB96" s="166"/>
      <c r="TC96" s="166"/>
      <c r="TD96" s="166"/>
      <c r="TE96" s="166"/>
      <c r="TF96" s="166"/>
      <c r="TG96" s="166"/>
      <c r="TH96" s="166"/>
      <c r="TI96" s="166"/>
      <c r="TJ96" s="166"/>
      <c r="TK96" s="166"/>
      <c r="TL96" s="166"/>
      <c r="TM96" s="166"/>
      <c r="TN96" s="166"/>
      <c r="TO96" s="166"/>
      <c r="TP96" s="166"/>
      <c r="TQ96" s="166"/>
      <c r="TR96" s="166"/>
      <c r="TS96" s="166"/>
      <c r="TT96" s="166"/>
      <c r="TU96" s="166"/>
      <c r="TV96" s="166"/>
      <c r="TW96" s="166"/>
      <c r="TX96" s="166"/>
      <c r="TY96" s="166"/>
      <c r="TZ96" s="166"/>
      <c r="UA96" s="166"/>
      <c r="UB96" s="166"/>
      <c r="UC96" s="166"/>
      <c r="UD96" s="166"/>
      <c r="UE96" s="166"/>
      <c r="UF96" s="166"/>
      <c r="UG96" s="166"/>
      <c r="UH96" s="166"/>
      <c r="UI96" s="166"/>
      <c r="UJ96" s="166"/>
      <c r="UK96" s="166"/>
      <c r="UL96" s="166"/>
      <c r="UM96" s="166"/>
      <c r="UN96" s="166"/>
      <c r="UO96" s="166"/>
      <c r="UP96" s="166"/>
      <c r="UQ96" s="166"/>
      <c r="UR96" s="166"/>
      <c r="US96" s="166"/>
      <c r="UT96" s="166"/>
      <c r="UU96" s="166"/>
      <c r="UV96" s="166"/>
      <c r="UW96" s="166"/>
      <c r="UX96" s="166"/>
      <c r="UY96" s="166"/>
      <c r="UZ96" s="166"/>
      <c r="VA96" s="166"/>
      <c r="VB96" s="166"/>
      <c r="VC96" s="166"/>
      <c r="VD96" s="166"/>
      <c r="VE96" s="166"/>
      <c r="VF96" s="166"/>
      <c r="VG96" s="166"/>
      <c r="VH96" s="166"/>
      <c r="VI96" s="166"/>
      <c r="VJ96" s="166"/>
      <c r="VK96" s="166"/>
      <c r="VL96" s="166"/>
      <c r="VM96" s="166"/>
      <c r="VN96" s="166"/>
      <c r="VO96" s="166"/>
      <c r="VP96" s="166"/>
      <c r="VQ96" s="166"/>
      <c r="VR96" s="166"/>
      <c r="VS96" s="166"/>
      <c r="VT96" s="166"/>
      <c r="VU96" s="166"/>
      <c r="VV96" s="166"/>
      <c r="VW96" s="166"/>
      <c r="VX96" s="166"/>
      <c r="VY96" s="166"/>
      <c r="VZ96" s="166"/>
      <c r="WA96" s="166"/>
      <c r="WB96" s="166"/>
      <c r="WC96" s="166"/>
      <c r="WD96" s="166"/>
      <c r="WE96" s="166"/>
      <c r="WF96" s="166"/>
      <c r="WG96" s="166"/>
      <c r="WH96" s="166"/>
      <c r="WI96" s="166"/>
      <c r="WJ96" s="166"/>
      <c r="WK96" s="166"/>
      <c r="WL96" s="166"/>
      <c r="WM96" s="166"/>
      <c r="WN96" s="166"/>
      <c r="WO96" s="166"/>
      <c r="WP96" s="166"/>
      <c r="WQ96" s="166"/>
      <c r="WR96" s="166"/>
      <c r="WS96" s="166"/>
      <c r="WT96" s="166"/>
      <c r="WU96" s="166"/>
      <c r="WV96" s="166"/>
      <c r="WW96" s="166"/>
      <c r="WX96" s="166"/>
      <c r="WY96" s="166"/>
      <c r="WZ96" s="166"/>
      <c r="XA96" s="166"/>
      <c r="XB96" s="166"/>
      <c r="XC96" s="166"/>
      <c r="XD96" s="166"/>
      <c r="XE96" s="166"/>
      <c r="XF96" s="166"/>
      <c r="XG96" s="166"/>
      <c r="XH96" s="166"/>
      <c r="XI96" s="166"/>
      <c r="XJ96" s="166"/>
      <c r="XK96" s="166"/>
      <c r="XL96" s="166"/>
      <c r="XM96" s="166"/>
      <c r="XN96" s="166"/>
      <c r="XO96" s="166"/>
      <c r="XP96" s="166"/>
      <c r="XQ96" s="166"/>
      <c r="XR96" s="166"/>
      <c r="XS96" s="166"/>
      <c r="XT96" s="166"/>
      <c r="XU96" s="166"/>
      <c r="XV96" s="166"/>
      <c r="XW96" s="166"/>
      <c r="XX96" s="166"/>
      <c r="XY96" s="166"/>
      <c r="XZ96" s="166"/>
      <c r="YA96" s="166"/>
      <c r="YB96" s="166"/>
      <c r="YC96" s="166"/>
      <c r="YD96" s="166"/>
      <c r="YE96" s="166"/>
      <c r="YF96" s="166"/>
      <c r="YG96" s="166"/>
      <c r="YH96" s="166"/>
      <c r="YI96" s="166"/>
      <c r="YJ96" s="166"/>
      <c r="YK96" s="166"/>
      <c r="YL96" s="166"/>
      <c r="YM96" s="166"/>
      <c r="YN96" s="166"/>
      <c r="YO96" s="166"/>
      <c r="YP96" s="166"/>
      <c r="YQ96" s="166"/>
      <c r="YR96" s="166"/>
      <c r="YS96" s="166"/>
      <c r="YT96" s="166"/>
      <c r="YU96" s="166"/>
      <c r="YV96" s="166"/>
      <c r="YW96" s="166"/>
      <c r="YX96" s="166"/>
      <c r="YY96" s="166"/>
      <c r="YZ96" s="166"/>
      <c r="ZA96" s="166"/>
      <c r="ZB96" s="166"/>
      <c r="ZC96" s="166"/>
      <c r="ZD96" s="166"/>
      <c r="ZE96" s="166"/>
      <c r="ZF96" s="166"/>
      <c r="ZG96" s="166"/>
      <c r="ZH96" s="166"/>
      <c r="ZI96" s="166"/>
      <c r="ZJ96" s="166"/>
      <c r="ZK96" s="166"/>
      <c r="ZL96" s="166"/>
      <c r="ZM96" s="166"/>
      <c r="ZN96" s="166"/>
      <c r="ZO96" s="166"/>
      <c r="ZP96" s="166"/>
      <c r="ZQ96" s="166"/>
      <c r="ZR96" s="166"/>
      <c r="ZS96" s="166"/>
      <c r="ZT96" s="166"/>
      <c r="ZU96" s="166"/>
      <c r="ZV96" s="166"/>
      <c r="ZW96" s="166"/>
      <c r="ZX96" s="166"/>
      <c r="ZY96" s="166"/>
      <c r="ZZ96" s="166"/>
      <c r="AAA96" s="166"/>
      <c r="AAB96" s="166"/>
      <c r="AAC96" s="166"/>
      <c r="AAD96" s="166"/>
      <c r="AAE96" s="166"/>
      <c r="AAF96" s="166"/>
      <c r="AAG96" s="166"/>
      <c r="AAH96" s="166"/>
      <c r="AAI96" s="166"/>
      <c r="AAJ96" s="166"/>
      <c r="AAK96" s="166"/>
      <c r="AAL96" s="166"/>
      <c r="AAM96" s="166"/>
      <c r="AAN96" s="166"/>
      <c r="AAO96" s="166"/>
      <c r="AAP96" s="166"/>
      <c r="AAQ96" s="166"/>
      <c r="AAR96" s="166"/>
      <c r="AAS96" s="166"/>
      <c r="AAT96" s="166"/>
      <c r="AAU96" s="166"/>
      <c r="AAV96" s="166"/>
      <c r="AAW96" s="166"/>
      <c r="AAX96" s="166"/>
      <c r="AAY96" s="166"/>
      <c r="AAZ96" s="166"/>
      <c r="ABA96" s="166"/>
      <c r="ABB96" s="166"/>
      <c r="ABC96" s="166"/>
      <c r="ABD96" s="166"/>
      <c r="ABE96" s="166"/>
      <c r="ABF96" s="166"/>
      <c r="ABG96" s="166"/>
      <c r="ABH96" s="166"/>
      <c r="ABI96" s="166"/>
      <c r="ABJ96" s="166"/>
      <c r="ABK96" s="166"/>
      <c r="ABL96" s="166"/>
      <c r="ABM96" s="166"/>
      <c r="ABN96" s="166"/>
      <c r="ABO96" s="166"/>
      <c r="ABP96" s="166"/>
      <c r="ABQ96" s="166"/>
      <c r="ABR96" s="166"/>
      <c r="ABS96" s="166"/>
      <c r="ABT96" s="166"/>
      <c r="ABU96" s="166"/>
      <c r="ABV96" s="166"/>
      <c r="ABW96" s="166"/>
      <c r="ABX96" s="166"/>
      <c r="ABY96" s="166"/>
      <c r="ABZ96" s="166"/>
      <c r="ACA96" s="166"/>
      <c r="ACB96" s="166"/>
      <c r="ACC96" s="166"/>
      <c r="ACD96" s="166"/>
      <c r="ACE96" s="166"/>
      <c r="ACF96" s="166"/>
      <c r="ACG96" s="166"/>
      <c r="ACH96" s="166"/>
      <c r="ACI96" s="166"/>
      <c r="ACJ96" s="166"/>
      <c r="ACK96" s="166"/>
      <c r="ACL96" s="166"/>
      <c r="ACM96" s="166"/>
      <c r="ACN96" s="166"/>
      <c r="ACO96" s="166"/>
      <c r="ACP96" s="166"/>
      <c r="ACQ96" s="166"/>
      <c r="ACR96" s="166"/>
      <c r="ACS96" s="166"/>
      <c r="ACT96" s="166"/>
      <c r="ACU96" s="166"/>
      <c r="ACV96" s="166"/>
      <c r="ACW96" s="166"/>
      <c r="ACX96" s="166"/>
      <c r="ACY96" s="166"/>
      <c r="ACZ96" s="166"/>
      <c r="ADA96" s="166"/>
      <c r="ADB96" s="166"/>
      <c r="ADC96" s="166"/>
      <c r="ADD96" s="166"/>
      <c r="ADE96" s="166"/>
      <c r="ADF96" s="166"/>
      <c r="ADG96" s="166"/>
      <c r="ADH96" s="166"/>
      <c r="ADI96" s="166"/>
      <c r="ADJ96" s="166"/>
      <c r="ADK96" s="166"/>
      <c r="ADL96" s="166"/>
      <c r="ADM96" s="166"/>
      <c r="ADN96" s="166"/>
      <c r="ADO96" s="166"/>
      <c r="ADP96" s="166"/>
      <c r="ADQ96" s="166"/>
      <c r="ADR96" s="166"/>
      <c r="ADS96" s="166"/>
      <c r="ADT96" s="166"/>
      <c r="ADU96" s="166"/>
      <c r="ADV96" s="166"/>
      <c r="ADW96" s="166"/>
      <c r="ADX96" s="166"/>
      <c r="ADY96" s="166"/>
      <c r="ADZ96" s="166"/>
      <c r="AEA96" s="166"/>
      <c r="AEB96" s="166"/>
      <c r="AEC96" s="166"/>
      <c r="AED96" s="166"/>
      <c r="AEE96" s="166"/>
      <c r="AEF96" s="166"/>
      <c r="AEG96" s="166"/>
      <c r="AEH96" s="166"/>
      <c r="AEI96" s="166"/>
      <c r="AEJ96" s="166"/>
      <c r="AEK96" s="166"/>
      <c r="AEL96" s="166"/>
      <c r="AEM96" s="166"/>
      <c r="AEN96" s="166"/>
      <c r="AEO96" s="166"/>
      <c r="AEP96" s="166"/>
      <c r="AEQ96" s="166"/>
      <c r="AER96" s="166"/>
      <c r="AES96" s="166"/>
      <c r="AET96" s="166"/>
      <c r="AEU96" s="166"/>
      <c r="AEV96" s="166"/>
      <c r="AEW96" s="166"/>
      <c r="AEX96" s="166"/>
      <c r="AEY96" s="166"/>
      <c r="AEZ96" s="166"/>
      <c r="AFA96" s="166"/>
      <c r="AFB96" s="166"/>
      <c r="AFC96" s="166"/>
      <c r="AFD96" s="166"/>
      <c r="AFE96" s="166"/>
      <c r="AFF96" s="166"/>
      <c r="AFG96" s="166"/>
      <c r="AFH96" s="166"/>
      <c r="AFI96" s="166"/>
      <c r="AFJ96" s="166"/>
      <c r="AFK96" s="166"/>
      <c r="AFL96" s="166"/>
      <c r="AFM96" s="166"/>
      <c r="AFN96" s="166"/>
      <c r="AFO96" s="166"/>
      <c r="AFP96" s="166"/>
      <c r="AFQ96" s="166"/>
      <c r="AFR96" s="166"/>
      <c r="AFS96" s="166"/>
      <c r="AFT96" s="166"/>
      <c r="AFU96" s="166"/>
      <c r="AFV96" s="166"/>
      <c r="AFW96" s="166"/>
      <c r="AFX96" s="166"/>
      <c r="AFY96" s="166"/>
      <c r="AFZ96" s="166"/>
      <c r="AGA96" s="166"/>
      <c r="AGB96" s="166"/>
      <c r="AGC96" s="166"/>
      <c r="AGD96" s="166"/>
      <c r="AGE96" s="166"/>
      <c r="AGF96" s="166"/>
      <c r="AGG96" s="166"/>
      <c r="AGH96" s="166"/>
      <c r="AGI96" s="166"/>
      <c r="AGJ96" s="166"/>
      <c r="AGK96" s="166"/>
      <c r="AGL96" s="166"/>
      <c r="AGM96" s="166"/>
      <c r="AGN96" s="166"/>
      <c r="AGO96" s="166"/>
      <c r="AGP96" s="166"/>
      <c r="AGQ96" s="166"/>
      <c r="AGR96" s="166"/>
      <c r="AGS96" s="166"/>
      <c r="AGT96" s="166"/>
      <c r="AGU96" s="166"/>
      <c r="AGV96" s="166"/>
      <c r="AGW96" s="166"/>
      <c r="AGX96" s="166"/>
      <c r="AGY96" s="166"/>
      <c r="AGZ96" s="166"/>
      <c r="AHA96" s="166"/>
      <c r="AHB96" s="166"/>
      <c r="AHC96" s="166"/>
      <c r="AHD96" s="166"/>
      <c r="AHE96" s="166"/>
      <c r="AHF96" s="166"/>
      <c r="AHG96" s="166"/>
      <c r="AHH96" s="166"/>
      <c r="AHI96" s="166"/>
      <c r="AHJ96" s="166"/>
      <c r="AHK96" s="166"/>
      <c r="AHL96" s="166"/>
      <c r="AHM96" s="166"/>
      <c r="AHN96" s="166"/>
      <c r="AHO96" s="166"/>
      <c r="AHP96" s="166"/>
      <c r="AHQ96" s="166"/>
      <c r="AHR96" s="166"/>
      <c r="AHS96" s="166"/>
      <c r="AHT96" s="166"/>
      <c r="AHU96" s="166"/>
      <c r="AHV96" s="166"/>
      <c r="AHW96" s="166"/>
      <c r="AHX96" s="166"/>
      <c r="AHY96" s="166"/>
      <c r="AHZ96" s="166"/>
      <c r="AIA96" s="166"/>
      <c r="AIB96" s="166"/>
      <c r="AIC96" s="166"/>
      <c r="AID96" s="166"/>
      <c r="AIE96" s="166"/>
      <c r="AIF96" s="166"/>
      <c r="AIG96" s="166"/>
      <c r="AIH96" s="166"/>
      <c r="AII96" s="166"/>
      <c r="AIJ96" s="166"/>
      <c r="AIK96" s="166"/>
      <c r="AIL96" s="166"/>
      <c r="AIM96" s="166"/>
      <c r="AIN96" s="166"/>
      <c r="AIO96" s="166"/>
      <c r="AIP96" s="166"/>
      <c r="AIQ96" s="166"/>
      <c r="AIR96" s="166"/>
      <c r="AIS96" s="166"/>
      <c r="AIT96" s="166"/>
      <c r="AIU96" s="166"/>
      <c r="AIV96" s="166"/>
      <c r="AIW96" s="166"/>
      <c r="AIX96" s="166"/>
      <c r="AIY96" s="166"/>
      <c r="AIZ96" s="166"/>
      <c r="AJA96" s="166"/>
      <c r="AJB96" s="166"/>
      <c r="AJC96" s="166"/>
      <c r="AJD96" s="166"/>
      <c r="AJE96" s="166"/>
      <c r="AJF96" s="166"/>
      <c r="AJG96" s="166"/>
      <c r="AJH96" s="166"/>
      <c r="AJI96" s="166"/>
      <c r="AJJ96" s="166"/>
      <c r="AJK96" s="166"/>
      <c r="AJL96" s="166"/>
      <c r="AJM96" s="166"/>
      <c r="AJN96" s="166"/>
      <c r="AJO96" s="166"/>
      <c r="AJP96" s="166"/>
      <c r="AJQ96" s="166"/>
      <c r="AJR96" s="166"/>
      <c r="AJS96" s="166"/>
      <c r="AJT96" s="166"/>
      <c r="AJU96" s="166"/>
      <c r="AJV96" s="166"/>
      <c r="AJW96" s="166"/>
      <c r="AJX96" s="166"/>
      <c r="AJY96" s="166"/>
      <c r="AJZ96" s="166"/>
      <c r="AKA96" s="166"/>
      <c r="AKB96" s="166"/>
      <c r="AKC96" s="166"/>
      <c r="AKD96" s="166"/>
      <c r="AKE96" s="166"/>
      <c r="AKF96" s="166"/>
      <c r="AKG96" s="166"/>
      <c r="AKH96" s="166"/>
      <c r="AKI96" s="166"/>
      <c r="AKJ96" s="166"/>
      <c r="AKK96" s="166"/>
      <c r="AKL96" s="166"/>
      <c r="AKM96" s="166"/>
      <c r="AKN96" s="166"/>
    </row>
    <row r="97" spans="1:976" s="421" customFormat="1">
      <c r="A97" s="169" t="str">
        <f>A84</f>
        <v>III. kwartał 4</v>
      </c>
      <c r="B97" s="170"/>
      <c r="C97" s="170"/>
      <c r="D97" s="171">
        <f ca="1">D84</f>
        <v>0</v>
      </c>
      <c r="E97" s="171">
        <f ca="1">E84-D84</f>
        <v>0</v>
      </c>
      <c r="F97" s="171">
        <f ca="1">F84-E84</f>
        <v>0</v>
      </c>
      <c r="G97" s="171">
        <f ca="1">G84-F84</f>
        <v>0</v>
      </c>
      <c r="H97" s="171">
        <f ca="1">H84-G84</f>
        <v>0</v>
      </c>
      <c r="I97" s="171">
        <f ca="1">I84-H84</f>
        <v>0</v>
      </c>
      <c r="J97" s="171">
        <f ca="1">J84-I84</f>
        <v>0</v>
      </c>
      <c r="K97" s="171">
        <f ca="1">K84-J84</f>
        <v>0</v>
      </c>
      <c r="L97" s="171">
        <f ca="1">L84-K84</f>
        <v>0</v>
      </c>
      <c r="M97" s="171">
        <f ca="1">M84-L84</f>
        <v>0</v>
      </c>
      <c r="N97" s="171">
        <f ca="1">N84-M84</f>
        <v>0</v>
      </c>
      <c r="O97" s="171">
        <f ca="1">O84-N84</f>
        <v>3600000</v>
      </c>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6"/>
      <c r="CB97" s="166"/>
      <c r="CC97" s="166"/>
      <c r="CD97" s="166"/>
      <c r="CE97" s="166"/>
      <c r="CF97" s="166"/>
      <c r="CG97" s="166"/>
      <c r="CH97" s="166"/>
      <c r="CI97" s="166"/>
      <c r="CJ97" s="166"/>
      <c r="CK97" s="166"/>
      <c r="CL97" s="166"/>
      <c r="CM97" s="166"/>
      <c r="CN97" s="166"/>
      <c r="CO97" s="166"/>
      <c r="CP97" s="166"/>
      <c r="CQ97" s="166"/>
      <c r="CR97" s="166"/>
      <c r="CS97" s="166"/>
      <c r="CT97" s="166"/>
      <c r="CU97" s="166"/>
      <c r="CV97" s="166"/>
      <c r="CW97" s="166"/>
      <c r="CX97" s="166"/>
      <c r="CY97" s="166"/>
      <c r="CZ97" s="166"/>
      <c r="DA97" s="166"/>
      <c r="DB97" s="166"/>
      <c r="DC97" s="166"/>
      <c r="DD97" s="166"/>
      <c r="DE97" s="166"/>
      <c r="DF97" s="166"/>
      <c r="DG97" s="166"/>
      <c r="DH97" s="166"/>
      <c r="DI97" s="166"/>
      <c r="DJ97" s="166"/>
      <c r="DK97" s="166"/>
      <c r="DL97" s="166"/>
      <c r="DM97" s="166"/>
      <c r="DN97" s="166"/>
      <c r="DO97" s="166"/>
      <c r="DP97" s="166"/>
      <c r="DQ97" s="166"/>
      <c r="DR97" s="166"/>
      <c r="DS97" s="166"/>
      <c r="DT97" s="166"/>
      <c r="DU97" s="166"/>
      <c r="DV97" s="166"/>
      <c r="DW97" s="166"/>
      <c r="DX97" s="166"/>
      <c r="DY97" s="166"/>
      <c r="DZ97" s="166"/>
      <c r="EA97" s="166"/>
      <c r="EB97" s="166"/>
      <c r="EC97" s="166"/>
      <c r="ED97" s="166"/>
      <c r="EE97" s="166"/>
      <c r="EF97" s="166"/>
      <c r="EG97" s="166"/>
      <c r="EH97" s="166"/>
      <c r="EI97" s="166"/>
      <c r="EJ97" s="166"/>
      <c r="EK97" s="166"/>
      <c r="EL97" s="166"/>
      <c r="EM97" s="166"/>
      <c r="EN97" s="166"/>
      <c r="EO97" s="166"/>
      <c r="EP97" s="166"/>
      <c r="EQ97" s="166"/>
      <c r="ER97" s="166"/>
      <c r="ES97" s="166"/>
      <c r="ET97" s="166"/>
      <c r="EU97" s="166"/>
      <c r="EV97" s="166"/>
      <c r="EW97" s="166"/>
      <c r="EX97" s="166"/>
      <c r="EY97" s="166"/>
      <c r="EZ97" s="166"/>
      <c r="FA97" s="166"/>
      <c r="FB97" s="166"/>
      <c r="FC97" s="166"/>
      <c r="FD97" s="166"/>
      <c r="FE97" s="166"/>
      <c r="FF97" s="166"/>
      <c r="FG97" s="166"/>
      <c r="FH97" s="166"/>
      <c r="FI97" s="166"/>
      <c r="FJ97" s="166"/>
      <c r="FK97" s="166"/>
      <c r="FL97" s="166"/>
      <c r="FM97" s="166"/>
      <c r="FN97" s="166"/>
      <c r="FO97" s="166"/>
      <c r="FP97" s="166"/>
      <c r="FQ97" s="166"/>
      <c r="FR97" s="166"/>
      <c r="FS97" s="166"/>
      <c r="FT97" s="166"/>
      <c r="FU97" s="166"/>
      <c r="FV97" s="166"/>
      <c r="FW97" s="166"/>
      <c r="FX97" s="166"/>
      <c r="FY97" s="166"/>
      <c r="FZ97" s="166"/>
      <c r="GA97" s="166"/>
      <c r="GB97" s="166"/>
      <c r="GC97" s="166"/>
      <c r="GD97" s="166"/>
      <c r="GE97" s="166"/>
      <c r="GF97" s="166"/>
      <c r="GG97" s="166"/>
      <c r="GH97" s="166"/>
      <c r="GI97" s="166"/>
      <c r="GJ97" s="166"/>
      <c r="GK97" s="166"/>
      <c r="GL97" s="166"/>
      <c r="GM97" s="166"/>
      <c r="GN97" s="166"/>
      <c r="GO97" s="166"/>
      <c r="GP97" s="166"/>
      <c r="GQ97" s="166"/>
      <c r="GR97" s="166"/>
      <c r="GS97" s="166"/>
      <c r="GT97" s="166"/>
      <c r="GU97" s="166"/>
      <c r="GV97" s="166"/>
      <c r="GW97" s="166"/>
      <c r="GX97" s="166"/>
      <c r="GY97" s="166"/>
      <c r="GZ97" s="166"/>
      <c r="HA97" s="166"/>
      <c r="HB97" s="166"/>
      <c r="HC97" s="166"/>
      <c r="HD97" s="166"/>
      <c r="HE97" s="166"/>
      <c r="HF97" s="166"/>
      <c r="HG97" s="166"/>
      <c r="HH97" s="166"/>
      <c r="HI97" s="166"/>
      <c r="HJ97" s="166"/>
      <c r="HK97" s="166"/>
      <c r="HL97" s="166"/>
      <c r="HM97" s="166"/>
      <c r="HN97" s="166"/>
      <c r="HO97" s="166"/>
      <c r="HP97" s="166"/>
      <c r="HQ97" s="166"/>
      <c r="HR97" s="166"/>
      <c r="HS97" s="166"/>
      <c r="HT97" s="166"/>
      <c r="HU97" s="166"/>
      <c r="HV97" s="166"/>
      <c r="HW97" s="166"/>
      <c r="HX97" s="166"/>
      <c r="HY97" s="166"/>
      <c r="HZ97" s="166"/>
      <c r="IA97" s="166"/>
      <c r="IB97" s="166"/>
      <c r="IC97" s="166"/>
      <c r="ID97" s="166"/>
      <c r="IE97" s="166"/>
      <c r="IF97" s="166"/>
      <c r="IG97" s="166"/>
      <c r="IH97" s="166"/>
      <c r="II97" s="166"/>
      <c r="IJ97" s="166"/>
      <c r="IK97" s="166"/>
      <c r="IL97" s="166"/>
      <c r="IM97" s="166"/>
      <c r="IN97" s="166"/>
      <c r="IO97" s="166"/>
      <c r="IP97" s="166"/>
      <c r="IQ97" s="166"/>
      <c r="IR97" s="166"/>
      <c r="IS97" s="166"/>
      <c r="IT97" s="166"/>
      <c r="IU97" s="166"/>
      <c r="IV97" s="166"/>
      <c r="IW97" s="166"/>
      <c r="IX97" s="166"/>
      <c r="IY97" s="166"/>
      <c r="IZ97" s="166"/>
      <c r="JA97" s="166"/>
      <c r="JB97" s="166"/>
      <c r="JC97" s="166"/>
      <c r="JD97" s="166"/>
      <c r="JE97" s="166"/>
      <c r="JF97" s="166"/>
      <c r="JG97" s="166"/>
      <c r="JH97" s="166"/>
      <c r="JI97" s="166"/>
      <c r="JJ97" s="166"/>
      <c r="JK97" s="166"/>
      <c r="JL97" s="166"/>
      <c r="JM97" s="166"/>
      <c r="JN97" s="166"/>
      <c r="JO97" s="166"/>
      <c r="JP97" s="166"/>
      <c r="JQ97" s="166"/>
      <c r="JR97" s="166"/>
      <c r="JS97" s="166"/>
      <c r="JT97" s="166"/>
      <c r="JU97" s="166"/>
      <c r="JV97" s="166"/>
      <c r="JW97" s="166"/>
      <c r="JX97" s="166"/>
      <c r="JY97" s="166"/>
      <c r="JZ97" s="166"/>
      <c r="KA97" s="166"/>
      <c r="KB97" s="166"/>
      <c r="KC97" s="166"/>
      <c r="KD97" s="166"/>
      <c r="KE97" s="166"/>
      <c r="KF97" s="166"/>
      <c r="KG97" s="166"/>
      <c r="KH97" s="166"/>
      <c r="KI97" s="166"/>
      <c r="KJ97" s="166"/>
      <c r="KK97" s="166"/>
      <c r="KL97" s="166"/>
      <c r="KM97" s="166"/>
      <c r="KN97" s="166"/>
      <c r="KO97" s="166"/>
      <c r="KP97" s="166"/>
      <c r="KQ97" s="166"/>
      <c r="KR97" s="166"/>
      <c r="KS97" s="166"/>
      <c r="KT97" s="166"/>
      <c r="KU97" s="166"/>
      <c r="KV97" s="166"/>
      <c r="KW97" s="166"/>
      <c r="KX97" s="166"/>
      <c r="KY97" s="166"/>
      <c r="KZ97" s="166"/>
      <c r="LA97" s="166"/>
      <c r="LB97" s="166"/>
      <c r="LC97" s="166"/>
      <c r="LD97" s="166"/>
      <c r="LE97" s="166"/>
      <c r="LF97" s="166"/>
      <c r="LG97" s="166"/>
      <c r="LH97" s="166"/>
      <c r="LI97" s="166"/>
      <c r="LJ97" s="166"/>
      <c r="LK97" s="166"/>
      <c r="LL97" s="166"/>
      <c r="LM97" s="166"/>
      <c r="LN97" s="166"/>
      <c r="LO97" s="166"/>
      <c r="LP97" s="166"/>
      <c r="LQ97" s="166"/>
      <c r="LR97" s="166"/>
      <c r="LS97" s="166"/>
      <c r="LT97" s="166"/>
      <c r="LU97" s="166"/>
      <c r="LV97" s="166"/>
      <c r="LW97" s="166"/>
      <c r="LX97" s="166"/>
      <c r="LY97" s="166"/>
      <c r="LZ97" s="166"/>
      <c r="MA97" s="166"/>
      <c r="MB97" s="166"/>
      <c r="MC97" s="166"/>
      <c r="MD97" s="166"/>
      <c r="ME97" s="166"/>
      <c r="MF97" s="166"/>
      <c r="MG97" s="166"/>
      <c r="MH97" s="166"/>
      <c r="MI97" s="166"/>
      <c r="MJ97" s="166"/>
      <c r="MK97" s="166"/>
      <c r="ML97" s="166"/>
      <c r="MM97" s="166"/>
      <c r="MN97" s="166"/>
      <c r="MO97" s="166"/>
      <c r="MP97" s="166"/>
      <c r="MQ97" s="166"/>
      <c r="MR97" s="166"/>
      <c r="MS97" s="166"/>
      <c r="MT97" s="166"/>
      <c r="MU97" s="166"/>
      <c r="MV97" s="166"/>
      <c r="MW97" s="166"/>
      <c r="MX97" s="166"/>
      <c r="MY97" s="166"/>
      <c r="MZ97" s="166"/>
      <c r="NA97" s="166"/>
      <c r="NB97" s="166"/>
      <c r="NC97" s="166"/>
      <c r="ND97" s="166"/>
      <c r="NE97" s="166"/>
      <c r="NF97" s="166"/>
      <c r="NG97" s="166"/>
      <c r="NH97" s="166"/>
      <c r="NI97" s="166"/>
      <c r="NJ97" s="166"/>
      <c r="NK97" s="166"/>
      <c r="NL97" s="166"/>
      <c r="NM97" s="166"/>
      <c r="NN97" s="166"/>
      <c r="NO97" s="166"/>
      <c r="NP97" s="166"/>
      <c r="NQ97" s="166"/>
      <c r="NR97" s="166"/>
      <c r="NS97" s="166"/>
      <c r="NT97" s="166"/>
      <c r="NU97" s="166"/>
      <c r="NV97" s="166"/>
      <c r="NW97" s="166"/>
      <c r="NX97" s="166"/>
      <c r="NY97" s="166"/>
      <c r="NZ97" s="166"/>
      <c r="OA97" s="166"/>
      <c r="OB97" s="166"/>
      <c r="OC97" s="166"/>
      <c r="OD97" s="166"/>
      <c r="OE97" s="166"/>
      <c r="OF97" s="166"/>
      <c r="OG97" s="166"/>
      <c r="OH97" s="166"/>
      <c r="OI97" s="166"/>
      <c r="OJ97" s="166"/>
      <c r="OK97" s="166"/>
      <c r="OL97" s="166"/>
      <c r="OM97" s="166"/>
      <c r="ON97" s="166"/>
      <c r="OO97" s="166"/>
      <c r="OP97" s="166"/>
      <c r="OQ97" s="166"/>
      <c r="OR97" s="166"/>
      <c r="OS97" s="166"/>
      <c r="OT97" s="166"/>
      <c r="OU97" s="166"/>
      <c r="OV97" s="166"/>
      <c r="OW97" s="166"/>
      <c r="OX97" s="166"/>
      <c r="OY97" s="166"/>
      <c r="OZ97" s="166"/>
      <c r="PA97" s="166"/>
      <c r="PB97" s="166"/>
      <c r="PC97" s="166"/>
      <c r="PD97" s="166"/>
      <c r="PE97" s="166"/>
      <c r="PF97" s="166"/>
      <c r="PG97" s="166"/>
      <c r="PH97" s="166"/>
      <c r="PI97" s="166"/>
      <c r="PJ97" s="166"/>
      <c r="PK97" s="166"/>
      <c r="PL97" s="166"/>
      <c r="PM97" s="166"/>
      <c r="PN97" s="166"/>
      <c r="PO97" s="166"/>
      <c r="PP97" s="166"/>
      <c r="PQ97" s="166"/>
      <c r="PR97" s="166"/>
      <c r="PS97" s="166"/>
      <c r="PT97" s="166"/>
      <c r="PU97" s="166"/>
      <c r="PV97" s="166"/>
      <c r="PW97" s="166"/>
      <c r="PX97" s="166"/>
      <c r="PY97" s="166"/>
      <c r="PZ97" s="166"/>
      <c r="QA97" s="166"/>
      <c r="QB97" s="166"/>
      <c r="QC97" s="166"/>
      <c r="QD97" s="166"/>
      <c r="QE97" s="166"/>
      <c r="QF97" s="166"/>
      <c r="QG97" s="166"/>
      <c r="QH97" s="166"/>
      <c r="QI97" s="166"/>
      <c r="QJ97" s="166"/>
      <c r="QK97" s="166"/>
      <c r="QL97" s="166"/>
      <c r="QM97" s="166"/>
      <c r="QN97" s="166"/>
      <c r="QO97" s="166"/>
      <c r="QP97" s="166"/>
      <c r="QQ97" s="166"/>
      <c r="QR97" s="166"/>
      <c r="QS97" s="166"/>
      <c r="QT97" s="166"/>
      <c r="QU97" s="166"/>
      <c r="QV97" s="166"/>
      <c r="QW97" s="166"/>
      <c r="QX97" s="166"/>
      <c r="QY97" s="166"/>
      <c r="QZ97" s="166"/>
      <c r="RA97" s="166"/>
      <c r="RB97" s="166"/>
      <c r="RC97" s="166"/>
      <c r="RD97" s="166"/>
      <c r="RE97" s="166"/>
      <c r="RF97" s="166"/>
      <c r="RG97" s="166"/>
      <c r="RH97" s="166"/>
      <c r="RI97" s="166"/>
      <c r="RJ97" s="166"/>
      <c r="RK97" s="166"/>
      <c r="RL97" s="166"/>
      <c r="RM97" s="166"/>
      <c r="RN97" s="166"/>
      <c r="RO97" s="166"/>
      <c r="RP97" s="166"/>
      <c r="RQ97" s="166"/>
      <c r="RR97" s="166"/>
      <c r="RS97" s="166"/>
      <c r="RT97" s="166"/>
      <c r="RU97" s="166"/>
      <c r="RV97" s="166"/>
      <c r="RW97" s="166"/>
      <c r="RX97" s="166"/>
      <c r="RY97" s="166"/>
      <c r="RZ97" s="166"/>
      <c r="SA97" s="166"/>
      <c r="SB97" s="166"/>
      <c r="SC97" s="166"/>
      <c r="SD97" s="166"/>
      <c r="SE97" s="166"/>
      <c r="SF97" s="166"/>
      <c r="SG97" s="166"/>
      <c r="SH97" s="166"/>
      <c r="SI97" s="166"/>
      <c r="SJ97" s="166"/>
      <c r="SK97" s="166"/>
      <c r="SL97" s="166"/>
      <c r="SM97" s="166"/>
      <c r="SN97" s="166"/>
      <c r="SO97" s="166"/>
      <c r="SP97" s="166"/>
      <c r="SQ97" s="166"/>
      <c r="SR97" s="166"/>
      <c r="SS97" s="166"/>
      <c r="ST97" s="166"/>
      <c r="SU97" s="166"/>
      <c r="SV97" s="166"/>
      <c r="SW97" s="166"/>
      <c r="SX97" s="166"/>
      <c r="SY97" s="166"/>
      <c r="SZ97" s="166"/>
      <c r="TA97" s="166"/>
      <c r="TB97" s="166"/>
      <c r="TC97" s="166"/>
      <c r="TD97" s="166"/>
      <c r="TE97" s="166"/>
      <c r="TF97" s="166"/>
      <c r="TG97" s="166"/>
      <c r="TH97" s="166"/>
      <c r="TI97" s="166"/>
      <c r="TJ97" s="166"/>
      <c r="TK97" s="166"/>
      <c r="TL97" s="166"/>
      <c r="TM97" s="166"/>
      <c r="TN97" s="166"/>
      <c r="TO97" s="166"/>
      <c r="TP97" s="166"/>
      <c r="TQ97" s="166"/>
      <c r="TR97" s="166"/>
      <c r="TS97" s="166"/>
      <c r="TT97" s="166"/>
      <c r="TU97" s="166"/>
      <c r="TV97" s="166"/>
      <c r="TW97" s="166"/>
      <c r="TX97" s="166"/>
      <c r="TY97" s="166"/>
      <c r="TZ97" s="166"/>
      <c r="UA97" s="166"/>
      <c r="UB97" s="166"/>
      <c r="UC97" s="166"/>
      <c r="UD97" s="166"/>
      <c r="UE97" s="166"/>
      <c r="UF97" s="166"/>
      <c r="UG97" s="166"/>
      <c r="UH97" s="166"/>
      <c r="UI97" s="166"/>
      <c r="UJ97" s="166"/>
      <c r="UK97" s="166"/>
      <c r="UL97" s="166"/>
      <c r="UM97" s="166"/>
      <c r="UN97" s="166"/>
      <c r="UO97" s="166"/>
      <c r="UP97" s="166"/>
      <c r="UQ97" s="166"/>
      <c r="UR97" s="166"/>
      <c r="US97" s="166"/>
      <c r="UT97" s="166"/>
      <c r="UU97" s="166"/>
      <c r="UV97" s="166"/>
      <c r="UW97" s="166"/>
      <c r="UX97" s="166"/>
      <c r="UY97" s="166"/>
      <c r="UZ97" s="166"/>
      <c r="VA97" s="166"/>
      <c r="VB97" s="166"/>
      <c r="VC97" s="166"/>
      <c r="VD97" s="166"/>
      <c r="VE97" s="166"/>
      <c r="VF97" s="166"/>
      <c r="VG97" s="166"/>
      <c r="VH97" s="166"/>
      <c r="VI97" s="166"/>
      <c r="VJ97" s="166"/>
      <c r="VK97" s="166"/>
      <c r="VL97" s="166"/>
      <c r="VM97" s="166"/>
      <c r="VN97" s="166"/>
      <c r="VO97" s="166"/>
      <c r="VP97" s="166"/>
      <c r="VQ97" s="166"/>
      <c r="VR97" s="166"/>
      <c r="VS97" s="166"/>
      <c r="VT97" s="166"/>
      <c r="VU97" s="166"/>
      <c r="VV97" s="166"/>
      <c r="VW97" s="166"/>
      <c r="VX97" s="166"/>
      <c r="VY97" s="166"/>
      <c r="VZ97" s="166"/>
      <c r="WA97" s="166"/>
      <c r="WB97" s="166"/>
      <c r="WC97" s="166"/>
      <c r="WD97" s="166"/>
      <c r="WE97" s="166"/>
      <c r="WF97" s="166"/>
      <c r="WG97" s="166"/>
      <c r="WH97" s="166"/>
      <c r="WI97" s="166"/>
      <c r="WJ97" s="166"/>
      <c r="WK97" s="166"/>
      <c r="WL97" s="166"/>
      <c r="WM97" s="166"/>
      <c r="WN97" s="166"/>
      <c r="WO97" s="166"/>
      <c r="WP97" s="166"/>
      <c r="WQ97" s="166"/>
      <c r="WR97" s="166"/>
      <c r="WS97" s="166"/>
      <c r="WT97" s="166"/>
      <c r="WU97" s="166"/>
      <c r="WV97" s="166"/>
      <c r="WW97" s="166"/>
      <c r="WX97" s="166"/>
      <c r="WY97" s="166"/>
      <c r="WZ97" s="166"/>
      <c r="XA97" s="166"/>
      <c r="XB97" s="166"/>
      <c r="XC97" s="166"/>
      <c r="XD97" s="166"/>
      <c r="XE97" s="166"/>
      <c r="XF97" s="166"/>
      <c r="XG97" s="166"/>
      <c r="XH97" s="166"/>
      <c r="XI97" s="166"/>
      <c r="XJ97" s="166"/>
      <c r="XK97" s="166"/>
      <c r="XL97" s="166"/>
      <c r="XM97" s="166"/>
      <c r="XN97" s="166"/>
      <c r="XO97" s="166"/>
      <c r="XP97" s="166"/>
      <c r="XQ97" s="166"/>
      <c r="XR97" s="166"/>
      <c r="XS97" s="166"/>
      <c r="XT97" s="166"/>
      <c r="XU97" s="166"/>
      <c r="XV97" s="166"/>
      <c r="XW97" s="166"/>
      <c r="XX97" s="166"/>
      <c r="XY97" s="166"/>
      <c r="XZ97" s="166"/>
      <c r="YA97" s="166"/>
      <c r="YB97" s="166"/>
      <c r="YC97" s="166"/>
      <c r="YD97" s="166"/>
      <c r="YE97" s="166"/>
      <c r="YF97" s="166"/>
      <c r="YG97" s="166"/>
      <c r="YH97" s="166"/>
      <c r="YI97" s="166"/>
      <c r="YJ97" s="166"/>
      <c r="YK97" s="166"/>
      <c r="YL97" s="166"/>
      <c r="YM97" s="166"/>
      <c r="YN97" s="166"/>
      <c r="YO97" s="166"/>
      <c r="YP97" s="166"/>
      <c r="YQ97" s="166"/>
      <c r="YR97" s="166"/>
      <c r="YS97" s="166"/>
      <c r="YT97" s="166"/>
      <c r="YU97" s="166"/>
      <c r="YV97" s="166"/>
      <c r="YW97" s="166"/>
      <c r="YX97" s="166"/>
      <c r="YY97" s="166"/>
      <c r="YZ97" s="166"/>
      <c r="ZA97" s="166"/>
      <c r="ZB97" s="166"/>
      <c r="ZC97" s="166"/>
      <c r="ZD97" s="166"/>
      <c r="ZE97" s="166"/>
      <c r="ZF97" s="166"/>
      <c r="ZG97" s="166"/>
      <c r="ZH97" s="166"/>
      <c r="ZI97" s="166"/>
      <c r="ZJ97" s="166"/>
      <c r="ZK97" s="166"/>
      <c r="ZL97" s="166"/>
      <c r="ZM97" s="166"/>
      <c r="ZN97" s="166"/>
      <c r="ZO97" s="166"/>
      <c r="ZP97" s="166"/>
      <c r="ZQ97" s="166"/>
      <c r="ZR97" s="166"/>
      <c r="ZS97" s="166"/>
      <c r="ZT97" s="166"/>
      <c r="ZU97" s="166"/>
      <c r="ZV97" s="166"/>
      <c r="ZW97" s="166"/>
      <c r="ZX97" s="166"/>
      <c r="ZY97" s="166"/>
      <c r="ZZ97" s="166"/>
      <c r="AAA97" s="166"/>
      <c r="AAB97" s="166"/>
      <c r="AAC97" s="166"/>
      <c r="AAD97" s="166"/>
      <c r="AAE97" s="166"/>
      <c r="AAF97" s="166"/>
      <c r="AAG97" s="166"/>
      <c r="AAH97" s="166"/>
      <c r="AAI97" s="166"/>
      <c r="AAJ97" s="166"/>
      <c r="AAK97" s="166"/>
      <c r="AAL97" s="166"/>
      <c r="AAM97" s="166"/>
      <c r="AAN97" s="166"/>
      <c r="AAO97" s="166"/>
      <c r="AAP97" s="166"/>
      <c r="AAQ97" s="166"/>
      <c r="AAR97" s="166"/>
      <c r="AAS97" s="166"/>
      <c r="AAT97" s="166"/>
      <c r="AAU97" s="166"/>
      <c r="AAV97" s="166"/>
      <c r="AAW97" s="166"/>
      <c r="AAX97" s="166"/>
      <c r="AAY97" s="166"/>
      <c r="AAZ97" s="166"/>
      <c r="ABA97" s="166"/>
      <c r="ABB97" s="166"/>
      <c r="ABC97" s="166"/>
      <c r="ABD97" s="166"/>
      <c r="ABE97" s="166"/>
      <c r="ABF97" s="166"/>
      <c r="ABG97" s="166"/>
      <c r="ABH97" s="166"/>
      <c r="ABI97" s="166"/>
      <c r="ABJ97" s="166"/>
      <c r="ABK97" s="166"/>
      <c r="ABL97" s="166"/>
      <c r="ABM97" s="166"/>
      <c r="ABN97" s="166"/>
      <c r="ABO97" s="166"/>
      <c r="ABP97" s="166"/>
      <c r="ABQ97" s="166"/>
      <c r="ABR97" s="166"/>
      <c r="ABS97" s="166"/>
      <c r="ABT97" s="166"/>
      <c r="ABU97" s="166"/>
      <c r="ABV97" s="166"/>
      <c r="ABW97" s="166"/>
      <c r="ABX97" s="166"/>
      <c r="ABY97" s="166"/>
      <c r="ABZ97" s="166"/>
      <c r="ACA97" s="166"/>
      <c r="ACB97" s="166"/>
      <c r="ACC97" s="166"/>
      <c r="ACD97" s="166"/>
      <c r="ACE97" s="166"/>
      <c r="ACF97" s="166"/>
      <c r="ACG97" s="166"/>
      <c r="ACH97" s="166"/>
      <c r="ACI97" s="166"/>
      <c r="ACJ97" s="166"/>
      <c r="ACK97" s="166"/>
      <c r="ACL97" s="166"/>
      <c r="ACM97" s="166"/>
      <c r="ACN97" s="166"/>
      <c r="ACO97" s="166"/>
      <c r="ACP97" s="166"/>
      <c r="ACQ97" s="166"/>
      <c r="ACR97" s="166"/>
      <c r="ACS97" s="166"/>
      <c r="ACT97" s="166"/>
      <c r="ACU97" s="166"/>
      <c r="ACV97" s="166"/>
      <c r="ACW97" s="166"/>
      <c r="ACX97" s="166"/>
      <c r="ACY97" s="166"/>
      <c r="ACZ97" s="166"/>
      <c r="ADA97" s="166"/>
      <c r="ADB97" s="166"/>
      <c r="ADC97" s="166"/>
      <c r="ADD97" s="166"/>
      <c r="ADE97" s="166"/>
      <c r="ADF97" s="166"/>
      <c r="ADG97" s="166"/>
      <c r="ADH97" s="166"/>
      <c r="ADI97" s="166"/>
      <c r="ADJ97" s="166"/>
      <c r="ADK97" s="166"/>
      <c r="ADL97" s="166"/>
      <c r="ADM97" s="166"/>
      <c r="ADN97" s="166"/>
      <c r="ADO97" s="166"/>
      <c r="ADP97" s="166"/>
      <c r="ADQ97" s="166"/>
      <c r="ADR97" s="166"/>
      <c r="ADS97" s="166"/>
      <c r="ADT97" s="166"/>
      <c r="ADU97" s="166"/>
      <c r="ADV97" s="166"/>
      <c r="ADW97" s="166"/>
      <c r="ADX97" s="166"/>
      <c r="ADY97" s="166"/>
      <c r="ADZ97" s="166"/>
      <c r="AEA97" s="166"/>
      <c r="AEB97" s="166"/>
      <c r="AEC97" s="166"/>
      <c r="AED97" s="166"/>
      <c r="AEE97" s="166"/>
      <c r="AEF97" s="166"/>
      <c r="AEG97" s="166"/>
      <c r="AEH97" s="166"/>
      <c r="AEI97" s="166"/>
      <c r="AEJ97" s="166"/>
      <c r="AEK97" s="166"/>
      <c r="AEL97" s="166"/>
      <c r="AEM97" s="166"/>
      <c r="AEN97" s="166"/>
      <c r="AEO97" s="166"/>
      <c r="AEP97" s="166"/>
      <c r="AEQ97" s="166"/>
      <c r="AER97" s="166"/>
      <c r="AES97" s="166"/>
      <c r="AET97" s="166"/>
      <c r="AEU97" s="166"/>
      <c r="AEV97" s="166"/>
      <c r="AEW97" s="166"/>
      <c r="AEX97" s="166"/>
      <c r="AEY97" s="166"/>
      <c r="AEZ97" s="166"/>
      <c r="AFA97" s="166"/>
      <c r="AFB97" s="166"/>
      <c r="AFC97" s="166"/>
      <c r="AFD97" s="166"/>
      <c r="AFE97" s="166"/>
      <c r="AFF97" s="166"/>
      <c r="AFG97" s="166"/>
      <c r="AFH97" s="166"/>
      <c r="AFI97" s="166"/>
      <c r="AFJ97" s="166"/>
      <c r="AFK97" s="166"/>
      <c r="AFL97" s="166"/>
      <c r="AFM97" s="166"/>
      <c r="AFN97" s="166"/>
      <c r="AFO97" s="166"/>
      <c r="AFP97" s="166"/>
      <c r="AFQ97" s="166"/>
      <c r="AFR97" s="166"/>
      <c r="AFS97" s="166"/>
      <c r="AFT97" s="166"/>
      <c r="AFU97" s="166"/>
      <c r="AFV97" s="166"/>
      <c r="AFW97" s="166"/>
      <c r="AFX97" s="166"/>
      <c r="AFY97" s="166"/>
      <c r="AFZ97" s="166"/>
      <c r="AGA97" s="166"/>
      <c r="AGB97" s="166"/>
      <c r="AGC97" s="166"/>
      <c r="AGD97" s="166"/>
      <c r="AGE97" s="166"/>
      <c r="AGF97" s="166"/>
      <c r="AGG97" s="166"/>
      <c r="AGH97" s="166"/>
      <c r="AGI97" s="166"/>
      <c r="AGJ97" s="166"/>
      <c r="AGK97" s="166"/>
      <c r="AGL97" s="166"/>
      <c r="AGM97" s="166"/>
      <c r="AGN97" s="166"/>
      <c r="AGO97" s="166"/>
      <c r="AGP97" s="166"/>
      <c r="AGQ97" s="166"/>
      <c r="AGR97" s="166"/>
      <c r="AGS97" s="166"/>
      <c r="AGT97" s="166"/>
      <c r="AGU97" s="166"/>
      <c r="AGV97" s="166"/>
      <c r="AGW97" s="166"/>
      <c r="AGX97" s="166"/>
      <c r="AGY97" s="166"/>
      <c r="AGZ97" s="166"/>
      <c r="AHA97" s="166"/>
      <c r="AHB97" s="166"/>
      <c r="AHC97" s="166"/>
      <c r="AHD97" s="166"/>
      <c r="AHE97" s="166"/>
      <c r="AHF97" s="166"/>
      <c r="AHG97" s="166"/>
      <c r="AHH97" s="166"/>
      <c r="AHI97" s="166"/>
      <c r="AHJ97" s="166"/>
      <c r="AHK97" s="166"/>
      <c r="AHL97" s="166"/>
      <c r="AHM97" s="166"/>
      <c r="AHN97" s="166"/>
      <c r="AHO97" s="166"/>
      <c r="AHP97" s="166"/>
      <c r="AHQ97" s="166"/>
      <c r="AHR97" s="166"/>
      <c r="AHS97" s="166"/>
      <c r="AHT97" s="166"/>
      <c r="AHU97" s="166"/>
      <c r="AHV97" s="166"/>
      <c r="AHW97" s="166"/>
      <c r="AHX97" s="166"/>
      <c r="AHY97" s="166"/>
      <c r="AHZ97" s="166"/>
      <c r="AIA97" s="166"/>
      <c r="AIB97" s="166"/>
      <c r="AIC97" s="166"/>
      <c r="AID97" s="166"/>
      <c r="AIE97" s="166"/>
      <c r="AIF97" s="166"/>
      <c r="AIG97" s="166"/>
      <c r="AIH97" s="166"/>
      <c r="AII97" s="166"/>
      <c r="AIJ97" s="166"/>
      <c r="AIK97" s="166"/>
      <c r="AIL97" s="166"/>
      <c r="AIM97" s="166"/>
      <c r="AIN97" s="166"/>
      <c r="AIO97" s="166"/>
      <c r="AIP97" s="166"/>
      <c r="AIQ97" s="166"/>
      <c r="AIR97" s="166"/>
      <c r="AIS97" s="166"/>
      <c r="AIT97" s="166"/>
      <c r="AIU97" s="166"/>
      <c r="AIV97" s="166"/>
      <c r="AIW97" s="166"/>
      <c r="AIX97" s="166"/>
      <c r="AIY97" s="166"/>
      <c r="AIZ97" s="166"/>
      <c r="AJA97" s="166"/>
      <c r="AJB97" s="166"/>
      <c r="AJC97" s="166"/>
      <c r="AJD97" s="166"/>
      <c r="AJE97" s="166"/>
      <c r="AJF97" s="166"/>
      <c r="AJG97" s="166"/>
      <c r="AJH97" s="166"/>
      <c r="AJI97" s="166"/>
      <c r="AJJ97" s="166"/>
      <c r="AJK97" s="166"/>
      <c r="AJL97" s="166"/>
      <c r="AJM97" s="166"/>
      <c r="AJN97" s="166"/>
      <c r="AJO97" s="166"/>
      <c r="AJP97" s="166"/>
      <c r="AJQ97" s="166"/>
      <c r="AJR97" s="166"/>
      <c r="AJS97" s="166"/>
      <c r="AJT97" s="166"/>
      <c r="AJU97" s="166"/>
      <c r="AJV97" s="166"/>
      <c r="AJW97" s="166"/>
      <c r="AJX97" s="166"/>
      <c r="AJY97" s="166"/>
      <c r="AJZ97" s="166"/>
      <c r="AKA97" s="166"/>
      <c r="AKB97" s="166"/>
      <c r="AKC97" s="166"/>
      <c r="AKD97" s="166"/>
      <c r="AKE97" s="166"/>
      <c r="AKF97" s="166"/>
      <c r="AKG97" s="166"/>
      <c r="AKH97" s="166"/>
      <c r="AKI97" s="166"/>
      <c r="AKJ97" s="166"/>
      <c r="AKK97" s="166"/>
      <c r="AKL97" s="166"/>
      <c r="AKM97" s="166"/>
      <c r="AKN97" s="166"/>
    </row>
    <row r="98" spans="1:976" s="422" customFormat="1">
      <c r="A98" s="452" t="s">
        <v>272</v>
      </c>
      <c r="B98" s="452"/>
      <c r="C98" s="194"/>
      <c r="D98" s="195">
        <f ca="1">SUM(D86:D97)</f>
        <v>0</v>
      </c>
      <c r="E98" s="195">
        <f ca="1">SUM(E86:E97)</f>
        <v>0</v>
      </c>
      <c r="F98" s="195">
        <f ca="1">SUM(F86:F97)</f>
        <v>0</v>
      </c>
      <c r="G98" s="195">
        <f ca="1">SUM(G86:G97)</f>
        <v>360000.00000000006</v>
      </c>
      <c r="H98" s="195">
        <f ca="1">SUM(H86:H97)</f>
        <v>360000.00000000006</v>
      </c>
      <c r="I98" s="195">
        <f ca="1">SUM(I86:I97)</f>
        <v>1440000.0000000002</v>
      </c>
      <c r="J98" s="195">
        <f ca="1">SUM(J86:J97)</f>
        <v>720000.00000000012</v>
      </c>
      <c r="K98" s="195">
        <f ca="1">SUM(K86:K97)</f>
        <v>2520000.0000000009</v>
      </c>
      <c r="L98" s="195">
        <f ca="1">SUM(L86:L97)</f>
        <v>1080000.0000000002</v>
      </c>
      <c r="M98" s="195">
        <f ca="1">SUM(M86:M97)</f>
        <v>3600000</v>
      </c>
      <c r="N98" s="195">
        <f ca="1">SUM(N86:N97)</f>
        <v>4319999.9999999981</v>
      </c>
      <c r="O98" s="195">
        <f ca="1">SUM(O86:O97)</f>
        <v>3600000</v>
      </c>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c r="DJ98" s="165"/>
      <c r="DK98" s="165"/>
      <c r="DL98" s="165"/>
      <c r="DM98" s="165"/>
      <c r="DN98" s="165"/>
      <c r="DO98" s="165"/>
      <c r="DP98" s="165"/>
      <c r="DQ98" s="165"/>
      <c r="DR98" s="165"/>
      <c r="DS98" s="165"/>
      <c r="DT98" s="165"/>
      <c r="DU98" s="165"/>
      <c r="DV98" s="165"/>
      <c r="DW98" s="165"/>
      <c r="DX98" s="165"/>
      <c r="DY98" s="165"/>
      <c r="DZ98" s="165"/>
      <c r="EA98" s="165"/>
      <c r="EB98" s="165"/>
      <c r="EC98" s="165"/>
      <c r="ED98" s="165"/>
      <c r="EE98" s="165"/>
      <c r="EF98" s="165"/>
      <c r="EG98" s="165"/>
      <c r="EH98" s="165"/>
      <c r="EI98" s="165"/>
      <c r="EJ98" s="165"/>
      <c r="EK98" s="165"/>
      <c r="EL98" s="165"/>
      <c r="EM98" s="165"/>
      <c r="EN98" s="165"/>
      <c r="EO98" s="165"/>
      <c r="EP98" s="165"/>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165"/>
      <c r="FM98" s="165"/>
      <c r="FN98" s="165"/>
      <c r="FO98" s="165"/>
      <c r="FP98" s="165"/>
      <c r="FQ98" s="165"/>
      <c r="FR98" s="165"/>
      <c r="FS98" s="165"/>
      <c r="FT98" s="165"/>
      <c r="FU98" s="165"/>
      <c r="FV98" s="165"/>
      <c r="FW98" s="165"/>
      <c r="FX98" s="165"/>
      <c r="FY98" s="165"/>
      <c r="FZ98" s="165"/>
      <c r="GA98" s="165"/>
      <c r="GB98" s="165"/>
      <c r="GC98" s="165"/>
      <c r="GD98" s="165"/>
      <c r="GE98" s="165"/>
      <c r="GF98" s="165"/>
      <c r="GG98" s="165"/>
      <c r="GH98" s="165"/>
      <c r="GI98" s="165"/>
      <c r="GJ98" s="165"/>
      <c r="GK98" s="165"/>
      <c r="GL98" s="165"/>
      <c r="GM98" s="165"/>
      <c r="GN98" s="165"/>
      <c r="GO98" s="165"/>
      <c r="GP98" s="165"/>
      <c r="GQ98" s="165"/>
      <c r="GR98" s="165"/>
      <c r="GS98" s="165"/>
      <c r="GT98" s="165"/>
      <c r="GU98" s="165"/>
      <c r="GV98" s="165"/>
      <c r="GW98" s="165"/>
      <c r="GX98" s="165"/>
      <c r="GY98" s="165"/>
      <c r="GZ98" s="165"/>
      <c r="HA98" s="165"/>
      <c r="HB98" s="165"/>
      <c r="HC98" s="165"/>
      <c r="HD98" s="165"/>
      <c r="HE98" s="165"/>
      <c r="HF98" s="165"/>
      <c r="HG98" s="165"/>
      <c r="HH98" s="165"/>
      <c r="HI98" s="165"/>
      <c r="HJ98" s="165"/>
      <c r="HK98" s="165"/>
      <c r="HL98" s="165"/>
      <c r="HM98" s="165"/>
      <c r="HN98" s="165"/>
      <c r="HO98" s="165"/>
      <c r="HP98" s="165"/>
      <c r="HQ98" s="165"/>
      <c r="HR98" s="165"/>
      <c r="HS98" s="165"/>
      <c r="HT98" s="165"/>
      <c r="HU98" s="165"/>
      <c r="HV98" s="165"/>
      <c r="HW98" s="165"/>
      <c r="HX98" s="165"/>
      <c r="HY98" s="165"/>
      <c r="HZ98" s="165"/>
      <c r="IA98" s="165"/>
      <c r="IB98" s="165"/>
      <c r="IC98" s="165"/>
      <c r="ID98" s="165"/>
      <c r="IE98" s="165"/>
      <c r="IF98" s="165"/>
      <c r="IG98" s="165"/>
      <c r="IH98" s="165"/>
      <c r="II98" s="165"/>
      <c r="IJ98" s="165"/>
      <c r="IK98" s="165"/>
      <c r="IL98" s="165"/>
      <c r="IM98" s="165"/>
      <c r="IN98" s="165"/>
      <c r="IO98" s="165"/>
      <c r="IP98" s="165"/>
      <c r="IQ98" s="165"/>
      <c r="IR98" s="165"/>
      <c r="IS98" s="165"/>
      <c r="IT98" s="165"/>
      <c r="IU98" s="165"/>
      <c r="IV98" s="165"/>
      <c r="IW98" s="165"/>
      <c r="IX98" s="165"/>
      <c r="IY98" s="165"/>
      <c r="IZ98" s="165"/>
      <c r="JA98" s="165"/>
      <c r="JB98" s="165"/>
      <c r="JC98" s="165"/>
      <c r="JD98" s="165"/>
      <c r="JE98" s="165"/>
      <c r="JF98" s="165"/>
      <c r="JG98" s="165"/>
      <c r="JH98" s="165"/>
      <c r="JI98" s="165"/>
      <c r="JJ98" s="165"/>
      <c r="JK98" s="165"/>
      <c r="JL98" s="165"/>
      <c r="JM98" s="165"/>
      <c r="JN98" s="165"/>
      <c r="JO98" s="165"/>
      <c r="JP98" s="165"/>
      <c r="JQ98" s="165"/>
      <c r="JR98" s="165"/>
      <c r="JS98" s="165"/>
      <c r="JT98" s="165"/>
      <c r="JU98" s="165"/>
      <c r="JV98" s="165"/>
      <c r="JW98" s="165"/>
      <c r="JX98" s="165"/>
      <c r="JY98" s="165"/>
      <c r="JZ98" s="165"/>
      <c r="KA98" s="165"/>
      <c r="KB98" s="165"/>
      <c r="KC98" s="165"/>
      <c r="KD98" s="165"/>
      <c r="KE98" s="165"/>
      <c r="KF98" s="165"/>
      <c r="KG98" s="165"/>
      <c r="KH98" s="165"/>
      <c r="KI98" s="165"/>
      <c r="KJ98" s="165"/>
      <c r="KK98" s="165"/>
      <c r="KL98" s="165"/>
      <c r="KM98" s="165"/>
      <c r="KN98" s="165"/>
      <c r="KO98" s="165"/>
      <c r="KP98" s="165"/>
      <c r="KQ98" s="165"/>
      <c r="KR98" s="165"/>
      <c r="KS98" s="165"/>
      <c r="KT98" s="165"/>
      <c r="KU98" s="165"/>
      <c r="KV98" s="165"/>
      <c r="KW98" s="165"/>
      <c r="KX98" s="165"/>
      <c r="KY98" s="165"/>
      <c r="KZ98" s="165"/>
      <c r="LA98" s="165"/>
      <c r="LB98" s="165"/>
      <c r="LC98" s="165"/>
      <c r="LD98" s="165"/>
      <c r="LE98" s="165"/>
      <c r="LF98" s="165"/>
      <c r="LG98" s="165"/>
      <c r="LH98" s="165"/>
      <c r="LI98" s="165"/>
      <c r="LJ98" s="165"/>
      <c r="LK98" s="165"/>
      <c r="LL98" s="165"/>
      <c r="LM98" s="165"/>
      <c r="LN98" s="165"/>
      <c r="LO98" s="165"/>
      <c r="LP98" s="165"/>
      <c r="LQ98" s="165"/>
      <c r="LR98" s="165"/>
      <c r="LS98" s="165"/>
      <c r="LT98" s="165"/>
      <c r="LU98" s="165"/>
      <c r="LV98" s="165"/>
      <c r="LW98" s="165"/>
      <c r="LX98" s="165"/>
      <c r="LY98" s="165"/>
      <c r="LZ98" s="165"/>
      <c r="MA98" s="165"/>
      <c r="MB98" s="165"/>
      <c r="MC98" s="165"/>
      <c r="MD98" s="165"/>
      <c r="ME98" s="165"/>
      <c r="MF98" s="165"/>
      <c r="MG98" s="165"/>
      <c r="MH98" s="165"/>
      <c r="MI98" s="165"/>
      <c r="MJ98" s="165"/>
      <c r="MK98" s="165"/>
      <c r="ML98" s="165"/>
      <c r="MM98" s="165"/>
      <c r="MN98" s="165"/>
      <c r="MO98" s="165"/>
      <c r="MP98" s="165"/>
      <c r="MQ98" s="165"/>
      <c r="MR98" s="165"/>
      <c r="MS98" s="165"/>
      <c r="MT98" s="165"/>
      <c r="MU98" s="165"/>
      <c r="MV98" s="165"/>
      <c r="MW98" s="165"/>
      <c r="MX98" s="165"/>
      <c r="MY98" s="165"/>
      <c r="MZ98" s="165"/>
      <c r="NA98" s="165"/>
      <c r="NB98" s="165"/>
      <c r="NC98" s="165"/>
      <c r="ND98" s="165"/>
      <c r="NE98" s="165"/>
      <c r="NF98" s="165"/>
      <c r="NG98" s="165"/>
      <c r="NH98" s="165"/>
      <c r="NI98" s="165"/>
      <c r="NJ98" s="165"/>
      <c r="NK98" s="165"/>
      <c r="NL98" s="165"/>
      <c r="NM98" s="165"/>
      <c r="NN98" s="165"/>
      <c r="NO98" s="165"/>
      <c r="NP98" s="165"/>
      <c r="NQ98" s="165"/>
      <c r="NR98" s="165"/>
      <c r="NS98" s="165"/>
      <c r="NT98" s="165"/>
      <c r="NU98" s="165"/>
      <c r="NV98" s="165"/>
      <c r="NW98" s="165"/>
      <c r="NX98" s="165"/>
      <c r="NY98" s="165"/>
      <c r="NZ98" s="165"/>
      <c r="OA98" s="165"/>
      <c r="OB98" s="165"/>
      <c r="OC98" s="165"/>
      <c r="OD98" s="165"/>
      <c r="OE98" s="165"/>
      <c r="OF98" s="165"/>
      <c r="OG98" s="165"/>
      <c r="OH98" s="165"/>
      <c r="OI98" s="165"/>
      <c r="OJ98" s="165"/>
      <c r="OK98" s="165"/>
      <c r="OL98" s="165"/>
      <c r="OM98" s="165"/>
      <c r="ON98" s="165"/>
      <c r="OO98" s="165"/>
      <c r="OP98" s="165"/>
      <c r="OQ98" s="165"/>
      <c r="OR98" s="165"/>
      <c r="OS98" s="165"/>
      <c r="OT98" s="165"/>
      <c r="OU98" s="165"/>
      <c r="OV98" s="165"/>
      <c r="OW98" s="165"/>
      <c r="OX98" s="165"/>
      <c r="OY98" s="165"/>
      <c r="OZ98" s="165"/>
      <c r="PA98" s="165"/>
      <c r="PB98" s="165"/>
      <c r="PC98" s="165"/>
      <c r="PD98" s="165"/>
      <c r="PE98" s="165"/>
      <c r="PF98" s="165"/>
      <c r="PG98" s="165"/>
      <c r="PH98" s="165"/>
      <c r="PI98" s="165"/>
      <c r="PJ98" s="165"/>
      <c r="PK98" s="165"/>
      <c r="PL98" s="165"/>
      <c r="PM98" s="165"/>
      <c r="PN98" s="165"/>
      <c r="PO98" s="165"/>
      <c r="PP98" s="165"/>
      <c r="PQ98" s="165"/>
      <c r="PR98" s="165"/>
      <c r="PS98" s="165"/>
      <c r="PT98" s="165"/>
      <c r="PU98" s="165"/>
      <c r="PV98" s="165"/>
      <c r="PW98" s="165"/>
      <c r="PX98" s="165"/>
      <c r="PY98" s="165"/>
      <c r="PZ98" s="165"/>
      <c r="QA98" s="165"/>
      <c r="QB98" s="165"/>
      <c r="QC98" s="165"/>
      <c r="QD98" s="165"/>
      <c r="QE98" s="165"/>
      <c r="QF98" s="165"/>
      <c r="QG98" s="165"/>
      <c r="QH98" s="165"/>
      <c r="QI98" s="165"/>
      <c r="QJ98" s="165"/>
      <c r="QK98" s="165"/>
      <c r="QL98" s="165"/>
      <c r="QM98" s="165"/>
      <c r="QN98" s="165"/>
      <c r="QO98" s="165"/>
      <c r="QP98" s="165"/>
      <c r="QQ98" s="165"/>
      <c r="QR98" s="165"/>
      <c r="QS98" s="165"/>
      <c r="QT98" s="165"/>
      <c r="QU98" s="165"/>
      <c r="QV98" s="165"/>
      <c r="QW98" s="165"/>
      <c r="QX98" s="165"/>
      <c r="QY98" s="165"/>
      <c r="QZ98" s="165"/>
      <c r="RA98" s="165"/>
      <c r="RB98" s="165"/>
      <c r="RC98" s="165"/>
      <c r="RD98" s="165"/>
      <c r="RE98" s="165"/>
      <c r="RF98" s="165"/>
      <c r="RG98" s="165"/>
      <c r="RH98" s="165"/>
      <c r="RI98" s="165"/>
      <c r="RJ98" s="165"/>
      <c r="RK98" s="165"/>
      <c r="RL98" s="165"/>
      <c r="RM98" s="165"/>
      <c r="RN98" s="165"/>
      <c r="RO98" s="165"/>
      <c r="RP98" s="165"/>
      <c r="RQ98" s="165"/>
      <c r="RR98" s="165"/>
      <c r="RS98" s="165"/>
      <c r="RT98" s="165"/>
      <c r="RU98" s="165"/>
      <c r="RV98" s="165"/>
      <c r="RW98" s="165"/>
      <c r="RX98" s="165"/>
      <c r="RY98" s="165"/>
      <c r="RZ98" s="165"/>
      <c r="SA98" s="165"/>
      <c r="SB98" s="165"/>
      <c r="SC98" s="165"/>
      <c r="SD98" s="165"/>
      <c r="SE98" s="165"/>
      <c r="SF98" s="165"/>
      <c r="SG98" s="165"/>
      <c r="SH98" s="165"/>
      <c r="SI98" s="165"/>
      <c r="SJ98" s="165"/>
      <c r="SK98" s="165"/>
      <c r="SL98" s="165"/>
      <c r="SM98" s="165"/>
      <c r="SN98" s="165"/>
      <c r="SO98" s="165"/>
      <c r="SP98" s="165"/>
      <c r="SQ98" s="165"/>
      <c r="SR98" s="165"/>
      <c r="SS98" s="165"/>
      <c r="ST98" s="165"/>
      <c r="SU98" s="165"/>
      <c r="SV98" s="165"/>
      <c r="SW98" s="165"/>
      <c r="SX98" s="165"/>
      <c r="SY98" s="165"/>
      <c r="SZ98" s="165"/>
      <c r="TA98" s="165"/>
      <c r="TB98" s="165"/>
      <c r="TC98" s="165"/>
      <c r="TD98" s="165"/>
      <c r="TE98" s="165"/>
      <c r="TF98" s="165"/>
      <c r="TG98" s="165"/>
      <c r="TH98" s="165"/>
      <c r="TI98" s="165"/>
      <c r="TJ98" s="165"/>
      <c r="TK98" s="165"/>
      <c r="TL98" s="165"/>
      <c r="TM98" s="165"/>
      <c r="TN98" s="165"/>
      <c r="TO98" s="165"/>
      <c r="TP98" s="165"/>
      <c r="TQ98" s="165"/>
      <c r="TR98" s="165"/>
      <c r="TS98" s="165"/>
      <c r="TT98" s="165"/>
      <c r="TU98" s="165"/>
      <c r="TV98" s="165"/>
      <c r="TW98" s="165"/>
      <c r="TX98" s="165"/>
      <c r="TY98" s="165"/>
      <c r="TZ98" s="165"/>
      <c r="UA98" s="165"/>
      <c r="UB98" s="165"/>
      <c r="UC98" s="165"/>
      <c r="UD98" s="165"/>
      <c r="UE98" s="165"/>
      <c r="UF98" s="165"/>
      <c r="UG98" s="165"/>
      <c r="UH98" s="165"/>
      <c r="UI98" s="165"/>
      <c r="UJ98" s="165"/>
      <c r="UK98" s="165"/>
      <c r="UL98" s="165"/>
      <c r="UM98" s="165"/>
      <c r="UN98" s="165"/>
      <c r="UO98" s="165"/>
      <c r="UP98" s="165"/>
      <c r="UQ98" s="165"/>
      <c r="UR98" s="165"/>
      <c r="US98" s="165"/>
      <c r="UT98" s="165"/>
      <c r="UU98" s="165"/>
      <c r="UV98" s="165"/>
      <c r="UW98" s="165"/>
      <c r="UX98" s="165"/>
      <c r="UY98" s="165"/>
      <c r="UZ98" s="165"/>
      <c r="VA98" s="165"/>
      <c r="VB98" s="165"/>
      <c r="VC98" s="165"/>
      <c r="VD98" s="165"/>
      <c r="VE98" s="165"/>
      <c r="VF98" s="165"/>
      <c r="VG98" s="165"/>
      <c r="VH98" s="165"/>
      <c r="VI98" s="165"/>
      <c r="VJ98" s="165"/>
      <c r="VK98" s="165"/>
      <c r="VL98" s="165"/>
      <c r="VM98" s="165"/>
      <c r="VN98" s="165"/>
      <c r="VO98" s="165"/>
      <c r="VP98" s="165"/>
      <c r="VQ98" s="165"/>
      <c r="VR98" s="165"/>
      <c r="VS98" s="165"/>
      <c r="VT98" s="165"/>
      <c r="VU98" s="165"/>
      <c r="VV98" s="165"/>
      <c r="VW98" s="165"/>
      <c r="VX98" s="165"/>
      <c r="VY98" s="165"/>
      <c r="VZ98" s="165"/>
      <c r="WA98" s="165"/>
      <c r="WB98" s="165"/>
      <c r="WC98" s="165"/>
      <c r="WD98" s="165"/>
      <c r="WE98" s="165"/>
      <c r="WF98" s="165"/>
      <c r="WG98" s="165"/>
      <c r="WH98" s="165"/>
      <c r="WI98" s="165"/>
      <c r="WJ98" s="165"/>
      <c r="WK98" s="165"/>
      <c r="WL98" s="165"/>
      <c r="WM98" s="165"/>
      <c r="WN98" s="165"/>
      <c r="WO98" s="165"/>
      <c r="WP98" s="165"/>
      <c r="WQ98" s="165"/>
      <c r="WR98" s="165"/>
      <c r="WS98" s="165"/>
      <c r="WT98" s="165"/>
      <c r="WU98" s="165"/>
      <c r="WV98" s="165"/>
      <c r="WW98" s="165"/>
      <c r="WX98" s="165"/>
      <c r="WY98" s="165"/>
      <c r="WZ98" s="165"/>
      <c r="XA98" s="165"/>
      <c r="XB98" s="165"/>
      <c r="XC98" s="165"/>
      <c r="XD98" s="165"/>
      <c r="XE98" s="165"/>
      <c r="XF98" s="165"/>
      <c r="XG98" s="165"/>
      <c r="XH98" s="165"/>
      <c r="XI98" s="165"/>
      <c r="XJ98" s="165"/>
      <c r="XK98" s="165"/>
      <c r="XL98" s="165"/>
      <c r="XM98" s="165"/>
      <c r="XN98" s="165"/>
      <c r="XO98" s="165"/>
      <c r="XP98" s="165"/>
      <c r="XQ98" s="165"/>
      <c r="XR98" s="165"/>
      <c r="XS98" s="165"/>
      <c r="XT98" s="165"/>
      <c r="XU98" s="165"/>
      <c r="XV98" s="165"/>
      <c r="XW98" s="165"/>
      <c r="XX98" s="165"/>
      <c r="XY98" s="165"/>
      <c r="XZ98" s="165"/>
      <c r="YA98" s="165"/>
      <c r="YB98" s="165"/>
      <c r="YC98" s="165"/>
      <c r="YD98" s="165"/>
      <c r="YE98" s="165"/>
      <c r="YF98" s="165"/>
      <c r="YG98" s="165"/>
      <c r="YH98" s="165"/>
      <c r="YI98" s="165"/>
      <c r="YJ98" s="165"/>
      <c r="YK98" s="165"/>
      <c r="YL98" s="165"/>
      <c r="YM98" s="165"/>
      <c r="YN98" s="165"/>
      <c r="YO98" s="165"/>
      <c r="YP98" s="165"/>
      <c r="YQ98" s="165"/>
      <c r="YR98" s="165"/>
      <c r="YS98" s="165"/>
      <c r="YT98" s="165"/>
      <c r="YU98" s="165"/>
      <c r="YV98" s="165"/>
      <c r="YW98" s="165"/>
      <c r="YX98" s="165"/>
      <c r="YY98" s="165"/>
      <c r="YZ98" s="165"/>
      <c r="ZA98" s="165"/>
      <c r="ZB98" s="165"/>
      <c r="ZC98" s="165"/>
      <c r="ZD98" s="165"/>
      <c r="ZE98" s="165"/>
      <c r="ZF98" s="165"/>
      <c r="ZG98" s="165"/>
      <c r="ZH98" s="165"/>
      <c r="ZI98" s="165"/>
      <c r="ZJ98" s="165"/>
      <c r="ZK98" s="165"/>
      <c r="ZL98" s="165"/>
      <c r="ZM98" s="165"/>
      <c r="ZN98" s="165"/>
      <c r="ZO98" s="165"/>
      <c r="ZP98" s="165"/>
      <c r="ZQ98" s="165"/>
      <c r="ZR98" s="165"/>
      <c r="ZS98" s="165"/>
      <c r="ZT98" s="165"/>
      <c r="ZU98" s="165"/>
      <c r="ZV98" s="165"/>
      <c r="ZW98" s="165"/>
      <c r="ZX98" s="165"/>
      <c r="ZY98" s="165"/>
      <c r="ZZ98" s="165"/>
      <c r="AAA98" s="165"/>
      <c r="AAB98" s="165"/>
      <c r="AAC98" s="165"/>
      <c r="AAD98" s="165"/>
      <c r="AAE98" s="165"/>
      <c r="AAF98" s="165"/>
      <c r="AAG98" s="165"/>
      <c r="AAH98" s="165"/>
      <c r="AAI98" s="165"/>
      <c r="AAJ98" s="165"/>
      <c r="AAK98" s="165"/>
      <c r="AAL98" s="165"/>
      <c r="AAM98" s="165"/>
      <c r="AAN98" s="165"/>
      <c r="AAO98" s="165"/>
      <c r="AAP98" s="165"/>
      <c r="AAQ98" s="165"/>
      <c r="AAR98" s="165"/>
      <c r="AAS98" s="165"/>
      <c r="AAT98" s="165"/>
      <c r="AAU98" s="165"/>
      <c r="AAV98" s="165"/>
      <c r="AAW98" s="165"/>
      <c r="AAX98" s="165"/>
      <c r="AAY98" s="165"/>
      <c r="AAZ98" s="165"/>
      <c r="ABA98" s="165"/>
      <c r="ABB98" s="165"/>
      <c r="ABC98" s="165"/>
      <c r="ABD98" s="165"/>
      <c r="ABE98" s="165"/>
      <c r="ABF98" s="165"/>
      <c r="ABG98" s="165"/>
      <c r="ABH98" s="165"/>
      <c r="ABI98" s="165"/>
      <c r="ABJ98" s="165"/>
      <c r="ABK98" s="165"/>
      <c r="ABL98" s="165"/>
      <c r="ABM98" s="165"/>
      <c r="ABN98" s="165"/>
      <c r="ABO98" s="165"/>
      <c r="ABP98" s="165"/>
      <c r="ABQ98" s="165"/>
      <c r="ABR98" s="165"/>
      <c r="ABS98" s="165"/>
      <c r="ABT98" s="165"/>
      <c r="ABU98" s="165"/>
      <c r="ABV98" s="165"/>
      <c r="ABW98" s="165"/>
      <c r="ABX98" s="165"/>
      <c r="ABY98" s="165"/>
      <c r="ABZ98" s="165"/>
      <c r="ACA98" s="165"/>
      <c r="ACB98" s="165"/>
      <c r="ACC98" s="165"/>
      <c r="ACD98" s="165"/>
      <c r="ACE98" s="165"/>
      <c r="ACF98" s="165"/>
      <c r="ACG98" s="165"/>
      <c r="ACH98" s="165"/>
      <c r="ACI98" s="165"/>
      <c r="ACJ98" s="165"/>
      <c r="ACK98" s="165"/>
      <c r="ACL98" s="165"/>
      <c r="ACM98" s="165"/>
      <c r="ACN98" s="165"/>
      <c r="ACO98" s="165"/>
      <c r="ACP98" s="165"/>
      <c r="ACQ98" s="165"/>
      <c r="ACR98" s="165"/>
      <c r="ACS98" s="165"/>
      <c r="ACT98" s="165"/>
      <c r="ACU98" s="165"/>
      <c r="ACV98" s="165"/>
      <c r="ACW98" s="165"/>
      <c r="ACX98" s="165"/>
      <c r="ACY98" s="165"/>
      <c r="ACZ98" s="165"/>
      <c r="ADA98" s="165"/>
      <c r="ADB98" s="165"/>
      <c r="ADC98" s="165"/>
      <c r="ADD98" s="165"/>
      <c r="ADE98" s="165"/>
      <c r="ADF98" s="165"/>
      <c r="ADG98" s="165"/>
      <c r="ADH98" s="165"/>
      <c r="ADI98" s="165"/>
      <c r="ADJ98" s="165"/>
      <c r="ADK98" s="165"/>
      <c r="ADL98" s="165"/>
      <c r="ADM98" s="165"/>
      <c r="ADN98" s="165"/>
      <c r="ADO98" s="165"/>
      <c r="ADP98" s="165"/>
      <c r="ADQ98" s="165"/>
      <c r="ADR98" s="165"/>
      <c r="ADS98" s="165"/>
      <c r="ADT98" s="165"/>
      <c r="ADU98" s="165"/>
      <c r="ADV98" s="165"/>
      <c r="ADW98" s="165"/>
      <c r="ADX98" s="165"/>
      <c r="ADY98" s="165"/>
      <c r="ADZ98" s="165"/>
      <c r="AEA98" s="165"/>
      <c r="AEB98" s="165"/>
      <c r="AEC98" s="165"/>
      <c r="AED98" s="165"/>
      <c r="AEE98" s="165"/>
      <c r="AEF98" s="165"/>
      <c r="AEG98" s="165"/>
      <c r="AEH98" s="165"/>
      <c r="AEI98" s="165"/>
      <c r="AEJ98" s="165"/>
      <c r="AEK98" s="165"/>
      <c r="AEL98" s="165"/>
      <c r="AEM98" s="165"/>
      <c r="AEN98" s="165"/>
      <c r="AEO98" s="165"/>
      <c r="AEP98" s="165"/>
      <c r="AEQ98" s="165"/>
      <c r="AER98" s="165"/>
      <c r="AES98" s="165"/>
      <c r="AET98" s="165"/>
      <c r="AEU98" s="165"/>
      <c r="AEV98" s="165"/>
      <c r="AEW98" s="165"/>
      <c r="AEX98" s="165"/>
      <c r="AEY98" s="165"/>
      <c r="AEZ98" s="165"/>
      <c r="AFA98" s="165"/>
      <c r="AFB98" s="165"/>
      <c r="AFC98" s="165"/>
      <c r="AFD98" s="165"/>
      <c r="AFE98" s="165"/>
      <c r="AFF98" s="165"/>
      <c r="AFG98" s="165"/>
      <c r="AFH98" s="165"/>
      <c r="AFI98" s="165"/>
      <c r="AFJ98" s="165"/>
      <c r="AFK98" s="165"/>
      <c r="AFL98" s="165"/>
      <c r="AFM98" s="165"/>
      <c r="AFN98" s="165"/>
      <c r="AFO98" s="165"/>
      <c r="AFP98" s="165"/>
      <c r="AFQ98" s="165"/>
      <c r="AFR98" s="165"/>
      <c r="AFS98" s="165"/>
      <c r="AFT98" s="165"/>
      <c r="AFU98" s="165"/>
      <c r="AFV98" s="165"/>
      <c r="AFW98" s="165"/>
      <c r="AFX98" s="165"/>
      <c r="AFY98" s="165"/>
      <c r="AFZ98" s="165"/>
      <c r="AGA98" s="165"/>
      <c r="AGB98" s="165"/>
      <c r="AGC98" s="165"/>
      <c r="AGD98" s="165"/>
      <c r="AGE98" s="165"/>
      <c r="AGF98" s="165"/>
      <c r="AGG98" s="165"/>
      <c r="AGH98" s="165"/>
      <c r="AGI98" s="165"/>
      <c r="AGJ98" s="165"/>
      <c r="AGK98" s="165"/>
      <c r="AGL98" s="165"/>
      <c r="AGM98" s="165"/>
      <c r="AGN98" s="165"/>
      <c r="AGO98" s="165"/>
      <c r="AGP98" s="165"/>
      <c r="AGQ98" s="165"/>
      <c r="AGR98" s="165"/>
      <c r="AGS98" s="165"/>
      <c r="AGT98" s="165"/>
      <c r="AGU98" s="165"/>
      <c r="AGV98" s="165"/>
      <c r="AGW98" s="165"/>
      <c r="AGX98" s="165"/>
      <c r="AGY98" s="165"/>
      <c r="AGZ98" s="165"/>
      <c r="AHA98" s="165"/>
      <c r="AHB98" s="165"/>
      <c r="AHC98" s="165"/>
      <c r="AHD98" s="165"/>
      <c r="AHE98" s="165"/>
      <c r="AHF98" s="165"/>
      <c r="AHG98" s="165"/>
      <c r="AHH98" s="165"/>
      <c r="AHI98" s="165"/>
      <c r="AHJ98" s="165"/>
      <c r="AHK98" s="165"/>
      <c r="AHL98" s="165"/>
      <c r="AHM98" s="165"/>
      <c r="AHN98" s="165"/>
      <c r="AHO98" s="165"/>
      <c r="AHP98" s="165"/>
      <c r="AHQ98" s="165"/>
      <c r="AHR98" s="165"/>
      <c r="AHS98" s="165"/>
      <c r="AHT98" s="165"/>
      <c r="AHU98" s="165"/>
      <c r="AHV98" s="165"/>
      <c r="AHW98" s="165"/>
      <c r="AHX98" s="165"/>
      <c r="AHY98" s="165"/>
      <c r="AHZ98" s="165"/>
      <c r="AIA98" s="165"/>
      <c r="AIB98" s="165"/>
      <c r="AIC98" s="165"/>
      <c r="AID98" s="165"/>
      <c r="AIE98" s="165"/>
      <c r="AIF98" s="165"/>
      <c r="AIG98" s="165"/>
      <c r="AIH98" s="165"/>
      <c r="AII98" s="165"/>
      <c r="AIJ98" s="165"/>
      <c r="AIK98" s="165"/>
      <c r="AIL98" s="165"/>
      <c r="AIM98" s="165"/>
      <c r="AIN98" s="165"/>
      <c r="AIO98" s="165"/>
      <c r="AIP98" s="165"/>
      <c r="AIQ98" s="165"/>
      <c r="AIR98" s="165"/>
      <c r="AIS98" s="165"/>
      <c r="AIT98" s="165"/>
      <c r="AIU98" s="165"/>
      <c r="AIV98" s="165"/>
      <c r="AIW98" s="165"/>
      <c r="AIX98" s="165"/>
      <c r="AIY98" s="165"/>
      <c r="AIZ98" s="165"/>
      <c r="AJA98" s="165"/>
      <c r="AJB98" s="165"/>
      <c r="AJC98" s="165"/>
      <c r="AJD98" s="165"/>
      <c r="AJE98" s="165"/>
      <c r="AJF98" s="165"/>
      <c r="AJG98" s="165"/>
      <c r="AJH98" s="165"/>
      <c r="AJI98" s="165"/>
      <c r="AJJ98" s="165"/>
      <c r="AJK98" s="165"/>
      <c r="AJL98" s="165"/>
      <c r="AJM98" s="165"/>
      <c r="AJN98" s="165"/>
      <c r="AJO98" s="165"/>
      <c r="AJP98" s="165"/>
      <c r="AJQ98" s="165"/>
      <c r="AJR98" s="165"/>
      <c r="AJS98" s="165"/>
      <c r="AJT98" s="165"/>
      <c r="AJU98" s="165"/>
      <c r="AJV98" s="165"/>
      <c r="AJW98" s="165"/>
      <c r="AJX98" s="165"/>
      <c r="AJY98" s="165"/>
      <c r="AJZ98" s="165"/>
      <c r="AKA98" s="165"/>
      <c r="AKB98" s="165"/>
      <c r="AKC98" s="165"/>
      <c r="AKD98" s="165"/>
      <c r="AKE98" s="165"/>
      <c r="AKF98" s="165"/>
      <c r="AKG98" s="165"/>
      <c r="AKH98" s="165"/>
      <c r="AKI98" s="165"/>
      <c r="AKJ98" s="165"/>
      <c r="AKK98" s="165"/>
      <c r="AKL98" s="165"/>
      <c r="AKM98" s="165"/>
      <c r="AKN98" s="165"/>
    </row>
    <row r="99" spans="1:976" s="421" customFormat="1">
      <c r="A99" s="450" t="s">
        <v>273</v>
      </c>
      <c r="B99" s="450"/>
      <c r="C99" s="166"/>
      <c r="D99" s="167">
        <f ca="1">D98</f>
        <v>0</v>
      </c>
      <c r="E99" s="167">
        <f ca="1">E98+D99</f>
        <v>0</v>
      </c>
      <c r="F99" s="167">
        <f t="shared" ref="F99" ca="1" si="4">F98+E99</f>
        <v>0</v>
      </c>
      <c r="G99" s="167">
        <f t="shared" ref="G99" ca="1" si="5">G98+F99</f>
        <v>360000.00000000006</v>
      </c>
      <c r="H99" s="167">
        <f t="shared" ref="H99" ca="1" si="6">H98+G99</f>
        <v>720000.00000000012</v>
      </c>
      <c r="I99" s="167">
        <f t="shared" ref="I99" ca="1" si="7">I98+H99</f>
        <v>2160000.0000000005</v>
      </c>
      <c r="J99" s="167">
        <f t="shared" ref="J99" ca="1" si="8">J98+I99</f>
        <v>2880000.0000000005</v>
      </c>
      <c r="K99" s="167">
        <f t="shared" ref="K99" ca="1" si="9">K98+J99</f>
        <v>5400000.0000000019</v>
      </c>
      <c r="L99" s="167">
        <f t="shared" ref="L99" ca="1" si="10">L98+K99</f>
        <v>6480000.0000000019</v>
      </c>
      <c r="M99" s="167">
        <f t="shared" ref="M99" ca="1" si="11">M98+L99</f>
        <v>10080000.000000002</v>
      </c>
      <c r="N99" s="167">
        <f t="shared" ref="N99" ca="1" si="12">N98+M99</f>
        <v>14400000</v>
      </c>
      <c r="O99" s="167">
        <f t="shared" ref="O99" ca="1" si="13">O98+N99</f>
        <v>18000000</v>
      </c>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c r="AS99" s="166"/>
      <c r="AT99" s="166"/>
      <c r="AU99" s="166"/>
      <c r="AV99" s="166"/>
      <c r="AW99" s="166"/>
      <c r="AX99" s="166"/>
      <c r="AY99" s="166"/>
      <c r="AZ99" s="166"/>
      <c r="BA99" s="166"/>
      <c r="BB99" s="166"/>
      <c r="BC99" s="166"/>
      <c r="BD99" s="166"/>
      <c r="BE99" s="166"/>
      <c r="BF99" s="166"/>
      <c r="BG99" s="166"/>
      <c r="BH99" s="166"/>
      <c r="BI99" s="166"/>
      <c r="BJ99" s="166"/>
      <c r="BK99" s="166"/>
      <c r="BL99" s="166"/>
      <c r="BM99" s="166"/>
      <c r="BN99" s="166"/>
      <c r="BO99" s="166"/>
      <c r="BP99" s="166"/>
      <c r="BQ99" s="166"/>
      <c r="BR99" s="166"/>
      <c r="BS99" s="166"/>
      <c r="BT99" s="166"/>
      <c r="BU99" s="166"/>
      <c r="BV99" s="166"/>
      <c r="BW99" s="166"/>
      <c r="BX99" s="166"/>
      <c r="BY99" s="166"/>
      <c r="BZ99" s="166"/>
      <c r="CA99" s="166"/>
      <c r="CB99" s="166"/>
      <c r="CC99" s="166"/>
      <c r="CD99" s="166"/>
      <c r="CE99" s="166"/>
      <c r="CF99" s="166"/>
      <c r="CG99" s="166"/>
      <c r="CH99" s="166"/>
      <c r="CI99" s="166"/>
      <c r="CJ99" s="166"/>
      <c r="CK99" s="166"/>
      <c r="CL99" s="166"/>
      <c r="CM99" s="166"/>
      <c r="CN99" s="166"/>
      <c r="CO99" s="166"/>
      <c r="CP99" s="166"/>
      <c r="CQ99" s="166"/>
      <c r="CR99" s="166"/>
      <c r="CS99" s="166"/>
      <c r="CT99" s="166"/>
      <c r="CU99" s="166"/>
      <c r="CV99" s="166"/>
      <c r="CW99" s="166"/>
      <c r="CX99" s="166"/>
      <c r="CY99" s="166"/>
      <c r="CZ99" s="166"/>
      <c r="DA99" s="166"/>
      <c r="DB99" s="166"/>
      <c r="DC99" s="166"/>
      <c r="DD99" s="166"/>
      <c r="DE99" s="166"/>
      <c r="DF99" s="166"/>
      <c r="DG99" s="166"/>
      <c r="DH99" s="166"/>
      <c r="DI99" s="166"/>
      <c r="DJ99" s="166"/>
      <c r="DK99" s="166"/>
      <c r="DL99" s="166"/>
      <c r="DM99" s="166"/>
      <c r="DN99" s="166"/>
      <c r="DO99" s="166"/>
      <c r="DP99" s="166"/>
      <c r="DQ99" s="166"/>
      <c r="DR99" s="166"/>
      <c r="DS99" s="166"/>
      <c r="DT99" s="166"/>
      <c r="DU99" s="166"/>
      <c r="DV99" s="166"/>
      <c r="DW99" s="166"/>
      <c r="DX99" s="166"/>
      <c r="DY99" s="166"/>
      <c r="DZ99" s="166"/>
      <c r="EA99" s="166"/>
      <c r="EB99" s="166"/>
      <c r="EC99" s="166"/>
      <c r="ED99" s="166"/>
      <c r="EE99" s="166"/>
      <c r="EF99" s="166"/>
      <c r="EG99" s="166"/>
      <c r="EH99" s="166"/>
      <c r="EI99" s="166"/>
      <c r="EJ99" s="166"/>
      <c r="EK99" s="166"/>
      <c r="EL99" s="166"/>
      <c r="EM99" s="166"/>
      <c r="EN99" s="166"/>
      <c r="EO99" s="166"/>
      <c r="EP99" s="166"/>
      <c r="EQ99" s="166"/>
      <c r="ER99" s="166"/>
      <c r="ES99" s="166"/>
      <c r="ET99" s="166"/>
      <c r="EU99" s="166"/>
      <c r="EV99" s="166"/>
      <c r="EW99" s="166"/>
      <c r="EX99" s="166"/>
      <c r="EY99" s="166"/>
      <c r="EZ99" s="166"/>
      <c r="FA99" s="166"/>
      <c r="FB99" s="166"/>
      <c r="FC99" s="166"/>
      <c r="FD99" s="166"/>
      <c r="FE99" s="166"/>
      <c r="FF99" s="166"/>
      <c r="FG99" s="166"/>
      <c r="FH99" s="166"/>
      <c r="FI99" s="166"/>
      <c r="FJ99" s="166"/>
      <c r="FK99" s="166"/>
      <c r="FL99" s="166"/>
      <c r="FM99" s="166"/>
      <c r="FN99" s="166"/>
      <c r="FO99" s="166"/>
      <c r="FP99" s="166"/>
      <c r="FQ99" s="166"/>
      <c r="FR99" s="166"/>
      <c r="FS99" s="166"/>
      <c r="FT99" s="166"/>
      <c r="FU99" s="166"/>
      <c r="FV99" s="166"/>
      <c r="FW99" s="166"/>
      <c r="FX99" s="166"/>
      <c r="FY99" s="166"/>
      <c r="FZ99" s="166"/>
      <c r="GA99" s="166"/>
      <c r="GB99" s="166"/>
      <c r="GC99" s="166"/>
      <c r="GD99" s="166"/>
      <c r="GE99" s="166"/>
      <c r="GF99" s="166"/>
      <c r="GG99" s="166"/>
      <c r="GH99" s="166"/>
      <c r="GI99" s="166"/>
      <c r="GJ99" s="166"/>
      <c r="GK99" s="166"/>
      <c r="GL99" s="166"/>
      <c r="GM99" s="166"/>
      <c r="GN99" s="166"/>
      <c r="GO99" s="166"/>
      <c r="GP99" s="166"/>
      <c r="GQ99" s="166"/>
      <c r="GR99" s="166"/>
      <c r="GS99" s="166"/>
      <c r="GT99" s="166"/>
      <c r="GU99" s="166"/>
      <c r="GV99" s="166"/>
      <c r="GW99" s="166"/>
      <c r="GX99" s="166"/>
      <c r="GY99" s="166"/>
      <c r="GZ99" s="166"/>
      <c r="HA99" s="166"/>
      <c r="HB99" s="166"/>
      <c r="HC99" s="166"/>
      <c r="HD99" s="166"/>
      <c r="HE99" s="166"/>
      <c r="HF99" s="166"/>
      <c r="HG99" s="166"/>
      <c r="HH99" s="166"/>
      <c r="HI99" s="166"/>
      <c r="HJ99" s="166"/>
      <c r="HK99" s="166"/>
      <c r="HL99" s="166"/>
      <c r="HM99" s="166"/>
      <c r="HN99" s="166"/>
      <c r="HO99" s="166"/>
      <c r="HP99" s="166"/>
      <c r="HQ99" s="166"/>
      <c r="HR99" s="166"/>
      <c r="HS99" s="166"/>
      <c r="HT99" s="166"/>
      <c r="HU99" s="166"/>
      <c r="HV99" s="166"/>
      <c r="HW99" s="166"/>
      <c r="HX99" s="166"/>
      <c r="HY99" s="166"/>
      <c r="HZ99" s="166"/>
      <c r="IA99" s="166"/>
      <c r="IB99" s="166"/>
      <c r="IC99" s="166"/>
      <c r="ID99" s="166"/>
      <c r="IE99" s="166"/>
      <c r="IF99" s="166"/>
      <c r="IG99" s="166"/>
      <c r="IH99" s="166"/>
      <c r="II99" s="166"/>
      <c r="IJ99" s="166"/>
      <c r="IK99" s="166"/>
      <c r="IL99" s="166"/>
      <c r="IM99" s="166"/>
      <c r="IN99" s="166"/>
      <c r="IO99" s="166"/>
      <c r="IP99" s="166"/>
      <c r="IQ99" s="166"/>
      <c r="IR99" s="166"/>
      <c r="IS99" s="166"/>
      <c r="IT99" s="166"/>
      <c r="IU99" s="166"/>
      <c r="IV99" s="166"/>
      <c r="IW99" s="166"/>
      <c r="IX99" s="166"/>
      <c r="IY99" s="166"/>
      <c r="IZ99" s="166"/>
      <c r="JA99" s="166"/>
      <c r="JB99" s="166"/>
      <c r="JC99" s="166"/>
      <c r="JD99" s="166"/>
      <c r="JE99" s="166"/>
      <c r="JF99" s="166"/>
      <c r="JG99" s="166"/>
      <c r="JH99" s="166"/>
      <c r="JI99" s="166"/>
      <c r="JJ99" s="166"/>
      <c r="JK99" s="166"/>
      <c r="JL99" s="166"/>
      <c r="JM99" s="166"/>
      <c r="JN99" s="166"/>
      <c r="JO99" s="166"/>
      <c r="JP99" s="166"/>
      <c r="JQ99" s="166"/>
      <c r="JR99" s="166"/>
      <c r="JS99" s="166"/>
      <c r="JT99" s="166"/>
      <c r="JU99" s="166"/>
      <c r="JV99" s="166"/>
      <c r="JW99" s="166"/>
      <c r="JX99" s="166"/>
      <c r="JY99" s="166"/>
      <c r="JZ99" s="166"/>
      <c r="KA99" s="166"/>
      <c r="KB99" s="166"/>
      <c r="KC99" s="166"/>
      <c r="KD99" s="166"/>
      <c r="KE99" s="166"/>
      <c r="KF99" s="166"/>
      <c r="KG99" s="166"/>
      <c r="KH99" s="166"/>
      <c r="KI99" s="166"/>
      <c r="KJ99" s="166"/>
      <c r="KK99" s="166"/>
      <c r="KL99" s="166"/>
      <c r="KM99" s="166"/>
      <c r="KN99" s="166"/>
      <c r="KO99" s="166"/>
      <c r="KP99" s="166"/>
      <c r="KQ99" s="166"/>
      <c r="KR99" s="166"/>
      <c r="KS99" s="166"/>
      <c r="KT99" s="166"/>
      <c r="KU99" s="166"/>
      <c r="KV99" s="166"/>
      <c r="KW99" s="166"/>
      <c r="KX99" s="166"/>
      <c r="KY99" s="166"/>
      <c r="KZ99" s="166"/>
      <c r="LA99" s="166"/>
      <c r="LB99" s="166"/>
      <c r="LC99" s="166"/>
      <c r="LD99" s="166"/>
      <c r="LE99" s="166"/>
      <c r="LF99" s="166"/>
      <c r="LG99" s="166"/>
      <c r="LH99" s="166"/>
      <c r="LI99" s="166"/>
      <c r="LJ99" s="166"/>
      <c r="LK99" s="166"/>
      <c r="LL99" s="166"/>
      <c r="LM99" s="166"/>
      <c r="LN99" s="166"/>
      <c r="LO99" s="166"/>
      <c r="LP99" s="166"/>
      <c r="LQ99" s="166"/>
      <c r="LR99" s="166"/>
      <c r="LS99" s="166"/>
      <c r="LT99" s="166"/>
      <c r="LU99" s="166"/>
      <c r="LV99" s="166"/>
      <c r="LW99" s="166"/>
      <c r="LX99" s="166"/>
      <c r="LY99" s="166"/>
      <c r="LZ99" s="166"/>
      <c r="MA99" s="166"/>
      <c r="MB99" s="166"/>
      <c r="MC99" s="166"/>
      <c r="MD99" s="166"/>
      <c r="ME99" s="166"/>
      <c r="MF99" s="166"/>
      <c r="MG99" s="166"/>
      <c r="MH99" s="166"/>
      <c r="MI99" s="166"/>
      <c r="MJ99" s="166"/>
      <c r="MK99" s="166"/>
      <c r="ML99" s="166"/>
      <c r="MM99" s="166"/>
      <c r="MN99" s="166"/>
      <c r="MO99" s="166"/>
      <c r="MP99" s="166"/>
      <c r="MQ99" s="166"/>
      <c r="MR99" s="166"/>
      <c r="MS99" s="166"/>
      <c r="MT99" s="166"/>
      <c r="MU99" s="166"/>
      <c r="MV99" s="166"/>
      <c r="MW99" s="166"/>
      <c r="MX99" s="166"/>
      <c r="MY99" s="166"/>
      <c r="MZ99" s="166"/>
      <c r="NA99" s="166"/>
      <c r="NB99" s="166"/>
      <c r="NC99" s="166"/>
      <c r="ND99" s="166"/>
      <c r="NE99" s="166"/>
      <c r="NF99" s="166"/>
      <c r="NG99" s="166"/>
      <c r="NH99" s="166"/>
      <c r="NI99" s="166"/>
      <c r="NJ99" s="166"/>
      <c r="NK99" s="166"/>
      <c r="NL99" s="166"/>
      <c r="NM99" s="166"/>
      <c r="NN99" s="166"/>
      <c r="NO99" s="166"/>
      <c r="NP99" s="166"/>
      <c r="NQ99" s="166"/>
      <c r="NR99" s="166"/>
      <c r="NS99" s="166"/>
      <c r="NT99" s="166"/>
      <c r="NU99" s="166"/>
      <c r="NV99" s="166"/>
      <c r="NW99" s="166"/>
      <c r="NX99" s="166"/>
      <c r="NY99" s="166"/>
      <c r="NZ99" s="166"/>
      <c r="OA99" s="166"/>
      <c r="OB99" s="166"/>
      <c r="OC99" s="166"/>
      <c r="OD99" s="166"/>
      <c r="OE99" s="166"/>
      <c r="OF99" s="166"/>
      <c r="OG99" s="166"/>
      <c r="OH99" s="166"/>
      <c r="OI99" s="166"/>
      <c r="OJ99" s="166"/>
      <c r="OK99" s="166"/>
      <c r="OL99" s="166"/>
      <c r="OM99" s="166"/>
      <c r="ON99" s="166"/>
      <c r="OO99" s="166"/>
      <c r="OP99" s="166"/>
      <c r="OQ99" s="166"/>
      <c r="OR99" s="166"/>
      <c r="OS99" s="166"/>
      <c r="OT99" s="166"/>
      <c r="OU99" s="166"/>
      <c r="OV99" s="166"/>
      <c r="OW99" s="166"/>
      <c r="OX99" s="166"/>
      <c r="OY99" s="166"/>
      <c r="OZ99" s="166"/>
      <c r="PA99" s="166"/>
      <c r="PB99" s="166"/>
      <c r="PC99" s="166"/>
      <c r="PD99" s="166"/>
      <c r="PE99" s="166"/>
      <c r="PF99" s="166"/>
      <c r="PG99" s="166"/>
      <c r="PH99" s="166"/>
      <c r="PI99" s="166"/>
      <c r="PJ99" s="166"/>
      <c r="PK99" s="166"/>
      <c r="PL99" s="166"/>
      <c r="PM99" s="166"/>
      <c r="PN99" s="166"/>
      <c r="PO99" s="166"/>
      <c r="PP99" s="166"/>
      <c r="PQ99" s="166"/>
      <c r="PR99" s="166"/>
      <c r="PS99" s="166"/>
      <c r="PT99" s="166"/>
      <c r="PU99" s="166"/>
      <c r="PV99" s="166"/>
      <c r="PW99" s="166"/>
      <c r="PX99" s="166"/>
      <c r="PY99" s="166"/>
      <c r="PZ99" s="166"/>
      <c r="QA99" s="166"/>
      <c r="QB99" s="166"/>
      <c r="QC99" s="166"/>
      <c r="QD99" s="166"/>
      <c r="QE99" s="166"/>
      <c r="QF99" s="166"/>
      <c r="QG99" s="166"/>
      <c r="QH99" s="166"/>
      <c r="QI99" s="166"/>
      <c r="QJ99" s="166"/>
      <c r="QK99" s="166"/>
      <c r="QL99" s="166"/>
      <c r="QM99" s="166"/>
      <c r="QN99" s="166"/>
      <c r="QO99" s="166"/>
      <c r="QP99" s="166"/>
      <c r="QQ99" s="166"/>
      <c r="QR99" s="166"/>
      <c r="QS99" s="166"/>
      <c r="QT99" s="166"/>
      <c r="QU99" s="166"/>
      <c r="QV99" s="166"/>
      <c r="QW99" s="166"/>
      <c r="QX99" s="166"/>
      <c r="QY99" s="166"/>
      <c r="QZ99" s="166"/>
      <c r="RA99" s="166"/>
      <c r="RB99" s="166"/>
      <c r="RC99" s="166"/>
      <c r="RD99" s="166"/>
      <c r="RE99" s="166"/>
      <c r="RF99" s="166"/>
      <c r="RG99" s="166"/>
      <c r="RH99" s="166"/>
      <c r="RI99" s="166"/>
      <c r="RJ99" s="166"/>
      <c r="RK99" s="166"/>
      <c r="RL99" s="166"/>
      <c r="RM99" s="166"/>
      <c r="RN99" s="166"/>
      <c r="RO99" s="166"/>
      <c r="RP99" s="166"/>
      <c r="RQ99" s="166"/>
      <c r="RR99" s="166"/>
      <c r="RS99" s="166"/>
      <c r="RT99" s="166"/>
      <c r="RU99" s="166"/>
      <c r="RV99" s="166"/>
      <c r="RW99" s="166"/>
      <c r="RX99" s="166"/>
      <c r="RY99" s="166"/>
      <c r="RZ99" s="166"/>
      <c r="SA99" s="166"/>
      <c r="SB99" s="166"/>
      <c r="SC99" s="166"/>
      <c r="SD99" s="166"/>
      <c r="SE99" s="166"/>
      <c r="SF99" s="166"/>
      <c r="SG99" s="166"/>
      <c r="SH99" s="166"/>
      <c r="SI99" s="166"/>
      <c r="SJ99" s="166"/>
      <c r="SK99" s="166"/>
      <c r="SL99" s="166"/>
      <c r="SM99" s="166"/>
      <c r="SN99" s="166"/>
      <c r="SO99" s="166"/>
      <c r="SP99" s="166"/>
      <c r="SQ99" s="166"/>
      <c r="SR99" s="166"/>
      <c r="SS99" s="166"/>
      <c r="ST99" s="166"/>
      <c r="SU99" s="166"/>
      <c r="SV99" s="166"/>
      <c r="SW99" s="166"/>
      <c r="SX99" s="166"/>
      <c r="SY99" s="166"/>
      <c r="SZ99" s="166"/>
      <c r="TA99" s="166"/>
      <c r="TB99" s="166"/>
      <c r="TC99" s="166"/>
      <c r="TD99" s="166"/>
      <c r="TE99" s="166"/>
      <c r="TF99" s="166"/>
      <c r="TG99" s="166"/>
      <c r="TH99" s="166"/>
      <c r="TI99" s="166"/>
      <c r="TJ99" s="166"/>
      <c r="TK99" s="166"/>
      <c r="TL99" s="166"/>
      <c r="TM99" s="166"/>
      <c r="TN99" s="166"/>
      <c r="TO99" s="166"/>
      <c r="TP99" s="166"/>
      <c r="TQ99" s="166"/>
      <c r="TR99" s="166"/>
      <c r="TS99" s="166"/>
      <c r="TT99" s="166"/>
      <c r="TU99" s="166"/>
      <c r="TV99" s="166"/>
      <c r="TW99" s="166"/>
      <c r="TX99" s="166"/>
      <c r="TY99" s="166"/>
      <c r="TZ99" s="166"/>
      <c r="UA99" s="166"/>
      <c r="UB99" s="166"/>
      <c r="UC99" s="166"/>
      <c r="UD99" s="166"/>
      <c r="UE99" s="166"/>
      <c r="UF99" s="166"/>
      <c r="UG99" s="166"/>
      <c r="UH99" s="166"/>
      <c r="UI99" s="166"/>
      <c r="UJ99" s="166"/>
      <c r="UK99" s="166"/>
      <c r="UL99" s="166"/>
      <c r="UM99" s="166"/>
      <c r="UN99" s="166"/>
      <c r="UO99" s="166"/>
      <c r="UP99" s="166"/>
      <c r="UQ99" s="166"/>
      <c r="UR99" s="166"/>
      <c r="US99" s="166"/>
      <c r="UT99" s="166"/>
      <c r="UU99" s="166"/>
      <c r="UV99" s="166"/>
      <c r="UW99" s="166"/>
      <c r="UX99" s="166"/>
      <c r="UY99" s="166"/>
      <c r="UZ99" s="166"/>
      <c r="VA99" s="166"/>
      <c r="VB99" s="166"/>
      <c r="VC99" s="166"/>
      <c r="VD99" s="166"/>
      <c r="VE99" s="166"/>
      <c r="VF99" s="166"/>
      <c r="VG99" s="166"/>
      <c r="VH99" s="166"/>
      <c r="VI99" s="166"/>
      <c r="VJ99" s="166"/>
      <c r="VK99" s="166"/>
      <c r="VL99" s="166"/>
      <c r="VM99" s="166"/>
      <c r="VN99" s="166"/>
      <c r="VO99" s="166"/>
      <c r="VP99" s="166"/>
      <c r="VQ99" s="166"/>
      <c r="VR99" s="166"/>
      <c r="VS99" s="166"/>
      <c r="VT99" s="166"/>
      <c r="VU99" s="166"/>
      <c r="VV99" s="166"/>
      <c r="VW99" s="166"/>
      <c r="VX99" s="166"/>
      <c r="VY99" s="166"/>
      <c r="VZ99" s="166"/>
      <c r="WA99" s="166"/>
      <c r="WB99" s="166"/>
      <c r="WC99" s="166"/>
      <c r="WD99" s="166"/>
      <c r="WE99" s="166"/>
      <c r="WF99" s="166"/>
      <c r="WG99" s="166"/>
      <c r="WH99" s="166"/>
      <c r="WI99" s="166"/>
      <c r="WJ99" s="166"/>
      <c r="WK99" s="166"/>
      <c r="WL99" s="166"/>
      <c r="WM99" s="166"/>
      <c r="WN99" s="166"/>
      <c r="WO99" s="166"/>
      <c r="WP99" s="166"/>
      <c r="WQ99" s="166"/>
      <c r="WR99" s="166"/>
      <c r="WS99" s="166"/>
      <c r="WT99" s="166"/>
      <c r="WU99" s="166"/>
      <c r="WV99" s="166"/>
      <c r="WW99" s="166"/>
      <c r="WX99" s="166"/>
      <c r="WY99" s="166"/>
      <c r="WZ99" s="166"/>
      <c r="XA99" s="166"/>
      <c r="XB99" s="166"/>
      <c r="XC99" s="166"/>
      <c r="XD99" s="166"/>
      <c r="XE99" s="166"/>
      <c r="XF99" s="166"/>
      <c r="XG99" s="166"/>
      <c r="XH99" s="166"/>
      <c r="XI99" s="166"/>
      <c r="XJ99" s="166"/>
      <c r="XK99" s="166"/>
      <c r="XL99" s="166"/>
      <c r="XM99" s="166"/>
      <c r="XN99" s="166"/>
      <c r="XO99" s="166"/>
      <c r="XP99" s="166"/>
      <c r="XQ99" s="166"/>
      <c r="XR99" s="166"/>
      <c r="XS99" s="166"/>
      <c r="XT99" s="166"/>
      <c r="XU99" s="166"/>
      <c r="XV99" s="166"/>
      <c r="XW99" s="166"/>
      <c r="XX99" s="166"/>
      <c r="XY99" s="166"/>
      <c r="XZ99" s="166"/>
      <c r="YA99" s="166"/>
      <c r="YB99" s="166"/>
      <c r="YC99" s="166"/>
      <c r="YD99" s="166"/>
      <c r="YE99" s="166"/>
      <c r="YF99" s="166"/>
      <c r="YG99" s="166"/>
      <c r="YH99" s="166"/>
      <c r="YI99" s="166"/>
      <c r="YJ99" s="166"/>
      <c r="YK99" s="166"/>
      <c r="YL99" s="166"/>
      <c r="YM99" s="166"/>
      <c r="YN99" s="166"/>
      <c r="YO99" s="166"/>
      <c r="YP99" s="166"/>
      <c r="YQ99" s="166"/>
      <c r="YR99" s="166"/>
      <c r="YS99" s="166"/>
      <c r="YT99" s="166"/>
      <c r="YU99" s="166"/>
      <c r="YV99" s="166"/>
      <c r="YW99" s="166"/>
      <c r="YX99" s="166"/>
      <c r="YY99" s="166"/>
      <c r="YZ99" s="166"/>
      <c r="ZA99" s="166"/>
      <c r="ZB99" s="166"/>
      <c r="ZC99" s="166"/>
      <c r="ZD99" s="166"/>
      <c r="ZE99" s="166"/>
      <c r="ZF99" s="166"/>
      <c r="ZG99" s="166"/>
      <c r="ZH99" s="166"/>
      <c r="ZI99" s="166"/>
      <c r="ZJ99" s="166"/>
      <c r="ZK99" s="166"/>
      <c r="ZL99" s="166"/>
      <c r="ZM99" s="166"/>
      <c r="ZN99" s="166"/>
      <c r="ZO99" s="166"/>
      <c r="ZP99" s="166"/>
      <c r="ZQ99" s="166"/>
      <c r="ZR99" s="166"/>
      <c r="ZS99" s="166"/>
      <c r="ZT99" s="166"/>
      <c r="ZU99" s="166"/>
      <c r="ZV99" s="166"/>
      <c r="ZW99" s="166"/>
      <c r="ZX99" s="166"/>
      <c r="ZY99" s="166"/>
      <c r="ZZ99" s="166"/>
      <c r="AAA99" s="166"/>
      <c r="AAB99" s="166"/>
      <c r="AAC99" s="166"/>
      <c r="AAD99" s="166"/>
      <c r="AAE99" s="166"/>
      <c r="AAF99" s="166"/>
      <c r="AAG99" s="166"/>
      <c r="AAH99" s="166"/>
      <c r="AAI99" s="166"/>
      <c r="AAJ99" s="166"/>
      <c r="AAK99" s="166"/>
      <c r="AAL99" s="166"/>
      <c r="AAM99" s="166"/>
      <c r="AAN99" s="166"/>
      <c r="AAO99" s="166"/>
      <c r="AAP99" s="166"/>
      <c r="AAQ99" s="166"/>
      <c r="AAR99" s="166"/>
      <c r="AAS99" s="166"/>
      <c r="AAT99" s="166"/>
      <c r="AAU99" s="166"/>
      <c r="AAV99" s="166"/>
      <c r="AAW99" s="166"/>
      <c r="AAX99" s="166"/>
      <c r="AAY99" s="166"/>
      <c r="AAZ99" s="166"/>
      <c r="ABA99" s="166"/>
      <c r="ABB99" s="166"/>
      <c r="ABC99" s="166"/>
      <c r="ABD99" s="166"/>
      <c r="ABE99" s="166"/>
      <c r="ABF99" s="166"/>
      <c r="ABG99" s="166"/>
      <c r="ABH99" s="166"/>
      <c r="ABI99" s="166"/>
      <c r="ABJ99" s="166"/>
      <c r="ABK99" s="166"/>
      <c r="ABL99" s="166"/>
      <c r="ABM99" s="166"/>
      <c r="ABN99" s="166"/>
      <c r="ABO99" s="166"/>
      <c r="ABP99" s="166"/>
      <c r="ABQ99" s="166"/>
      <c r="ABR99" s="166"/>
      <c r="ABS99" s="166"/>
      <c r="ABT99" s="166"/>
      <c r="ABU99" s="166"/>
      <c r="ABV99" s="166"/>
      <c r="ABW99" s="166"/>
      <c r="ABX99" s="166"/>
      <c r="ABY99" s="166"/>
      <c r="ABZ99" s="166"/>
      <c r="ACA99" s="166"/>
      <c r="ACB99" s="166"/>
      <c r="ACC99" s="166"/>
      <c r="ACD99" s="166"/>
      <c r="ACE99" s="166"/>
      <c r="ACF99" s="166"/>
      <c r="ACG99" s="166"/>
      <c r="ACH99" s="166"/>
      <c r="ACI99" s="166"/>
      <c r="ACJ99" s="166"/>
      <c r="ACK99" s="166"/>
      <c r="ACL99" s="166"/>
      <c r="ACM99" s="166"/>
      <c r="ACN99" s="166"/>
      <c r="ACO99" s="166"/>
      <c r="ACP99" s="166"/>
      <c r="ACQ99" s="166"/>
      <c r="ACR99" s="166"/>
      <c r="ACS99" s="166"/>
      <c r="ACT99" s="166"/>
      <c r="ACU99" s="166"/>
      <c r="ACV99" s="166"/>
      <c r="ACW99" s="166"/>
      <c r="ACX99" s="166"/>
      <c r="ACY99" s="166"/>
      <c r="ACZ99" s="166"/>
      <c r="ADA99" s="166"/>
      <c r="ADB99" s="166"/>
      <c r="ADC99" s="166"/>
      <c r="ADD99" s="166"/>
      <c r="ADE99" s="166"/>
      <c r="ADF99" s="166"/>
      <c r="ADG99" s="166"/>
      <c r="ADH99" s="166"/>
      <c r="ADI99" s="166"/>
      <c r="ADJ99" s="166"/>
      <c r="ADK99" s="166"/>
      <c r="ADL99" s="166"/>
      <c r="ADM99" s="166"/>
      <c r="ADN99" s="166"/>
      <c r="ADO99" s="166"/>
      <c r="ADP99" s="166"/>
      <c r="ADQ99" s="166"/>
      <c r="ADR99" s="166"/>
      <c r="ADS99" s="166"/>
      <c r="ADT99" s="166"/>
      <c r="ADU99" s="166"/>
      <c r="ADV99" s="166"/>
      <c r="ADW99" s="166"/>
      <c r="ADX99" s="166"/>
      <c r="ADY99" s="166"/>
      <c r="ADZ99" s="166"/>
      <c r="AEA99" s="166"/>
      <c r="AEB99" s="166"/>
      <c r="AEC99" s="166"/>
      <c r="AED99" s="166"/>
      <c r="AEE99" s="166"/>
      <c r="AEF99" s="166"/>
      <c r="AEG99" s="166"/>
      <c r="AEH99" s="166"/>
      <c r="AEI99" s="166"/>
      <c r="AEJ99" s="166"/>
      <c r="AEK99" s="166"/>
      <c r="AEL99" s="166"/>
      <c r="AEM99" s="166"/>
      <c r="AEN99" s="166"/>
      <c r="AEO99" s="166"/>
      <c r="AEP99" s="166"/>
      <c r="AEQ99" s="166"/>
      <c r="AER99" s="166"/>
      <c r="AES99" s="166"/>
      <c r="AET99" s="166"/>
      <c r="AEU99" s="166"/>
      <c r="AEV99" s="166"/>
      <c r="AEW99" s="166"/>
      <c r="AEX99" s="166"/>
      <c r="AEY99" s="166"/>
      <c r="AEZ99" s="166"/>
      <c r="AFA99" s="166"/>
      <c r="AFB99" s="166"/>
      <c r="AFC99" s="166"/>
      <c r="AFD99" s="166"/>
      <c r="AFE99" s="166"/>
      <c r="AFF99" s="166"/>
      <c r="AFG99" s="166"/>
      <c r="AFH99" s="166"/>
      <c r="AFI99" s="166"/>
      <c r="AFJ99" s="166"/>
      <c r="AFK99" s="166"/>
      <c r="AFL99" s="166"/>
      <c r="AFM99" s="166"/>
      <c r="AFN99" s="166"/>
      <c r="AFO99" s="166"/>
      <c r="AFP99" s="166"/>
      <c r="AFQ99" s="166"/>
      <c r="AFR99" s="166"/>
      <c r="AFS99" s="166"/>
      <c r="AFT99" s="166"/>
      <c r="AFU99" s="166"/>
      <c r="AFV99" s="166"/>
      <c r="AFW99" s="166"/>
      <c r="AFX99" s="166"/>
      <c r="AFY99" s="166"/>
      <c r="AFZ99" s="166"/>
      <c r="AGA99" s="166"/>
      <c r="AGB99" s="166"/>
      <c r="AGC99" s="166"/>
      <c r="AGD99" s="166"/>
      <c r="AGE99" s="166"/>
      <c r="AGF99" s="166"/>
      <c r="AGG99" s="166"/>
      <c r="AGH99" s="166"/>
      <c r="AGI99" s="166"/>
      <c r="AGJ99" s="166"/>
      <c r="AGK99" s="166"/>
      <c r="AGL99" s="166"/>
      <c r="AGM99" s="166"/>
      <c r="AGN99" s="166"/>
      <c r="AGO99" s="166"/>
      <c r="AGP99" s="166"/>
      <c r="AGQ99" s="166"/>
      <c r="AGR99" s="166"/>
      <c r="AGS99" s="166"/>
      <c r="AGT99" s="166"/>
      <c r="AGU99" s="166"/>
      <c r="AGV99" s="166"/>
      <c r="AGW99" s="166"/>
      <c r="AGX99" s="166"/>
      <c r="AGY99" s="166"/>
      <c r="AGZ99" s="166"/>
      <c r="AHA99" s="166"/>
      <c r="AHB99" s="166"/>
      <c r="AHC99" s="166"/>
      <c r="AHD99" s="166"/>
      <c r="AHE99" s="166"/>
      <c r="AHF99" s="166"/>
      <c r="AHG99" s="166"/>
      <c r="AHH99" s="166"/>
      <c r="AHI99" s="166"/>
      <c r="AHJ99" s="166"/>
      <c r="AHK99" s="166"/>
      <c r="AHL99" s="166"/>
      <c r="AHM99" s="166"/>
      <c r="AHN99" s="166"/>
      <c r="AHO99" s="166"/>
      <c r="AHP99" s="166"/>
      <c r="AHQ99" s="166"/>
      <c r="AHR99" s="166"/>
      <c r="AHS99" s="166"/>
      <c r="AHT99" s="166"/>
      <c r="AHU99" s="166"/>
      <c r="AHV99" s="166"/>
      <c r="AHW99" s="166"/>
      <c r="AHX99" s="166"/>
      <c r="AHY99" s="166"/>
      <c r="AHZ99" s="166"/>
      <c r="AIA99" s="166"/>
      <c r="AIB99" s="166"/>
      <c r="AIC99" s="166"/>
      <c r="AID99" s="166"/>
      <c r="AIE99" s="166"/>
      <c r="AIF99" s="166"/>
      <c r="AIG99" s="166"/>
      <c r="AIH99" s="166"/>
      <c r="AII99" s="166"/>
      <c r="AIJ99" s="166"/>
      <c r="AIK99" s="166"/>
      <c r="AIL99" s="166"/>
      <c r="AIM99" s="166"/>
      <c r="AIN99" s="166"/>
      <c r="AIO99" s="166"/>
      <c r="AIP99" s="166"/>
      <c r="AIQ99" s="166"/>
      <c r="AIR99" s="166"/>
      <c r="AIS99" s="166"/>
      <c r="AIT99" s="166"/>
      <c r="AIU99" s="166"/>
      <c r="AIV99" s="166"/>
      <c r="AIW99" s="166"/>
      <c r="AIX99" s="166"/>
      <c r="AIY99" s="166"/>
      <c r="AIZ99" s="166"/>
      <c r="AJA99" s="166"/>
      <c r="AJB99" s="166"/>
      <c r="AJC99" s="166"/>
      <c r="AJD99" s="166"/>
      <c r="AJE99" s="166"/>
      <c r="AJF99" s="166"/>
      <c r="AJG99" s="166"/>
      <c r="AJH99" s="166"/>
      <c r="AJI99" s="166"/>
      <c r="AJJ99" s="166"/>
      <c r="AJK99" s="166"/>
      <c r="AJL99" s="166"/>
      <c r="AJM99" s="166"/>
      <c r="AJN99" s="166"/>
      <c r="AJO99" s="166"/>
      <c r="AJP99" s="166"/>
      <c r="AJQ99" s="166"/>
      <c r="AJR99" s="166"/>
      <c r="AJS99" s="166"/>
      <c r="AJT99" s="166"/>
      <c r="AJU99" s="166"/>
      <c r="AJV99" s="166"/>
      <c r="AJW99" s="166"/>
      <c r="AJX99" s="166"/>
      <c r="AJY99" s="166"/>
      <c r="AJZ99" s="166"/>
      <c r="AKA99" s="166"/>
      <c r="AKB99" s="166"/>
      <c r="AKC99" s="166"/>
      <c r="AKD99" s="166"/>
      <c r="AKE99" s="166"/>
      <c r="AKF99" s="166"/>
      <c r="AKG99" s="166"/>
      <c r="AKH99" s="166"/>
      <c r="AKI99" s="166"/>
      <c r="AKJ99" s="166"/>
      <c r="AKK99" s="166"/>
      <c r="AKL99" s="166"/>
      <c r="AKM99" s="166"/>
      <c r="AKN99" s="166"/>
    </row>
    <row r="100" spans="1:976" s="421" customFormat="1">
      <c r="A100" s="450" t="s">
        <v>274</v>
      </c>
      <c r="B100" s="450"/>
      <c r="C100" s="166"/>
      <c r="D100" s="167">
        <f ca="1">IF(D103=1,D98,0)</f>
        <v>0</v>
      </c>
      <c r="E100" s="167">
        <f t="shared" ref="E100:O100" ca="1" si="14">IF(E103=1,E98,0)</f>
        <v>0</v>
      </c>
      <c r="F100" s="167">
        <f t="shared" ca="1" si="14"/>
        <v>0</v>
      </c>
      <c r="G100" s="167">
        <f t="shared" ca="1" si="14"/>
        <v>360000.00000000006</v>
      </c>
      <c r="H100" s="167">
        <f t="shared" ca="1" si="14"/>
        <v>360000.00000000006</v>
      </c>
      <c r="I100" s="167">
        <f t="shared" ca="1" si="14"/>
        <v>1440000.0000000002</v>
      </c>
      <c r="J100" s="167">
        <f t="shared" ca="1" si="14"/>
        <v>720000.00000000012</v>
      </c>
      <c r="K100" s="167">
        <f t="shared" ca="1" si="14"/>
        <v>2520000.0000000009</v>
      </c>
      <c r="L100" s="167">
        <f t="shared" ca="1" si="14"/>
        <v>1080000.0000000002</v>
      </c>
      <c r="M100" s="167">
        <f t="shared" ca="1" si="14"/>
        <v>3600000</v>
      </c>
      <c r="N100" s="167">
        <f t="shared" si="14"/>
        <v>0</v>
      </c>
      <c r="O100" s="167">
        <f t="shared" si="14"/>
        <v>0</v>
      </c>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AT100" s="166"/>
      <c r="AU100" s="166"/>
      <c r="AV100" s="166"/>
      <c r="AW100" s="166"/>
      <c r="AX100" s="166"/>
      <c r="AY100" s="166"/>
      <c r="AZ100" s="166"/>
      <c r="BA100" s="166"/>
      <c r="BB100" s="166"/>
      <c r="BC100" s="166"/>
      <c r="BD100" s="166"/>
      <c r="BE100" s="166"/>
      <c r="BF100" s="166"/>
      <c r="BG100" s="166"/>
      <c r="BH100" s="166"/>
      <c r="BI100" s="166"/>
      <c r="BJ100" s="166"/>
      <c r="BK100" s="166"/>
      <c r="BL100" s="166"/>
      <c r="BM100" s="166"/>
      <c r="BN100" s="166"/>
      <c r="BO100" s="166"/>
      <c r="BP100" s="166"/>
      <c r="BQ100" s="166"/>
      <c r="BR100" s="166"/>
      <c r="BS100" s="166"/>
      <c r="BT100" s="166"/>
      <c r="BU100" s="166"/>
      <c r="BV100" s="166"/>
      <c r="BW100" s="166"/>
      <c r="BX100" s="166"/>
      <c r="BY100" s="166"/>
      <c r="BZ100" s="166"/>
      <c r="CA100" s="166"/>
      <c r="CB100" s="166"/>
      <c r="CC100" s="166"/>
      <c r="CD100" s="166"/>
      <c r="CE100" s="166"/>
      <c r="CF100" s="166"/>
      <c r="CG100" s="166"/>
      <c r="CH100" s="166"/>
      <c r="CI100" s="166"/>
      <c r="CJ100" s="166"/>
      <c r="CK100" s="166"/>
      <c r="CL100" s="166"/>
      <c r="CM100" s="166"/>
      <c r="CN100" s="166"/>
      <c r="CO100" s="166"/>
      <c r="CP100" s="166"/>
      <c r="CQ100" s="166"/>
      <c r="CR100" s="166"/>
      <c r="CS100" s="166"/>
      <c r="CT100" s="166"/>
      <c r="CU100" s="166"/>
      <c r="CV100" s="166"/>
      <c r="CW100" s="166"/>
      <c r="CX100" s="166"/>
      <c r="CY100" s="166"/>
      <c r="CZ100" s="166"/>
      <c r="DA100" s="166"/>
      <c r="DB100" s="166"/>
      <c r="DC100" s="166"/>
      <c r="DD100" s="166"/>
      <c r="DE100" s="166"/>
      <c r="DF100" s="166"/>
      <c r="DG100" s="166"/>
      <c r="DH100" s="166"/>
      <c r="DI100" s="166"/>
      <c r="DJ100" s="166"/>
      <c r="DK100" s="166"/>
      <c r="DL100" s="166"/>
      <c r="DM100" s="166"/>
      <c r="DN100" s="166"/>
      <c r="DO100" s="166"/>
      <c r="DP100" s="166"/>
      <c r="DQ100" s="166"/>
      <c r="DR100" s="166"/>
      <c r="DS100" s="166"/>
      <c r="DT100" s="166"/>
      <c r="DU100" s="166"/>
      <c r="DV100" s="166"/>
      <c r="DW100" s="166"/>
      <c r="DX100" s="166"/>
      <c r="DY100" s="166"/>
      <c r="DZ100" s="166"/>
      <c r="EA100" s="166"/>
      <c r="EB100" s="166"/>
      <c r="EC100" s="166"/>
      <c r="ED100" s="166"/>
      <c r="EE100" s="166"/>
      <c r="EF100" s="166"/>
      <c r="EG100" s="166"/>
      <c r="EH100" s="166"/>
      <c r="EI100" s="166"/>
      <c r="EJ100" s="166"/>
      <c r="EK100" s="166"/>
      <c r="EL100" s="166"/>
      <c r="EM100" s="166"/>
      <c r="EN100" s="166"/>
      <c r="EO100" s="166"/>
      <c r="EP100" s="166"/>
      <c r="EQ100" s="166"/>
      <c r="ER100" s="166"/>
      <c r="ES100" s="166"/>
      <c r="ET100" s="166"/>
      <c r="EU100" s="166"/>
      <c r="EV100" s="166"/>
      <c r="EW100" s="166"/>
      <c r="EX100" s="166"/>
      <c r="EY100" s="166"/>
      <c r="EZ100" s="166"/>
      <c r="FA100" s="166"/>
      <c r="FB100" s="166"/>
      <c r="FC100" s="166"/>
      <c r="FD100" s="166"/>
      <c r="FE100" s="166"/>
      <c r="FF100" s="166"/>
      <c r="FG100" s="166"/>
      <c r="FH100" s="166"/>
      <c r="FI100" s="166"/>
      <c r="FJ100" s="166"/>
      <c r="FK100" s="166"/>
      <c r="FL100" s="166"/>
      <c r="FM100" s="166"/>
      <c r="FN100" s="166"/>
      <c r="FO100" s="166"/>
      <c r="FP100" s="166"/>
      <c r="FQ100" s="166"/>
      <c r="FR100" s="166"/>
      <c r="FS100" s="166"/>
      <c r="FT100" s="166"/>
      <c r="FU100" s="166"/>
      <c r="FV100" s="166"/>
      <c r="FW100" s="166"/>
      <c r="FX100" s="166"/>
      <c r="FY100" s="166"/>
      <c r="FZ100" s="166"/>
      <c r="GA100" s="166"/>
      <c r="GB100" s="166"/>
      <c r="GC100" s="166"/>
      <c r="GD100" s="166"/>
      <c r="GE100" s="166"/>
      <c r="GF100" s="166"/>
      <c r="GG100" s="166"/>
      <c r="GH100" s="166"/>
      <c r="GI100" s="166"/>
      <c r="GJ100" s="166"/>
      <c r="GK100" s="166"/>
      <c r="GL100" s="166"/>
      <c r="GM100" s="166"/>
      <c r="GN100" s="166"/>
      <c r="GO100" s="166"/>
      <c r="GP100" s="166"/>
      <c r="GQ100" s="166"/>
      <c r="GR100" s="166"/>
      <c r="GS100" s="166"/>
      <c r="GT100" s="166"/>
      <c r="GU100" s="166"/>
      <c r="GV100" s="166"/>
      <c r="GW100" s="166"/>
      <c r="GX100" s="166"/>
      <c r="GY100" s="166"/>
      <c r="GZ100" s="166"/>
      <c r="HA100" s="166"/>
      <c r="HB100" s="166"/>
      <c r="HC100" s="166"/>
      <c r="HD100" s="166"/>
      <c r="HE100" s="166"/>
      <c r="HF100" s="166"/>
      <c r="HG100" s="166"/>
      <c r="HH100" s="166"/>
      <c r="HI100" s="166"/>
      <c r="HJ100" s="166"/>
      <c r="HK100" s="166"/>
      <c r="HL100" s="166"/>
      <c r="HM100" s="166"/>
      <c r="HN100" s="166"/>
      <c r="HO100" s="166"/>
      <c r="HP100" s="166"/>
      <c r="HQ100" s="166"/>
      <c r="HR100" s="166"/>
      <c r="HS100" s="166"/>
      <c r="HT100" s="166"/>
      <c r="HU100" s="166"/>
      <c r="HV100" s="166"/>
      <c r="HW100" s="166"/>
      <c r="HX100" s="166"/>
      <c r="HY100" s="166"/>
      <c r="HZ100" s="166"/>
      <c r="IA100" s="166"/>
      <c r="IB100" s="166"/>
      <c r="IC100" s="166"/>
      <c r="ID100" s="166"/>
      <c r="IE100" s="166"/>
      <c r="IF100" s="166"/>
      <c r="IG100" s="166"/>
      <c r="IH100" s="166"/>
      <c r="II100" s="166"/>
      <c r="IJ100" s="166"/>
      <c r="IK100" s="166"/>
      <c r="IL100" s="166"/>
      <c r="IM100" s="166"/>
      <c r="IN100" s="166"/>
      <c r="IO100" s="166"/>
      <c r="IP100" s="166"/>
      <c r="IQ100" s="166"/>
      <c r="IR100" s="166"/>
      <c r="IS100" s="166"/>
      <c r="IT100" s="166"/>
      <c r="IU100" s="166"/>
      <c r="IV100" s="166"/>
      <c r="IW100" s="166"/>
      <c r="IX100" s="166"/>
      <c r="IY100" s="166"/>
      <c r="IZ100" s="166"/>
      <c r="JA100" s="166"/>
      <c r="JB100" s="166"/>
      <c r="JC100" s="166"/>
      <c r="JD100" s="166"/>
      <c r="JE100" s="166"/>
      <c r="JF100" s="166"/>
      <c r="JG100" s="166"/>
      <c r="JH100" s="166"/>
      <c r="JI100" s="166"/>
      <c r="JJ100" s="166"/>
      <c r="JK100" s="166"/>
      <c r="JL100" s="166"/>
      <c r="JM100" s="166"/>
      <c r="JN100" s="166"/>
      <c r="JO100" s="166"/>
      <c r="JP100" s="166"/>
      <c r="JQ100" s="166"/>
      <c r="JR100" s="166"/>
      <c r="JS100" s="166"/>
      <c r="JT100" s="166"/>
      <c r="JU100" s="166"/>
      <c r="JV100" s="166"/>
      <c r="JW100" s="166"/>
      <c r="JX100" s="166"/>
      <c r="JY100" s="166"/>
      <c r="JZ100" s="166"/>
      <c r="KA100" s="166"/>
      <c r="KB100" s="166"/>
      <c r="KC100" s="166"/>
      <c r="KD100" s="166"/>
      <c r="KE100" s="166"/>
      <c r="KF100" s="166"/>
      <c r="KG100" s="166"/>
      <c r="KH100" s="166"/>
      <c r="KI100" s="166"/>
      <c r="KJ100" s="166"/>
      <c r="KK100" s="166"/>
      <c r="KL100" s="166"/>
      <c r="KM100" s="166"/>
      <c r="KN100" s="166"/>
      <c r="KO100" s="166"/>
      <c r="KP100" s="166"/>
      <c r="KQ100" s="166"/>
      <c r="KR100" s="166"/>
      <c r="KS100" s="166"/>
      <c r="KT100" s="166"/>
      <c r="KU100" s="166"/>
      <c r="KV100" s="166"/>
      <c r="KW100" s="166"/>
      <c r="KX100" s="166"/>
      <c r="KY100" s="166"/>
      <c r="KZ100" s="166"/>
      <c r="LA100" s="166"/>
      <c r="LB100" s="166"/>
      <c r="LC100" s="166"/>
      <c r="LD100" s="166"/>
      <c r="LE100" s="166"/>
      <c r="LF100" s="166"/>
      <c r="LG100" s="166"/>
      <c r="LH100" s="166"/>
      <c r="LI100" s="166"/>
      <c r="LJ100" s="166"/>
      <c r="LK100" s="166"/>
      <c r="LL100" s="166"/>
      <c r="LM100" s="166"/>
      <c r="LN100" s="166"/>
      <c r="LO100" s="166"/>
      <c r="LP100" s="166"/>
      <c r="LQ100" s="166"/>
      <c r="LR100" s="166"/>
      <c r="LS100" s="166"/>
      <c r="LT100" s="166"/>
      <c r="LU100" s="166"/>
      <c r="LV100" s="166"/>
      <c r="LW100" s="166"/>
      <c r="LX100" s="166"/>
      <c r="LY100" s="166"/>
      <c r="LZ100" s="166"/>
      <c r="MA100" s="166"/>
      <c r="MB100" s="166"/>
      <c r="MC100" s="166"/>
      <c r="MD100" s="166"/>
      <c r="ME100" s="166"/>
      <c r="MF100" s="166"/>
      <c r="MG100" s="166"/>
      <c r="MH100" s="166"/>
      <c r="MI100" s="166"/>
      <c r="MJ100" s="166"/>
      <c r="MK100" s="166"/>
      <c r="ML100" s="166"/>
      <c r="MM100" s="166"/>
      <c r="MN100" s="166"/>
      <c r="MO100" s="166"/>
      <c r="MP100" s="166"/>
      <c r="MQ100" s="166"/>
      <c r="MR100" s="166"/>
      <c r="MS100" s="166"/>
      <c r="MT100" s="166"/>
      <c r="MU100" s="166"/>
      <c r="MV100" s="166"/>
      <c r="MW100" s="166"/>
      <c r="MX100" s="166"/>
      <c r="MY100" s="166"/>
      <c r="MZ100" s="166"/>
      <c r="NA100" s="166"/>
      <c r="NB100" s="166"/>
      <c r="NC100" s="166"/>
      <c r="ND100" s="166"/>
      <c r="NE100" s="166"/>
      <c r="NF100" s="166"/>
      <c r="NG100" s="166"/>
      <c r="NH100" s="166"/>
      <c r="NI100" s="166"/>
      <c r="NJ100" s="166"/>
      <c r="NK100" s="166"/>
      <c r="NL100" s="166"/>
      <c r="NM100" s="166"/>
      <c r="NN100" s="166"/>
      <c r="NO100" s="166"/>
      <c r="NP100" s="166"/>
      <c r="NQ100" s="166"/>
      <c r="NR100" s="166"/>
      <c r="NS100" s="166"/>
      <c r="NT100" s="166"/>
      <c r="NU100" s="166"/>
      <c r="NV100" s="166"/>
      <c r="NW100" s="166"/>
      <c r="NX100" s="166"/>
      <c r="NY100" s="166"/>
      <c r="NZ100" s="166"/>
      <c r="OA100" s="166"/>
      <c r="OB100" s="166"/>
      <c r="OC100" s="166"/>
      <c r="OD100" s="166"/>
      <c r="OE100" s="166"/>
      <c r="OF100" s="166"/>
      <c r="OG100" s="166"/>
      <c r="OH100" s="166"/>
      <c r="OI100" s="166"/>
      <c r="OJ100" s="166"/>
      <c r="OK100" s="166"/>
      <c r="OL100" s="166"/>
      <c r="OM100" s="166"/>
      <c r="ON100" s="166"/>
      <c r="OO100" s="166"/>
      <c r="OP100" s="166"/>
      <c r="OQ100" s="166"/>
      <c r="OR100" s="166"/>
      <c r="OS100" s="166"/>
      <c r="OT100" s="166"/>
      <c r="OU100" s="166"/>
      <c r="OV100" s="166"/>
      <c r="OW100" s="166"/>
      <c r="OX100" s="166"/>
      <c r="OY100" s="166"/>
      <c r="OZ100" s="166"/>
      <c r="PA100" s="166"/>
      <c r="PB100" s="166"/>
      <c r="PC100" s="166"/>
      <c r="PD100" s="166"/>
      <c r="PE100" s="166"/>
      <c r="PF100" s="166"/>
      <c r="PG100" s="166"/>
      <c r="PH100" s="166"/>
      <c r="PI100" s="166"/>
      <c r="PJ100" s="166"/>
      <c r="PK100" s="166"/>
      <c r="PL100" s="166"/>
      <c r="PM100" s="166"/>
      <c r="PN100" s="166"/>
      <c r="PO100" s="166"/>
      <c r="PP100" s="166"/>
      <c r="PQ100" s="166"/>
      <c r="PR100" s="166"/>
      <c r="PS100" s="166"/>
      <c r="PT100" s="166"/>
      <c r="PU100" s="166"/>
      <c r="PV100" s="166"/>
      <c r="PW100" s="166"/>
      <c r="PX100" s="166"/>
      <c r="PY100" s="166"/>
      <c r="PZ100" s="166"/>
      <c r="QA100" s="166"/>
      <c r="QB100" s="166"/>
      <c r="QC100" s="166"/>
      <c r="QD100" s="166"/>
      <c r="QE100" s="166"/>
      <c r="QF100" s="166"/>
      <c r="QG100" s="166"/>
      <c r="QH100" s="166"/>
      <c r="QI100" s="166"/>
      <c r="QJ100" s="166"/>
      <c r="QK100" s="166"/>
      <c r="QL100" s="166"/>
      <c r="QM100" s="166"/>
      <c r="QN100" s="166"/>
      <c r="QO100" s="166"/>
      <c r="QP100" s="166"/>
      <c r="QQ100" s="166"/>
      <c r="QR100" s="166"/>
      <c r="QS100" s="166"/>
      <c r="QT100" s="166"/>
      <c r="QU100" s="166"/>
      <c r="QV100" s="166"/>
      <c r="QW100" s="166"/>
      <c r="QX100" s="166"/>
      <c r="QY100" s="166"/>
      <c r="QZ100" s="166"/>
      <c r="RA100" s="166"/>
      <c r="RB100" s="166"/>
      <c r="RC100" s="166"/>
      <c r="RD100" s="166"/>
      <c r="RE100" s="166"/>
      <c r="RF100" s="166"/>
      <c r="RG100" s="166"/>
      <c r="RH100" s="166"/>
      <c r="RI100" s="166"/>
      <c r="RJ100" s="166"/>
      <c r="RK100" s="166"/>
      <c r="RL100" s="166"/>
      <c r="RM100" s="166"/>
      <c r="RN100" s="166"/>
      <c r="RO100" s="166"/>
      <c r="RP100" s="166"/>
      <c r="RQ100" s="166"/>
      <c r="RR100" s="166"/>
      <c r="RS100" s="166"/>
      <c r="RT100" s="166"/>
      <c r="RU100" s="166"/>
      <c r="RV100" s="166"/>
      <c r="RW100" s="166"/>
      <c r="RX100" s="166"/>
      <c r="RY100" s="166"/>
      <c r="RZ100" s="166"/>
      <c r="SA100" s="166"/>
      <c r="SB100" s="166"/>
      <c r="SC100" s="166"/>
      <c r="SD100" s="166"/>
      <c r="SE100" s="166"/>
      <c r="SF100" s="166"/>
      <c r="SG100" s="166"/>
      <c r="SH100" s="166"/>
      <c r="SI100" s="166"/>
      <c r="SJ100" s="166"/>
      <c r="SK100" s="166"/>
      <c r="SL100" s="166"/>
      <c r="SM100" s="166"/>
      <c r="SN100" s="166"/>
      <c r="SO100" s="166"/>
      <c r="SP100" s="166"/>
      <c r="SQ100" s="166"/>
      <c r="SR100" s="166"/>
      <c r="SS100" s="166"/>
      <c r="ST100" s="166"/>
      <c r="SU100" s="166"/>
      <c r="SV100" s="166"/>
      <c r="SW100" s="166"/>
      <c r="SX100" s="166"/>
      <c r="SY100" s="166"/>
      <c r="SZ100" s="166"/>
      <c r="TA100" s="166"/>
      <c r="TB100" s="166"/>
      <c r="TC100" s="166"/>
      <c r="TD100" s="166"/>
      <c r="TE100" s="166"/>
      <c r="TF100" s="166"/>
      <c r="TG100" s="166"/>
      <c r="TH100" s="166"/>
      <c r="TI100" s="166"/>
      <c r="TJ100" s="166"/>
      <c r="TK100" s="166"/>
      <c r="TL100" s="166"/>
      <c r="TM100" s="166"/>
      <c r="TN100" s="166"/>
      <c r="TO100" s="166"/>
      <c r="TP100" s="166"/>
      <c r="TQ100" s="166"/>
      <c r="TR100" s="166"/>
      <c r="TS100" s="166"/>
      <c r="TT100" s="166"/>
      <c r="TU100" s="166"/>
      <c r="TV100" s="166"/>
      <c r="TW100" s="166"/>
      <c r="TX100" s="166"/>
      <c r="TY100" s="166"/>
      <c r="TZ100" s="166"/>
      <c r="UA100" s="166"/>
      <c r="UB100" s="166"/>
      <c r="UC100" s="166"/>
      <c r="UD100" s="166"/>
      <c r="UE100" s="166"/>
      <c r="UF100" s="166"/>
      <c r="UG100" s="166"/>
      <c r="UH100" s="166"/>
      <c r="UI100" s="166"/>
      <c r="UJ100" s="166"/>
      <c r="UK100" s="166"/>
      <c r="UL100" s="166"/>
      <c r="UM100" s="166"/>
      <c r="UN100" s="166"/>
      <c r="UO100" s="166"/>
      <c r="UP100" s="166"/>
      <c r="UQ100" s="166"/>
      <c r="UR100" s="166"/>
      <c r="US100" s="166"/>
      <c r="UT100" s="166"/>
      <c r="UU100" s="166"/>
      <c r="UV100" s="166"/>
      <c r="UW100" s="166"/>
      <c r="UX100" s="166"/>
      <c r="UY100" s="166"/>
      <c r="UZ100" s="166"/>
      <c r="VA100" s="166"/>
      <c r="VB100" s="166"/>
      <c r="VC100" s="166"/>
      <c r="VD100" s="166"/>
      <c r="VE100" s="166"/>
      <c r="VF100" s="166"/>
      <c r="VG100" s="166"/>
      <c r="VH100" s="166"/>
      <c r="VI100" s="166"/>
      <c r="VJ100" s="166"/>
      <c r="VK100" s="166"/>
      <c r="VL100" s="166"/>
      <c r="VM100" s="166"/>
      <c r="VN100" s="166"/>
      <c r="VO100" s="166"/>
      <c r="VP100" s="166"/>
      <c r="VQ100" s="166"/>
      <c r="VR100" s="166"/>
      <c r="VS100" s="166"/>
      <c r="VT100" s="166"/>
      <c r="VU100" s="166"/>
      <c r="VV100" s="166"/>
      <c r="VW100" s="166"/>
      <c r="VX100" s="166"/>
      <c r="VY100" s="166"/>
      <c r="VZ100" s="166"/>
      <c r="WA100" s="166"/>
      <c r="WB100" s="166"/>
      <c r="WC100" s="166"/>
      <c r="WD100" s="166"/>
      <c r="WE100" s="166"/>
      <c r="WF100" s="166"/>
      <c r="WG100" s="166"/>
      <c r="WH100" s="166"/>
      <c r="WI100" s="166"/>
      <c r="WJ100" s="166"/>
      <c r="WK100" s="166"/>
      <c r="WL100" s="166"/>
      <c r="WM100" s="166"/>
      <c r="WN100" s="166"/>
      <c r="WO100" s="166"/>
      <c r="WP100" s="166"/>
      <c r="WQ100" s="166"/>
      <c r="WR100" s="166"/>
      <c r="WS100" s="166"/>
      <c r="WT100" s="166"/>
      <c r="WU100" s="166"/>
      <c r="WV100" s="166"/>
      <c r="WW100" s="166"/>
      <c r="WX100" s="166"/>
      <c r="WY100" s="166"/>
      <c r="WZ100" s="166"/>
      <c r="XA100" s="166"/>
      <c r="XB100" s="166"/>
      <c r="XC100" s="166"/>
      <c r="XD100" s="166"/>
      <c r="XE100" s="166"/>
      <c r="XF100" s="166"/>
      <c r="XG100" s="166"/>
      <c r="XH100" s="166"/>
      <c r="XI100" s="166"/>
      <c r="XJ100" s="166"/>
      <c r="XK100" s="166"/>
      <c r="XL100" s="166"/>
      <c r="XM100" s="166"/>
      <c r="XN100" s="166"/>
      <c r="XO100" s="166"/>
      <c r="XP100" s="166"/>
      <c r="XQ100" s="166"/>
      <c r="XR100" s="166"/>
      <c r="XS100" s="166"/>
      <c r="XT100" s="166"/>
      <c r="XU100" s="166"/>
      <c r="XV100" s="166"/>
      <c r="XW100" s="166"/>
      <c r="XX100" s="166"/>
      <c r="XY100" s="166"/>
      <c r="XZ100" s="166"/>
      <c r="YA100" s="166"/>
      <c r="YB100" s="166"/>
      <c r="YC100" s="166"/>
      <c r="YD100" s="166"/>
      <c r="YE100" s="166"/>
      <c r="YF100" s="166"/>
      <c r="YG100" s="166"/>
      <c r="YH100" s="166"/>
      <c r="YI100" s="166"/>
      <c r="YJ100" s="166"/>
      <c r="YK100" s="166"/>
      <c r="YL100" s="166"/>
      <c r="YM100" s="166"/>
      <c r="YN100" s="166"/>
      <c r="YO100" s="166"/>
      <c r="YP100" s="166"/>
      <c r="YQ100" s="166"/>
      <c r="YR100" s="166"/>
      <c r="YS100" s="166"/>
      <c r="YT100" s="166"/>
      <c r="YU100" s="166"/>
      <c r="YV100" s="166"/>
      <c r="YW100" s="166"/>
      <c r="YX100" s="166"/>
      <c r="YY100" s="166"/>
      <c r="YZ100" s="166"/>
      <c r="ZA100" s="166"/>
      <c r="ZB100" s="166"/>
      <c r="ZC100" s="166"/>
      <c r="ZD100" s="166"/>
      <c r="ZE100" s="166"/>
      <c r="ZF100" s="166"/>
      <c r="ZG100" s="166"/>
      <c r="ZH100" s="166"/>
      <c r="ZI100" s="166"/>
      <c r="ZJ100" s="166"/>
      <c r="ZK100" s="166"/>
      <c r="ZL100" s="166"/>
      <c r="ZM100" s="166"/>
      <c r="ZN100" s="166"/>
      <c r="ZO100" s="166"/>
      <c r="ZP100" s="166"/>
      <c r="ZQ100" s="166"/>
      <c r="ZR100" s="166"/>
      <c r="ZS100" s="166"/>
      <c r="ZT100" s="166"/>
      <c r="ZU100" s="166"/>
      <c r="ZV100" s="166"/>
      <c r="ZW100" s="166"/>
      <c r="ZX100" s="166"/>
      <c r="ZY100" s="166"/>
      <c r="ZZ100" s="166"/>
      <c r="AAA100" s="166"/>
      <c r="AAB100" s="166"/>
      <c r="AAC100" s="166"/>
      <c r="AAD100" s="166"/>
      <c r="AAE100" s="166"/>
      <c r="AAF100" s="166"/>
      <c r="AAG100" s="166"/>
      <c r="AAH100" s="166"/>
      <c r="AAI100" s="166"/>
      <c r="AAJ100" s="166"/>
      <c r="AAK100" s="166"/>
      <c r="AAL100" s="166"/>
      <c r="AAM100" s="166"/>
      <c r="AAN100" s="166"/>
      <c r="AAO100" s="166"/>
      <c r="AAP100" s="166"/>
      <c r="AAQ100" s="166"/>
      <c r="AAR100" s="166"/>
      <c r="AAS100" s="166"/>
      <c r="AAT100" s="166"/>
      <c r="AAU100" s="166"/>
      <c r="AAV100" s="166"/>
      <c r="AAW100" s="166"/>
      <c r="AAX100" s="166"/>
      <c r="AAY100" s="166"/>
      <c r="AAZ100" s="166"/>
      <c r="ABA100" s="166"/>
      <c r="ABB100" s="166"/>
      <c r="ABC100" s="166"/>
      <c r="ABD100" s="166"/>
      <c r="ABE100" s="166"/>
      <c r="ABF100" s="166"/>
      <c r="ABG100" s="166"/>
      <c r="ABH100" s="166"/>
      <c r="ABI100" s="166"/>
      <c r="ABJ100" s="166"/>
      <c r="ABK100" s="166"/>
      <c r="ABL100" s="166"/>
      <c r="ABM100" s="166"/>
      <c r="ABN100" s="166"/>
      <c r="ABO100" s="166"/>
      <c r="ABP100" s="166"/>
      <c r="ABQ100" s="166"/>
      <c r="ABR100" s="166"/>
      <c r="ABS100" s="166"/>
      <c r="ABT100" s="166"/>
      <c r="ABU100" s="166"/>
      <c r="ABV100" s="166"/>
      <c r="ABW100" s="166"/>
      <c r="ABX100" s="166"/>
      <c r="ABY100" s="166"/>
      <c r="ABZ100" s="166"/>
      <c r="ACA100" s="166"/>
      <c r="ACB100" s="166"/>
      <c r="ACC100" s="166"/>
      <c r="ACD100" s="166"/>
      <c r="ACE100" s="166"/>
      <c r="ACF100" s="166"/>
      <c r="ACG100" s="166"/>
      <c r="ACH100" s="166"/>
      <c r="ACI100" s="166"/>
      <c r="ACJ100" s="166"/>
      <c r="ACK100" s="166"/>
      <c r="ACL100" s="166"/>
      <c r="ACM100" s="166"/>
      <c r="ACN100" s="166"/>
      <c r="ACO100" s="166"/>
      <c r="ACP100" s="166"/>
      <c r="ACQ100" s="166"/>
      <c r="ACR100" s="166"/>
      <c r="ACS100" s="166"/>
      <c r="ACT100" s="166"/>
      <c r="ACU100" s="166"/>
      <c r="ACV100" s="166"/>
      <c r="ACW100" s="166"/>
      <c r="ACX100" s="166"/>
      <c r="ACY100" s="166"/>
      <c r="ACZ100" s="166"/>
      <c r="ADA100" s="166"/>
      <c r="ADB100" s="166"/>
      <c r="ADC100" s="166"/>
      <c r="ADD100" s="166"/>
      <c r="ADE100" s="166"/>
      <c r="ADF100" s="166"/>
      <c r="ADG100" s="166"/>
      <c r="ADH100" s="166"/>
      <c r="ADI100" s="166"/>
      <c r="ADJ100" s="166"/>
      <c r="ADK100" s="166"/>
      <c r="ADL100" s="166"/>
      <c r="ADM100" s="166"/>
      <c r="ADN100" s="166"/>
      <c r="ADO100" s="166"/>
      <c r="ADP100" s="166"/>
      <c r="ADQ100" s="166"/>
      <c r="ADR100" s="166"/>
      <c r="ADS100" s="166"/>
      <c r="ADT100" s="166"/>
      <c r="ADU100" s="166"/>
      <c r="ADV100" s="166"/>
      <c r="ADW100" s="166"/>
      <c r="ADX100" s="166"/>
      <c r="ADY100" s="166"/>
      <c r="ADZ100" s="166"/>
      <c r="AEA100" s="166"/>
      <c r="AEB100" s="166"/>
      <c r="AEC100" s="166"/>
      <c r="AED100" s="166"/>
      <c r="AEE100" s="166"/>
      <c r="AEF100" s="166"/>
      <c r="AEG100" s="166"/>
      <c r="AEH100" s="166"/>
      <c r="AEI100" s="166"/>
      <c r="AEJ100" s="166"/>
      <c r="AEK100" s="166"/>
      <c r="AEL100" s="166"/>
      <c r="AEM100" s="166"/>
      <c r="AEN100" s="166"/>
      <c r="AEO100" s="166"/>
      <c r="AEP100" s="166"/>
      <c r="AEQ100" s="166"/>
      <c r="AER100" s="166"/>
      <c r="AES100" s="166"/>
      <c r="AET100" s="166"/>
      <c r="AEU100" s="166"/>
      <c r="AEV100" s="166"/>
      <c r="AEW100" s="166"/>
      <c r="AEX100" s="166"/>
      <c r="AEY100" s="166"/>
      <c r="AEZ100" s="166"/>
      <c r="AFA100" s="166"/>
      <c r="AFB100" s="166"/>
      <c r="AFC100" s="166"/>
      <c r="AFD100" s="166"/>
      <c r="AFE100" s="166"/>
      <c r="AFF100" s="166"/>
      <c r="AFG100" s="166"/>
      <c r="AFH100" s="166"/>
      <c r="AFI100" s="166"/>
      <c r="AFJ100" s="166"/>
      <c r="AFK100" s="166"/>
      <c r="AFL100" s="166"/>
      <c r="AFM100" s="166"/>
      <c r="AFN100" s="166"/>
      <c r="AFO100" s="166"/>
      <c r="AFP100" s="166"/>
      <c r="AFQ100" s="166"/>
      <c r="AFR100" s="166"/>
      <c r="AFS100" s="166"/>
      <c r="AFT100" s="166"/>
      <c r="AFU100" s="166"/>
      <c r="AFV100" s="166"/>
      <c r="AFW100" s="166"/>
      <c r="AFX100" s="166"/>
      <c r="AFY100" s="166"/>
      <c r="AFZ100" s="166"/>
      <c r="AGA100" s="166"/>
      <c r="AGB100" s="166"/>
      <c r="AGC100" s="166"/>
      <c r="AGD100" s="166"/>
      <c r="AGE100" s="166"/>
      <c r="AGF100" s="166"/>
      <c r="AGG100" s="166"/>
      <c r="AGH100" s="166"/>
      <c r="AGI100" s="166"/>
      <c r="AGJ100" s="166"/>
      <c r="AGK100" s="166"/>
      <c r="AGL100" s="166"/>
      <c r="AGM100" s="166"/>
      <c r="AGN100" s="166"/>
      <c r="AGO100" s="166"/>
      <c r="AGP100" s="166"/>
      <c r="AGQ100" s="166"/>
      <c r="AGR100" s="166"/>
      <c r="AGS100" s="166"/>
      <c r="AGT100" s="166"/>
      <c r="AGU100" s="166"/>
      <c r="AGV100" s="166"/>
      <c r="AGW100" s="166"/>
      <c r="AGX100" s="166"/>
      <c r="AGY100" s="166"/>
      <c r="AGZ100" s="166"/>
      <c r="AHA100" s="166"/>
      <c r="AHB100" s="166"/>
      <c r="AHC100" s="166"/>
      <c r="AHD100" s="166"/>
      <c r="AHE100" s="166"/>
      <c r="AHF100" s="166"/>
      <c r="AHG100" s="166"/>
      <c r="AHH100" s="166"/>
      <c r="AHI100" s="166"/>
      <c r="AHJ100" s="166"/>
      <c r="AHK100" s="166"/>
      <c r="AHL100" s="166"/>
      <c r="AHM100" s="166"/>
      <c r="AHN100" s="166"/>
      <c r="AHO100" s="166"/>
      <c r="AHP100" s="166"/>
      <c r="AHQ100" s="166"/>
      <c r="AHR100" s="166"/>
      <c r="AHS100" s="166"/>
      <c r="AHT100" s="166"/>
      <c r="AHU100" s="166"/>
      <c r="AHV100" s="166"/>
      <c r="AHW100" s="166"/>
      <c r="AHX100" s="166"/>
      <c r="AHY100" s="166"/>
      <c r="AHZ100" s="166"/>
      <c r="AIA100" s="166"/>
      <c r="AIB100" s="166"/>
      <c r="AIC100" s="166"/>
      <c r="AID100" s="166"/>
      <c r="AIE100" s="166"/>
      <c r="AIF100" s="166"/>
      <c r="AIG100" s="166"/>
      <c r="AIH100" s="166"/>
      <c r="AII100" s="166"/>
      <c r="AIJ100" s="166"/>
      <c r="AIK100" s="166"/>
      <c r="AIL100" s="166"/>
      <c r="AIM100" s="166"/>
      <c r="AIN100" s="166"/>
      <c r="AIO100" s="166"/>
      <c r="AIP100" s="166"/>
      <c r="AIQ100" s="166"/>
      <c r="AIR100" s="166"/>
      <c r="AIS100" s="166"/>
      <c r="AIT100" s="166"/>
      <c r="AIU100" s="166"/>
      <c r="AIV100" s="166"/>
      <c r="AIW100" s="166"/>
      <c r="AIX100" s="166"/>
      <c r="AIY100" s="166"/>
      <c r="AIZ100" s="166"/>
      <c r="AJA100" s="166"/>
      <c r="AJB100" s="166"/>
      <c r="AJC100" s="166"/>
      <c r="AJD100" s="166"/>
      <c r="AJE100" s="166"/>
      <c r="AJF100" s="166"/>
      <c r="AJG100" s="166"/>
      <c r="AJH100" s="166"/>
      <c r="AJI100" s="166"/>
      <c r="AJJ100" s="166"/>
      <c r="AJK100" s="166"/>
      <c r="AJL100" s="166"/>
      <c r="AJM100" s="166"/>
      <c r="AJN100" s="166"/>
      <c r="AJO100" s="166"/>
      <c r="AJP100" s="166"/>
      <c r="AJQ100" s="166"/>
      <c r="AJR100" s="166"/>
      <c r="AJS100" s="166"/>
      <c r="AJT100" s="166"/>
      <c r="AJU100" s="166"/>
      <c r="AJV100" s="166"/>
      <c r="AJW100" s="166"/>
      <c r="AJX100" s="166"/>
      <c r="AJY100" s="166"/>
      <c r="AJZ100" s="166"/>
      <c r="AKA100" s="166"/>
      <c r="AKB100" s="166"/>
      <c r="AKC100" s="166"/>
      <c r="AKD100" s="166"/>
      <c r="AKE100" s="166"/>
      <c r="AKF100" s="166"/>
      <c r="AKG100" s="166"/>
      <c r="AKH100" s="166"/>
      <c r="AKI100" s="166"/>
      <c r="AKJ100" s="166"/>
      <c r="AKK100" s="166"/>
      <c r="AKL100" s="166"/>
      <c r="AKM100" s="166"/>
      <c r="AKN100" s="166"/>
    </row>
    <row r="101" spans="1:976" s="421" customFormat="1">
      <c r="A101" s="450" t="s">
        <v>231</v>
      </c>
      <c r="B101" s="450"/>
      <c r="C101" s="166"/>
      <c r="D101" s="168">
        <f ca="1">IFERROR(D99/$B$54,0)</f>
        <v>0</v>
      </c>
      <c r="E101" s="168">
        <f ca="1">IFERROR(E99/$B$54,0)</f>
        <v>0</v>
      </c>
      <c r="F101" s="168">
        <f ca="1">IFERROR(F99/$B$54,0)</f>
        <v>0</v>
      </c>
      <c r="G101" s="168">
        <f ca="1">IFERROR(G99/$B$54,0)</f>
        <v>2.0000000000000004E-2</v>
      </c>
      <c r="H101" s="168">
        <f ca="1">IFERROR(H99/$B$54,0)</f>
        <v>4.0000000000000008E-2</v>
      </c>
      <c r="I101" s="168">
        <f ca="1">IFERROR(I99/$B$54,0)</f>
        <v>0.12000000000000002</v>
      </c>
      <c r="J101" s="168">
        <f ca="1">IFERROR(J99/$B$54,0)</f>
        <v>0.16000000000000003</v>
      </c>
      <c r="K101" s="168">
        <f ca="1">IFERROR(K99/$B$54,0)</f>
        <v>0.3000000000000001</v>
      </c>
      <c r="L101" s="168">
        <f ca="1">IFERROR(L99/$B$54,0)</f>
        <v>0.3600000000000001</v>
      </c>
      <c r="M101" s="168">
        <f ca="1">IFERROR(M99/$B$54,0)</f>
        <v>0.56000000000000005</v>
      </c>
      <c r="N101" s="168">
        <f ca="1">IFERROR(N99/$B$54,0)</f>
        <v>0.8</v>
      </c>
      <c r="O101" s="168">
        <f ca="1">IFERROR(O99/$B$54,0)</f>
        <v>1</v>
      </c>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6"/>
      <c r="AS101" s="166"/>
      <c r="AT101" s="166"/>
      <c r="AU101" s="166"/>
      <c r="AV101" s="166"/>
      <c r="AW101" s="166"/>
      <c r="AX101" s="166"/>
      <c r="AY101" s="166"/>
      <c r="AZ101" s="166"/>
      <c r="BA101" s="166"/>
      <c r="BB101" s="166"/>
      <c r="BC101" s="166"/>
      <c r="BD101" s="166"/>
      <c r="BE101" s="166"/>
      <c r="BF101" s="166"/>
      <c r="BG101" s="166"/>
      <c r="BH101" s="166"/>
      <c r="BI101" s="166"/>
      <c r="BJ101" s="166"/>
      <c r="BK101" s="166"/>
      <c r="BL101" s="166"/>
      <c r="BM101" s="166"/>
      <c r="BN101" s="166"/>
      <c r="BO101" s="166"/>
      <c r="BP101" s="166"/>
      <c r="BQ101" s="166"/>
      <c r="BR101" s="166"/>
      <c r="BS101" s="166"/>
      <c r="BT101" s="166"/>
      <c r="BU101" s="166"/>
      <c r="BV101" s="166"/>
      <c r="BW101" s="166"/>
      <c r="BX101" s="166"/>
      <c r="BY101" s="166"/>
      <c r="BZ101" s="166"/>
      <c r="CA101" s="166"/>
      <c r="CB101" s="166"/>
      <c r="CC101" s="166"/>
      <c r="CD101" s="166"/>
      <c r="CE101" s="166"/>
      <c r="CF101" s="166"/>
      <c r="CG101" s="166"/>
      <c r="CH101" s="166"/>
      <c r="CI101" s="166"/>
      <c r="CJ101" s="166"/>
      <c r="CK101" s="166"/>
      <c r="CL101" s="166"/>
      <c r="CM101" s="166"/>
      <c r="CN101" s="166"/>
      <c r="CO101" s="166"/>
      <c r="CP101" s="166"/>
      <c r="CQ101" s="166"/>
      <c r="CR101" s="166"/>
      <c r="CS101" s="166"/>
      <c r="CT101" s="166"/>
      <c r="CU101" s="166"/>
      <c r="CV101" s="166"/>
      <c r="CW101" s="166"/>
      <c r="CX101" s="166"/>
      <c r="CY101" s="166"/>
      <c r="CZ101" s="166"/>
      <c r="DA101" s="166"/>
      <c r="DB101" s="166"/>
      <c r="DC101" s="166"/>
      <c r="DD101" s="166"/>
      <c r="DE101" s="166"/>
      <c r="DF101" s="166"/>
      <c r="DG101" s="166"/>
      <c r="DH101" s="166"/>
      <c r="DI101" s="166"/>
      <c r="DJ101" s="166"/>
      <c r="DK101" s="166"/>
      <c r="DL101" s="166"/>
      <c r="DM101" s="166"/>
      <c r="DN101" s="166"/>
      <c r="DO101" s="166"/>
      <c r="DP101" s="166"/>
      <c r="DQ101" s="166"/>
      <c r="DR101" s="166"/>
      <c r="DS101" s="166"/>
      <c r="DT101" s="166"/>
      <c r="DU101" s="166"/>
      <c r="DV101" s="166"/>
      <c r="DW101" s="166"/>
      <c r="DX101" s="166"/>
      <c r="DY101" s="166"/>
      <c r="DZ101" s="166"/>
      <c r="EA101" s="166"/>
      <c r="EB101" s="166"/>
      <c r="EC101" s="166"/>
      <c r="ED101" s="166"/>
      <c r="EE101" s="166"/>
      <c r="EF101" s="166"/>
      <c r="EG101" s="166"/>
      <c r="EH101" s="166"/>
      <c r="EI101" s="166"/>
      <c r="EJ101" s="166"/>
      <c r="EK101" s="166"/>
      <c r="EL101" s="166"/>
      <c r="EM101" s="166"/>
      <c r="EN101" s="166"/>
      <c r="EO101" s="166"/>
      <c r="EP101" s="166"/>
      <c r="EQ101" s="166"/>
      <c r="ER101" s="166"/>
      <c r="ES101" s="166"/>
      <c r="ET101" s="166"/>
      <c r="EU101" s="166"/>
      <c r="EV101" s="166"/>
      <c r="EW101" s="166"/>
      <c r="EX101" s="166"/>
      <c r="EY101" s="166"/>
      <c r="EZ101" s="166"/>
      <c r="FA101" s="166"/>
      <c r="FB101" s="166"/>
      <c r="FC101" s="166"/>
      <c r="FD101" s="166"/>
      <c r="FE101" s="166"/>
      <c r="FF101" s="166"/>
      <c r="FG101" s="166"/>
      <c r="FH101" s="166"/>
      <c r="FI101" s="166"/>
      <c r="FJ101" s="166"/>
      <c r="FK101" s="166"/>
      <c r="FL101" s="166"/>
      <c r="FM101" s="166"/>
      <c r="FN101" s="166"/>
      <c r="FO101" s="166"/>
      <c r="FP101" s="166"/>
      <c r="FQ101" s="166"/>
      <c r="FR101" s="166"/>
      <c r="FS101" s="166"/>
      <c r="FT101" s="166"/>
      <c r="FU101" s="166"/>
      <c r="FV101" s="166"/>
      <c r="FW101" s="166"/>
      <c r="FX101" s="166"/>
      <c r="FY101" s="166"/>
      <c r="FZ101" s="166"/>
      <c r="GA101" s="166"/>
      <c r="GB101" s="166"/>
      <c r="GC101" s="166"/>
      <c r="GD101" s="166"/>
      <c r="GE101" s="166"/>
      <c r="GF101" s="166"/>
      <c r="GG101" s="166"/>
      <c r="GH101" s="166"/>
      <c r="GI101" s="166"/>
      <c r="GJ101" s="166"/>
      <c r="GK101" s="166"/>
      <c r="GL101" s="166"/>
      <c r="GM101" s="166"/>
      <c r="GN101" s="166"/>
      <c r="GO101" s="166"/>
      <c r="GP101" s="166"/>
      <c r="GQ101" s="166"/>
      <c r="GR101" s="166"/>
      <c r="GS101" s="166"/>
      <c r="GT101" s="166"/>
      <c r="GU101" s="166"/>
      <c r="GV101" s="166"/>
      <c r="GW101" s="166"/>
      <c r="GX101" s="166"/>
      <c r="GY101" s="166"/>
      <c r="GZ101" s="166"/>
      <c r="HA101" s="166"/>
      <c r="HB101" s="166"/>
      <c r="HC101" s="166"/>
      <c r="HD101" s="166"/>
      <c r="HE101" s="166"/>
      <c r="HF101" s="166"/>
      <c r="HG101" s="166"/>
      <c r="HH101" s="166"/>
      <c r="HI101" s="166"/>
      <c r="HJ101" s="166"/>
      <c r="HK101" s="166"/>
      <c r="HL101" s="166"/>
      <c r="HM101" s="166"/>
      <c r="HN101" s="166"/>
      <c r="HO101" s="166"/>
      <c r="HP101" s="166"/>
      <c r="HQ101" s="166"/>
      <c r="HR101" s="166"/>
      <c r="HS101" s="166"/>
      <c r="HT101" s="166"/>
      <c r="HU101" s="166"/>
      <c r="HV101" s="166"/>
      <c r="HW101" s="166"/>
      <c r="HX101" s="166"/>
      <c r="HY101" s="166"/>
      <c r="HZ101" s="166"/>
      <c r="IA101" s="166"/>
      <c r="IB101" s="166"/>
      <c r="IC101" s="166"/>
      <c r="ID101" s="166"/>
      <c r="IE101" s="166"/>
      <c r="IF101" s="166"/>
      <c r="IG101" s="166"/>
      <c r="IH101" s="166"/>
      <c r="II101" s="166"/>
      <c r="IJ101" s="166"/>
      <c r="IK101" s="166"/>
      <c r="IL101" s="166"/>
      <c r="IM101" s="166"/>
      <c r="IN101" s="166"/>
      <c r="IO101" s="166"/>
      <c r="IP101" s="166"/>
      <c r="IQ101" s="166"/>
      <c r="IR101" s="166"/>
      <c r="IS101" s="166"/>
      <c r="IT101" s="166"/>
      <c r="IU101" s="166"/>
      <c r="IV101" s="166"/>
      <c r="IW101" s="166"/>
      <c r="IX101" s="166"/>
      <c r="IY101" s="166"/>
      <c r="IZ101" s="166"/>
      <c r="JA101" s="166"/>
      <c r="JB101" s="166"/>
      <c r="JC101" s="166"/>
      <c r="JD101" s="166"/>
      <c r="JE101" s="166"/>
      <c r="JF101" s="166"/>
      <c r="JG101" s="166"/>
      <c r="JH101" s="166"/>
      <c r="JI101" s="166"/>
      <c r="JJ101" s="166"/>
      <c r="JK101" s="166"/>
      <c r="JL101" s="166"/>
      <c r="JM101" s="166"/>
      <c r="JN101" s="166"/>
      <c r="JO101" s="166"/>
      <c r="JP101" s="166"/>
      <c r="JQ101" s="166"/>
      <c r="JR101" s="166"/>
      <c r="JS101" s="166"/>
      <c r="JT101" s="166"/>
      <c r="JU101" s="166"/>
      <c r="JV101" s="166"/>
      <c r="JW101" s="166"/>
      <c r="JX101" s="166"/>
      <c r="JY101" s="166"/>
      <c r="JZ101" s="166"/>
      <c r="KA101" s="166"/>
      <c r="KB101" s="166"/>
      <c r="KC101" s="166"/>
      <c r="KD101" s="166"/>
      <c r="KE101" s="166"/>
      <c r="KF101" s="166"/>
      <c r="KG101" s="166"/>
      <c r="KH101" s="166"/>
      <c r="KI101" s="166"/>
      <c r="KJ101" s="166"/>
      <c r="KK101" s="166"/>
      <c r="KL101" s="166"/>
      <c r="KM101" s="166"/>
      <c r="KN101" s="166"/>
      <c r="KO101" s="166"/>
      <c r="KP101" s="166"/>
      <c r="KQ101" s="166"/>
      <c r="KR101" s="166"/>
      <c r="KS101" s="166"/>
      <c r="KT101" s="166"/>
      <c r="KU101" s="166"/>
      <c r="KV101" s="166"/>
      <c r="KW101" s="166"/>
      <c r="KX101" s="166"/>
      <c r="KY101" s="166"/>
      <c r="KZ101" s="166"/>
      <c r="LA101" s="166"/>
      <c r="LB101" s="166"/>
      <c r="LC101" s="166"/>
      <c r="LD101" s="166"/>
      <c r="LE101" s="166"/>
      <c r="LF101" s="166"/>
      <c r="LG101" s="166"/>
      <c r="LH101" s="166"/>
      <c r="LI101" s="166"/>
      <c r="LJ101" s="166"/>
      <c r="LK101" s="166"/>
      <c r="LL101" s="166"/>
      <c r="LM101" s="166"/>
      <c r="LN101" s="166"/>
      <c r="LO101" s="166"/>
      <c r="LP101" s="166"/>
      <c r="LQ101" s="166"/>
      <c r="LR101" s="166"/>
      <c r="LS101" s="166"/>
      <c r="LT101" s="166"/>
      <c r="LU101" s="166"/>
      <c r="LV101" s="166"/>
      <c r="LW101" s="166"/>
      <c r="LX101" s="166"/>
      <c r="LY101" s="166"/>
      <c r="LZ101" s="166"/>
      <c r="MA101" s="166"/>
      <c r="MB101" s="166"/>
      <c r="MC101" s="166"/>
      <c r="MD101" s="166"/>
      <c r="ME101" s="166"/>
      <c r="MF101" s="166"/>
      <c r="MG101" s="166"/>
      <c r="MH101" s="166"/>
      <c r="MI101" s="166"/>
      <c r="MJ101" s="166"/>
      <c r="MK101" s="166"/>
      <c r="ML101" s="166"/>
      <c r="MM101" s="166"/>
      <c r="MN101" s="166"/>
      <c r="MO101" s="166"/>
      <c r="MP101" s="166"/>
      <c r="MQ101" s="166"/>
      <c r="MR101" s="166"/>
      <c r="MS101" s="166"/>
      <c r="MT101" s="166"/>
      <c r="MU101" s="166"/>
      <c r="MV101" s="166"/>
      <c r="MW101" s="166"/>
      <c r="MX101" s="166"/>
      <c r="MY101" s="166"/>
      <c r="MZ101" s="166"/>
      <c r="NA101" s="166"/>
      <c r="NB101" s="166"/>
      <c r="NC101" s="166"/>
      <c r="ND101" s="166"/>
      <c r="NE101" s="166"/>
      <c r="NF101" s="166"/>
      <c r="NG101" s="166"/>
      <c r="NH101" s="166"/>
      <c r="NI101" s="166"/>
      <c r="NJ101" s="166"/>
      <c r="NK101" s="166"/>
      <c r="NL101" s="166"/>
      <c r="NM101" s="166"/>
      <c r="NN101" s="166"/>
      <c r="NO101" s="166"/>
      <c r="NP101" s="166"/>
      <c r="NQ101" s="166"/>
      <c r="NR101" s="166"/>
      <c r="NS101" s="166"/>
      <c r="NT101" s="166"/>
      <c r="NU101" s="166"/>
      <c r="NV101" s="166"/>
      <c r="NW101" s="166"/>
      <c r="NX101" s="166"/>
      <c r="NY101" s="166"/>
      <c r="NZ101" s="166"/>
      <c r="OA101" s="166"/>
      <c r="OB101" s="166"/>
      <c r="OC101" s="166"/>
      <c r="OD101" s="166"/>
      <c r="OE101" s="166"/>
      <c r="OF101" s="166"/>
      <c r="OG101" s="166"/>
      <c r="OH101" s="166"/>
      <c r="OI101" s="166"/>
      <c r="OJ101" s="166"/>
      <c r="OK101" s="166"/>
      <c r="OL101" s="166"/>
      <c r="OM101" s="166"/>
      <c r="ON101" s="166"/>
      <c r="OO101" s="166"/>
      <c r="OP101" s="166"/>
      <c r="OQ101" s="166"/>
      <c r="OR101" s="166"/>
      <c r="OS101" s="166"/>
      <c r="OT101" s="166"/>
      <c r="OU101" s="166"/>
      <c r="OV101" s="166"/>
      <c r="OW101" s="166"/>
      <c r="OX101" s="166"/>
      <c r="OY101" s="166"/>
      <c r="OZ101" s="166"/>
      <c r="PA101" s="166"/>
      <c r="PB101" s="166"/>
      <c r="PC101" s="166"/>
      <c r="PD101" s="166"/>
      <c r="PE101" s="166"/>
      <c r="PF101" s="166"/>
      <c r="PG101" s="166"/>
      <c r="PH101" s="166"/>
      <c r="PI101" s="166"/>
      <c r="PJ101" s="166"/>
      <c r="PK101" s="166"/>
      <c r="PL101" s="166"/>
      <c r="PM101" s="166"/>
      <c r="PN101" s="166"/>
      <c r="PO101" s="166"/>
      <c r="PP101" s="166"/>
      <c r="PQ101" s="166"/>
      <c r="PR101" s="166"/>
      <c r="PS101" s="166"/>
      <c r="PT101" s="166"/>
      <c r="PU101" s="166"/>
      <c r="PV101" s="166"/>
      <c r="PW101" s="166"/>
      <c r="PX101" s="166"/>
      <c r="PY101" s="166"/>
      <c r="PZ101" s="166"/>
      <c r="QA101" s="166"/>
      <c r="QB101" s="166"/>
      <c r="QC101" s="166"/>
      <c r="QD101" s="166"/>
      <c r="QE101" s="166"/>
      <c r="QF101" s="166"/>
      <c r="QG101" s="166"/>
      <c r="QH101" s="166"/>
      <c r="QI101" s="166"/>
      <c r="QJ101" s="166"/>
      <c r="QK101" s="166"/>
      <c r="QL101" s="166"/>
      <c r="QM101" s="166"/>
      <c r="QN101" s="166"/>
      <c r="QO101" s="166"/>
      <c r="QP101" s="166"/>
      <c r="QQ101" s="166"/>
      <c r="QR101" s="166"/>
      <c r="QS101" s="166"/>
      <c r="QT101" s="166"/>
      <c r="QU101" s="166"/>
      <c r="QV101" s="166"/>
      <c r="QW101" s="166"/>
      <c r="QX101" s="166"/>
      <c r="QY101" s="166"/>
      <c r="QZ101" s="166"/>
      <c r="RA101" s="166"/>
      <c r="RB101" s="166"/>
      <c r="RC101" s="166"/>
      <c r="RD101" s="166"/>
      <c r="RE101" s="166"/>
      <c r="RF101" s="166"/>
      <c r="RG101" s="166"/>
      <c r="RH101" s="166"/>
      <c r="RI101" s="166"/>
      <c r="RJ101" s="166"/>
      <c r="RK101" s="166"/>
      <c r="RL101" s="166"/>
      <c r="RM101" s="166"/>
      <c r="RN101" s="166"/>
      <c r="RO101" s="166"/>
      <c r="RP101" s="166"/>
      <c r="RQ101" s="166"/>
      <c r="RR101" s="166"/>
      <c r="RS101" s="166"/>
      <c r="RT101" s="166"/>
      <c r="RU101" s="166"/>
      <c r="RV101" s="166"/>
      <c r="RW101" s="166"/>
      <c r="RX101" s="166"/>
      <c r="RY101" s="166"/>
      <c r="RZ101" s="166"/>
      <c r="SA101" s="166"/>
      <c r="SB101" s="166"/>
      <c r="SC101" s="166"/>
      <c r="SD101" s="166"/>
      <c r="SE101" s="166"/>
      <c r="SF101" s="166"/>
      <c r="SG101" s="166"/>
      <c r="SH101" s="166"/>
      <c r="SI101" s="166"/>
      <c r="SJ101" s="166"/>
      <c r="SK101" s="166"/>
      <c r="SL101" s="166"/>
      <c r="SM101" s="166"/>
      <c r="SN101" s="166"/>
      <c r="SO101" s="166"/>
      <c r="SP101" s="166"/>
      <c r="SQ101" s="166"/>
      <c r="SR101" s="166"/>
      <c r="SS101" s="166"/>
      <c r="ST101" s="166"/>
      <c r="SU101" s="166"/>
      <c r="SV101" s="166"/>
      <c r="SW101" s="166"/>
      <c r="SX101" s="166"/>
      <c r="SY101" s="166"/>
      <c r="SZ101" s="166"/>
      <c r="TA101" s="166"/>
      <c r="TB101" s="166"/>
      <c r="TC101" s="166"/>
      <c r="TD101" s="166"/>
      <c r="TE101" s="166"/>
      <c r="TF101" s="166"/>
      <c r="TG101" s="166"/>
      <c r="TH101" s="166"/>
      <c r="TI101" s="166"/>
      <c r="TJ101" s="166"/>
      <c r="TK101" s="166"/>
      <c r="TL101" s="166"/>
      <c r="TM101" s="166"/>
      <c r="TN101" s="166"/>
      <c r="TO101" s="166"/>
      <c r="TP101" s="166"/>
      <c r="TQ101" s="166"/>
      <c r="TR101" s="166"/>
      <c r="TS101" s="166"/>
      <c r="TT101" s="166"/>
      <c r="TU101" s="166"/>
      <c r="TV101" s="166"/>
      <c r="TW101" s="166"/>
      <c r="TX101" s="166"/>
      <c r="TY101" s="166"/>
      <c r="TZ101" s="166"/>
      <c r="UA101" s="166"/>
      <c r="UB101" s="166"/>
      <c r="UC101" s="166"/>
      <c r="UD101" s="166"/>
      <c r="UE101" s="166"/>
      <c r="UF101" s="166"/>
      <c r="UG101" s="166"/>
      <c r="UH101" s="166"/>
      <c r="UI101" s="166"/>
      <c r="UJ101" s="166"/>
      <c r="UK101" s="166"/>
      <c r="UL101" s="166"/>
      <c r="UM101" s="166"/>
      <c r="UN101" s="166"/>
      <c r="UO101" s="166"/>
      <c r="UP101" s="166"/>
      <c r="UQ101" s="166"/>
      <c r="UR101" s="166"/>
      <c r="US101" s="166"/>
      <c r="UT101" s="166"/>
      <c r="UU101" s="166"/>
      <c r="UV101" s="166"/>
      <c r="UW101" s="166"/>
      <c r="UX101" s="166"/>
      <c r="UY101" s="166"/>
      <c r="UZ101" s="166"/>
      <c r="VA101" s="166"/>
      <c r="VB101" s="166"/>
      <c r="VC101" s="166"/>
      <c r="VD101" s="166"/>
      <c r="VE101" s="166"/>
      <c r="VF101" s="166"/>
      <c r="VG101" s="166"/>
      <c r="VH101" s="166"/>
      <c r="VI101" s="166"/>
      <c r="VJ101" s="166"/>
      <c r="VK101" s="166"/>
      <c r="VL101" s="166"/>
      <c r="VM101" s="166"/>
      <c r="VN101" s="166"/>
      <c r="VO101" s="166"/>
      <c r="VP101" s="166"/>
      <c r="VQ101" s="166"/>
      <c r="VR101" s="166"/>
      <c r="VS101" s="166"/>
      <c r="VT101" s="166"/>
      <c r="VU101" s="166"/>
      <c r="VV101" s="166"/>
      <c r="VW101" s="166"/>
      <c r="VX101" s="166"/>
      <c r="VY101" s="166"/>
      <c r="VZ101" s="166"/>
      <c r="WA101" s="166"/>
      <c r="WB101" s="166"/>
      <c r="WC101" s="166"/>
      <c r="WD101" s="166"/>
      <c r="WE101" s="166"/>
      <c r="WF101" s="166"/>
      <c r="WG101" s="166"/>
      <c r="WH101" s="166"/>
      <c r="WI101" s="166"/>
      <c r="WJ101" s="166"/>
      <c r="WK101" s="166"/>
      <c r="WL101" s="166"/>
      <c r="WM101" s="166"/>
      <c r="WN101" s="166"/>
      <c r="WO101" s="166"/>
      <c r="WP101" s="166"/>
      <c r="WQ101" s="166"/>
      <c r="WR101" s="166"/>
      <c r="WS101" s="166"/>
      <c r="WT101" s="166"/>
      <c r="WU101" s="166"/>
      <c r="WV101" s="166"/>
      <c r="WW101" s="166"/>
      <c r="WX101" s="166"/>
      <c r="WY101" s="166"/>
      <c r="WZ101" s="166"/>
      <c r="XA101" s="166"/>
      <c r="XB101" s="166"/>
      <c r="XC101" s="166"/>
      <c r="XD101" s="166"/>
      <c r="XE101" s="166"/>
      <c r="XF101" s="166"/>
      <c r="XG101" s="166"/>
      <c r="XH101" s="166"/>
      <c r="XI101" s="166"/>
      <c r="XJ101" s="166"/>
      <c r="XK101" s="166"/>
      <c r="XL101" s="166"/>
      <c r="XM101" s="166"/>
      <c r="XN101" s="166"/>
      <c r="XO101" s="166"/>
      <c r="XP101" s="166"/>
      <c r="XQ101" s="166"/>
      <c r="XR101" s="166"/>
      <c r="XS101" s="166"/>
      <c r="XT101" s="166"/>
      <c r="XU101" s="166"/>
      <c r="XV101" s="166"/>
      <c r="XW101" s="166"/>
      <c r="XX101" s="166"/>
      <c r="XY101" s="166"/>
      <c r="XZ101" s="166"/>
      <c r="YA101" s="166"/>
      <c r="YB101" s="166"/>
      <c r="YC101" s="166"/>
      <c r="YD101" s="166"/>
      <c r="YE101" s="166"/>
      <c r="YF101" s="166"/>
      <c r="YG101" s="166"/>
      <c r="YH101" s="166"/>
      <c r="YI101" s="166"/>
      <c r="YJ101" s="166"/>
      <c r="YK101" s="166"/>
      <c r="YL101" s="166"/>
      <c r="YM101" s="166"/>
      <c r="YN101" s="166"/>
      <c r="YO101" s="166"/>
      <c r="YP101" s="166"/>
      <c r="YQ101" s="166"/>
      <c r="YR101" s="166"/>
      <c r="YS101" s="166"/>
      <c r="YT101" s="166"/>
      <c r="YU101" s="166"/>
      <c r="YV101" s="166"/>
      <c r="YW101" s="166"/>
      <c r="YX101" s="166"/>
      <c r="YY101" s="166"/>
      <c r="YZ101" s="166"/>
      <c r="ZA101" s="166"/>
      <c r="ZB101" s="166"/>
      <c r="ZC101" s="166"/>
      <c r="ZD101" s="166"/>
      <c r="ZE101" s="166"/>
      <c r="ZF101" s="166"/>
      <c r="ZG101" s="166"/>
      <c r="ZH101" s="166"/>
      <c r="ZI101" s="166"/>
      <c r="ZJ101" s="166"/>
      <c r="ZK101" s="166"/>
      <c r="ZL101" s="166"/>
      <c r="ZM101" s="166"/>
      <c r="ZN101" s="166"/>
      <c r="ZO101" s="166"/>
      <c r="ZP101" s="166"/>
      <c r="ZQ101" s="166"/>
      <c r="ZR101" s="166"/>
      <c r="ZS101" s="166"/>
      <c r="ZT101" s="166"/>
      <c r="ZU101" s="166"/>
      <c r="ZV101" s="166"/>
      <c r="ZW101" s="166"/>
      <c r="ZX101" s="166"/>
      <c r="ZY101" s="166"/>
      <c r="ZZ101" s="166"/>
      <c r="AAA101" s="166"/>
      <c r="AAB101" s="166"/>
      <c r="AAC101" s="166"/>
      <c r="AAD101" s="166"/>
      <c r="AAE101" s="166"/>
      <c r="AAF101" s="166"/>
      <c r="AAG101" s="166"/>
      <c r="AAH101" s="166"/>
      <c r="AAI101" s="166"/>
      <c r="AAJ101" s="166"/>
      <c r="AAK101" s="166"/>
      <c r="AAL101" s="166"/>
      <c r="AAM101" s="166"/>
      <c r="AAN101" s="166"/>
      <c r="AAO101" s="166"/>
      <c r="AAP101" s="166"/>
      <c r="AAQ101" s="166"/>
      <c r="AAR101" s="166"/>
      <c r="AAS101" s="166"/>
      <c r="AAT101" s="166"/>
      <c r="AAU101" s="166"/>
      <c r="AAV101" s="166"/>
      <c r="AAW101" s="166"/>
      <c r="AAX101" s="166"/>
      <c r="AAY101" s="166"/>
      <c r="AAZ101" s="166"/>
      <c r="ABA101" s="166"/>
      <c r="ABB101" s="166"/>
      <c r="ABC101" s="166"/>
      <c r="ABD101" s="166"/>
      <c r="ABE101" s="166"/>
      <c r="ABF101" s="166"/>
      <c r="ABG101" s="166"/>
      <c r="ABH101" s="166"/>
      <c r="ABI101" s="166"/>
      <c r="ABJ101" s="166"/>
      <c r="ABK101" s="166"/>
      <c r="ABL101" s="166"/>
      <c r="ABM101" s="166"/>
      <c r="ABN101" s="166"/>
      <c r="ABO101" s="166"/>
      <c r="ABP101" s="166"/>
      <c r="ABQ101" s="166"/>
      <c r="ABR101" s="166"/>
      <c r="ABS101" s="166"/>
      <c r="ABT101" s="166"/>
      <c r="ABU101" s="166"/>
      <c r="ABV101" s="166"/>
      <c r="ABW101" s="166"/>
      <c r="ABX101" s="166"/>
      <c r="ABY101" s="166"/>
      <c r="ABZ101" s="166"/>
      <c r="ACA101" s="166"/>
      <c r="ACB101" s="166"/>
      <c r="ACC101" s="166"/>
      <c r="ACD101" s="166"/>
      <c r="ACE101" s="166"/>
      <c r="ACF101" s="166"/>
      <c r="ACG101" s="166"/>
      <c r="ACH101" s="166"/>
      <c r="ACI101" s="166"/>
      <c r="ACJ101" s="166"/>
      <c r="ACK101" s="166"/>
      <c r="ACL101" s="166"/>
      <c r="ACM101" s="166"/>
      <c r="ACN101" s="166"/>
      <c r="ACO101" s="166"/>
      <c r="ACP101" s="166"/>
      <c r="ACQ101" s="166"/>
      <c r="ACR101" s="166"/>
      <c r="ACS101" s="166"/>
      <c r="ACT101" s="166"/>
      <c r="ACU101" s="166"/>
      <c r="ACV101" s="166"/>
      <c r="ACW101" s="166"/>
      <c r="ACX101" s="166"/>
      <c r="ACY101" s="166"/>
      <c r="ACZ101" s="166"/>
      <c r="ADA101" s="166"/>
      <c r="ADB101" s="166"/>
      <c r="ADC101" s="166"/>
      <c r="ADD101" s="166"/>
      <c r="ADE101" s="166"/>
      <c r="ADF101" s="166"/>
      <c r="ADG101" s="166"/>
      <c r="ADH101" s="166"/>
      <c r="ADI101" s="166"/>
      <c r="ADJ101" s="166"/>
      <c r="ADK101" s="166"/>
      <c r="ADL101" s="166"/>
      <c r="ADM101" s="166"/>
      <c r="ADN101" s="166"/>
      <c r="ADO101" s="166"/>
      <c r="ADP101" s="166"/>
      <c r="ADQ101" s="166"/>
      <c r="ADR101" s="166"/>
      <c r="ADS101" s="166"/>
      <c r="ADT101" s="166"/>
      <c r="ADU101" s="166"/>
      <c r="ADV101" s="166"/>
      <c r="ADW101" s="166"/>
      <c r="ADX101" s="166"/>
      <c r="ADY101" s="166"/>
      <c r="ADZ101" s="166"/>
      <c r="AEA101" s="166"/>
      <c r="AEB101" s="166"/>
      <c r="AEC101" s="166"/>
      <c r="AED101" s="166"/>
      <c r="AEE101" s="166"/>
      <c r="AEF101" s="166"/>
      <c r="AEG101" s="166"/>
      <c r="AEH101" s="166"/>
      <c r="AEI101" s="166"/>
      <c r="AEJ101" s="166"/>
      <c r="AEK101" s="166"/>
      <c r="AEL101" s="166"/>
      <c r="AEM101" s="166"/>
      <c r="AEN101" s="166"/>
      <c r="AEO101" s="166"/>
      <c r="AEP101" s="166"/>
      <c r="AEQ101" s="166"/>
      <c r="AER101" s="166"/>
      <c r="AES101" s="166"/>
      <c r="AET101" s="166"/>
      <c r="AEU101" s="166"/>
      <c r="AEV101" s="166"/>
      <c r="AEW101" s="166"/>
      <c r="AEX101" s="166"/>
      <c r="AEY101" s="166"/>
      <c r="AEZ101" s="166"/>
      <c r="AFA101" s="166"/>
      <c r="AFB101" s="166"/>
      <c r="AFC101" s="166"/>
      <c r="AFD101" s="166"/>
      <c r="AFE101" s="166"/>
      <c r="AFF101" s="166"/>
      <c r="AFG101" s="166"/>
      <c r="AFH101" s="166"/>
      <c r="AFI101" s="166"/>
      <c r="AFJ101" s="166"/>
      <c r="AFK101" s="166"/>
      <c r="AFL101" s="166"/>
      <c r="AFM101" s="166"/>
      <c r="AFN101" s="166"/>
      <c r="AFO101" s="166"/>
      <c r="AFP101" s="166"/>
      <c r="AFQ101" s="166"/>
      <c r="AFR101" s="166"/>
      <c r="AFS101" s="166"/>
      <c r="AFT101" s="166"/>
      <c r="AFU101" s="166"/>
      <c r="AFV101" s="166"/>
      <c r="AFW101" s="166"/>
      <c r="AFX101" s="166"/>
      <c r="AFY101" s="166"/>
      <c r="AFZ101" s="166"/>
      <c r="AGA101" s="166"/>
      <c r="AGB101" s="166"/>
      <c r="AGC101" s="166"/>
      <c r="AGD101" s="166"/>
      <c r="AGE101" s="166"/>
      <c r="AGF101" s="166"/>
      <c r="AGG101" s="166"/>
      <c r="AGH101" s="166"/>
      <c r="AGI101" s="166"/>
      <c r="AGJ101" s="166"/>
      <c r="AGK101" s="166"/>
      <c r="AGL101" s="166"/>
      <c r="AGM101" s="166"/>
      <c r="AGN101" s="166"/>
      <c r="AGO101" s="166"/>
      <c r="AGP101" s="166"/>
      <c r="AGQ101" s="166"/>
      <c r="AGR101" s="166"/>
      <c r="AGS101" s="166"/>
      <c r="AGT101" s="166"/>
      <c r="AGU101" s="166"/>
      <c r="AGV101" s="166"/>
      <c r="AGW101" s="166"/>
      <c r="AGX101" s="166"/>
      <c r="AGY101" s="166"/>
      <c r="AGZ101" s="166"/>
      <c r="AHA101" s="166"/>
      <c r="AHB101" s="166"/>
      <c r="AHC101" s="166"/>
      <c r="AHD101" s="166"/>
      <c r="AHE101" s="166"/>
      <c r="AHF101" s="166"/>
      <c r="AHG101" s="166"/>
      <c r="AHH101" s="166"/>
      <c r="AHI101" s="166"/>
      <c r="AHJ101" s="166"/>
      <c r="AHK101" s="166"/>
      <c r="AHL101" s="166"/>
      <c r="AHM101" s="166"/>
      <c r="AHN101" s="166"/>
      <c r="AHO101" s="166"/>
      <c r="AHP101" s="166"/>
      <c r="AHQ101" s="166"/>
      <c r="AHR101" s="166"/>
      <c r="AHS101" s="166"/>
      <c r="AHT101" s="166"/>
      <c r="AHU101" s="166"/>
      <c r="AHV101" s="166"/>
      <c r="AHW101" s="166"/>
      <c r="AHX101" s="166"/>
      <c r="AHY101" s="166"/>
      <c r="AHZ101" s="166"/>
      <c r="AIA101" s="166"/>
      <c r="AIB101" s="166"/>
      <c r="AIC101" s="166"/>
      <c r="AID101" s="166"/>
      <c r="AIE101" s="166"/>
      <c r="AIF101" s="166"/>
      <c r="AIG101" s="166"/>
      <c r="AIH101" s="166"/>
      <c r="AII101" s="166"/>
      <c r="AIJ101" s="166"/>
      <c r="AIK101" s="166"/>
      <c r="AIL101" s="166"/>
      <c r="AIM101" s="166"/>
      <c r="AIN101" s="166"/>
      <c r="AIO101" s="166"/>
      <c r="AIP101" s="166"/>
      <c r="AIQ101" s="166"/>
      <c r="AIR101" s="166"/>
      <c r="AIS101" s="166"/>
      <c r="AIT101" s="166"/>
      <c r="AIU101" s="166"/>
      <c r="AIV101" s="166"/>
      <c r="AIW101" s="166"/>
      <c r="AIX101" s="166"/>
      <c r="AIY101" s="166"/>
      <c r="AIZ101" s="166"/>
      <c r="AJA101" s="166"/>
      <c r="AJB101" s="166"/>
      <c r="AJC101" s="166"/>
      <c r="AJD101" s="166"/>
      <c r="AJE101" s="166"/>
      <c r="AJF101" s="166"/>
      <c r="AJG101" s="166"/>
      <c r="AJH101" s="166"/>
      <c r="AJI101" s="166"/>
      <c r="AJJ101" s="166"/>
      <c r="AJK101" s="166"/>
      <c r="AJL101" s="166"/>
      <c r="AJM101" s="166"/>
      <c r="AJN101" s="166"/>
      <c r="AJO101" s="166"/>
      <c r="AJP101" s="166"/>
      <c r="AJQ101" s="166"/>
      <c r="AJR101" s="166"/>
      <c r="AJS101" s="166"/>
      <c r="AJT101" s="166"/>
      <c r="AJU101" s="166"/>
      <c r="AJV101" s="166"/>
      <c r="AJW101" s="166"/>
      <c r="AJX101" s="166"/>
      <c r="AJY101" s="166"/>
      <c r="AJZ101" s="166"/>
      <c r="AKA101" s="166"/>
      <c r="AKB101" s="166"/>
      <c r="AKC101" s="166"/>
      <c r="AKD101" s="166"/>
      <c r="AKE101" s="166"/>
      <c r="AKF101" s="166"/>
      <c r="AKG101" s="166"/>
      <c r="AKH101" s="166"/>
      <c r="AKI101" s="166"/>
      <c r="AKJ101" s="166"/>
      <c r="AKK101" s="166"/>
      <c r="AKL101" s="166"/>
      <c r="AKM101" s="166"/>
      <c r="AKN101" s="166"/>
    </row>
    <row r="102" spans="1:976">
      <c r="A102" s="6"/>
      <c r="B102" s="387"/>
      <c r="C102" s="6"/>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row>
    <row r="103" spans="1:976" hidden="1">
      <c r="A103" s="6"/>
      <c r="B103" s="387" t="s">
        <v>167</v>
      </c>
      <c r="C103" s="6"/>
      <c r="D103" s="7">
        <f>Majatek!D17</f>
        <v>1</v>
      </c>
      <c r="E103" s="7">
        <f>Majatek!E17</f>
        <v>1</v>
      </c>
      <c r="F103" s="7">
        <f>Majatek!F17</f>
        <v>1</v>
      </c>
      <c r="G103" s="7">
        <f>Majatek!G17</f>
        <v>1</v>
      </c>
      <c r="H103" s="7">
        <f>Majatek!H17</f>
        <v>1</v>
      </c>
      <c r="I103" s="7">
        <f>Majatek!I17</f>
        <v>1</v>
      </c>
      <c r="J103" s="7">
        <f>Majatek!J17</f>
        <v>1</v>
      </c>
      <c r="K103" s="7">
        <f>Majatek!K17</f>
        <v>1</v>
      </c>
      <c r="L103" s="7">
        <f>Majatek!L17</f>
        <v>1</v>
      </c>
      <c r="M103" s="7">
        <f>Majatek!M17</f>
        <v>1</v>
      </c>
      <c r="N103" s="7">
        <f>Majatek!N17</f>
        <v>0</v>
      </c>
      <c r="O103" s="7">
        <f>Majatek!O17</f>
        <v>0</v>
      </c>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row>
    <row r="104" spans="1:976" hidden="1">
      <c r="A104" s="6"/>
      <c r="B104" s="387"/>
      <c r="C104" s="6"/>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row>
    <row r="105" spans="1:976" hidden="1">
      <c r="A105" s="6"/>
      <c r="B105" s="387"/>
      <c r="C105" s="6"/>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row>
    <row r="106" spans="1:976" hidden="1">
      <c r="A106" s="26" t="s">
        <v>218</v>
      </c>
    </row>
    <row r="107" spans="1:976" hidden="1">
      <c r="A107" s="26" t="s">
        <v>219</v>
      </c>
    </row>
    <row r="109" spans="1:976" s="423" customFormat="1">
      <c r="A109" s="451" t="s">
        <v>275</v>
      </c>
      <c r="B109" s="451"/>
      <c r="C109" s="196"/>
      <c r="D109" s="197">
        <f ca="1">D46+D98</f>
        <v>0</v>
      </c>
      <c r="E109" s="197">
        <f ca="1">E46+E98</f>
        <v>0</v>
      </c>
      <c r="F109" s="197">
        <f ca="1">F46+F98</f>
        <v>0</v>
      </c>
      <c r="G109" s="197">
        <f ca="1">G46+G98</f>
        <v>1220000.0000000002</v>
      </c>
      <c r="H109" s="197">
        <f ca="1">H46+H98</f>
        <v>1220000.0000000002</v>
      </c>
      <c r="I109" s="197">
        <f ca="1">I46+I98</f>
        <v>4880000.0000000009</v>
      </c>
      <c r="J109" s="197">
        <f ca="1">J46+J98</f>
        <v>2440000.0000000005</v>
      </c>
      <c r="K109" s="197">
        <f ca="1">K46+K98</f>
        <v>8540000.0000000037</v>
      </c>
      <c r="L109" s="197">
        <f ca="1">L46+L98</f>
        <v>3660000.0000000009</v>
      </c>
      <c r="M109" s="197">
        <f ca="1">M46+M98</f>
        <v>12200000</v>
      </c>
      <c r="N109" s="197">
        <f ca="1">N46+N98</f>
        <v>14639999.999999996</v>
      </c>
      <c r="O109" s="197">
        <f ca="1">O46+O98</f>
        <v>12200000</v>
      </c>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c r="BP109" s="184"/>
      <c r="BQ109" s="184"/>
      <c r="BR109" s="184"/>
      <c r="BS109" s="184"/>
      <c r="BT109" s="184"/>
      <c r="BU109" s="184"/>
      <c r="BV109" s="184"/>
      <c r="BW109" s="184"/>
      <c r="BX109" s="184"/>
      <c r="BY109" s="184"/>
      <c r="BZ109" s="184"/>
      <c r="CA109" s="184"/>
      <c r="CB109" s="184"/>
      <c r="CC109" s="184"/>
      <c r="CD109" s="184"/>
      <c r="CE109" s="184"/>
      <c r="CF109" s="184"/>
      <c r="CG109" s="184"/>
      <c r="CH109" s="184"/>
      <c r="CI109" s="184"/>
      <c r="CJ109" s="184"/>
      <c r="CK109" s="184"/>
      <c r="CL109" s="184"/>
      <c r="CM109" s="184"/>
      <c r="CN109" s="184"/>
      <c r="CO109" s="184"/>
      <c r="CP109" s="184"/>
      <c r="CQ109" s="184"/>
      <c r="CR109" s="184"/>
      <c r="CS109" s="184"/>
      <c r="CT109" s="184"/>
      <c r="CU109" s="184"/>
      <c r="CV109" s="184"/>
      <c r="CW109" s="184"/>
      <c r="CX109" s="184"/>
      <c r="CY109" s="184"/>
      <c r="CZ109" s="184"/>
      <c r="DA109" s="184"/>
      <c r="DB109" s="184"/>
      <c r="DC109" s="184"/>
      <c r="DD109" s="184"/>
      <c r="DE109" s="184"/>
      <c r="DF109" s="184"/>
      <c r="DG109" s="184"/>
      <c r="DH109" s="184"/>
      <c r="DI109" s="184"/>
      <c r="DJ109" s="184"/>
      <c r="DK109" s="184"/>
      <c r="DL109" s="184"/>
      <c r="DM109" s="184"/>
      <c r="DN109" s="184"/>
      <c r="DO109" s="184"/>
      <c r="DP109" s="184"/>
      <c r="DQ109" s="184"/>
      <c r="DR109" s="184"/>
      <c r="DS109" s="184"/>
      <c r="DT109" s="184"/>
      <c r="DU109" s="184"/>
      <c r="DV109" s="184"/>
      <c r="DW109" s="184"/>
      <c r="DX109" s="184"/>
      <c r="DY109" s="184"/>
      <c r="DZ109" s="184"/>
      <c r="EA109" s="184"/>
      <c r="EB109" s="184"/>
      <c r="EC109" s="184"/>
      <c r="ED109" s="184"/>
      <c r="EE109" s="184"/>
      <c r="EF109" s="184"/>
      <c r="EG109" s="184"/>
      <c r="EH109" s="184"/>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c r="FC109" s="184"/>
      <c r="FD109" s="184"/>
      <c r="FE109" s="184"/>
      <c r="FF109" s="184"/>
      <c r="FG109" s="184"/>
      <c r="FH109" s="184"/>
      <c r="FI109" s="184"/>
      <c r="FJ109" s="184"/>
      <c r="FK109" s="184"/>
      <c r="FL109" s="184"/>
      <c r="FM109" s="184"/>
      <c r="FN109" s="184"/>
      <c r="FO109" s="184"/>
      <c r="FP109" s="184"/>
      <c r="FQ109" s="184"/>
      <c r="FR109" s="184"/>
      <c r="FS109" s="184"/>
      <c r="FT109" s="184"/>
      <c r="FU109" s="184"/>
      <c r="FV109" s="184"/>
      <c r="FW109" s="184"/>
      <c r="FX109" s="184"/>
      <c r="FY109" s="184"/>
      <c r="FZ109" s="184"/>
      <c r="GA109" s="184"/>
      <c r="GB109" s="184"/>
      <c r="GC109" s="184"/>
      <c r="GD109" s="184"/>
      <c r="GE109" s="184"/>
      <c r="GF109" s="184"/>
      <c r="GG109" s="184"/>
      <c r="GH109" s="184"/>
      <c r="GI109" s="184"/>
      <c r="GJ109" s="184"/>
      <c r="GK109" s="184"/>
      <c r="GL109" s="184"/>
      <c r="GM109" s="184"/>
      <c r="GN109" s="184"/>
      <c r="GO109" s="184"/>
      <c r="GP109" s="184"/>
      <c r="GQ109" s="184"/>
      <c r="GR109" s="184"/>
      <c r="GS109" s="184"/>
      <c r="GT109" s="184"/>
      <c r="GU109" s="184"/>
      <c r="GV109" s="184"/>
      <c r="GW109" s="184"/>
      <c r="GX109" s="184"/>
      <c r="GY109" s="184"/>
      <c r="GZ109" s="184"/>
      <c r="HA109" s="184"/>
      <c r="HB109" s="184"/>
      <c r="HC109" s="184"/>
      <c r="HD109" s="184"/>
      <c r="HE109" s="184"/>
      <c r="HF109" s="184"/>
      <c r="HG109" s="184"/>
      <c r="HH109" s="184"/>
      <c r="HI109" s="184"/>
      <c r="HJ109" s="184"/>
      <c r="HK109" s="184"/>
      <c r="HL109" s="184"/>
      <c r="HM109" s="184"/>
      <c r="HN109" s="184"/>
      <c r="HO109" s="184"/>
      <c r="HP109" s="184"/>
      <c r="HQ109" s="184"/>
      <c r="HR109" s="184"/>
      <c r="HS109" s="184"/>
      <c r="HT109" s="184"/>
      <c r="HU109" s="184"/>
      <c r="HV109" s="184"/>
      <c r="HW109" s="184"/>
      <c r="HX109" s="184"/>
      <c r="HY109" s="184"/>
      <c r="HZ109" s="184"/>
      <c r="IA109" s="184"/>
      <c r="IB109" s="184"/>
      <c r="IC109" s="184"/>
      <c r="ID109" s="184"/>
      <c r="IE109" s="184"/>
      <c r="IF109" s="184"/>
      <c r="IG109" s="184"/>
      <c r="IH109" s="184"/>
      <c r="II109" s="184"/>
      <c r="IJ109" s="184"/>
      <c r="IK109" s="184"/>
      <c r="IL109" s="184"/>
      <c r="IM109" s="184"/>
      <c r="IN109" s="184"/>
      <c r="IO109" s="184"/>
      <c r="IP109" s="184"/>
      <c r="IQ109" s="184"/>
      <c r="IR109" s="184"/>
      <c r="IS109" s="184"/>
      <c r="IT109" s="184"/>
      <c r="IU109" s="184"/>
      <c r="IV109" s="184"/>
      <c r="IW109" s="184"/>
      <c r="IX109" s="184"/>
      <c r="IY109" s="184"/>
      <c r="IZ109" s="184"/>
      <c r="JA109" s="184"/>
      <c r="JB109" s="184"/>
      <c r="JC109" s="184"/>
      <c r="JD109" s="184"/>
      <c r="JE109" s="184"/>
      <c r="JF109" s="184"/>
      <c r="JG109" s="184"/>
      <c r="JH109" s="184"/>
      <c r="JI109" s="184"/>
      <c r="JJ109" s="184"/>
      <c r="JK109" s="184"/>
      <c r="JL109" s="184"/>
      <c r="JM109" s="184"/>
      <c r="JN109" s="184"/>
      <c r="JO109" s="184"/>
      <c r="JP109" s="184"/>
      <c r="JQ109" s="184"/>
      <c r="JR109" s="184"/>
      <c r="JS109" s="184"/>
      <c r="JT109" s="184"/>
      <c r="JU109" s="184"/>
      <c r="JV109" s="184"/>
      <c r="JW109" s="184"/>
      <c r="JX109" s="184"/>
      <c r="JY109" s="184"/>
      <c r="JZ109" s="184"/>
      <c r="KA109" s="184"/>
      <c r="KB109" s="184"/>
      <c r="KC109" s="184"/>
      <c r="KD109" s="184"/>
      <c r="KE109" s="184"/>
      <c r="KF109" s="184"/>
      <c r="KG109" s="184"/>
      <c r="KH109" s="184"/>
      <c r="KI109" s="184"/>
      <c r="KJ109" s="184"/>
      <c r="KK109" s="184"/>
      <c r="KL109" s="184"/>
      <c r="KM109" s="184"/>
      <c r="KN109" s="184"/>
      <c r="KO109" s="184"/>
      <c r="KP109" s="184"/>
      <c r="KQ109" s="184"/>
      <c r="KR109" s="184"/>
      <c r="KS109" s="184"/>
      <c r="KT109" s="184"/>
      <c r="KU109" s="184"/>
      <c r="KV109" s="184"/>
      <c r="KW109" s="184"/>
      <c r="KX109" s="184"/>
      <c r="KY109" s="184"/>
      <c r="KZ109" s="184"/>
      <c r="LA109" s="184"/>
      <c r="LB109" s="184"/>
      <c r="LC109" s="184"/>
      <c r="LD109" s="184"/>
      <c r="LE109" s="184"/>
      <c r="LF109" s="184"/>
      <c r="LG109" s="184"/>
      <c r="LH109" s="184"/>
      <c r="LI109" s="184"/>
      <c r="LJ109" s="184"/>
      <c r="LK109" s="184"/>
      <c r="LL109" s="184"/>
      <c r="LM109" s="184"/>
      <c r="LN109" s="184"/>
      <c r="LO109" s="184"/>
      <c r="LP109" s="184"/>
      <c r="LQ109" s="184"/>
      <c r="LR109" s="184"/>
      <c r="LS109" s="184"/>
      <c r="LT109" s="184"/>
      <c r="LU109" s="184"/>
      <c r="LV109" s="184"/>
      <c r="LW109" s="184"/>
      <c r="LX109" s="184"/>
      <c r="LY109" s="184"/>
      <c r="LZ109" s="184"/>
      <c r="MA109" s="184"/>
      <c r="MB109" s="184"/>
      <c r="MC109" s="184"/>
      <c r="MD109" s="184"/>
      <c r="ME109" s="184"/>
      <c r="MF109" s="184"/>
      <c r="MG109" s="184"/>
      <c r="MH109" s="184"/>
      <c r="MI109" s="184"/>
      <c r="MJ109" s="184"/>
      <c r="MK109" s="184"/>
      <c r="ML109" s="184"/>
      <c r="MM109" s="184"/>
      <c r="MN109" s="184"/>
      <c r="MO109" s="184"/>
      <c r="MP109" s="184"/>
      <c r="MQ109" s="184"/>
      <c r="MR109" s="184"/>
      <c r="MS109" s="184"/>
      <c r="MT109" s="184"/>
      <c r="MU109" s="184"/>
      <c r="MV109" s="184"/>
      <c r="MW109" s="184"/>
      <c r="MX109" s="184"/>
      <c r="MY109" s="184"/>
      <c r="MZ109" s="184"/>
      <c r="NA109" s="184"/>
      <c r="NB109" s="184"/>
      <c r="NC109" s="184"/>
      <c r="ND109" s="184"/>
      <c r="NE109" s="184"/>
      <c r="NF109" s="184"/>
      <c r="NG109" s="184"/>
      <c r="NH109" s="184"/>
      <c r="NI109" s="184"/>
      <c r="NJ109" s="184"/>
      <c r="NK109" s="184"/>
      <c r="NL109" s="184"/>
      <c r="NM109" s="184"/>
      <c r="NN109" s="184"/>
      <c r="NO109" s="184"/>
      <c r="NP109" s="184"/>
      <c r="NQ109" s="184"/>
      <c r="NR109" s="184"/>
      <c r="NS109" s="184"/>
      <c r="NT109" s="184"/>
      <c r="NU109" s="184"/>
      <c r="NV109" s="184"/>
      <c r="NW109" s="184"/>
      <c r="NX109" s="184"/>
      <c r="NY109" s="184"/>
      <c r="NZ109" s="184"/>
      <c r="OA109" s="184"/>
      <c r="OB109" s="184"/>
      <c r="OC109" s="184"/>
      <c r="OD109" s="184"/>
      <c r="OE109" s="184"/>
      <c r="OF109" s="184"/>
      <c r="OG109" s="184"/>
      <c r="OH109" s="184"/>
      <c r="OI109" s="184"/>
      <c r="OJ109" s="184"/>
      <c r="OK109" s="184"/>
      <c r="OL109" s="184"/>
      <c r="OM109" s="184"/>
      <c r="ON109" s="184"/>
      <c r="OO109" s="184"/>
      <c r="OP109" s="184"/>
      <c r="OQ109" s="184"/>
      <c r="OR109" s="184"/>
      <c r="OS109" s="184"/>
      <c r="OT109" s="184"/>
      <c r="OU109" s="184"/>
      <c r="OV109" s="184"/>
      <c r="OW109" s="184"/>
      <c r="OX109" s="184"/>
      <c r="OY109" s="184"/>
      <c r="OZ109" s="184"/>
      <c r="PA109" s="184"/>
      <c r="PB109" s="184"/>
      <c r="PC109" s="184"/>
      <c r="PD109" s="184"/>
      <c r="PE109" s="184"/>
      <c r="PF109" s="184"/>
      <c r="PG109" s="184"/>
      <c r="PH109" s="184"/>
      <c r="PI109" s="184"/>
      <c r="PJ109" s="184"/>
      <c r="PK109" s="184"/>
      <c r="PL109" s="184"/>
      <c r="PM109" s="184"/>
      <c r="PN109" s="184"/>
      <c r="PO109" s="184"/>
      <c r="PP109" s="184"/>
      <c r="PQ109" s="184"/>
      <c r="PR109" s="184"/>
      <c r="PS109" s="184"/>
      <c r="PT109" s="184"/>
      <c r="PU109" s="184"/>
      <c r="PV109" s="184"/>
      <c r="PW109" s="184"/>
      <c r="PX109" s="184"/>
      <c r="PY109" s="184"/>
      <c r="PZ109" s="184"/>
      <c r="QA109" s="184"/>
      <c r="QB109" s="184"/>
      <c r="QC109" s="184"/>
      <c r="QD109" s="184"/>
      <c r="QE109" s="184"/>
      <c r="QF109" s="184"/>
      <c r="QG109" s="184"/>
      <c r="QH109" s="184"/>
      <c r="QI109" s="184"/>
      <c r="QJ109" s="184"/>
      <c r="QK109" s="184"/>
      <c r="QL109" s="184"/>
      <c r="QM109" s="184"/>
      <c r="QN109" s="184"/>
      <c r="QO109" s="184"/>
      <c r="QP109" s="184"/>
      <c r="QQ109" s="184"/>
      <c r="QR109" s="184"/>
      <c r="QS109" s="184"/>
      <c r="QT109" s="184"/>
      <c r="QU109" s="184"/>
      <c r="QV109" s="184"/>
      <c r="QW109" s="184"/>
      <c r="QX109" s="184"/>
      <c r="QY109" s="184"/>
      <c r="QZ109" s="184"/>
      <c r="RA109" s="184"/>
      <c r="RB109" s="184"/>
      <c r="RC109" s="184"/>
      <c r="RD109" s="184"/>
      <c r="RE109" s="184"/>
      <c r="RF109" s="184"/>
      <c r="RG109" s="184"/>
      <c r="RH109" s="184"/>
      <c r="RI109" s="184"/>
      <c r="RJ109" s="184"/>
      <c r="RK109" s="184"/>
      <c r="RL109" s="184"/>
      <c r="RM109" s="184"/>
      <c r="RN109" s="184"/>
      <c r="RO109" s="184"/>
      <c r="RP109" s="184"/>
      <c r="RQ109" s="184"/>
      <c r="RR109" s="184"/>
      <c r="RS109" s="184"/>
      <c r="RT109" s="184"/>
      <c r="RU109" s="184"/>
      <c r="RV109" s="184"/>
      <c r="RW109" s="184"/>
      <c r="RX109" s="184"/>
      <c r="RY109" s="184"/>
      <c r="RZ109" s="184"/>
      <c r="SA109" s="184"/>
      <c r="SB109" s="184"/>
      <c r="SC109" s="184"/>
      <c r="SD109" s="184"/>
      <c r="SE109" s="184"/>
      <c r="SF109" s="184"/>
      <c r="SG109" s="184"/>
      <c r="SH109" s="184"/>
      <c r="SI109" s="184"/>
      <c r="SJ109" s="184"/>
      <c r="SK109" s="184"/>
      <c r="SL109" s="184"/>
      <c r="SM109" s="184"/>
      <c r="SN109" s="184"/>
      <c r="SO109" s="184"/>
      <c r="SP109" s="184"/>
      <c r="SQ109" s="184"/>
      <c r="SR109" s="184"/>
      <c r="SS109" s="184"/>
      <c r="ST109" s="184"/>
      <c r="SU109" s="184"/>
      <c r="SV109" s="184"/>
      <c r="SW109" s="184"/>
      <c r="SX109" s="184"/>
      <c r="SY109" s="184"/>
      <c r="SZ109" s="184"/>
      <c r="TA109" s="184"/>
      <c r="TB109" s="184"/>
      <c r="TC109" s="184"/>
      <c r="TD109" s="184"/>
      <c r="TE109" s="184"/>
      <c r="TF109" s="184"/>
      <c r="TG109" s="184"/>
      <c r="TH109" s="184"/>
      <c r="TI109" s="184"/>
      <c r="TJ109" s="184"/>
      <c r="TK109" s="184"/>
      <c r="TL109" s="184"/>
      <c r="TM109" s="184"/>
      <c r="TN109" s="184"/>
      <c r="TO109" s="184"/>
      <c r="TP109" s="184"/>
      <c r="TQ109" s="184"/>
      <c r="TR109" s="184"/>
      <c r="TS109" s="184"/>
      <c r="TT109" s="184"/>
      <c r="TU109" s="184"/>
      <c r="TV109" s="184"/>
      <c r="TW109" s="184"/>
      <c r="TX109" s="184"/>
      <c r="TY109" s="184"/>
      <c r="TZ109" s="184"/>
      <c r="UA109" s="184"/>
      <c r="UB109" s="184"/>
      <c r="UC109" s="184"/>
      <c r="UD109" s="184"/>
      <c r="UE109" s="184"/>
      <c r="UF109" s="184"/>
      <c r="UG109" s="184"/>
      <c r="UH109" s="184"/>
      <c r="UI109" s="184"/>
      <c r="UJ109" s="184"/>
      <c r="UK109" s="184"/>
      <c r="UL109" s="184"/>
      <c r="UM109" s="184"/>
      <c r="UN109" s="184"/>
      <c r="UO109" s="184"/>
      <c r="UP109" s="184"/>
      <c r="UQ109" s="184"/>
      <c r="UR109" s="184"/>
      <c r="US109" s="184"/>
      <c r="UT109" s="184"/>
      <c r="UU109" s="184"/>
      <c r="UV109" s="184"/>
      <c r="UW109" s="184"/>
      <c r="UX109" s="184"/>
      <c r="UY109" s="184"/>
      <c r="UZ109" s="184"/>
      <c r="VA109" s="184"/>
      <c r="VB109" s="184"/>
      <c r="VC109" s="184"/>
      <c r="VD109" s="184"/>
      <c r="VE109" s="184"/>
      <c r="VF109" s="184"/>
      <c r="VG109" s="184"/>
      <c r="VH109" s="184"/>
      <c r="VI109" s="184"/>
      <c r="VJ109" s="184"/>
      <c r="VK109" s="184"/>
      <c r="VL109" s="184"/>
      <c r="VM109" s="184"/>
      <c r="VN109" s="184"/>
      <c r="VO109" s="184"/>
      <c r="VP109" s="184"/>
      <c r="VQ109" s="184"/>
      <c r="VR109" s="184"/>
      <c r="VS109" s="184"/>
      <c r="VT109" s="184"/>
      <c r="VU109" s="184"/>
      <c r="VV109" s="184"/>
      <c r="VW109" s="184"/>
      <c r="VX109" s="184"/>
      <c r="VY109" s="184"/>
      <c r="VZ109" s="184"/>
      <c r="WA109" s="184"/>
      <c r="WB109" s="184"/>
      <c r="WC109" s="184"/>
      <c r="WD109" s="184"/>
      <c r="WE109" s="184"/>
      <c r="WF109" s="184"/>
      <c r="WG109" s="184"/>
      <c r="WH109" s="184"/>
      <c r="WI109" s="184"/>
      <c r="WJ109" s="184"/>
      <c r="WK109" s="184"/>
      <c r="WL109" s="184"/>
      <c r="WM109" s="184"/>
      <c r="WN109" s="184"/>
      <c r="WO109" s="184"/>
      <c r="WP109" s="184"/>
      <c r="WQ109" s="184"/>
      <c r="WR109" s="184"/>
      <c r="WS109" s="184"/>
      <c r="WT109" s="184"/>
      <c r="WU109" s="184"/>
      <c r="WV109" s="184"/>
      <c r="WW109" s="184"/>
      <c r="WX109" s="184"/>
      <c r="WY109" s="184"/>
      <c r="WZ109" s="184"/>
      <c r="XA109" s="184"/>
      <c r="XB109" s="184"/>
      <c r="XC109" s="184"/>
      <c r="XD109" s="184"/>
      <c r="XE109" s="184"/>
      <c r="XF109" s="184"/>
      <c r="XG109" s="184"/>
      <c r="XH109" s="184"/>
      <c r="XI109" s="184"/>
      <c r="XJ109" s="184"/>
      <c r="XK109" s="184"/>
      <c r="XL109" s="184"/>
      <c r="XM109" s="184"/>
      <c r="XN109" s="184"/>
      <c r="XO109" s="184"/>
      <c r="XP109" s="184"/>
      <c r="XQ109" s="184"/>
      <c r="XR109" s="184"/>
      <c r="XS109" s="184"/>
      <c r="XT109" s="184"/>
      <c r="XU109" s="184"/>
      <c r="XV109" s="184"/>
      <c r="XW109" s="184"/>
      <c r="XX109" s="184"/>
      <c r="XY109" s="184"/>
      <c r="XZ109" s="184"/>
      <c r="YA109" s="184"/>
      <c r="YB109" s="184"/>
      <c r="YC109" s="184"/>
      <c r="YD109" s="184"/>
      <c r="YE109" s="184"/>
      <c r="YF109" s="184"/>
      <c r="YG109" s="184"/>
      <c r="YH109" s="184"/>
      <c r="YI109" s="184"/>
      <c r="YJ109" s="184"/>
      <c r="YK109" s="184"/>
      <c r="YL109" s="184"/>
      <c r="YM109" s="184"/>
      <c r="YN109" s="184"/>
      <c r="YO109" s="184"/>
      <c r="YP109" s="184"/>
      <c r="YQ109" s="184"/>
      <c r="YR109" s="184"/>
      <c r="YS109" s="184"/>
      <c r="YT109" s="184"/>
      <c r="YU109" s="184"/>
      <c r="YV109" s="184"/>
      <c r="YW109" s="184"/>
      <c r="YX109" s="184"/>
      <c r="YY109" s="184"/>
      <c r="YZ109" s="184"/>
      <c r="ZA109" s="184"/>
      <c r="ZB109" s="184"/>
      <c r="ZC109" s="184"/>
      <c r="ZD109" s="184"/>
      <c r="ZE109" s="184"/>
      <c r="ZF109" s="184"/>
      <c r="ZG109" s="184"/>
      <c r="ZH109" s="184"/>
      <c r="ZI109" s="184"/>
      <c r="ZJ109" s="184"/>
      <c r="ZK109" s="184"/>
      <c r="ZL109" s="184"/>
      <c r="ZM109" s="184"/>
      <c r="ZN109" s="184"/>
      <c r="ZO109" s="184"/>
      <c r="ZP109" s="184"/>
      <c r="ZQ109" s="184"/>
      <c r="ZR109" s="184"/>
      <c r="ZS109" s="184"/>
      <c r="ZT109" s="184"/>
      <c r="ZU109" s="184"/>
      <c r="ZV109" s="184"/>
      <c r="ZW109" s="184"/>
      <c r="ZX109" s="184"/>
      <c r="ZY109" s="184"/>
      <c r="ZZ109" s="184"/>
      <c r="AAA109" s="184"/>
      <c r="AAB109" s="184"/>
      <c r="AAC109" s="184"/>
      <c r="AAD109" s="184"/>
      <c r="AAE109" s="184"/>
      <c r="AAF109" s="184"/>
      <c r="AAG109" s="184"/>
      <c r="AAH109" s="184"/>
      <c r="AAI109" s="184"/>
      <c r="AAJ109" s="184"/>
      <c r="AAK109" s="184"/>
      <c r="AAL109" s="184"/>
      <c r="AAM109" s="184"/>
      <c r="AAN109" s="184"/>
      <c r="AAO109" s="184"/>
      <c r="AAP109" s="184"/>
      <c r="AAQ109" s="184"/>
      <c r="AAR109" s="184"/>
      <c r="AAS109" s="184"/>
      <c r="AAT109" s="184"/>
      <c r="AAU109" s="184"/>
      <c r="AAV109" s="184"/>
      <c r="AAW109" s="184"/>
      <c r="AAX109" s="184"/>
      <c r="AAY109" s="184"/>
      <c r="AAZ109" s="184"/>
      <c r="ABA109" s="184"/>
      <c r="ABB109" s="184"/>
      <c r="ABC109" s="184"/>
      <c r="ABD109" s="184"/>
      <c r="ABE109" s="184"/>
      <c r="ABF109" s="184"/>
      <c r="ABG109" s="184"/>
      <c r="ABH109" s="184"/>
      <c r="ABI109" s="184"/>
      <c r="ABJ109" s="184"/>
      <c r="ABK109" s="184"/>
      <c r="ABL109" s="184"/>
      <c r="ABM109" s="184"/>
      <c r="ABN109" s="184"/>
      <c r="ABO109" s="184"/>
      <c r="ABP109" s="184"/>
      <c r="ABQ109" s="184"/>
      <c r="ABR109" s="184"/>
      <c r="ABS109" s="184"/>
      <c r="ABT109" s="184"/>
      <c r="ABU109" s="184"/>
      <c r="ABV109" s="184"/>
      <c r="ABW109" s="184"/>
      <c r="ABX109" s="184"/>
      <c r="ABY109" s="184"/>
      <c r="ABZ109" s="184"/>
      <c r="ACA109" s="184"/>
      <c r="ACB109" s="184"/>
      <c r="ACC109" s="184"/>
      <c r="ACD109" s="184"/>
      <c r="ACE109" s="184"/>
      <c r="ACF109" s="184"/>
      <c r="ACG109" s="184"/>
      <c r="ACH109" s="184"/>
      <c r="ACI109" s="184"/>
      <c r="ACJ109" s="184"/>
      <c r="ACK109" s="184"/>
      <c r="ACL109" s="184"/>
      <c r="ACM109" s="184"/>
      <c r="ACN109" s="184"/>
      <c r="ACO109" s="184"/>
      <c r="ACP109" s="184"/>
      <c r="ACQ109" s="184"/>
      <c r="ACR109" s="184"/>
      <c r="ACS109" s="184"/>
      <c r="ACT109" s="184"/>
      <c r="ACU109" s="184"/>
      <c r="ACV109" s="184"/>
      <c r="ACW109" s="184"/>
      <c r="ACX109" s="184"/>
      <c r="ACY109" s="184"/>
      <c r="ACZ109" s="184"/>
      <c r="ADA109" s="184"/>
      <c r="ADB109" s="184"/>
      <c r="ADC109" s="184"/>
      <c r="ADD109" s="184"/>
      <c r="ADE109" s="184"/>
      <c r="ADF109" s="184"/>
      <c r="ADG109" s="184"/>
      <c r="ADH109" s="184"/>
      <c r="ADI109" s="184"/>
      <c r="ADJ109" s="184"/>
      <c r="ADK109" s="184"/>
      <c r="ADL109" s="184"/>
      <c r="ADM109" s="184"/>
      <c r="ADN109" s="184"/>
      <c r="ADO109" s="184"/>
      <c r="ADP109" s="184"/>
      <c r="ADQ109" s="184"/>
      <c r="ADR109" s="184"/>
      <c r="ADS109" s="184"/>
      <c r="ADT109" s="184"/>
      <c r="ADU109" s="184"/>
      <c r="ADV109" s="184"/>
      <c r="ADW109" s="184"/>
      <c r="ADX109" s="184"/>
      <c r="ADY109" s="184"/>
      <c r="ADZ109" s="184"/>
      <c r="AEA109" s="184"/>
      <c r="AEB109" s="184"/>
      <c r="AEC109" s="184"/>
      <c r="AED109" s="184"/>
      <c r="AEE109" s="184"/>
      <c r="AEF109" s="184"/>
      <c r="AEG109" s="184"/>
      <c r="AEH109" s="184"/>
      <c r="AEI109" s="184"/>
      <c r="AEJ109" s="184"/>
      <c r="AEK109" s="184"/>
      <c r="AEL109" s="184"/>
      <c r="AEM109" s="184"/>
      <c r="AEN109" s="184"/>
      <c r="AEO109" s="184"/>
      <c r="AEP109" s="184"/>
      <c r="AEQ109" s="184"/>
      <c r="AER109" s="184"/>
      <c r="AES109" s="184"/>
      <c r="AET109" s="184"/>
      <c r="AEU109" s="184"/>
      <c r="AEV109" s="184"/>
      <c r="AEW109" s="184"/>
      <c r="AEX109" s="184"/>
      <c r="AEY109" s="184"/>
      <c r="AEZ109" s="184"/>
      <c r="AFA109" s="184"/>
      <c r="AFB109" s="184"/>
      <c r="AFC109" s="184"/>
      <c r="AFD109" s="184"/>
      <c r="AFE109" s="184"/>
      <c r="AFF109" s="184"/>
      <c r="AFG109" s="184"/>
      <c r="AFH109" s="184"/>
      <c r="AFI109" s="184"/>
      <c r="AFJ109" s="184"/>
      <c r="AFK109" s="184"/>
      <c r="AFL109" s="184"/>
      <c r="AFM109" s="184"/>
      <c r="AFN109" s="184"/>
      <c r="AFO109" s="184"/>
      <c r="AFP109" s="184"/>
      <c r="AFQ109" s="184"/>
      <c r="AFR109" s="184"/>
      <c r="AFS109" s="184"/>
      <c r="AFT109" s="184"/>
      <c r="AFU109" s="184"/>
      <c r="AFV109" s="184"/>
      <c r="AFW109" s="184"/>
      <c r="AFX109" s="184"/>
      <c r="AFY109" s="184"/>
      <c r="AFZ109" s="184"/>
      <c r="AGA109" s="184"/>
      <c r="AGB109" s="184"/>
      <c r="AGC109" s="184"/>
      <c r="AGD109" s="184"/>
      <c r="AGE109" s="184"/>
      <c r="AGF109" s="184"/>
      <c r="AGG109" s="184"/>
      <c r="AGH109" s="184"/>
      <c r="AGI109" s="184"/>
      <c r="AGJ109" s="184"/>
      <c r="AGK109" s="184"/>
      <c r="AGL109" s="184"/>
      <c r="AGM109" s="184"/>
      <c r="AGN109" s="184"/>
      <c r="AGO109" s="184"/>
      <c r="AGP109" s="184"/>
      <c r="AGQ109" s="184"/>
      <c r="AGR109" s="184"/>
      <c r="AGS109" s="184"/>
      <c r="AGT109" s="184"/>
      <c r="AGU109" s="184"/>
      <c r="AGV109" s="184"/>
      <c r="AGW109" s="184"/>
      <c r="AGX109" s="184"/>
      <c r="AGY109" s="184"/>
      <c r="AGZ109" s="184"/>
      <c r="AHA109" s="184"/>
      <c r="AHB109" s="184"/>
      <c r="AHC109" s="184"/>
      <c r="AHD109" s="184"/>
      <c r="AHE109" s="184"/>
      <c r="AHF109" s="184"/>
      <c r="AHG109" s="184"/>
      <c r="AHH109" s="184"/>
      <c r="AHI109" s="184"/>
      <c r="AHJ109" s="184"/>
      <c r="AHK109" s="184"/>
      <c r="AHL109" s="184"/>
      <c r="AHM109" s="184"/>
      <c r="AHN109" s="184"/>
      <c r="AHO109" s="184"/>
      <c r="AHP109" s="184"/>
      <c r="AHQ109" s="184"/>
      <c r="AHR109" s="184"/>
      <c r="AHS109" s="184"/>
      <c r="AHT109" s="184"/>
      <c r="AHU109" s="184"/>
      <c r="AHV109" s="184"/>
      <c r="AHW109" s="184"/>
      <c r="AHX109" s="184"/>
      <c r="AHY109" s="184"/>
      <c r="AHZ109" s="184"/>
      <c r="AIA109" s="184"/>
      <c r="AIB109" s="184"/>
      <c r="AIC109" s="184"/>
      <c r="AID109" s="184"/>
      <c r="AIE109" s="184"/>
      <c r="AIF109" s="184"/>
      <c r="AIG109" s="184"/>
      <c r="AIH109" s="184"/>
      <c r="AII109" s="184"/>
      <c r="AIJ109" s="184"/>
      <c r="AIK109" s="184"/>
      <c r="AIL109" s="184"/>
      <c r="AIM109" s="184"/>
      <c r="AIN109" s="184"/>
      <c r="AIO109" s="184"/>
      <c r="AIP109" s="184"/>
      <c r="AIQ109" s="184"/>
      <c r="AIR109" s="184"/>
      <c r="AIS109" s="184"/>
      <c r="AIT109" s="184"/>
      <c r="AIU109" s="184"/>
      <c r="AIV109" s="184"/>
      <c r="AIW109" s="184"/>
      <c r="AIX109" s="184"/>
      <c r="AIY109" s="184"/>
      <c r="AIZ109" s="184"/>
      <c r="AJA109" s="184"/>
      <c r="AJB109" s="184"/>
      <c r="AJC109" s="184"/>
      <c r="AJD109" s="184"/>
      <c r="AJE109" s="184"/>
      <c r="AJF109" s="184"/>
      <c r="AJG109" s="184"/>
      <c r="AJH109" s="184"/>
      <c r="AJI109" s="184"/>
      <c r="AJJ109" s="184"/>
      <c r="AJK109" s="184"/>
      <c r="AJL109" s="184"/>
      <c r="AJM109" s="184"/>
      <c r="AJN109" s="184"/>
      <c r="AJO109" s="184"/>
      <c r="AJP109" s="184"/>
      <c r="AJQ109" s="184"/>
      <c r="AJR109" s="184"/>
      <c r="AJS109" s="184"/>
      <c r="AJT109" s="184"/>
      <c r="AJU109" s="184"/>
      <c r="AJV109" s="184"/>
      <c r="AJW109" s="184"/>
      <c r="AJX109" s="184"/>
      <c r="AJY109" s="184"/>
      <c r="AJZ109" s="184"/>
      <c r="AKA109" s="184"/>
      <c r="AKB109" s="184"/>
      <c r="AKC109" s="184"/>
      <c r="AKD109" s="184"/>
      <c r="AKE109" s="184"/>
      <c r="AKF109" s="184"/>
      <c r="AKG109" s="184"/>
      <c r="AKH109" s="184"/>
      <c r="AKI109" s="184"/>
      <c r="AKJ109" s="184"/>
      <c r="AKK109" s="184"/>
      <c r="AKL109" s="184"/>
      <c r="AKM109" s="184"/>
      <c r="AKN109" s="184"/>
    </row>
    <row r="110" spans="1:976" s="424" customFormat="1">
      <c r="A110" s="447" t="s">
        <v>276</v>
      </c>
      <c r="B110" s="447"/>
      <c r="C110" s="185"/>
      <c r="D110" s="186">
        <f ca="1">D109</f>
        <v>0</v>
      </c>
      <c r="E110" s="186">
        <f ca="1">E109+D110</f>
        <v>0</v>
      </c>
      <c r="F110" s="186">
        <f t="shared" ref="F110" ca="1" si="15">F109+E110</f>
        <v>0</v>
      </c>
      <c r="G110" s="186">
        <f t="shared" ref="G110" ca="1" si="16">G109+F110</f>
        <v>1220000.0000000002</v>
      </c>
      <c r="H110" s="186">
        <f t="shared" ref="H110" ca="1" si="17">H109+G110</f>
        <v>2440000.0000000005</v>
      </c>
      <c r="I110" s="186">
        <f t="shared" ref="I110" ca="1" si="18">I109+H110</f>
        <v>7320000.0000000019</v>
      </c>
      <c r="J110" s="186">
        <f t="shared" ref="J110" ca="1" si="19">J109+I110</f>
        <v>9760000.0000000019</v>
      </c>
      <c r="K110" s="186">
        <f t="shared" ref="K110" ca="1" si="20">K109+J110</f>
        <v>18300000.000000007</v>
      </c>
      <c r="L110" s="186">
        <f t="shared" ref="L110" ca="1" si="21">L109+K110</f>
        <v>21960000.000000007</v>
      </c>
      <c r="M110" s="186">
        <f t="shared" ref="M110" ca="1" si="22">M109+L110</f>
        <v>34160000.000000007</v>
      </c>
      <c r="N110" s="186">
        <f t="shared" ref="N110" ca="1" si="23">N109+M110</f>
        <v>48800000</v>
      </c>
      <c r="O110" s="186">
        <f t="shared" ref="O110" ca="1" si="24">O109+N110</f>
        <v>61000000</v>
      </c>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5"/>
      <c r="BR110" s="185"/>
      <c r="BS110" s="185"/>
      <c r="BT110" s="185"/>
      <c r="BU110" s="185"/>
      <c r="BV110" s="185"/>
      <c r="BW110" s="185"/>
      <c r="BX110" s="185"/>
      <c r="BY110" s="185"/>
      <c r="BZ110" s="185"/>
      <c r="CA110" s="185"/>
      <c r="CB110" s="185"/>
      <c r="CC110" s="185"/>
      <c r="CD110" s="185"/>
      <c r="CE110" s="185"/>
      <c r="CF110" s="185"/>
      <c r="CG110" s="185"/>
      <c r="CH110" s="185"/>
      <c r="CI110" s="185"/>
      <c r="CJ110" s="185"/>
      <c r="CK110" s="185"/>
      <c r="CL110" s="185"/>
      <c r="CM110" s="185"/>
      <c r="CN110" s="185"/>
      <c r="CO110" s="185"/>
      <c r="CP110" s="185"/>
      <c r="CQ110" s="185"/>
      <c r="CR110" s="185"/>
      <c r="CS110" s="185"/>
      <c r="CT110" s="185"/>
      <c r="CU110" s="185"/>
      <c r="CV110" s="185"/>
      <c r="CW110" s="185"/>
      <c r="CX110" s="185"/>
      <c r="CY110" s="185"/>
      <c r="CZ110" s="185"/>
      <c r="DA110" s="185"/>
      <c r="DB110" s="185"/>
      <c r="DC110" s="185"/>
      <c r="DD110" s="185"/>
      <c r="DE110" s="185"/>
      <c r="DF110" s="185"/>
      <c r="DG110" s="185"/>
      <c r="DH110" s="185"/>
      <c r="DI110" s="185"/>
      <c r="DJ110" s="185"/>
      <c r="DK110" s="185"/>
      <c r="DL110" s="185"/>
      <c r="DM110" s="185"/>
      <c r="DN110" s="185"/>
      <c r="DO110" s="185"/>
      <c r="DP110" s="185"/>
      <c r="DQ110" s="185"/>
      <c r="DR110" s="185"/>
      <c r="DS110" s="185"/>
      <c r="DT110" s="185"/>
      <c r="DU110" s="185"/>
      <c r="DV110" s="185"/>
      <c r="DW110" s="185"/>
      <c r="DX110" s="185"/>
      <c r="DY110" s="185"/>
      <c r="DZ110" s="185"/>
      <c r="EA110" s="185"/>
      <c r="EB110" s="185"/>
      <c r="EC110" s="185"/>
      <c r="ED110" s="185"/>
      <c r="EE110" s="185"/>
      <c r="EF110" s="185"/>
      <c r="EG110" s="185"/>
      <c r="EH110" s="185"/>
      <c r="EI110" s="185"/>
      <c r="EJ110" s="185"/>
      <c r="EK110" s="185"/>
      <c r="EL110" s="185"/>
      <c r="EM110" s="185"/>
      <c r="EN110" s="185"/>
      <c r="EO110" s="185"/>
      <c r="EP110" s="185"/>
      <c r="EQ110" s="185"/>
      <c r="ER110" s="185"/>
      <c r="ES110" s="185"/>
      <c r="ET110" s="185"/>
      <c r="EU110" s="185"/>
      <c r="EV110" s="185"/>
      <c r="EW110" s="185"/>
      <c r="EX110" s="185"/>
      <c r="EY110" s="185"/>
      <c r="EZ110" s="185"/>
      <c r="FA110" s="185"/>
      <c r="FB110" s="185"/>
      <c r="FC110" s="185"/>
      <c r="FD110" s="185"/>
      <c r="FE110" s="185"/>
      <c r="FF110" s="185"/>
      <c r="FG110" s="185"/>
      <c r="FH110" s="185"/>
      <c r="FI110" s="185"/>
      <c r="FJ110" s="185"/>
      <c r="FK110" s="185"/>
      <c r="FL110" s="185"/>
      <c r="FM110" s="185"/>
      <c r="FN110" s="185"/>
      <c r="FO110" s="185"/>
      <c r="FP110" s="185"/>
      <c r="FQ110" s="185"/>
      <c r="FR110" s="185"/>
      <c r="FS110" s="185"/>
      <c r="FT110" s="185"/>
      <c r="FU110" s="185"/>
      <c r="FV110" s="185"/>
      <c r="FW110" s="185"/>
      <c r="FX110" s="185"/>
      <c r="FY110" s="185"/>
      <c r="FZ110" s="185"/>
      <c r="GA110" s="185"/>
      <c r="GB110" s="185"/>
      <c r="GC110" s="185"/>
      <c r="GD110" s="185"/>
      <c r="GE110" s="185"/>
      <c r="GF110" s="185"/>
      <c r="GG110" s="185"/>
      <c r="GH110" s="185"/>
      <c r="GI110" s="185"/>
      <c r="GJ110" s="185"/>
      <c r="GK110" s="185"/>
      <c r="GL110" s="185"/>
      <c r="GM110" s="185"/>
      <c r="GN110" s="185"/>
      <c r="GO110" s="185"/>
      <c r="GP110" s="185"/>
      <c r="GQ110" s="185"/>
      <c r="GR110" s="185"/>
      <c r="GS110" s="185"/>
      <c r="GT110" s="185"/>
      <c r="GU110" s="185"/>
      <c r="GV110" s="185"/>
      <c r="GW110" s="185"/>
      <c r="GX110" s="185"/>
      <c r="GY110" s="185"/>
      <c r="GZ110" s="185"/>
      <c r="HA110" s="185"/>
      <c r="HB110" s="185"/>
      <c r="HC110" s="185"/>
      <c r="HD110" s="185"/>
      <c r="HE110" s="185"/>
      <c r="HF110" s="185"/>
      <c r="HG110" s="185"/>
      <c r="HH110" s="185"/>
      <c r="HI110" s="185"/>
      <c r="HJ110" s="185"/>
      <c r="HK110" s="185"/>
      <c r="HL110" s="185"/>
      <c r="HM110" s="185"/>
      <c r="HN110" s="185"/>
      <c r="HO110" s="185"/>
      <c r="HP110" s="185"/>
      <c r="HQ110" s="185"/>
      <c r="HR110" s="185"/>
      <c r="HS110" s="185"/>
      <c r="HT110" s="185"/>
      <c r="HU110" s="185"/>
      <c r="HV110" s="185"/>
      <c r="HW110" s="185"/>
      <c r="HX110" s="185"/>
      <c r="HY110" s="185"/>
      <c r="HZ110" s="185"/>
      <c r="IA110" s="185"/>
      <c r="IB110" s="185"/>
      <c r="IC110" s="185"/>
      <c r="ID110" s="185"/>
      <c r="IE110" s="185"/>
      <c r="IF110" s="185"/>
      <c r="IG110" s="185"/>
      <c r="IH110" s="185"/>
      <c r="II110" s="185"/>
      <c r="IJ110" s="185"/>
      <c r="IK110" s="185"/>
      <c r="IL110" s="185"/>
      <c r="IM110" s="185"/>
      <c r="IN110" s="185"/>
      <c r="IO110" s="185"/>
      <c r="IP110" s="185"/>
      <c r="IQ110" s="185"/>
      <c r="IR110" s="185"/>
      <c r="IS110" s="185"/>
      <c r="IT110" s="185"/>
      <c r="IU110" s="185"/>
      <c r="IV110" s="185"/>
      <c r="IW110" s="185"/>
      <c r="IX110" s="185"/>
      <c r="IY110" s="185"/>
      <c r="IZ110" s="185"/>
      <c r="JA110" s="185"/>
      <c r="JB110" s="185"/>
      <c r="JC110" s="185"/>
      <c r="JD110" s="185"/>
      <c r="JE110" s="185"/>
      <c r="JF110" s="185"/>
      <c r="JG110" s="185"/>
      <c r="JH110" s="185"/>
      <c r="JI110" s="185"/>
      <c r="JJ110" s="185"/>
      <c r="JK110" s="185"/>
      <c r="JL110" s="185"/>
      <c r="JM110" s="185"/>
      <c r="JN110" s="185"/>
      <c r="JO110" s="185"/>
      <c r="JP110" s="185"/>
      <c r="JQ110" s="185"/>
      <c r="JR110" s="185"/>
      <c r="JS110" s="185"/>
      <c r="JT110" s="185"/>
      <c r="JU110" s="185"/>
      <c r="JV110" s="185"/>
      <c r="JW110" s="185"/>
      <c r="JX110" s="185"/>
      <c r="JY110" s="185"/>
      <c r="JZ110" s="185"/>
      <c r="KA110" s="185"/>
      <c r="KB110" s="185"/>
      <c r="KC110" s="185"/>
      <c r="KD110" s="185"/>
      <c r="KE110" s="185"/>
      <c r="KF110" s="185"/>
      <c r="KG110" s="185"/>
      <c r="KH110" s="185"/>
      <c r="KI110" s="185"/>
      <c r="KJ110" s="185"/>
      <c r="KK110" s="185"/>
      <c r="KL110" s="185"/>
      <c r="KM110" s="185"/>
      <c r="KN110" s="185"/>
      <c r="KO110" s="185"/>
      <c r="KP110" s="185"/>
      <c r="KQ110" s="185"/>
      <c r="KR110" s="185"/>
      <c r="KS110" s="185"/>
      <c r="KT110" s="185"/>
      <c r="KU110" s="185"/>
      <c r="KV110" s="185"/>
      <c r="KW110" s="185"/>
      <c r="KX110" s="185"/>
      <c r="KY110" s="185"/>
      <c r="KZ110" s="185"/>
      <c r="LA110" s="185"/>
      <c r="LB110" s="185"/>
      <c r="LC110" s="185"/>
      <c r="LD110" s="185"/>
      <c r="LE110" s="185"/>
      <c r="LF110" s="185"/>
      <c r="LG110" s="185"/>
      <c r="LH110" s="185"/>
      <c r="LI110" s="185"/>
      <c r="LJ110" s="185"/>
      <c r="LK110" s="185"/>
      <c r="LL110" s="185"/>
      <c r="LM110" s="185"/>
      <c r="LN110" s="185"/>
      <c r="LO110" s="185"/>
      <c r="LP110" s="185"/>
      <c r="LQ110" s="185"/>
      <c r="LR110" s="185"/>
      <c r="LS110" s="185"/>
      <c r="LT110" s="185"/>
      <c r="LU110" s="185"/>
      <c r="LV110" s="185"/>
      <c r="LW110" s="185"/>
      <c r="LX110" s="185"/>
      <c r="LY110" s="185"/>
      <c r="LZ110" s="185"/>
      <c r="MA110" s="185"/>
      <c r="MB110" s="185"/>
      <c r="MC110" s="185"/>
      <c r="MD110" s="185"/>
      <c r="ME110" s="185"/>
      <c r="MF110" s="185"/>
      <c r="MG110" s="185"/>
      <c r="MH110" s="185"/>
      <c r="MI110" s="185"/>
      <c r="MJ110" s="185"/>
      <c r="MK110" s="185"/>
      <c r="ML110" s="185"/>
      <c r="MM110" s="185"/>
      <c r="MN110" s="185"/>
      <c r="MO110" s="185"/>
      <c r="MP110" s="185"/>
      <c r="MQ110" s="185"/>
      <c r="MR110" s="185"/>
      <c r="MS110" s="185"/>
      <c r="MT110" s="185"/>
      <c r="MU110" s="185"/>
      <c r="MV110" s="185"/>
      <c r="MW110" s="185"/>
      <c r="MX110" s="185"/>
      <c r="MY110" s="185"/>
      <c r="MZ110" s="185"/>
      <c r="NA110" s="185"/>
      <c r="NB110" s="185"/>
      <c r="NC110" s="185"/>
      <c r="ND110" s="185"/>
      <c r="NE110" s="185"/>
      <c r="NF110" s="185"/>
      <c r="NG110" s="185"/>
      <c r="NH110" s="185"/>
      <c r="NI110" s="185"/>
      <c r="NJ110" s="185"/>
      <c r="NK110" s="185"/>
      <c r="NL110" s="185"/>
      <c r="NM110" s="185"/>
      <c r="NN110" s="185"/>
      <c r="NO110" s="185"/>
      <c r="NP110" s="185"/>
      <c r="NQ110" s="185"/>
      <c r="NR110" s="185"/>
      <c r="NS110" s="185"/>
      <c r="NT110" s="185"/>
      <c r="NU110" s="185"/>
      <c r="NV110" s="185"/>
      <c r="NW110" s="185"/>
      <c r="NX110" s="185"/>
      <c r="NY110" s="185"/>
      <c r="NZ110" s="185"/>
      <c r="OA110" s="185"/>
      <c r="OB110" s="185"/>
      <c r="OC110" s="185"/>
      <c r="OD110" s="185"/>
      <c r="OE110" s="185"/>
      <c r="OF110" s="185"/>
      <c r="OG110" s="185"/>
      <c r="OH110" s="185"/>
      <c r="OI110" s="185"/>
      <c r="OJ110" s="185"/>
      <c r="OK110" s="185"/>
      <c r="OL110" s="185"/>
      <c r="OM110" s="185"/>
      <c r="ON110" s="185"/>
      <c r="OO110" s="185"/>
      <c r="OP110" s="185"/>
      <c r="OQ110" s="185"/>
      <c r="OR110" s="185"/>
      <c r="OS110" s="185"/>
      <c r="OT110" s="185"/>
      <c r="OU110" s="185"/>
      <c r="OV110" s="185"/>
      <c r="OW110" s="185"/>
      <c r="OX110" s="185"/>
      <c r="OY110" s="185"/>
      <c r="OZ110" s="185"/>
      <c r="PA110" s="185"/>
      <c r="PB110" s="185"/>
      <c r="PC110" s="185"/>
      <c r="PD110" s="185"/>
      <c r="PE110" s="185"/>
      <c r="PF110" s="185"/>
      <c r="PG110" s="185"/>
      <c r="PH110" s="185"/>
      <c r="PI110" s="185"/>
      <c r="PJ110" s="185"/>
      <c r="PK110" s="185"/>
      <c r="PL110" s="185"/>
      <c r="PM110" s="185"/>
      <c r="PN110" s="185"/>
      <c r="PO110" s="185"/>
      <c r="PP110" s="185"/>
      <c r="PQ110" s="185"/>
      <c r="PR110" s="185"/>
      <c r="PS110" s="185"/>
      <c r="PT110" s="185"/>
      <c r="PU110" s="185"/>
      <c r="PV110" s="185"/>
      <c r="PW110" s="185"/>
      <c r="PX110" s="185"/>
      <c r="PY110" s="185"/>
      <c r="PZ110" s="185"/>
      <c r="QA110" s="185"/>
      <c r="QB110" s="185"/>
      <c r="QC110" s="185"/>
      <c r="QD110" s="185"/>
      <c r="QE110" s="185"/>
      <c r="QF110" s="185"/>
      <c r="QG110" s="185"/>
      <c r="QH110" s="185"/>
      <c r="QI110" s="185"/>
      <c r="QJ110" s="185"/>
      <c r="QK110" s="185"/>
      <c r="QL110" s="185"/>
      <c r="QM110" s="185"/>
      <c r="QN110" s="185"/>
      <c r="QO110" s="185"/>
      <c r="QP110" s="185"/>
      <c r="QQ110" s="185"/>
      <c r="QR110" s="185"/>
      <c r="QS110" s="185"/>
      <c r="QT110" s="185"/>
      <c r="QU110" s="185"/>
      <c r="QV110" s="185"/>
      <c r="QW110" s="185"/>
      <c r="QX110" s="185"/>
      <c r="QY110" s="185"/>
      <c r="QZ110" s="185"/>
      <c r="RA110" s="185"/>
      <c r="RB110" s="185"/>
      <c r="RC110" s="185"/>
      <c r="RD110" s="185"/>
      <c r="RE110" s="185"/>
      <c r="RF110" s="185"/>
      <c r="RG110" s="185"/>
      <c r="RH110" s="185"/>
      <c r="RI110" s="185"/>
      <c r="RJ110" s="185"/>
      <c r="RK110" s="185"/>
      <c r="RL110" s="185"/>
      <c r="RM110" s="185"/>
      <c r="RN110" s="185"/>
      <c r="RO110" s="185"/>
      <c r="RP110" s="185"/>
      <c r="RQ110" s="185"/>
      <c r="RR110" s="185"/>
      <c r="RS110" s="185"/>
      <c r="RT110" s="185"/>
      <c r="RU110" s="185"/>
      <c r="RV110" s="185"/>
      <c r="RW110" s="185"/>
      <c r="RX110" s="185"/>
      <c r="RY110" s="185"/>
      <c r="RZ110" s="185"/>
      <c r="SA110" s="185"/>
      <c r="SB110" s="185"/>
      <c r="SC110" s="185"/>
      <c r="SD110" s="185"/>
      <c r="SE110" s="185"/>
      <c r="SF110" s="185"/>
      <c r="SG110" s="185"/>
      <c r="SH110" s="185"/>
      <c r="SI110" s="185"/>
      <c r="SJ110" s="185"/>
      <c r="SK110" s="185"/>
      <c r="SL110" s="185"/>
      <c r="SM110" s="185"/>
      <c r="SN110" s="185"/>
      <c r="SO110" s="185"/>
      <c r="SP110" s="185"/>
      <c r="SQ110" s="185"/>
      <c r="SR110" s="185"/>
      <c r="SS110" s="185"/>
      <c r="ST110" s="185"/>
      <c r="SU110" s="185"/>
      <c r="SV110" s="185"/>
      <c r="SW110" s="185"/>
      <c r="SX110" s="185"/>
      <c r="SY110" s="185"/>
      <c r="SZ110" s="185"/>
      <c r="TA110" s="185"/>
      <c r="TB110" s="185"/>
      <c r="TC110" s="185"/>
      <c r="TD110" s="185"/>
      <c r="TE110" s="185"/>
      <c r="TF110" s="185"/>
      <c r="TG110" s="185"/>
      <c r="TH110" s="185"/>
      <c r="TI110" s="185"/>
      <c r="TJ110" s="185"/>
      <c r="TK110" s="185"/>
      <c r="TL110" s="185"/>
      <c r="TM110" s="185"/>
      <c r="TN110" s="185"/>
      <c r="TO110" s="185"/>
      <c r="TP110" s="185"/>
      <c r="TQ110" s="185"/>
      <c r="TR110" s="185"/>
      <c r="TS110" s="185"/>
      <c r="TT110" s="185"/>
      <c r="TU110" s="185"/>
      <c r="TV110" s="185"/>
      <c r="TW110" s="185"/>
      <c r="TX110" s="185"/>
      <c r="TY110" s="185"/>
      <c r="TZ110" s="185"/>
      <c r="UA110" s="185"/>
      <c r="UB110" s="185"/>
      <c r="UC110" s="185"/>
      <c r="UD110" s="185"/>
      <c r="UE110" s="185"/>
      <c r="UF110" s="185"/>
      <c r="UG110" s="185"/>
      <c r="UH110" s="185"/>
      <c r="UI110" s="185"/>
      <c r="UJ110" s="185"/>
      <c r="UK110" s="185"/>
      <c r="UL110" s="185"/>
      <c r="UM110" s="185"/>
      <c r="UN110" s="185"/>
      <c r="UO110" s="185"/>
      <c r="UP110" s="185"/>
      <c r="UQ110" s="185"/>
      <c r="UR110" s="185"/>
      <c r="US110" s="185"/>
      <c r="UT110" s="185"/>
      <c r="UU110" s="185"/>
      <c r="UV110" s="185"/>
      <c r="UW110" s="185"/>
      <c r="UX110" s="185"/>
      <c r="UY110" s="185"/>
      <c r="UZ110" s="185"/>
      <c r="VA110" s="185"/>
      <c r="VB110" s="185"/>
      <c r="VC110" s="185"/>
      <c r="VD110" s="185"/>
      <c r="VE110" s="185"/>
      <c r="VF110" s="185"/>
      <c r="VG110" s="185"/>
      <c r="VH110" s="185"/>
      <c r="VI110" s="185"/>
      <c r="VJ110" s="185"/>
      <c r="VK110" s="185"/>
      <c r="VL110" s="185"/>
      <c r="VM110" s="185"/>
      <c r="VN110" s="185"/>
      <c r="VO110" s="185"/>
      <c r="VP110" s="185"/>
      <c r="VQ110" s="185"/>
      <c r="VR110" s="185"/>
      <c r="VS110" s="185"/>
      <c r="VT110" s="185"/>
      <c r="VU110" s="185"/>
      <c r="VV110" s="185"/>
      <c r="VW110" s="185"/>
      <c r="VX110" s="185"/>
      <c r="VY110" s="185"/>
      <c r="VZ110" s="185"/>
      <c r="WA110" s="185"/>
      <c r="WB110" s="185"/>
      <c r="WC110" s="185"/>
      <c r="WD110" s="185"/>
      <c r="WE110" s="185"/>
      <c r="WF110" s="185"/>
      <c r="WG110" s="185"/>
      <c r="WH110" s="185"/>
      <c r="WI110" s="185"/>
      <c r="WJ110" s="185"/>
      <c r="WK110" s="185"/>
      <c r="WL110" s="185"/>
      <c r="WM110" s="185"/>
      <c r="WN110" s="185"/>
      <c r="WO110" s="185"/>
      <c r="WP110" s="185"/>
      <c r="WQ110" s="185"/>
      <c r="WR110" s="185"/>
      <c r="WS110" s="185"/>
      <c r="WT110" s="185"/>
      <c r="WU110" s="185"/>
      <c r="WV110" s="185"/>
      <c r="WW110" s="185"/>
      <c r="WX110" s="185"/>
      <c r="WY110" s="185"/>
      <c r="WZ110" s="185"/>
      <c r="XA110" s="185"/>
      <c r="XB110" s="185"/>
      <c r="XC110" s="185"/>
      <c r="XD110" s="185"/>
      <c r="XE110" s="185"/>
      <c r="XF110" s="185"/>
      <c r="XG110" s="185"/>
      <c r="XH110" s="185"/>
      <c r="XI110" s="185"/>
      <c r="XJ110" s="185"/>
      <c r="XK110" s="185"/>
      <c r="XL110" s="185"/>
      <c r="XM110" s="185"/>
      <c r="XN110" s="185"/>
      <c r="XO110" s="185"/>
      <c r="XP110" s="185"/>
      <c r="XQ110" s="185"/>
      <c r="XR110" s="185"/>
      <c r="XS110" s="185"/>
      <c r="XT110" s="185"/>
      <c r="XU110" s="185"/>
      <c r="XV110" s="185"/>
      <c r="XW110" s="185"/>
      <c r="XX110" s="185"/>
      <c r="XY110" s="185"/>
      <c r="XZ110" s="185"/>
      <c r="YA110" s="185"/>
      <c r="YB110" s="185"/>
      <c r="YC110" s="185"/>
      <c r="YD110" s="185"/>
      <c r="YE110" s="185"/>
      <c r="YF110" s="185"/>
      <c r="YG110" s="185"/>
      <c r="YH110" s="185"/>
      <c r="YI110" s="185"/>
      <c r="YJ110" s="185"/>
      <c r="YK110" s="185"/>
      <c r="YL110" s="185"/>
      <c r="YM110" s="185"/>
      <c r="YN110" s="185"/>
      <c r="YO110" s="185"/>
      <c r="YP110" s="185"/>
      <c r="YQ110" s="185"/>
      <c r="YR110" s="185"/>
      <c r="YS110" s="185"/>
      <c r="YT110" s="185"/>
      <c r="YU110" s="185"/>
      <c r="YV110" s="185"/>
      <c r="YW110" s="185"/>
      <c r="YX110" s="185"/>
      <c r="YY110" s="185"/>
      <c r="YZ110" s="185"/>
      <c r="ZA110" s="185"/>
      <c r="ZB110" s="185"/>
      <c r="ZC110" s="185"/>
      <c r="ZD110" s="185"/>
      <c r="ZE110" s="185"/>
      <c r="ZF110" s="185"/>
      <c r="ZG110" s="185"/>
      <c r="ZH110" s="185"/>
      <c r="ZI110" s="185"/>
      <c r="ZJ110" s="185"/>
      <c r="ZK110" s="185"/>
      <c r="ZL110" s="185"/>
      <c r="ZM110" s="185"/>
      <c r="ZN110" s="185"/>
      <c r="ZO110" s="185"/>
      <c r="ZP110" s="185"/>
      <c r="ZQ110" s="185"/>
      <c r="ZR110" s="185"/>
      <c r="ZS110" s="185"/>
      <c r="ZT110" s="185"/>
      <c r="ZU110" s="185"/>
      <c r="ZV110" s="185"/>
      <c r="ZW110" s="185"/>
      <c r="ZX110" s="185"/>
      <c r="ZY110" s="185"/>
      <c r="ZZ110" s="185"/>
      <c r="AAA110" s="185"/>
      <c r="AAB110" s="185"/>
      <c r="AAC110" s="185"/>
      <c r="AAD110" s="185"/>
      <c r="AAE110" s="185"/>
      <c r="AAF110" s="185"/>
      <c r="AAG110" s="185"/>
      <c r="AAH110" s="185"/>
      <c r="AAI110" s="185"/>
      <c r="AAJ110" s="185"/>
      <c r="AAK110" s="185"/>
      <c r="AAL110" s="185"/>
      <c r="AAM110" s="185"/>
      <c r="AAN110" s="185"/>
      <c r="AAO110" s="185"/>
      <c r="AAP110" s="185"/>
      <c r="AAQ110" s="185"/>
      <c r="AAR110" s="185"/>
      <c r="AAS110" s="185"/>
      <c r="AAT110" s="185"/>
      <c r="AAU110" s="185"/>
      <c r="AAV110" s="185"/>
      <c r="AAW110" s="185"/>
      <c r="AAX110" s="185"/>
      <c r="AAY110" s="185"/>
      <c r="AAZ110" s="185"/>
      <c r="ABA110" s="185"/>
      <c r="ABB110" s="185"/>
      <c r="ABC110" s="185"/>
      <c r="ABD110" s="185"/>
      <c r="ABE110" s="185"/>
      <c r="ABF110" s="185"/>
      <c r="ABG110" s="185"/>
      <c r="ABH110" s="185"/>
      <c r="ABI110" s="185"/>
      <c r="ABJ110" s="185"/>
      <c r="ABK110" s="185"/>
      <c r="ABL110" s="185"/>
      <c r="ABM110" s="185"/>
      <c r="ABN110" s="185"/>
      <c r="ABO110" s="185"/>
      <c r="ABP110" s="185"/>
      <c r="ABQ110" s="185"/>
      <c r="ABR110" s="185"/>
      <c r="ABS110" s="185"/>
      <c r="ABT110" s="185"/>
      <c r="ABU110" s="185"/>
      <c r="ABV110" s="185"/>
      <c r="ABW110" s="185"/>
      <c r="ABX110" s="185"/>
      <c r="ABY110" s="185"/>
      <c r="ABZ110" s="185"/>
      <c r="ACA110" s="185"/>
      <c r="ACB110" s="185"/>
      <c r="ACC110" s="185"/>
      <c r="ACD110" s="185"/>
      <c r="ACE110" s="185"/>
      <c r="ACF110" s="185"/>
      <c r="ACG110" s="185"/>
      <c r="ACH110" s="185"/>
      <c r="ACI110" s="185"/>
      <c r="ACJ110" s="185"/>
      <c r="ACK110" s="185"/>
      <c r="ACL110" s="185"/>
      <c r="ACM110" s="185"/>
      <c r="ACN110" s="185"/>
      <c r="ACO110" s="185"/>
      <c r="ACP110" s="185"/>
      <c r="ACQ110" s="185"/>
      <c r="ACR110" s="185"/>
      <c r="ACS110" s="185"/>
      <c r="ACT110" s="185"/>
      <c r="ACU110" s="185"/>
      <c r="ACV110" s="185"/>
      <c r="ACW110" s="185"/>
      <c r="ACX110" s="185"/>
      <c r="ACY110" s="185"/>
      <c r="ACZ110" s="185"/>
      <c r="ADA110" s="185"/>
      <c r="ADB110" s="185"/>
      <c r="ADC110" s="185"/>
      <c r="ADD110" s="185"/>
      <c r="ADE110" s="185"/>
      <c r="ADF110" s="185"/>
      <c r="ADG110" s="185"/>
      <c r="ADH110" s="185"/>
      <c r="ADI110" s="185"/>
      <c r="ADJ110" s="185"/>
      <c r="ADK110" s="185"/>
      <c r="ADL110" s="185"/>
      <c r="ADM110" s="185"/>
      <c r="ADN110" s="185"/>
      <c r="ADO110" s="185"/>
      <c r="ADP110" s="185"/>
      <c r="ADQ110" s="185"/>
      <c r="ADR110" s="185"/>
      <c r="ADS110" s="185"/>
      <c r="ADT110" s="185"/>
      <c r="ADU110" s="185"/>
      <c r="ADV110" s="185"/>
      <c r="ADW110" s="185"/>
      <c r="ADX110" s="185"/>
      <c r="ADY110" s="185"/>
      <c r="ADZ110" s="185"/>
      <c r="AEA110" s="185"/>
      <c r="AEB110" s="185"/>
      <c r="AEC110" s="185"/>
      <c r="AED110" s="185"/>
      <c r="AEE110" s="185"/>
      <c r="AEF110" s="185"/>
      <c r="AEG110" s="185"/>
      <c r="AEH110" s="185"/>
      <c r="AEI110" s="185"/>
      <c r="AEJ110" s="185"/>
      <c r="AEK110" s="185"/>
      <c r="AEL110" s="185"/>
      <c r="AEM110" s="185"/>
      <c r="AEN110" s="185"/>
      <c r="AEO110" s="185"/>
      <c r="AEP110" s="185"/>
      <c r="AEQ110" s="185"/>
      <c r="AER110" s="185"/>
      <c r="AES110" s="185"/>
      <c r="AET110" s="185"/>
      <c r="AEU110" s="185"/>
      <c r="AEV110" s="185"/>
      <c r="AEW110" s="185"/>
      <c r="AEX110" s="185"/>
      <c r="AEY110" s="185"/>
      <c r="AEZ110" s="185"/>
      <c r="AFA110" s="185"/>
      <c r="AFB110" s="185"/>
      <c r="AFC110" s="185"/>
      <c r="AFD110" s="185"/>
      <c r="AFE110" s="185"/>
      <c r="AFF110" s="185"/>
      <c r="AFG110" s="185"/>
      <c r="AFH110" s="185"/>
      <c r="AFI110" s="185"/>
      <c r="AFJ110" s="185"/>
      <c r="AFK110" s="185"/>
      <c r="AFL110" s="185"/>
      <c r="AFM110" s="185"/>
      <c r="AFN110" s="185"/>
      <c r="AFO110" s="185"/>
      <c r="AFP110" s="185"/>
      <c r="AFQ110" s="185"/>
      <c r="AFR110" s="185"/>
      <c r="AFS110" s="185"/>
      <c r="AFT110" s="185"/>
      <c r="AFU110" s="185"/>
      <c r="AFV110" s="185"/>
      <c r="AFW110" s="185"/>
      <c r="AFX110" s="185"/>
      <c r="AFY110" s="185"/>
      <c r="AFZ110" s="185"/>
      <c r="AGA110" s="185"/>
      <c r="AGB110" s="185"/>
      <c r="AGC110" s="185"/>
      <c r="AGD110" s="185"/>
      <c r="AGE110" s="185"/>
      <c r="AGF110" s="185"/>
      <c r="AGG110" s="185"/>
      <c r="AGH110" s="185"/>
      <c r="AGI110" s="185"/>
      <c r="AGJ110" s="185"/>
      <c r="AGK110" s="185"/>
      <c r="AGL110" s="185"/>
      <c r="AGM110" s="185"/>
      <c r="AGN110" s="185"/>
      <c r="AGO110" s="185"/>
      <c r="AGP110" s="185"/>
      <c r="AGQ110" s="185"/>
      <c r="AGR110" s="185"/>
      <c r="AGS110" s="185"/>
      <c r="AGT110" s="185"/>
      <c r="AGU110" s="185"/>
      <c r="AGV110" s="185"/>
      <c r="AGW110" s="185"/>
      <c r="AGX110" s="185"/>
      <c r="AGY110" s="185"/>
      <c r="AGZ110" s="185"/>
      <c r="AHA110" s="185"/>
      <c r="AHB110" s="185"/>
      <c r="AHC110" s="185"/>
      <c r="AHD110" s="185"/>
      <c r="AHE110" s="185"/>
      <c r="AHF110" s="185"/>
      <c r="AHG110" s="185"/>
      <c r="AHH110" s="185"/>
      <c r="AHI110" s="185"/>
      <c r="AHJ110" s="185"/>
      <c r="AHK110" s="185"/>
      <c r="AHL110" s="185"/>
      <c r="AHM110" s="185"/>
      <c r="AHN110" s="185"/>
      <c r="AHO110" s="185"/>
      <c r="AHP110" s="185"/>
      <c r="AHQ110" s="185"/>
      <c r="AHR110" s="185"/>
      <c r="AHS110" s="185"/>
      <c r="AHT110" s="185"/>
      <c r="AHU110" s="185"/>
      <c r="AHV110" s="185"/>
      <c r="AHW110" s="185"/>
      <c r="AHX110" s="185"/>
      <c r="AHY110" s="185"/>
      <c r="AHZ110" s="185"/>
      <c r="AIA110" s="185"/>
      <c r="AIB110" s="185"/>
      <c r="AIC110" s="185"/>
      <c r="AID110" s="185"/>
      <c r="AIE110" s="185"/>
      <c r="AIF110" s="185"/>
      <c r="AIG110" s="185"/>
      <c r="AIH110" s="185"/>
      <c r="AII110" s="185"/>
      <c r="AIJ110" s="185"/>
      <c r="AIK110" s="185"/>
      <c r="AIL110" s="185"/>
      <c r="AIM110" s="185"/>
      <c r="AIN110" s="185"/>
      <c r="AIO110" s="185"/>
      <c r="AIP110" s="185"/>
      <c r="AIQ110" s="185"/>
      <c r="AIR110" s="185"/>
      <c r="AIS110" s="185"/>
      <c r="AIT110" s="185"/>
      <c r="AIU110" s="185"/>
      <c r="AIV110" s="185"/>
      <c r="AIW110" s="185"/>
      <c r="AIX110" s="185"/>
      <c r="AIY110" s="185"/>
      <c r="AIZ110" s="185"/>
      <c r="AJA110" s="185"/>
      <c r="AJB110" s="185"/>
      <c r="AJC110" s="185"/>
      <c r="AJD110" s="185"/>
      <c r="AJE110" s="185"/>
      <c r="AJF110" s="185"/>
      <c r="AJG110" s="185"/>
      <c r="AJH110" s="185"/>
      <c r="AJI110" s="185"/>
      <c r="AJJ110" s="185"/>
      <c r="AJK110" s="185"/>
      <c r="AJL110" s="185"/>
      <c r="AJM110" s="185"/>
      <c r="AJN110" s="185"/>
      <c r="AJO110" s="185"/>
      <c r="AJP110" s="185"/>
      <c r="AJQ110" s="185"/>
      <c r="AJR110" s="185"/>
      <c r="AJS110" s="185"/>
      <c r="AJT110" s="185"/>
      <c r="AJU110" s="185"/>
      <c r="AJV110" s="185"/>
      <c r="AJW110" s="185"/>
      <c r="AJX110" s="185"/>
      <c r="AJY110" s="185"/>
      <c r="AJZ110" s="185"/>
      <c r="AKA110" s="185"/>
      <c r="AKB110" s="185"/>
      <c r="AKC110" s="185"/>
      <c r="AKD110" s="185"/>
      <c r="AKE110" s="185"/>
      <c r="AKF110" s="185"/>
      <c r="AKG110" s="185"/>
      <c r="AKH110" s="185"/>
      <c r="AKI110" s="185"/>
      <c r="AKJ110" s="185"/>
      <c r="AKK110" s="185"/>
      <c r="AKL110" s="185"/>
      <c r="AKM110" s="185"/>
      <c r="AKN110" s="185"/>
    </row>
    <row r="111" spans="1:976" s="424" customFormat="1">
      <c r="A111" s="447" t="s">
        <v>277</v>
      </c>
      <c r="B111" s="447"/>
      <c r="C111" s="185"/>
      <c r="D111" s="186">
        <f ca="1">IF(D103=1,D109,0)</f>
        <v>0</v>
      </c>
      <c r="E111" s="186">
        <f t="shared" ref="E111:O111" ca="1" si="25">IF(E103=1,E109,0)</f>
        <v>0</v>
      </c>
      <c r="F111" s="186">
        <f t="shared" ca="1" si="25"/>
        <v>0</v>
      </c>
      <c r="G111" s="186">
        <f t="shared" ca="1" si="25"/>
        <v>1220000.0000000002</v>
      </c>
      <c r="H111" s="186">
        <f t="shared" ca="1" si="25"/>
        <v>1220000.0000000002</v>
      </c>
      <c r="I111" s="186">
        <f t="shared" ca="1" si="25"/>
        <v>4880000.0000000009</v>
      </c>
      <c r="J111" s="186">
        <f t="shared" ca="1" si="25"/>
        <v>2440000.0000000005</v>
      </c>
      <c r="K111" s="186">
        <f t="shared" ca="1" si="25"/>
        <v>8540000.0000000037</v>
      </c>
      <c r="L111" s="186">
        <f t="shared" ca="1" si="25"/>
        <v>3660000.0000000009</v>
      </c>
      <c r="M111" s="186">
        <f t="shared" ca="1" si="25"/>
        <v>12200000</v>
      </c>
      <c r="N111" s="186">
        <f t="shared" si="25"/>
        <v>0</v>
      </c>
      <c r="O111" s="186">
        <f t="shared" si="25"/>
        <v>0</v>
      </c>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5"/>
      <c r="BL111" s="185"/>
      <c r="BM111" s="185"/>
      <c r="BN111" s="185"/>
      <c r="BO111" s="185"/>
      <c r="BP111" s="185"/>
      <c r="BQ111" s="185"/>
      <c r="BR111" s="185"/>
      <c r="BS111" s="185"/>
      <c r="BT111" s="185"/>
      <c r="BU111" s="185"/>
      <c r="BV111" s="185"/>
      <c r="BW111" s="185"/>
      <c r="BX111" s="185"/>
      <c r="BY111" s="185"/>
      <c r="BZ111" s="185"/>
      <c r="CA111" s="185"/>
      <c r="CB111" s="185"/>
      <c r="CC111" s="185"/>
      <c r="CD111" s="185"/>
      <c r="CE111" s="185"/>
      <c r="CF111" s="185"/>
      <c r="CG111" s="185"/>
      <c r="CH111" s="185"/>
      <c r="CI111" s="185"/>
      <c r="CJ111" s="185"/>
      <c r="CK111" s="185"/>
      <c r="CL111" s="185"/>
      <c r="CM111" s="185"/>
      <c r="CN111" s="185"/>
      <c r="CO111" s="185"/>
      <c r="CP111" s="185"/>
      <c r="CQ111" s="185"/>
      <c r="CR111" s="185"/>
      <c r="CS111" s="185"/>
      <c r="CT111" s="185"/>
      <c r="CU111" s="185"/>
      <c r="CV111" s="185"/>
      <c r="CW111" s="185"/>
      <c r="CX111" s="185"/>
      <c r="CY111" s="185"/>
      <c r="CZ111" s="185"/>
      <c r="DA111" s="185"/>
      <c r="DB111" s="185"/>
      <c r="DC111" s="185"/>
      <c r="DD111" s="185"/>
      <c r="DE111" s="185"/>
      <c r="DF111" s="185"/>
      <c r="DG111" s="185"/>
      <c r="DH111" s="185"/>
      <c r="DI111" s="185"/>
      <c r="DJ111" s="185"/>
      <c r="DK111" s="185"/>
      <c r="DL111" s="185"/>
      <c r="DM111" s="185"/>
      <c r="DN111" s="185"/>
      <c r="DO111" s="185"/>
      <c r="DP111" s="185"/>
      <c r="DQ111" s="185"/>
      <c r="DR111" s="185"/>
      <c r="DS111" s="185"/>
      <c r="DT111" s="185"/>
      <c r="DU111" s="185"/>
      <c r="DV111" s="185"/>
      <c r="DW111" s="185"/>
      <c r="DX111" s="185"/>
      <c r="DY111" s="185"/>
      <c r="DZ111" s="185"/>
      <c r="EA111" s="185"/>
      <c r="EB111" s="185"/>
      <c r="EC111" s="185"/>
      <c r="ED111" s="185"/>
      <c r="EE111" s="185"/>
      <c r="EF111" s="185"/>
      <c r="EG111" s="185"/>
      <c r="EH111" s="185"/>
      <c r="EI111" s="185"/>
      <c r="EJ111" s="185"/>
      <c r="EK111" s="185"/>
      <c r="EL111" s="185"/>
      <c r="EM111" s="185"/>
      <c r="EN111" s="185"/>
      <c r="EO111" s="185"/>
      <c r="EP111" s="185"/>
      <c r="EQ111" s="185"/>
      <c r="ER111" s="185"/>
      <c r="ES111" s="185"/>
      <c r="ET111" s="185"/>
      <c r="EU111" s="185"/>
      <c r="EV111" s="185"/>
      <c r="EW111" s="185"/>
      <c r="EX111" s="185"/>
      <c r="EY111" s="185"/>
      <c r="EZ111" s="185"/>
      <c r="FA111" s="185"/>
      <c r="FB111" s="185"/>
      <c r="FC111" s="185"/>
      <c r="FD111" s="185"/>
      <c r="FE111" s="185"/>
      <c r="FF111" s="185"/>
      <c r="FG111" s="185"/>
      <c r="FH111" s="185"/>
      <c r="FI111" s="185"/>
      <c r="FJ111" s="185"/>
      <c r="FK111" s="185"/>
      <c r="FL111" s="185"/>
      <c r="FM111" s="185"/>
      <c r="FN111" s="185"/>
      <c r="FO111" s="185"/>
      <c r="FP111" s="185"/>
      <c r="FQ111" s="185"/>
      <c r="FR111" s="185"/>
      <c r="FS111" s="185"/>
      <c r="FT111" s="185"/>
      <c r="FU111" s="185"/>
      <c r="FV111" s="185"/>
      <c r="FW111" s="185"/>
      <c r="FX111" s="185"/>
      <c r="FY111" s="185"/>
      <c r="FZ111" s="185"/>
      <c r="GA111" s="185"/>
      <c r="GB111" s="185"/>
      <c r="GC111" s="185"/>
      <c r="GD111" s="185"/>
      <c r="GE111" s="185"/>
      <c r="GF111" s="185"/>
      <c r="GG111" s="185"/>
      <c r="GH111" s="185"/>
      <c r="GI111" s="185"/>
      <c r="GJ111" s="185"/>
      <c r="GK111" s="185"/>
      <c r="GL111" s="185"/>
      <c r="GM111" s="185"/>
      <c r="GN111" s="185"/>
      <c r="GO111" s="185"/>
      <c r="GP111" s="185"/>
      <c r="GQ111" s="185"/>
      <c r="GR111" s="185"/>
      <c r="GS111" s="185"/>
      <c r="GT111" s="185"/>
      <c r="GU111" s="185"/>
      <c r="GV111" s="185"/>
      <c r="GW111" s="185"/>
      <c r="GX111" s="185"/>
      <c r="GY111" s="185"/>
      <c r="GZ111" s="185"/>
      <c r="HA111" s="185"/>
      <c r="HB111" s="185"/>
      <c r="HC111" s="185"/>
      <c r="HD111" s="185"/>
      <c r="HE111" s="185"/>
      <c r="HF111" s="185"/>
      <c r="HG111" s="185"/>
      <c r="HH111" s="185"/>
      <c r="HI111" s="185"/>
      <c r="HJ111" s="185"/>
      <c r="HK111" s="185"/>
      <c r="HL111" s="185"/>
      <c r="HM111" s="185"/>
      <c r="HN111" s="185"/>
      <c r="HO111" s="185"/>
      <c r="HP111" s="185"/>
      <c r="HQ111" s="185"/>
      <c r="HR111" s="185"/>
      <c r="HS111" s="185"/>
      <c r="HT111" s="185"/>
      <c r="HU111" s="185"/>
      <c r="HV111" s="185"/>
      <c r="HW111" s="185"/>
      <c r="HX111" s="185"/>
      <c r="HY111" s="185"/>
      <c r="HZ111" s="185"/>
      <c r="IA111" s="185"/>
      <c r="IB111" s="185"/>
      <c r="IC111" s="185"/>
      <c r="ID111" s="185"/>
      <c r="IE111" s="185"/>
      <c r="IF111" s="185"/>
      <c r="IG111" s="185"/>
      <c r="IH111" s="185"/>
      <c r="II111" s="185"/>
      <c r="IJ111" s="185"/>
      <c r="IK111" s="185"/>
      <c r="IL111" s="185"/>
      <c r="IM111" s="185"/>
      <c r="IN111" s="185"/>
      <c r="IO111" s="185"/>
      <c r="IP111" s="185"/>
      <c r="IQ111" s="185"/>
      <c r="IR111" s="185"/>
      <c r="IS111" s="185"/>
      <c r="IT111" s="185"/>
      <c r="IU111" s="185"/>
      <c r="IV111" s="185"/>
      <c r="IW111" s="185"/>
      <c r="IX111" s="185"/>
      <c r="IY111" s="185"/>
      <c r="IZ111" s="185"/>
      <c r="JA111" s="185"/>
      <c r="JB111" s="185"/>
      <c r="JC111" s="185"/>
      <c r="JD111" s="185"/>
      <c r="JE111" s="185"/>
      <c r="JF111" s="185"/>
      <c r="JG111" s="185"/>
      <c r="JH111" s="185"/>
      <c r="JI111" s="185"/>
      <c r="JJ111" s="185"/>
      <c r="JK111" s="185"/>
      <c r="JL111" s="185"/>
      <c r="JM111" s="185"/>
      <c r="JN111" s="185"/>
      <c r="JO111" s="185"/>
      <c r="JP111" s="185"/>
      <c r="JQ111" s="185"/>
      <c r="JR111" s="185"/>
      <c r="JS111" s="185"/>
      <c r="JT111" s="185"/>
      <c r="JU111" s="185"/>
      <c r="JV111" s="185"/>
      <c r="JW111" s="185"/>
      <c r="JX111" s="185"/>
      <c r="JY111" s="185"/>
      <c r="JZ111" s="185"/>
      <c r="KA111" s="185"/>
      <c r="KB111" s="185"/>
      <c r="KC111" s="185"/>
      <c r="KD111" s="185"/>
      <c r="KE111" s="185"/>
      <c r="KF111" s="185"/>
      <c r="KG111" s="185"/>
      <c r="KH111" s="185"/>
      <c r="KI111" s="185"/>
      <c r="KJ111" s="185"/>
      <c r="KK111" s="185"/>
      <c r="KL111" s="185"/>
      <c r="KM111" s="185"/>
      <c r="KN111" s="185"/>
      <c r="KO111" s="185"/>
      <c r="KP111" s="185"/>
      <c r="KQ111" s="185"/>
      <c r="KR111" s="185"/>
      <c r="KS111" s="185"/>
      <c r="KT111" s="185"/>
      <c r="KU111" s="185"/>
      <c r="KV111" s="185"/>
      <c r="KW111" s="185"/>
      <c r="KX111" s="185"/>
      <c r="KY111" s="185"/>
      <c r="KZ111" s="185"/>
      <c r="LA111" s="185"/>
      <c r="LB111" s="185"/>
      <c r="LC111" s="185"/>
      <c r="LD111" s="185"/>
      <c r="LE111" s="185"/>
      <c r="LF111" s="185"/>
      <c r="LG111" s="185"/>
      <c r="LH111" s="185"/>
      <c r="LI111" s="185"/>
      <c r="LJ111" s="185"/>
      <c r="LK111" s="185"/>
      <c r="LL111" s="185"/>
      <c r="LM111" s="185"/>
      <c r="LN111" s="185"/>
      <c r="LO111" s="185"/>
      <c r="LP111" s="185"/>
      <c r="LQ111" s="185"/>
      <c r="LR111" s="185"/>
      <c r="LS111" s="185"/>
      <c r="LT111" s="185"/>
      <c r="LU111" s="185"/>
      <c r="LV111" s="185"/>
      <c r="LW111" s="185"/>
      <c r="LX111" s="185"/>
      <c r="LY111" s="185"/>
      <c r="LZ111" s="185"/>
      <c r="MA111" s="185"/>
      <c r="MB111" s="185"/>
      <c r="MC111" s="185"/>
      <c r="MD111" s="185"/>
      <c r="ME111" s="185"/>
      <c r="MF111" s="185"/>
      <c r="MG111" s="185"/>
      <c r="MH111" s="185"/>
      <c r="MI111" s="185"/>
      <c r="MJ111" s="185"/>
      <c r="MK111" s="185"/>
      <c r="ML111" s="185"/>
      <c r="MM111" s="185"/>
      <c r="MN111" s="185"/>
      <c r="MO111" s="185"/>
      <c r="MP111" s="185"/>
      <c r="MQ111" s="185"/>
      <c r="MR111" s="185"/>
      <c r="MS111" s="185"/>
      <c r="MT111" s="185"/>
      <c r="MU111" s="185"/>
      <c r="MV111" s="185"/>
      <c r="MW111" s="185"/>
      <c r="MX111" s="185"/>
      <c r="MY111" s="185"/>
      <c r="MZ111" s="185"/>
      <c r="NA111" s="185"/>
      <c r="NB111" s="185"/>
      <c r="NC111" s="185"/>
      <c r="ND111" s="185"/>
      <c r="NE111" s="185"/>
      <c r="NF111" s="185"/>
      <c r="NG111" s="185"/>
      <c r="NH111" s="185"/>
      <c r="NI111" s="185"/>
      <c r="NJ111" s="185"/>
      <c r="NK111" s="185"/>
      <c r="NL111" s="185"/>
      <c r="NM111" s="185"/>
      <c r="NN111" s="185"/>
      <c r="NO111" s="185"/>
      <c r="NP111" s="185"/>
      <c r="NQ111" s="185"/>
      <c r="NR111" s="185"/>
      <c r="NS111" s="185"/>
      <c r="NT111" s="185"/>
      <c r="NU111" s="185"/>
      <c r="NV111" s="185"/>
      <c r="NW111" s="185"/>
      <c r="NX111" s="185"/>
      <c r="NY111" s="185"/>
      <c r="NZ111" s="185"/>
      <c r="OA111" s="185"/>
      <c r="OB111" s="185"/>
      <c r="OC111" s="185"/>
      <c r="OD111" s="185"/>
      <c r="OE111" s="185"/>
      <c r="OF111" s="185"/>
      <c r="OG111" s="185"/>
      <c r="OH111" s="185"/>
      <c r="OI111" s="185"/>
      <c r="OJ111" s="185"/>
      <c r="OK111" s="185"/>
      <c r="OL111" s="185"/>
      <c r="OM111" s="185"/>
      <c r="ON111" s="185"/>
      <c r="OO111" s="185"/>
      <c r="OP111" s="185"/>
      <c r="OQ111" s="185"/>
      <c r="OR111" s="185"/>
      <c r="OS111" s="185"/>
      <c r="OT111" s="185"/>
      <c r="OU111" s="185"/>
      <c r="OV111" s="185"/>
      <c r="OW111" s="185"/>
      <c r="OX111" s="185"/>
      <c r="OY111" s="185"/>
      <c r="OZ111" s="185"/>
      <c r="PA111" s="185"/>
      <c r="PB111" s="185"/>
      <c r="PC111" s="185"/>
      <c r="PD111" s="185"/>
      <c r="PE111" s="185"/>
      <c r="PF111" s="185"/>
      <c r="PG111" s="185"/>
      <c r="PH111" s="185"/>
      <c r="PI111" s="185"/>
      <c r="PJ111" s="185"/>
      <c r="PK111" s="185"/>
      <c r="PL111" s="185"/>
      <c r="PM111" s="185"/>
      <c r="PN111" s="185"/>
      <c r="PO111" s="185"/>
      <c r="PP111" s="185"/>
      <c r="PQ111" s="185"/>
      <c r="PR111" s="185"/>
      <c r="PS111" s="185"/>
      <c r="PT111" s="185"/>
      <c r="PU111" s="185"/>
      <c r="PV111" s="185"/>
      <c r="PW111" s="185"/>
      <c r="PX111" s="185"/>
      <c r="PY111" s="185"/>
      <c r="PZ111" s="185"/>
      <c r="QA111" s="185"/>
      <c r="QB111" s="185"/>
      <c r="QC111" s="185"/>
      <c r="QD111" s="185"/>
      <c r="QE111" s="185"/>
      <c r="QF111" s="185"/>
      <c r="QG111" s="185"/>
      <c r="QH111" s="185"/>
      <c r="QI111" s="185"/>
      <c r="QJ111" s="185"/>
      <c r="QK111" s="185"/>
      <c r="QL111" s="185"/>
      <c r="QM111" s="185"/>
      <c r="QN111" s="185"/>
      <c r="QO111" s="185"/>
      <c r="QP111" s="185"/>
      <c r="QQ111" s="185"/>
      <c r="QR111" s="185"/>
      <c r="QS111" s="185"/>
      <c r="QT111" s="185"/>
      <c r="QU111" s="185"/>
      <c r="QV111" s="185"/>
      <c r="QW111" s="185"/>
      <c r="QX111" s="185"/>
      <c r="QY111" s="185"/>
      <c r="QZ111" s="185"/>
      <c r="RA111" s="185"/>
      <c r="RB111" s="185"/>
      <c r="RC111" s="185"/>
      <c r="RD111" s="185"/>
      <c r="RE111" s="185"/>
      <c r="RF111" s="185"/>
      <c r="RG111" s="185"/>
      <c r="RH111" s="185"/>
      <c r="RI111" s="185"/>
      <c r="RJ111" s="185"/>
      <c r="RK111" s="185"/>
      <c r="RL111" s="185"/>
      <c r="RM111" s="185"/>
      <c r="RN111" s="185"/>
      <c r="RO111" s="185"/>
      <c r="RP111" s="185"/>
      <c r="RQ111" s="185"/>
      <c r="RR111" s="185"/>
      <c r="RS111" s="185"/>
      <c r="RT111" s="185"/>
      <c r="RU111" s="185"/>
      <c r="RV111" s="185"/>
      <c r="RW111" s="185"/>
      <c r="RX111" s="185"/>
      <c r="RY111" s="185"/>
      <c r="RZ111" s="185"/>
      <c r="SA111" s="185"/>
      <c r="SB111" s="185"/>
      <c r="SC111" s="185"/>
      <c r="SD111" s="185"/>
      <c r="SE111" s="185"/>
      <c r="SF111" s="185"/>
      <c r="SG111" s="185"/>
      <c r="SH111" s="185"/>
      <c r="SI111" s="185"/>
      <c r="SJ111" s="185"/>
      <c r="SK111" s="185"/>
      <c r="SL111" s="185"/>
      <c r="SM111" s="185"/>
      <c r="SN111" s="185"/>
      <c r="SO111" s="185"/>
      <c r="SP111" s="185"/>
      <c r="SQ111" s="185"/>
      <c r="SR111" s="185"/>
      <c r="SS111" s="185"/>
      <c r="ST111" s="185"/>
      <c r="SU111" s="185"/>
      <c r="SV111" s="185"/>
      <c r="SW111" s="185"/>
      <c r="SX111" s="185"/>
      <c r="SY111" s="185"/>
      <c r="SZ111" s="185"/>
      <c r="TA111" s="185"/>
      <c r="TB111" s="185"/>
      <c r="TC111" s="185"/>
      <c r="TD111" s="185"/>
      <c r="TE111" s="185"/>
      <c r="TF111" s="185"/>
      <c r="TG111" s="185"/>
      <c r="TH111" s="185"/>
      <c r="TI111" s="185"/>
      <c r="TJ111" s="185"/>
      <c r="TK111" s="185"/>
      <c r="TL111" s="185"/>
      <c r="TM111" s="185"/>
      <c r="TN111" s="185"/>
      <c r="TO111" s="185"/>
      <c r="TP111" s="185"/>
      <c r="TQ111" s="185"/>
      <c r="TR111" s="185"/>
      <c r="TS111" s="185"/>
      <c r="TT111" s="185"/>
      <c r="TU111" s="185"/>
      <c r="TV111" s="185"/>
      <c r="TW111" s="185"/>
      <c r="TX111" s="185"/>
      <c r="TY111" s="185"/>
      <c r="TZ111" s="185"/>
      <c r="UA111" s="185"/>
      <c r="UB111" s="185"/>
      <c r="UC111" s="185"/>
      <c r="UD111" s="185"/>
      <c r="UE111" s="185"/>
      <c r="UF111" s="185"/>
      <c r="UG111" s="185"/>
      <c r="UH111" s="185"/>
      <c r="UI111" s="185"/>
      <c r="UJ111" s="185"/>
      <c r="UK111" s="185"/>
      <c r="UL111" s="185"/>
      <c r="UM111" s="185"/>
      <c r="UN111" s="185"/>
      <c r="UO111" s="185"/>
      <c r="UP111" s="185"/>
      <c r="UQ111" s="185"/>
      <c r="UR111" s="185"/>
      <c r="US111" s="185"/>
      <c r="UT111" s="185"/>
      <c r="UU111" s="185"/>
      <c r="UV111" s="185"/>
      <c r="UW111" s="185"/>
      <c r="UX111" s="185"/>
      <c r="UY111" s="185"/>
      <c r="UZ111" s="185"/>
      <c r="VA111" s="185"/>
      <c r="VB111" s="185"/>
      <c r="VC111" s="185"/>
      <c r="VD111" s="185"/>
      <c r="VE111" s="185"/>
      <c r="VF111" s="185"/>
      <c r="VG111" s="185"/>
      <c r="VH111" s="185"/>
      <c r="VI111" s="185"/>
      <c r="VJ111" s="185"/>
      <c r="VK111" s="185"/>
      <c r="VL111" s="185"/>
      <c r="VM111" s="185"/>
      <c r="VN111" s="185"/>
      <c r="VO111" s="185"/>
      <c r="VP111" s="185"/>
      <c r="VQ111" s="185"/>
      <c r="VR111" s="185"/>
      <c r="VS111" s="185"/>
      <c r="VT111" s="185"/>
      <c r="VU111" s="185"/>
      <c r="VV111" s="185"/>
      <c r="VW111" s="185"/>
      <c r="VX111" s="185"/>
      <c r="VY111" s="185"/>
      <c r="VZ111" s="185"/>
      <c r="WA111" s="185"/>
      <c r="WB111" s="185"/>
      <c r="WC111" s="185"/>
      <c r="WD111" s="185"/>
      <c r="WE111" s="185"/>
      <c r="WF111" s="185"/>
      <c r="WG111" s="185"/>
      <c r="WH111" s="185"/>
      <c r="WI111" s="185"/>
      <c r="WJ111" s="185"/>
      <c r="WK111" s="185"/>
      <c r="WL111" s="185"/>
      <c r="WM111" s="185"/>
      <c r="WN111" s="185"/>
      <c r="WO111" s="185"/>
      <c r="WP111" s="185"/>
      <c r="WQ111" s="185"/>
      <c r="WR111" s="185"/>
      <c r="WS111" s="185"/>
      <c r="WT111" s="185"/>
      <c r="WU111" s="185"/>
      <c r="WV111" s="185"/>
      <c r="WW111" s="185"/>
      <c r="WX111" s="185"/>
      <c r="WY111" s="185"/>
      <c r="WZ111" s="185"/>
      <c r="XA111" s="185"/>
      <c r="XB111" s="185"/>
      <c r="XC111" s="185"/>
      <c r="XD111" s="185"/>
      <c r="XE111" s="185"/>
      <c r="XF111" s="185"/>
      <c r="XG111" s="185"/>
      <c r="XH111" s="185"/>
      <c r="XI111" s="185"/>
      <c r="XJ111" s="185"/>
      <c r="XK111" s="185"/>
      <c r="XL111" s="185"/>
      <c r="XM111" s="185"/>
      <c r="XN111" s="185"/>
      <c r="XO111" s="185"/>
      <c r="XP111" s="185"/>
      <c r="XQ111" s="185"/>
      <c r="XR111" s="185"/>
      <c r="XS111" s="185"/>
      <c r="XT111" s="185"/>
      <c r="XU111" s="185"/>
      <c r="XV111" s="185"/>
      <c r="XW111" s="185"/>
      <c r="XX111" s="185"/>
      <c r="XY111" s="185"/>
      <c r="XZ111" s="185"/>
      <c r="YA111" s="185"/>
      <c r="YB111" s="185"/>
      <c r="YC111" s="185"/>
      <c r="YD111" s="185"/>
      <c r="YE111" s="185"/>
      <c r="YF111" s="185"/>
      <c r="YG111" s="185"/>
      <c r="YH111" s="185"/>
      <c r="YI111" s="185"/>
      <c r="YJ111" s="185"/>
      <c r="YK111" s="185"/>
      <c r="YL111" s="185"/>
      <c r="YM111" s="185"/>
      <c r="YN111" s="185"/>
      <c r="YO111" s="185"/>
      <c r="YP111" s="185"/>
      <c r="YQ111" s="185"/>
      <c r="YR111" s="185"/>
      <c r="YS111" s="185"/>
      <c r="YT111" s="185"/>
      <c r="YU111" s="185"/>
      <c r="YV111" s="185"/>
      <c r="YW111" s="185"/>
      <c r="YX111" s="185"/>
      <c r="YY111" s="185"/>
      <c r="YZ111" s="185"/>
      <c r="ZA111" s="185"/>
      <c r="ZB111" s="185"/>
      <c r="ZC111" s="185"/>
      <c r="ZD111" s="185"/>
      <c r="ZE111" s="185"/>
      <c r="ZF111" s="185"/>
      <c r="ZG111" s="185"/>
      <c r="ZH111" s="185"/>
      <c r="ZI111" s="185"/>
      <c r="ZJ111" s="185"/>
      <c r="ZK111" s="185"/>
      <c r="ZL111" s="185"/>
      <c r="ZM111" s="185"/>
      <c r="ZN111" s="185"/>
      <c r="ZO111" s="185"/>
      <c r="ZP111" s="185"/>
      <c r="ZQ111" s="185"/>
      <c r="ZR111" s="185"/>
      <c r="ZS111" s="185"/>
      <c r="ZT111" s="185"/>
      <c r="ZU111" s="185"/>
      <c r="ZV111" s="185"/>
      <c r="ZW111" s="185"/>
      <c r="ZX111" s="185"/>
      <c r="ZY111" s="185"/>
      <c r="ZZ111" s="185"/>
      <c r="AAA111" s="185"/>
      <c r="AAB111" s="185"/>
      <c r="AAC111" s="185"/>
      <c r="AAD111" s="185"/>
      <c r="AAE111" s="185"/>
      <c r="AAF111" s="185"/>
      <c r="AAG111" s="185"/>
      <c r="AAH111" s="185"/>
      <c r="AAI111" s="185"/>
      <c r="AAJ111" s="185"/>
      <c r="AAK111" s="185"/>
      <c r="AAL111" s="185"/>
      <c r="AAM111" s="185"/>
      <c r="AAN111" s="185"/>
      <c r="AAO111" s="185"/>
      <c r="AAP111" s="185"/>
      <c r="AAQ111" s="185"/>
      <c r="AAR111" s="185"/>
      <c r="AAS111" s="185"/>
      <c r="AAT111" s="185"/>
      <c r="AAU111" s="185"/>
      <c r="AAV111" s="185"/>
      <c r="AAW111" s="185"/>
      <c r="AAX111" s="185"/>
      <c r="AAY111" s="185"/>
      <c r="AAZ111" s="185"/>
      <c r="ABA111" s="185"/>
      <c r="ABB111" s="185"/>
      <c r="ABC111" s="185"/>
      <c r="ABD111" s="185"/>
      <c r="ABE111" s="185"/>
      <c r="ABF111" s="185"/>
      <c r="ABG111" s="185"/>
      <c r="ABH111" s="185"/>
      <c r="ABI111" s="185"/>
      <c r="ABJ111" s="185"/>
      <c r="ABK111" s="185"/>
      <c r="ABL111" s="185"/>
      <c r="ABM111" s="185"/>
      <c r="ABN111" s="185"/>
      <c r="ABO111" s="185"/>
      <c r="ABP111" s="185"/>
      <c r="ABQ111" s="185"/>
      <c r="ABR111" s="185"/>
      <c r="ABS111" s="185"/>
      <c r="ABT111" s="185"/>
      <c r="ABU111" s="185"/>
      <c r="ABV111" s="185"/>
      <c r="ABW111" s="185"/>
      <c r="ABX111" s="185"/>
      <c r="ABY111" s="185"/>
      <c r="ABZ111" s="185"/>
      <c r="ACA111" s="185"/>
      <c r="ACB111" s="185"/>
      <c r="ACC111" s="185"/>
      <c r="ACD111" s="185"/>
      <c r="ACE111" s="185"/>
      <c r="ACF111" s="185"/>
      <c r="ACG111" s="185"/>
      <c r="ACH111" s="185"/>
      <c r="ACI111" s="185"/>
      <c r="ACJ111" s="185"/>
      <c r="ACK111" s="185"/>
      <c r="ACL111" s="185"/>
      <c r="ACM111" s="185"/>
      <c r="ACN111" s="185"/>
      <c r="ACO111" s="185"/>
      <c r="ACP111" s="185"/>
      <c r="ACQ111" s="185"/>
      <c r="ACR111" s="185"/>
      <c r="ACS111" s="185"/>
      <c r="ACT111" s="185"/>
      <c r="ACU111" s="185"/>
      <c r="ACV111" s="185"/>
      <c r="ACW111" s="185"/>
      <c r="ACX111" s="185"/>
      <c r="ACY111" s="185"/>
      <c r="ACZ111" s="185"/>
      <c r="ADA111" s="185"/>
      <c r="ADB111" s="185"/>
      <c r="ADC111" s="185"/>
      <c r="ADD111" s="185"/>
      <c r="ADE111" s="185"/>
      <c r="ADF111" s="185"/>
      <c r="ADG111" s="185"/>
      <c r="ADH111" s="185"/>
      <c r="ADI111" s="185"/>
      <c r="ADJ111" s="185"/>
      <c r="ADK111" s="185"/>
      <c r="ADL111" s="185"/>
      <c r="ADM111" s="185"/>
      <c r="ADN111" s="185"/>
      <c r="ADO111" s="185"/>
      <c r="ADP111" s="185"/>
      <c r="ADQ111" s="185"/>
      <c r="ADR111" s="185"/>
      <c r="ADS111" s="185"/>
      <c r="ADT111" s="185"/>
      <c r="ADU111" s="185"/>
      <c r="ADV111" s="185"/>
      <c r="ADW111" s="185"/>
      <c r="ADX111" s="185"/>
      <c r="ADY111" s="185"/>
      <c r="ADZ111" s="185"/>
      <c r="AEA111" s="185"/>
      <c r="AEB111" s="185"/>
      <c r="AEC111" s="185"/>
      <c r="AED111" s="185"/>
      <c r="AEE111" s="185"/>
      <c r="AEF111" s="185"/>
      <c r="AEG111" s="185"/>
      <c r="AEH111" s="185"/>
      <c r="AEI111" s="185"/>
      <c r="AEJ111" s="185"/>
      <c r="AEK111" s="185"/>
      <c r="AEL111" s="185"/>
      <c r="AEM111" s="185"/>
      <c r="AEN111" s="185"/>
      <c r="AEO111" s="185"/>
      <c r="AEP111" s="185"/>
      <c r="AEQ111" s="185"/>
      <c r="AER111" s="185"/>
      <c r="AES111" s="185"/>
      <c r="AET111" s="185"/>
      <c r="AEU111" s="185"/>
      <c r="AEV111" s="185"/>
      <c r="AEW111" s="185"/>
      <c r="AEX111" s="185"/>
      <c r="AEY111" s="185"/>
      <c r="AEZ111" s="185"/>
      <c r="AFA111" s="185"/>
      <c r="AFB111" s="185"/>
      <c r="AFC111" s="185"/>
      <c r="AFD111" s="185"/>
      <c r="AFE111" s="185"/>
      <c r="AFF111" s="185"/>
      <c r="AFG111" s="185"/>
      <c r="AFH111" s="185"/>
      <c r="AFI111" s="185"/>
      <c r="AFJ111" s="185"/>
      <c r="AFK111" s="185"/>
      <c r="AFL111" s="185"/>
      <c r="AFM111" s="185"/>
      <c r="AFN111" s="185"/>
      <c r="AFO111" s="185"/>
      <c r="AFP111" s="185"/>
      <c r="AFQ111" s="185"/>
      <c r="AFR111" s="185"/>
      <c r="AFS111" s="185"/>
      <c r="AFT111" s="185"/>
      <c r="AFU111" s="185"/>
      <c r="AFV111" s="185"/>
      <c r="AFW111" s="185"/>
      <c r="AFX111" s="185"/>
      <c r="AFY111" s="185"/>
      <c r="AFZ111" s="185"/>
      <c r="AGA111" s="185"/>
      <c r="AGB111" s="185"/>
      <c r="AGC111" s="185"/>
      <c r="AGD111" s="185"/>
      <c r="AGE111" s="185"/>
      <c r="AGF111" s="185"/>
      <c r="AGG111" s="185"/>
      <c r="AGH111" s="185"/>
      <c r="AGI111" s="185"/>
      <c r="AGJ111" s="185"/>
      <c r="AGK111" s="185"/>
      <c r="AGL111" s="185"/>
      <c r="AGM111" s="185"/>
      <c r="AGN111" s="185"/>
      <c r="AGO111" s="185"/>
      <c r="AGP111" s="185"/>
      <c r="AGQ111" s="185"/>
      <c r="AGR111" s="185"/>
      <c r="AGS111" s="185"/>
      <c r="AGT111" s="185"/>
      <c r="AGU111" s="185"/>
      <c r="AGV111" s="185"/>
      <c r="AGW111" s="185"/>
      <c r="AGX111" s="185"/>
      <c r="AGY111" s="185"/>
      <c r="AGZ111" s="185"/>
      <c r="AHA111" s="185"/>
      <c r="AHB111" s="185"/>
      <c r="AHC111" s="185"/>
      <c r="AHD111" s="185"/>
      <c r="AHE111" s="185"/>
      <c r="AHF111" s="185"/>
      <c r="AHG111" s="185"/>
      <c r="AHH111" s="185"/>
      <c r="AHI111" s="185"/>
      <c r="AHJ111" s="185"/>
      <c r="AHK111" s="185"/>
      <c r="AHL111" s="185"/>
      <c r="AHM111" s="185"/>
      <c r="AHN111" s="185"/>
      <c r="AHO111" s="185"/>
      <c r="AHP111" s="185"/>
      <c r="AHQ111" s="185"/>
      <c r="AHR111" s="185"/>
      <c r="AHS111" s="185"/>
      <c r="AHT111" s="185"/>
      <c r="AHU111" s="185"/>
      <c r="AHV111" s="185"/>
      <c r="AHW111" s="185"/>
      <c r="AHX111" s="185"/>
      <c r="AHY111" s="185"/>
      <c r="AHZ111" s="185"/>
      <c r="AIA111" s="185"/>
      <c r="AIB111" s="185"/>
      <c r="AIC111" s="185"/>
      <c r="AID111" s="185"/>
      <c r="AIE111" s="185"/>
      <c r="AIF111" s="185"/>
      <c r="AIG111" s="185"/>
      <c r="AIH111" s="185"/>
      <c r="AII111" s="185"/>
      <c r="AIJ111" s="185"/>
      <c r="AIK111" s="185"/>
      <c r="AIL111" s="185"/>
      <c r="AIM111" s="185"/>
      <c r="AIN111" s="185"/>
      <c r="AIO111" s="185"/>
      <c r="AIP111" s="185"/>
      <c r="AIQ111" s="185"/>
      <c r="AIR111" s="185"/>
      <c r="AIS111" s="185"/>
      <c r="AIT111" s="185"/>
      <c r="AIU111" s="185"/>
      <c r="AIV111" s="185"/>
      <c r="AIW111" s="185"/>
      <c r="AIX111" s="185"/>
      <c r="AIY111" s="185"/>
      <c r="AIZ111" s="185"/>
      <c r="AJA111" s="185"/>
      <c r="AJB111" s="185"/>
      <c r="AJC111" s="185"/>
      <c r="AJD111" s="185"/>
      <c r="AJE111" s="185"/>
      <c r="AJF111" s="185"/>
      <c r="AJG111" s="185"/>
      <c r="AJH111" s="185"/>
      <c r="AJI111" s="185"/>
      <c r="AJJ111" s="185"/>
      <c r="AJK111" s="185"/>
      <c r="AJL111" s="185"/>
      <c r="AJM111" s="185"/>
      <c r="AJN111" s="185"/>
      <c r="AJO111" s="185"/>
      <c r="AJP111" s="185"/>
      <c r="AJQ111" s="185"/>
      <c r="AJR111" s="185"/>
      <c r="AJS111" s="185"/>
      <c r="AJT111" s="185"/>
      <c r="AJU111" s="185"/>
      <c r="AJV111" s="185"/>
      <c r="AJW111" s="185"/>
      <c r="AJX111" s="185"/>
      <c r="AJY111" s="185"/>
      <c r="AJZ111" s="185"/>
      <c r="AKA111" s="185"/>
      <c r="AKB111" s="185"/>
      <c r="AKC111" s="185"/>
      <c r="AKD111" s="185"/>
      <c r="AKE111" s="185"/>
      <c r="AKF111" s="185"/>
      <c r="AKG111" s="185"/>
      <c r="AKH111" s="185"/>
      <c r="AKI111" s="185"/>
      <c r="AKJ111" s="185"/>
      <c r="AKK111" s="185"/>
      <c r="AKL111" s="185"/>
      <c r="AKM111" s="185"/>
      <c r="AKN111" s="185"/>
    </row>
    <row r="112" spans="1:976" s="424" customFormat="1">
      <c r="A112" s="447" t="s">
        <v>16</v>
      </c>
      <c r="B112" s="447"/>
      <c r="C112" s="185"/>
      <c r="D112" s="187">
        <f ca="1">IFERROR(D110/($B$2+$B$54),0)</f>
        <v>0</v>
      </c>
      <c r="E112" s="187">
        <f ca="1">IFERROR(E110/($B$2+$B$54),0)</f>
        <v>0</v>
      </c>
      <c r="F112" s="187">
        <f ca="1">IFERROR(F110/($B$2+$B$54),0)</f>
        <v>0</v>
      </c>
      <c r="G112" s="187">
        <f ca="1">IFERROR(G110/($B$2+$B$54),0)</f>
        <v>2.0000000000000004E-2</v>
      </c>
      <c r="H112" s="187">
        <f ca="1">IFERROR(H110/($B$2+$B$54),0)</f>
        <v>4.0000000000000008E-2</v>
      </c>
      <c r="I112" s="187">
        <f ca="1">IFERROR(I110/($B$2+$B$54),0)</f>
        <v>0.12000000000000004</v>
      </c>
      <c r="J112" s="187">
        <f ca="1">IFERROR(J110/($B$2+$B$54),0)</f>
        <v>0.16000000000000003</v>
      </c>
      <c r="K112" s="187">
        <f ca="1">IFERROR(K110/($B$2+$B$54),0)</f>
        <v>0.3000000000000001</v>
      </c>
      <c r="L112" s="187">
        <f ca="1">IFERROR(L110/($B$2+$B$54),0)</f>
        <v>0.3600000000000001</v>
      </c>
      <c r="M112" s="187">
        <f ca="1">IFERROR(M110/($B$2+$B$54),0)</f>
        <v>0.56000000000000016</v>
      </c>
      <c r="N112" s="187">
        <f ca="1">IFERROR(N110/($B$2+$B$54),0)</f>
        <v>0.8</v>
      </c>
      <c r="O112" s="187">
        <f ca="1">IFERROR(O110/($B$2+$B$54),0)</f>
        <v>1</v>
      </c>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85"/>
      <c r="BL112" s="185"/>
      <c r="BM112" s="185"/>
      <c r="BN112" s="185"/>
      <c r="BO112" s="185"/>
      <c r="BP112" s="185"/>
      <c r="BQ112" s="185"/>
      <c r="BR112" s="185"/>
      <c r="BS112" s="185"/>
      <c r="BT112" s="185"/>
      <c r="BU112" s="185"/>
      <c r="BV112" s="185"/>
      <c r="BW112" s="185"/>
      <c r="BX112" s="185"/>
      <c r="BY112" s="185"/>
      <c r="BZ112" s="185"/>
      <c r="CA112" s="185"/>
      <c r="CB112" s="185"/>
      <c r="CC112" s="185"/>
      <c r="CD112" s="185"/>
      <c r="CE112" s="185"/>
      <c r="CF112" s="185"/>
      <c r="CG112" s="185"/>
      <c r="CH112" s="185"/>
      <c r="CI112" s="185"/>
      <c r="CJ112" s="185"/>
      <c r="CK112" s="185"/>
      <c r="CL112" s="185"/>
      <c r="CM112" s="185"/>
      <c r="CN112" s="185"/>
      <c r="CO112" s="185"/>
      <c r="CP112" s="185"/>
      <c r="CQ112" s="185"/>
      <c r="CR112" s="185"/>
      <c r="CS112" s="185"/>
      <c r="CT112" s="185"/>
      <c r="CU112" s="185"/>
      <c r="CV112" s="185"/>
      <c r="CW112" s="185"/>
      <c r="CX112" s="185"/>
      <c r="CY112" s="185"/>
      <c r="CZ112" s="185"/>
      <c r="DA112" s="185"/>
      <c r="DB112" s="185"/>
      <c r="DC112" s="185"/>
      <c r="DD112" s="185"/>
      <c r="DE112" s="185"/>
      <c r="DF112" s="185"/>
      <c r="DG112" s="185"/>
      <c r="DH112" s="185"/>
      <c r="DI112" s="185"/>
      <c r="DJ112" s="185"/>
      <c r="DK112" s="185"/>
      <c r="DL112" s="185"/>
      <c r="DM112" s="185"/>
      <c r="DN112" s="185"/>
      <c r="DO112" s="185"/>
      <c r="DP112" s="185"/>
      <c r="DQ112" s="185"/>
      <c r="DR112" s="185"/>
      <c r="DS112" s="185"/>
      <c r="DT112" s="185"/>
      <c r="DU112" s="185"/>
      <c r="DV112" s="185"/>
      <c r="DW112" s="185"/>
      <c r="DX112" s="185"/>
      <c r="DY112" s="185"/>
      <c r="DZ112" s="185"/>
      <c r="EA112" s="185"/>
      <c r="EB112" s="185"/>
      <c r="EC112" s="185"/>
      <c r="ED112" s="185"/>
      <c r="EE112" s="185"/>
      <c r="EF112" s="185"/>
      <c r="EG112" s="185"/>
      <c r="EH112" s="185"/>
      <c r="EI112" s="185"/>
      <c r="EJ112" s="185"/>
      <c r="EK112" s="185"/>
      <c r="EL112" s="185"/>
      <c r="EM112" s="185"/>
      <c r="EN112" s="185"/>
      <c r="EO112" s="185"/>
      <c r="EP112" s="185"/>
      <c r="EQ112" s="185"/>
      <c r="ER112" s="185"/>
      <c r="ES112" s="185"/>
      <c r="ET112" s="185"/>
      <c r="EU112" s="185"/>
      <c r="EV112" s="185"/>
      <c r="EW112" s="185"/>
      <c r="EX112" s="185"/>
      <c r="EY112" s="185"/>
      <c r="EZ112" s="185"/>
      <c r="FA112" s="185"/>
      <c r="FB112" s="185"/>
      <c r="FC112" s="185"/>
      <c r="FD112" s="185"/>
      <c r="FE112" s="185"/>
      <c r="FF112" s="185"/>
      <c r="FG112" s="185"/>
      <c r="FH112" s="185"/>
      <c r="FI112" s="185"/>
      <c r="FJ112" s="185"/>
      <c r="FK112" s="185"/>
      <c r="FL112" s="185"/>
      <c r="FM112" s="185"/>
      <c r="FN112" s="185"/>
      <c r="FO112" s="185"/>
      <c r="FP112" s="185"/>
      <c r="FQ112" s="185"/>
      <c r="FR112" s="185"/>
      <c r="FS112" s="185"/>
      <c r="FT112" s="185"/>
      <c r="FU112" s="185"/>
      <c r="FV112" s="185"/>
      <c r="FW112" s="185"/>
      <c r="FX112" s="185"/>
      <c r="FY112" s="185"/>
      <c r="FZ112" s="185"/>
      <c r="GA112" s="185"/>
      <c r="GB112" s="185"/>
      <c r="GC112" s="185"/>
      <c r="GD112" s="185"/>
      <c r="GE112" s="185"/>
      <c r="GF112" s="185"/>
      <c r="GG112" s="185"/>
      <c r="GH112" s="185"/>
      <c r="GI112" s="185"/>
      <c r="GJ112" s="185"/>
      <c r="GK112" s="185"/>
      <c r="GL112" s="185"/>
      <c r="GM112" s="185"/>
      <c r="GN112" s="185"/>
      <c r="GO112" s="185"/>
      <c r="GP112" s="185"/>
      <c r="GQ112" s="185"/>
      <c r="GR112" s="185"/>
      <c r="GS112" s="185"/>
      <c r="GT112" s="185"/>
      <c r="GU112" s="185"/>
      <c r="GV112" s="185"/>
      <c r="GW112" s="185"/>
      <c r="GX112" s="185"/>
      <c r="GY112" s="185"/>
      <c r="GZ112" s="185"/>
      <c r="HA112" s="185"/>
      <c r="HB112" s="185"/>
      <c r="HC112" s="185"/>
      <c r="HD112" s="185"/>
      <c r="HE112" s="185"/>
      <c r="HF112" s="185"/>
      <c r="HG112" s="185"/>
      <c r="HH112" s="185"/>
      <c r="HI112" s="185"/>
      <c r="HJ112" s="185"/>
      <c r="HK112" s="185"/>
      <c r="HL112" s="185"/>
      <c r="HM112" s="185"/>
      <c r="HN112" s="185"/>
      <c r="HO112" s="185"/>
      <c r="HP112" s="185"/>
      <c r="HQ112" s="185"/>
      <c r="HR112" s="185"/>
      <c r="HS112" s="185"/>
      <c r="HT112" s="185"/>
      <c r="HU112" s="185"/>
      <c r="HV112" s="185"/>
      <c r="HW112" s="185"/>
      <c r="HX112" s="185"/>
      <c r="HY112" s="185"/>
      <c r="HZ112" s="185"/>
      <c r="IA112" s="185"/>
      <c r="IB112" s="185"/>
      <c r="IC112" s="185"/>
      <c r="ID112" s="185"/>
      <c r="IE112" s="185"/>
      <c r="IF112" s="185"/>
      <c r="IG112" s="185"/>
      <c r="IH112" s="185"/>
      <c r="II112" s="185"/>
      <c r="IJ112" s="185"/>
      <c r="IK112" s="185"/>
      <c r="IL112" s="185"/>
      <c r="IM112" s="185"/>
      <c r="IN112" s="185"/>
      <c r="IO112" s="185"/>
      <c r="IP112" s="185"/>
      <c r="IQ112" s="185"/>
      <c r="IR112" s="185"/>
      <c r="IS112" s="185"/>
      <c r="IT112" s="185"/>
      <c r="IU112" s="185"/>
      <c r="IV112" s="185"/>
      <c r="IW112" s="185"/>
      <c r="IX112" s="185"/>
      <c r="IY112" s="185"/>
      <c r="IZ112" s="185"/>
      <c r="JA112" s="185"/>
      <c r="JB112" s="185"/>
      <c r="JC112" s="185"/>
      <c r="JD112" s="185"/>
      <c r="JE112" s="185"/>
      <c r="JF112" s="185"/>
      <c r="JG112" s="185"/>
      <c r="JH112" s="185"/>
      <c r="JI112" s="185"/>
      <c r="JJ112" s="185"/>
      <c r="JK112" s="185"/>
      <c r="JL112" s="185"/>
      <c r="JM112" s="185"/>
      <c r="JN112" s="185"/>
      <c r="JO112" s="185"/>
      <c r="JP112" s="185"/>
      <c r="JQ112" s="185"/>
      <c r="JR112" s="185"/>
      <c r="JS112" s="185"/>
      <c r="JT112" s="185"/>
      <c r="JU112" s="185"/>
      <c r="JV112" s="185"/>
      <c r="JW112" s="185"/>
      <c r="JX112" s="185"/>
      <c r="JY112" s="185"/>
      <c r="JZ112" s="185"/>
      <c r="KA112" s="185"/>
      <c r="KB112" s="185"/>
      <c r="KC112" s="185"/>
      <c r="KD112" s="185"/>
      <c r="KE112" s="185"/>
      <c r="KF112" s="185"/>
      <c r="KG112" s="185"/>
      <c r="KH112" s="185"/>
      <c r="KI112" s="185"/>
      <c r="KJ112" s="185"/>
      <c r="KK112" s="185"/>
      <c r="KL112" s="185"/>
      <c r="KM112" s="185"/>
      <c r="KN112" s="185"/>
      <c r="KO112" s="185"/>
      <c r="KP112" s="185"/>
      <c r="KQ112" s="185"/>
      <c r="KR112" s="185"/>
      <c r="KS112" s="185"/>
      <c r="KT112" s="185"/>
      <c r="KU112" s="185"/>
      <c r="KV112" s="185"/>
      <c r="KW112" s="185"/>
      <c r="KX112" s="185"/>
      <c r="KY112" s="185"/>
      <c r="KZ112" s="185"/>
      <c r="LA112" s="185"/>
      <c r="LB112" s="185"/>
      <c r="LC112" s="185"/>
      <c r="LD112" s="185"/>
      <c r="LE112" s="185"/>
      <c r="LF112" s="185"/>
      <c r="LG112" s="185"/>
      <c r="LH112" s="185"/>
      <c r="LI112" s="185"/>
      <c r="LJ112" s="185"/>
      <c r="LK112" s="185"/>
      <c r="LL112" s="185"/>
      <c r="LM112" s="185"/>
      <c r="LN112" s="185"/>
      <c r="LO112" s="185"/>
      <c r="LP112" s="185"/>
      <c r="LQ112" s="185"/>
      <c r="LR112" s="185"/>
      <c r="LS112" s="185"/>
      <c r="LT112" s="185"/>
      <c r="LU112" s="185"/>
      <c r="LV112" s="185"/>
      <c r="LW112" s="185"/>
      <c r="LX112" s="185"/>
      <c r="LY112" s="185"/>
      <c r="LZ112" s="185"/>
      <c r="MA112" s="185"/>
      <c r="MB112" s="185"/>
      <c r="MC112" s="185"/>
      <c r="MD112" s="185"/>
      <c r="ME112" s="185"/>
      <c r="MF112" s="185"/>
      <c r="MG112" s="185"/>
      <c r="MH112" s="185"/>
      <c r="MI112" s="185"/>
      <c r="MJ112" s="185"/>
      <c r="MK112" s="185"/>
      <c r="ML112" s="185"/>
      <c r="MM112" s="185"/>
      <c r="MN112" s="185"/>
      <c r="MO112" s="185"/>
      <c r="MP112" s="185"/>
      <c r="MQ112" s="185"/>
      <c r="MR112" s="185"/>
      <c r="MS112" s="185"/>
      <c r="MT112" s="185"/>
      <c r="MU112" s="185"/>
      <c r="MV112" s="185"/>
      <c r="MW112" s="185"/>
      <c r="MX112" s="185"/>
      <c r="MY112" s="185"/>
      <c r="MZ112" s="185"/>
      <c r="NA112" s="185"/>
      <c r="NB112" s="185"/>
      <c r="NC112" s="185"/>
      <c r="ND112" s="185"/>
      <c r="NE112" s="185"/>
      <c r="NF112" s="185"/>
      <c r="NG112" s="185"/>
      <c r="NH112" s="185"/>
      <c r="NI112" s="185"/>
      <c r="NJ112" s="185"/>
      <c r="NK112" s="185"/>
      <c r="NL112" s="185"/>
      <c r="NM112" s="185"/>
      <c r="NN112" s="185"/>
      <c r="NO112" s="185"/>
      <c r="NP112" s="185"/>
      <c r="NQ112" s="185"/>
      <c r="NR112" s="185"/>
      <c r="NS112" s="185"/>
      <c r="NT112" s="185"/>
      <c r="NU112" s="185"/>
      <c r="NV112" s="185"/>
      <c r="NW112" s="185"/>
      <c r="NX112" s="185"/>
      <c r="NY112" s="185"/>
      <c r="NZ112" s="185"/>
      <c r="OA112" s="185"/>
      <c r="OB112" s="185"/>
      <c r="OC112" s="185"/>
      <c r="OD112" s="185"/>
      <c r="OE112" s="185"/>
      <c r="OF112" s="185"/>
      <c r="OG112" s="185"/>
      <c r="OH112" s="185"/>
      <c r="OI112" s="185"/>
      <c r="OJ112" s="185"/>
      <c r="OK112" s="185"/>
      <c r="OL112" s="185"/>
      <c r="OM112" s="185"/>
      <c r="ON112" s="185"/>
      <c r="OO112" s="185"/>
      <c r="OP112" s="185"/>
      <c r="OQ112" s="185"/>
      <c r="OR112" s="185"/>
      <c r="OS112" s="185"/>
      <c r="OT112" s="185"/>
      <c r="OU112" s="185"/>
      <c r="OV112" s="185"/>
      <c r="OW112" s="185"/>
      <c r="OX112" s="185"/>
      <c r="OY112" s="185"/>
      <c r="OZ112" s="185"/>
      <c r="PA112" s="185"/>
      <c r="PB112" s="185"/>
      <c r="PC112" s="185"/>
      <c r="PD112" s="185"/>
      <c r="PE112" s="185"/>
      <c r="PF112" s="185"/>
      <c r="PG112" s="185"/>
      <c r="PH112" s="185"/>
      <c r="PI112" s="185"/>
      <c r="PJ112" s="185"/>
      <c r="PK112" s="185"/>
      <c r="PL112" s="185"/>
      <c r="PM112" s="185"/>
      <c r="PN112" s="185"/>
      <c r="PO112" s="185"/>
      <c r="PP112" s="185"/>
      <c r="PQ112" s="185"/>
      <c r="PR112" s="185"/>
      <c r="PS112" s="185"/>
      <c r="PT112" s="185"/>
      <c r="PU112" s="185"/>
      <c r="PV112" s="185"/>
      <c r="PW112" s="185"/>
      <c r="PX112" s="185"/>
      <c r="PY112" s="185"/>
      <c r="PZ112" s="185"/>
      <c r="QA112" s="185"/>
      <c r="QB112" s="185"/>
      <c r="QC112" s="185"/>
      <c r="QD112" s="185"/>
      <c r="QE112" s="185"/>
      <c r="QF112" s="185"/>
      <c r="QG112" s="185"/>
      <c r="QH112" s="185"/>
      <c r="QI112" s="185"/>
      <c r="QJ112" s="185"/>
      <c r="QK112" s="185"/>
      <c r="QL112" s="185"/>
      <c r="QM112" s="185"/>
      <c r="QN112" s="185"/>
      <c r="QO112" s="185"/>
      <c r="QP112" s="185"/>
      <c r="QQ112" s="185"/>
      <c r="QR112" s="185"/>
      <c r="QS112" s="185"/>
      <c r="QT112" s="185"/>
      <c r="QU112" s="185"/>
      <c r="QV112" s="185"/>
      <c r="QW112" s="185"/>
      <c r="QX112" s="185"/>
      <c r="QY112" s="185"/>
      <c r="QZ112" s="185"/>
      <c r="RA112" s="185"/>
      <c r="RB112" s="185"/>
      <c r="RC112" s="185"/>
      <c r="RD112" s="185"/>
      <c r="RE112" s="185"/>
      <c r="RF112" s="185"/>
      <c r="RG112" s="185"/>
      <c r="RH112" s="185"/>
      <c r="RI112" s="185"/>
      <c r="RJ112" s="185"/>
      <c r="RK112" s="185"/>
      <c r="RL112" s="185"/>
      <c r="RM112" s="185"/>
      <c r="RN112" s="185"/>
      <c r="RO112" s="185"/>
      <c r="RP112" s="185"/>
      <c r="RQ112" s="185"/>
      <c r="RR112" s="185"/>
      <c r="RS112" s="185"/>
      <c r="RT112" s="185"/>
      <c r="RU112" s="185"/>
      <c r="RV112" s="185"/>
      <c r="RW112" s="185"/>
      <c r="RX112" s="185"/>
      <c r="RY112" s="185"/>
      <c r="RZ112" s="185"/>
      <c r="SA112" s="185"/>
      <c r="SB112" s="185"/>
      <c r="SC112" s="185"/>
      <c r="SD112" s="185"/>
      <c r="SE112" s="185"/>
      <c r="SF112" s="185"/>
      <c r="SG112" s="185"/>
      <c r="SH112" s="185"/>
      <c r="SI112" s="185"/>
      <c r="SJ112" s="185"/>
      <c r="SK112" s="185"/>
      <c r="SL112" s="185"/>
      <c r="SM112" s="185"/>
      <c r="SN112" s="185"/>
      <c r="SO112" s="185"/>
      <c r="SP112" s="185"/>
      <c r="SQ112" s="185"/>
      <c r="SR112" s="185"/>
      <c r="SS112" s="185"/>
      <c r="ST112" s="185"/>
      <c r="SU112" s="185"/>
      <c r="SV112" s="185"/>
      <c r="SW112" s="185"/>
      <c r="SX112" s="185"/>
      <c r="SY112" s="185"/>
      <c r="SZ112" s="185"/>
      <c r="TA112" s="185"/>
      <c r="TB112" s="185"/>
      <c r="TC112" s="185"/>
      <c r="TD112" s="185"/>
      <c r="TE112" s="185"/>
      <c r="TF112" s="185"/>
      <c r="TG112" s="185"/>
      <c r="TH112" s="185"/>
      <c r="TI112" s="185"/>
      <c r="TJ112" s="185"/>
      <c r="TK112" s="185"/>
      <c r="TL112" s="185"/>
      <c r="TM112" s="185"/>
      <c r="TN112" s="185"/>
      <c r="TO112" s="185"/>
      <c r="TP112" s="185"/>
      <c r="TQ112" s="185"/>
      <c r="TR112" s="185"/>
      <c r="TS112" s="185"/>
      <c r="TT112" s="185"/>
      <c r="TU112" s="185"/>
      <c r="TV112" s="185"/>
      <c r="TW112" s="185"/>
      <c r="TX112" s="185"/>
      <c r="TY112" s="185"/>
      <c r="TZ112" s="185"/>
      <c r="UA112" s="185"/>
      <c r="UB112" s="185"/>
      <c r="UC112" s="185"/>
      <c r="UD112" s="185"/>
      <c r="UE112" s="185"/>
      <c r="UF112" s="185"/>
      <c r="UG112" s="185"/>
      <c r="UH112" s="185"/>
      <c r="UI112" s="185"/>
      <c r="UJ112" s="185"/>
      <c r="UK112" s="185"/>
      <c r="UL112" s="185"/>
      <c r="UM112" s="185"/>
      <c r="UN112" s="185"/>
      <c r="UO112" s="185"/>
      <c r="UP112" s="185"/>
      <c r="UQ112" s="185"/>
      <c r="UR112" s="185"/>
      <c r="US112" s="185"/>
      <c r="UT112" s="185"/>
      <c r="UU112" s="185"/>
      <c r="UV112" s="185"/>
      <c r="UW112" s="185"/>
      <c r="UX112" s="185"/>
      <c r="UY112" s="185"/>
      <c r="UZ112" s="185"/>
      <c r="VA112" s="185"/>
      <c r="VB112" s="185"/>
      <c r="VC112" s="185"/>
      <c r="VD112" s="185"/>
      <c r="VE112" s="185"/>
      <c r="VF112" s="185"/>
      <c r="VG112" s="185"/>
      <c r="VH112" s="185"/>
      <c r="VI112" s="185"/>
      <c r="VJ112" s="185"/>
      <c r="VK112" s="185"/>
      <c r="VL112" s="185"/>
      <c r="VM112" s="185"/>
      <c r="VN112" s="185"/>
      <c r="VO112" s="185"/>
      <c r="VP112" s="185"/>
      <c r="VQ112" s="185"/>
      <c r="VR112" s="185"/>
      <c r="VS112" s="185"/>
      <c r="VT112" s="185"/>
      <c r="VU112" s="185"/>
      <c r="VV112" s="185"/>
      <c r="VW112" s="185"/>
      <c r="VX112" s="185"/>
      <c r="VY112" s="185"/>
      <c r="VZ112" s="185"/>
      <c r="WA112" s="185"/>
      <c r="WB112" s="185"/>
      <c r="WC112" s="185"/>
      <c r="WD112" s="185"/>
      <c r="WE112" s="185"/>
      <c r="WF112" s="185"/>
      <c r="WG112" s="185"/>
      <c r="WH112" s="185"/>
      <c r="WI112" s="185"/>
      <c r="WJ112" s="185"/>
      <c r="WK112" s="185"/>
      <c r="WL112" s="185"/>
      <c r="WM112" s="185"/>
      <c r="WN112" s="185"/>
      <c r="WO112" s="185"/>
      <c r="WP112" s="185"/>
      <c r="WQ112" s="185"/>
      <c r="WR112" s="185"/>
      <c r="WS112" s="185"/>
      <c r="WT112" s="185"/>
      <c r="WU112" s="185"/>
      <c r="WV112" s="185"/>
      <c r="WW112" s="185"/>
      <c r="WX112" s="185"/>
      <c r="WY112" s="185"/>
      <c r="WZ112" s="185"/>
      <c r="XA112" s="185"/>
      <c r="XB112" s="185"/>
      <c r="XC112" s="185"/>
      <c r="XD112" s="185"/>
      <c r="XE112" s="185"/>
      <c r="XF112" s="185"/>
      <c r="XG112" s="185"/>
      <c r="XH112" s="185"/>
      <c r="XI112" s="185"/>
      <c r="XJ112" s="185"/>
      <c r="XK112" s="185"/>
      <c r="XL112" s="185"/>
      <c r="XM112" s="185"/>
      <c r="XN112" s="185"/>
      <c r="XO112" s="185"/>
      <c r="XP112" s="185"/>
      <c r="XQ112" s="185"/>
      <c r="XR112" s="185"/>
      <c r="XS112" s="185"/>
      <c r="XT112" s="185"/>
      <c r="XU112" s="185"/>
      <c r="XV112" s="185"/>
      <c r="XW112" s="185"/>
      <c r="XX112" s="185"/>
      <c r="XY112" s="185"/>
      <c r="XZ112" s="185"/>
      <c r="YA112" s="185"/>
      <c r="YB112" s="185"/>
      <c r="YC112" s="185"/>
      <c r="YD112" s="185"/>
      <c r="YE112" s="185"/>
      <c r="YF112" s="185"/>
      <c r="YG112" s="185"/>
      <c r="YH112" s="185"/>
      <c r="YI112" s="185"/>
      <c r="YJ112" s="185"/>
      <c r="YK112" s="185"/>
      <c r="YL112" s="185"/>
      <c r="YM112" s="185"/>
      <c r="YN112" s="185"/>
      <c r="YO112" s="185"/>
      <c r="YP112" s="185"/>
      <c r="YQ112" s="185"/>
      <c r="YR112" s="185"/>
      <c r="YS112" s="185"/>
      <c r="YT112" s="185"/>
      <c r="YU112" s="185"/>
      <c r="YV112" s="185"/>
      <c r="YW112" s="185"/>
      <c r="YX112" s="185"/>
      <c r="YY112" s="185"/>
      <c r="YZ112" s="185"/>
      <c r="ZA112" s="185"/>
      <c r="ZB112" s="185"/>
      <c r="ZC112" s="185"/>
      <c r="ZD112" s="185"/>
      <c r="ZE112" s="185"/>
      <c r="ZF112" s="185"/>
      <c r="ZG112" s="185"/>
      <c r="ZH112" s="185"/>
      <c r="ZI112" s="185"/>
      <c r="ZJ112" s="185"/>
      <c r="ZK112" s="185"/>
      <c r="ZL112" s="185"/>
      <c r="ZM112" s="185"/>
      <c r="ZN112" s="185"/>
      <c r="ZO112" s="185"/>
      <c r="ZP112" s="185"/>
      <c r="ZQ112" s="185"/>
      <c r="ZR112" s="185"/>
      <c r="ZS112" s="185"/>
      <c r="ZT112" s="185"/>
      <c r="ZU112" s="185"/>
      <c r="ZV112" s="185"/>
      <c r="ZW112" s="185"/>
      <c r="ZX112" s="185"/>
      <c r="ZY112" s="185"/>
      <c r="ZZ112" s="185"/>
      <c r="AAA112" s="185"/>
      <c r="AAB112" s="185"/>
      <c r="AAC112" s="185"/>
      <c r="AAD112" s="185"/>
      <c r="AAE112" s="185"/>
      <c r="AAF112" s="185"/>
      <c r="AAG112" s="185"/>
      <c r="AAH112" s="185"/>
      <c r="AAI112" s="185"/>
      <c r="AAJ112" s="185"/>
      <c r="AAK112" s="185"/>
      <c r="AAL112" s="185"/>
      <c r="AAM112" s="185"/>
      <c r="AAN112" s="185"/>
      <c r="AAO112" s="185"/>
      <c r="AAP112" s="185"/>
      <c r="AAQ112" s="185"/>
      <c r="AAR112" s="185"/>
      <c r="AAS112" s="185"/>
      <c r="AAT112" s="185"/>
      <c r="AAU112" s="185"/>
      <c r="AAV112" s="185"/>
      <c r="AAW112" s="185"/>
      <c r="AAX112" s="185"/>
      <c r="AAY112" s="185"/>
      <c r="AAZ112" s="185"/>
      <c r="ABA112" s="185"/>
      <c r="ABB112" s="185"/>
      <c r="ABC112" s="185"/>
      <c r="ABD112" s="185"/>
      <c r="ABE112" s="185"/>
      <c r="ABF112" s="185"/>
      <c r="ABG112" s="185"/>
      <c r="ABH112" s="185"/>
      <c r="ABI112" s="185"/>
      <c r="ABJ112" s="185"/>
      <c r="ABK112" s="185"/>
      <c r="ABL112" s="185"/>
      <c r="ABM112" s="185"/>
      <c r="ABN112" s="185"/>
      <c r="ABO112" s="185"/>
      <c r="ABP112" s="185"/>
      <c r="ABQ112" s="185"/>
      <c r="ABR112" s="185"/>
      <c r="ABS112" s="185"/>
      <c r="ABT112" s="185"/>
      <c r="ABU112" s="185"/>
      <c r="ABV112" s="185"/>
      <c r="ABW112" s="185"/>
      <c r="ABX112" s="185"/>
      <c r="ABY112" s="185"/>
      <c r="ABZ112" s="185"/>
      <c r="ACA112" s="185"/>
      <c r="ACB112" s="185"/>
      <c r="ACC112" s="185"/>
      <c r="ACD112" s="185"/>
      <c r="ACE112" s="185"/>
      <c r="ACF112" s="185"/>
      <c r="ACG112" s="185"/>
      <c r="ACH112" s="185"/>
      <c r="ACI112" s="185"/>
      <c r="ACJ112" s="185"/>
      <c r="ACK112" s="185"/>
      <c r="ACL112" s="185"/>
      <c r="ACM112" s="185"/>
      <c r="ACN112" s="185"/>
      <c r="ACO112" s="185"/>
      <c r="ACP112" s="185"/>
      <c r="ACQ112" s="185"/>
      <c r="ACR112" s="185"/>
      <c r="ACS112" s="185"/>
      <c r="ACT112" s="185"/>
      <c r="ACU112" s="185"/>
      <c r="ACV112" s="185"/>
      <c r="ACW112" s="185"/>
      <c r="ACX112" s="185"/>
      <c r="ACY112" s="185"/>
      <c r="ACZ112" s="185"/>
      <c r="ADA112" s="185"/>
      <c r="ADB112" s="185"/>
      <c r="ADC112" s="185"/>
      <c r="ADD112" s="185"/>
      <c r="ADE112" s="185"/>
      <c r="ADF112" s="185"/>
      <c r="ADG112" s="185"/>
      <c r="ADH112" s="185"/>
      <c r="ADI112" s="185"/>
      <c r="ADJ112" s="185"/>
      <c r="ADK112" s="185"/>
      <c r="ADL112" s="185"/>
      <c r="ADM112" s="185"/>
      <c r="ADN112" s="185"/>
      <c r="ADO112" s="185"/>
      <c r="ADP112" s="185"/>
      <c r="ADQ112" s="185"/>
      <c r="ADR112" s="185"/>
      <c r="ADS112" s="185"/>
      <c r="ADT112" s="185"/>
      <c r="ADU112" s="185"/>
      <c r="ADV112" s="185"/>
      <c r="ADW112" s="185"/>
      <c r="ADX112" s="185"/>
      <c r="ADY112" s="185"/>
      <c r="ADZ112" s="185"/>
      <c r="AEA112" s="185"/>
      <c r="AEB112" s="185"/>
      <c r="AEC112" s="185"/>
      <c r="AED112" s="185"/>
      <c r="AEE112" s="185"/>
      <c r="AEF112" s="185"/>
      <c r="AEG112" s="185"/>
      <c r="AEH112" s="185"/>
      <c r="AEI112" s="185"/>
      <c r="AEJ112" s="185"/>
      <c r="AEK112" s="185"/>
      <c r="AEL112" s="185"/>
      <c r="AEM112" s="185"/>
      <c r="AEN112" s="185"/>
      <c r="AEO112" s="185"/>
      <c r="AEP112" s="185"/>
      <c r="AEQ112" s="185"/>
      <c r="AER112" s="185"/>
      <c r="AES112" s="185"/>
      <c r="AET112" s="185"/>
      <c r="AEU112" s="185"/>
      <c r="AEV112" s="185"/>
      <c r="AEW112" s="185"/>
      <c r="AEX112" s="185"/>
      <c r="AEY112" s="185"/>
      <c r="AEZ112" s="185"/>
      <c r="AFA112" s="185"/>
      <c r="AFB112" s="185"/>
      <c r="AFC112" s="185"/>
      <c r="AFD112" s="185"/>
      <c r="AFE112" s="185"/>
      <c r="AFF112" s="185"/>
      <c r="AFG112" s="185"/>
      <c r="AFH112" s="185"/>
      <c r="AFI112" s="185"/>
      <c r="AFJ112" s="185"/>
      <c r="AFK112" s="185"/>
      <c r="AFL112" s="185"/>
      <c r="AFM112" s="185"/>
      <c r="AFN112" s="185"/>
      <c r="AFO112" s="185"/>
      <c r="AFP112" s="185"/>
      <c r="AFQ112" s="185"/>
      <c r="AFR112" s="185"/>
      <c r="AFS112" s="185"/>
      <c r="AFT112" s="185"/>
      <c r="AFU112" s="185"/>
      <c r="AFV112" s="185"/>
      <c r="AFW112" s="185"/>
      <c r="AFX112" s="185"/>
      <c r="AFY112" s="185"/>
      <c r="AFZ112" s="185"/>
      <c r="AGA112" s="185"/>
      <c r="AGB112" s="185"/>
      <c r="AGC112" s="185"/>
      <c r="AGD112" s="185"/>
      <c r="AGE112" s="185"/>
      <c r="AGF112" s="185"/>
      <c r="AGG112" s="185"/>
      <c r="AGH112" s="185"/>
      <c r="AGI112" s="185"/>
      <c r="AGJ112" s="185"/>
      <c r="AGK112" s="185"/>
      <c r="AGL112" s="185"/>
      <c r="AGM112" s="185"/>
      <c r="AGN112" s="185"/>
      <c r="AGO112" s="185"/>
      <c r="AGP112" s="185"/>
      <c r="AGQ112" s="185"/>
      <c r="AGR112" s="185"/>
      <c r="AGS112" s="185"/>
      <c r="AGT112" s="185"/>
      <c r="AGU112" s="185"/>
      <c r="AGV112" s="185"/>
      <c r="AGW112" s="185"/>
      <c r="AGX112" s="185"/>
      <c r="AGY112" s="185"/>
      <c r="AGZ112" s="185"/>
      <c r="AHA112" s="185"/>
      <c r="AHB112" s="185"/>
      <c r="AHC112" s="185"/>
      <c r="AHD112" s="185"/>
      <c r="AHE112" s="185"/>
      <c r="AHF112" s="185"/>
      <c r="AHG112" s="185"/>
      <c r="AHH112" s="185"/>
      <c r="AHI112" s="185"/>
      <c r="AHJ112" s="185"/>
      <c r="AHK112" s="185"/>
      <c r="AHL112" s="185"/>
      <c r="AHM112" s="185"/>
      <c r="AHN112" s="185"/>
      <c r="AHO112" s="185"/>
      <c r="AHP112" s="185"/>
      <c r="AHQ112" s="185"/>
      <c r="AHR112" s="185"/>
      <c r="AHS112" s="185"/>
      <c r="AHT112" s="185"/>
      <c r="AHU112" s="185"/>
      <c r="AHV112" s="185"/>
      <c r="AHW112" s="185"/>
      <c r="AHX112" s="185"/>
      <c r="AHY112" s="185"/>
      <c r="AHZ112" s="185"/>
      <c r="AIA112" s="185"/>
      <c r="AIB112" s="185"/>
      <c r="AIC112" s="185"/>
      <c r="AID112" s="185"/>
      <c r="AIE112" s="185"/>
      <c r="AIF112" s="185"/>
      <c r="AIG112" s="185"/>
      <c r="AIH112" s="185"/>
      <c r="AII112" s="185"/>
      <c r="AIJ112" s="185"/>
      <c r="AIK112" s="185"/>
      <c r="AIL112" s="185"/>
      <c r="AIM112" s="185"/>
      <c r="AIN112" s="185"/>
      <c r="AIO112" s="185"/>
      <c r="AIP112" s="185"/>
      <c r="AIQ112" s="185"/>
      <c r="AIR112" s="185"/>
      <c r="AIS112" s="185"/>
      <c r="AIT112" s="185"/>
      <c r="AIU112" s="185"/>
      <c r="AIV112" s="185"/>
      <c r="AIW112" s="185"/>
      <c r="AIX112" s="185"/>
      <c r="AIY112" s="185"/>
      <c r="AIZ112" s="185"/>
      <c r="AJA112" s="185"/>
      <c r="AJB112" s="185"/>
      <c r="AJC112" s="185"/>
      <c r="AJD112" s="185"/>
      <c r="AJE112" s="185"/>
      <c r="AJF112" s="185"/>
      <c r="AJG112" s="185"/>
      <c r="AJH112" s="185"/>
      <c r="AJI112" s="185"/>
      <c r="AJJ112" s="185"/>
      <c r="AJK112" s="185"/>
      <c r="AJL112" s="185"/>
      <c r="AJM112" s="185"/>
      <c r="AJN112" s="185"/>
      <c r="AJO112" s="185"/>
      <c r="AJP112" s="185"/>
      <c r="AJQ112" s="185"/>
      <c r="AJR112" s="185"/>
      <c r="AJS112" s="185"/>
      <c r="AJT112" s="185"/>
      <c r="AJU112" s="185"/>
      <c r="AJV112" s="185"/>
      <c r="AJW112" s="185"/>
      <c r="AJX112" s="185"/>
      <c r="AJY112" s="185"/>
      <c r="AJZ112" s="185"/>
      <c r="AKA112" s="185"/>
      <c r="AKB112" s="185"/>
      <c r="AKC112" s="185"/>
      <c r="AKD112" s="185"/>
      <c r="AKE112" s="185"/>
      <c r="AKF112" s="185"/>
      <c r="AKG112" s="185"/>
      <c r="AKH112" s="185"/>
      <c r="AKI112" s="185"/>
      <c r="AKJ112" s="185"/>
      <c r="AKK112" s="185"/>
      <c r="AKL112" s="185"/>
      <c r="AKM112" s="185"/>
      <c r="AKN112" s="185"/>
    </row>
  </sheetData>
  <sheetProtection algorithmName="SHA-512" hashValue="kqnX+EXSKHBiy6dS3PE3neXZ4dPC7o8fOfRbEL3PTJlQv9QJ1Qbzmmatk0aybAxX3vSwe1JWL/J1KWjk9tg7tw==" saltValue="7ZGiOtMQPJRLieAdEsgKtQ==" spinCount="100000" sheet="1" objects="1" scenarios="1"/>
  <mergeCells count="18">
    <mergeCell ref="A33:C33"/>
    <mergeCell ref="A6:C6"/>
    <mergeCell ref="A3:C3"/>
    <mergeCell ref="A46:B46"/>
    <mergeCell ref="A47:B47"/>
    <mergeCell ref="A48:B48"/>
    <mergeCell ref="A49:B49"/>
    <mergeCell ref="A58:C58"/>
    <mergeCell ref="A112:B112"/>
    <mergeCell ref="A51:B51"/>
    <mergeCell ref="A52:B52"/>
    <mergeCell ref="A100:B100"/>
    <mergeCell ref="A101:B101"/>
    <mergeCell ref="A109:B109"/>
    <mergeCell ref="A110:B110"/>
    <mergeCell ref="A111:B111"/>
    <mergeCell ref="A98:B98"/>
    <mergeCell ref="A99:B99"/>
  </mergeCells>
  <dataValidations count="3">
    <dataValidation type="list" allowBlank="1" showInputMessage="1" showErrorMessage="1" sqref="B3:C3 C55" xr:uid="{16F37674-749E-46BB-BD9F-95A670406AE0}">
      <formula1>$A$106:$A$107</formula1>
    </dataValidation>
    <dataValidation type="decimal" allowBlank="1" showInputMessage="1" showErrorMessage="1" errorTitle="Nieprawidłowa kwota!" error="Nie można zwolnić więcej środków niż jest na rachunku + wpływy z danego okresu!" sqref="D51" xr:uid="{110CCBC8-7722-4C54-93D8-EA24FD23DF61}">
      <formula1>0</formula1>
      <formula2>D46</formula2>
    </dataValidation>
    <dataValidation type="decimal" allowBlank="1" showInputMessage="1" showErrorMessage="1" errorTitle="Nieprawidłowa kwota!" error="Nie można zwolnić więcej środków niż jest na rachunku + wpływy z danego okresu!" sqref="E51:O51" xr:uid="{B1A4C152-021D-4648-94CD-6CAE218A8E49}">
      <formula1>0</formula1>
      <formula2>D52+E46</formula2>
    </dataValidation>
  </dataValidations>
  <pageMargins left="0.34015748031496112" right="0.30000000000000004" top="1.1417322834645671" bottom="1.1417322834645671" header="0.74803149606299213" footer="0.74803149606299213"/>
  <pageSetup paperSize="9" fitToWidth="0" fitToHeight="0"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4178B-EB45-41A1-9142-3E5E7931C261}">
  <dimension ref="A1:P35"/>
  <sheetViews>
    <sheetView showGridLines="0" workbookViewId="0">
      <pane xSplit="1" ySplit="2" topLeftCell="B3" activePane="bottomRight" state="frozen"/>
      <selection activeCell="E2" sqref="E2"/>
      <selection pane="topRight" activeCell="E2" sqref="E2"/>
      <selection pane="bottomLeft" activeCell="E2" sqref="E2"/>
      <selection pane="bottomRight"/>
    </sheetView>
  </sheetViews>
  <sheetFormatPr defaultRowHeight="11.4"/>
  <cols>
    <col min="1" max="1" width="42.59765625" style="103" customWidth="1"/>
    <col min="2" max="2" width="28.69921875" style="108" customWidth="1"/>
    <col min="3" max="3" width="15.5" style="108" customWidth="1"/>
    <col min="4" max="4" width="22.19921875" style="108" hidden="1" customWidth="1"/>
    <col min="5" max="16" width="10.69921875" style="112" customWidth="1"/>
    <col min="17" max="16384" width="8.796875" style="73"/>
  </cols>
  <sheetData>
    <row r="1" spans="1:16" s="114" customFormat="1" ht="20.399999999999999">
      <c r="A1" s="427"/>
      <c r="E1" s="427" t="s">
        <v>333</v>
      </c>
      <c r="F1" s="427" t="s">
        <v>333</v>
      </c>
      <c r="G1" s="427" t="s">
        <v>333</v>
      </c>
      <c r="H1" s="427" t="s">
        <v>333</v>
      </c>
      <c r="I1" s="427" t="s">
        <v>333</v>
      </c>
      <c r="J1" s="427" t="s">
        <v>333</v>
      </c>
      <c r="K1" s="427" t="s">
        <v>333</v>
      </c>
      <c r="L1" s="427" t="s">
        <v>333</v>
      </c>
      <c r="M1" s="427" t="s">
        <v>333</v>
      </c>
      <c r="N1" s="427" t="s">
        <v>334</v>
      </c>
      <c r="O1" s="427" t="s">
        <v>333</v>
      </c>
      <c r="P1" s="427" t="s">
        <v>333</v>
      </c>
    </row>
    <row r="2" spans="1:16" s="102" customFormat="1" ht="22.8">
      <c r="A2" s="99" t="s">
        <v>317</v>
      </c>
      <c r="B2" s="99" t="s">
        <v>205</v>
      </c>
      <c r="C2" s="100" t="s">
        <v>202</v>
      </c>
      <c r="D2" s="100"/>
      <c r="E2" s="75" t="s">
        <v>322</v>
      </c>
      <c r="F2" s="75" t="s">
        <v>323</v>
      </c>
      <c r="G2" s="75" t="s">
        <v>324</v>
      </c>
      <c r="H2" s="75" t="s">
        <v>325</v>
      </c>
      <c r="I2" s="75" t="s">
        <v>326</v>
      </c>
      <c r="J2" s="75" t="s">
        <v>327</v>
      </c>
      <c r="K2" s="75" t="s">
        <v>328</v>
      </c>
      <c r="L2" s="75" t="s">
        <v>329</v>
      </c>
      <c r="M2" s="75" t="s">
        <v>330</v>
      </c>
      <c r="N2" s="75" t="s">
        <v>321</v>
      </c>
      <c r="O2" s="75" t="s">
        <v>331</v>
      </c>
      <c r="P2" s="75" t="s">
        <v>332</v>
      </c>
    </row>
    <row r="3" spans="1:16" ht="14.4" customHeight="1">
      <c r="A3" s="350" t="s">
        <v>314</v>
      </c>
      <c r="B3" s="351" t="s">
        <v>17</v>
      </c>
      <c r="C3" s="351" t="s">
        <v>204</v>
      </c>
      <c r="D3" s="425" t="s">
        <v>204</v>
      </c>
      <c r="E3" s="352">
        <v>0</v>
      </c>
      <c r="F3" s="352">
        <v>0</v>
      </c>
      <c r="G3" s="352">
        <v>0</v>
      </c>
      <c r="H3" s="352">
        <v>24400.000000000004</v>
      </c>
      <c r="I3" s="352">
        <v>24400.000000000004</v>
      </c>
      <c r="J3" s="352">
        <v>97600.000000000015</v>
      </c>
      <c r="K3" s="352">
        <v>48800.000000000007</v>
      </c>
      <c r="L3" s="352">
        <v>170800.00000000009</v>
      </c>
      <c r="M3" s="352">
        <v>73200.000000000015</v>
      </c>
      <c r="N3" s="352">
        <v>244000</v>
      </c>
      <c r="O3" s="352">
        <v>292799.99999999994</v>
      </c>
      <c r="P3" s="352">
        <v>244000</v>
      </c>
    </row>
    <row r="4" spans="1:16" ht="14.4" customHeight="1">
      <c r="A4" s="350" t="s">
        <v>315</v>
      </c>
      <c r="B4" s="351" t="s">
        <v>18</v>
      </c>
      <c r="C4" s="351" t="s">
        <v>204</v>
      </c>
      <c r="D4" s="425" t="s">
        <v>204</v>
      </c>
      <c r="E4" s="352">
        <v>10000</v>
      </c>
      <c r="F4" s="352">
        <v>10000</v>
      </c>
      <c r="G4" s="352">
        <v>10000</v>
      </c>
      <c r="H4" s="352">
        <v>10000</v>
      </c>
      <c r="I4" s="352">
        <v>10000</v>
      </c>
      <c r="J4" s="352">
        <v>10000</v>
      </c>
      <c r="K4" s="352">
        <v>10000</v>
      </c>
      <c r="L4" s="352">
        <v>10000</v>
      </c>
      <c r="M4" s="352">
        <v>10000</v>
      </c>
      <c r="N4" s="352">
        <v>10000</v>
      </c>
      <c r="O4" s="352">
        <v>10000</v>
      </c>
      <c r="P4" s="352">
        <v>10000</v>
      </c>
    </row>
    <row r="5" spans="1:16" ht="14.4" customHeight="1">
      <c r="A5" s="350" t="s">
        <v>316</v>
      </c>
      <c r="B5" s="351" t="s">
        <v>22</v>
      </c>
      <c r="C5" s="351" t="s">
        <v>204</v>
      </c>
      <c r="D5" s="425" t="s">
        <v>204</v>
      </c>
      <c r="E5" s="352">
        <v>0</v>
      </c>
      <c r="F5" s="352">
        <v>0</v>
      </c>
      <c r="G5" s="352">
        <v>0</v>
      </c>
      <c r="H5" s="352">
        <v>8600.0000000000018</v>
      </c>
      <c r="I5" s="352">
        <v>8600.0000000000018</v>
      </c>
      <c r="J5" s="352">
        <v>34400.000000000007</v>
      </c>
      <c r="K5" s="352">
        <v>17200.000000000004</v>
      </c>
      <c r="L5" s="352">
        <v>60200.000000000022</v>
      </c>
      <c r="M5" s="352">
        <v>25800.000000000004</v>
      </c>
      <c r="N5" s="352">
        <v>86000</v>
      </c>
      <c r="O5" s="352">
        <v>103199.99999999999</v>
      </c>
      <c r="P5" s="352">
        <v>86000</v>
      </c>
    </row>
    <row r="6" spans="1:16" ht="14.4" customHeight="1">
      <c r="A6" s="350"/>
      <c r="B6" s="351"/>
      <c r="C6" s="351"/>
      <c r="D6" s="425" t="s">
        <v>333</v>
      </c>
      <c r="E6" s="352"/>
      <c r="F6" s="352"/>
      <c r="G6" s="352"/>
      <c r="H6" s="352"/>
      <c r="I6" s="352"/>
      <c r="J6" s="352"/>
      <c r="K6" s="352"/>
      <c r="L6" s="352"/>
      <c r="M6" s="352"/>
      <c r="N6" s="352"/>
      <c r="O6" s="352"/>
      <c r="P6" s="352"/>
    </row>
    <row r="7" spans="1:16" ht="14.4" customHeight="1">
      <c r="A7" s="350"/>
      <c r="B7" s="351"/>
      <c r="C7" s="351"/>
      <c r="D7" s="425" t="s">
        <v>333</v>
      </c>
      <c r="E7" s="352"/>
      <c r="F7" s="352"/>
      <c r="G7" s="352"/>
      <c r="H7" s="352"/>
      <c r="I7" s="352"/>
      <c r="J7" s="352"/>
      <c r="K7" s="352"/>
      <c r="L7" s="352"/>
      <c r="M7" s="352"/>
      <c r="N7" s="352"/>
      <c r="O7" s="352"/>
      <c r="P7" s="352"/>
    </row>
    <row r="8" spans="1:16" ht="14.4" customHeight="1">
      <c r="A8" s="350"/>
      <c r="B8" s="351"/>
      <c r="C8" s="351"/>
      <c r="D8" s="425" t="s">
        <v>333</v>
      </c>
      <c r="E8" s="352"/>
      <c r="F8" s="352"/>
      <c r="G8" s="352"/>
      <c r="H8" s="352"/>
      <c r="I8" s="352"/>
      <c r="J8" s="352"/>
      <c r="K8" s="352"/>
      <c r="L8" s="352"/>
      <c r="M8" s="352"/>
      <c r="N8" s="352"/>
      <c r="O8" s="352"/>
      <c r="P8" s="352"/>
    </row>
    <row r="9" spans="1:16" ht="14.4" customHeight="1">
      <c r="A9" s="350"/>
      <c r="B9" s="351"/>
      <c r="C9" s="351"/>
      <c r="D9" s="425" t="s">
        <v>333</v>
      </c>
      <c r="E9" s="352"/>
      <c r="F9" s="352"/>
      <c r="G9" s="352"/>
      <c r="H9" s="352"/>
      <c r="I9" s="352"/>
      <c r="J9" s="352"/>
      <c r="K9" s="352"/>
      <c r="L9" s="352"/>
      <c r="M9" s="352"/>
      <c r="N9" s="352"/>
      <c r="O9" s="352"/>
      <c r="P9" s="352"/>
    </row>
    <row r="10" spans="1:16" ht="14.4" customHeight="1">
      <c r="A10" s="350"/>
      <c r="B10" s="351"/>
      <c r="C10" s="351"/>
      <c r="D10" s="425" t="s">
        <v>333</v>
      </c>
      <c r="E10" s="352"/>
      <c r="F10" s="352"/>
      <c r="G10" s="352"/>
      <c r="H10" s="352"/>
      <c r="I10" s="352"/>
      <c r="J10" s="352"/>
      <c r="K10" s="352"/>
      <c r="L10" s="352"/>
      <c r="M10" s="352"/>
      <c r="N10" s="352"/>
      <c r="O10" s="352"/>
      <c r="P10" s="352"/>
    </row>
    <row r="11" spans="1:16" ht="14.4" customHeight="1">
      <c r="A11" s="350"/>
      <c r="B11" s="351"/>
      <c r="C11" s="351"/>
      <c r="D11" s="425" t="s">
        <v>333</v>
      </c>
      <c r="E11" s="352"/>
      <c r="F11" s="352"/>
      <c r="G11" s="352"/>
      <c r="H11" s="352"/>
      <c r="I11" s="352"/>
      <c r="J11" s="352"/>
      <c r="K11" s="352"/>
      <c r="L11" s="352"/>
      <c r="M11" s="352"/>
      <c r="N11" s="352"/>
      <c r="O11" s="352"/>
      <c r="P11" s="352"/>
    </row>
    <row r="12" spans="1:16" ht="14.4" customHeight="1">
      <c r="A12" s="350"/>
      <c r="B12" s="351"/>
      <c r="C12" s="351"/>
      <c r="D12" s="425" t="s">
        <v>333</v>
      </c>
      <c r="E12" s="352"/>
      <c r="F12" s="352"/>
      <c r="G12" s="352"/>
      <c r="H12" s="352"/>
      <c r="I12" s="352"/>
      <c r="J12" s="352"/>
      <c r="K12" s="352"/>
      <c r="L12" s="352"/>
      <c r="M12" s="352"/>
      <c r="N12" s="352"/>
      <c r="O12" s="352"/>
      <c r="P12" s="352"/>
    </row>
    <row r="13" spans="1:16" hidden="1">
      <c r="A13" s="101"/>
      <c r="B13" s="105"/>
      <c r="C13" s="104" t="s">
        <v>203</v>
      </c>
      <c r="D13" s="106"/>
      <c r="E13" s="109">
        <v>1</v>
      </c>
      <c r="F13" s="109">
        <v>1</v>
      </c>
      <c r="G13" s="109">
        <v>1</v>
      </c>
      <c r="H13" s="109">
        <v>1</v>
      </c>
      <c r="I13" s="109">
        <v>1</v>
      </c>
      <c r="J13" s="109">
        <v>1</v>
      </c>
      <c r="K13" s="109">
        <v>1</v>
      </c>
      <c r="L13" s="109">
        <v>1</v>
      </c>
      <c r="M13" s="109">
        <v>1</v>
      </c>
      <c r="N13" s="109">
        <v>1</v>
      </c>
      <c r="O13" s="109">
        <v>0</v>
      </c>
      <c r="P13" s="109">
        <v>0</v>
      </c>
    </row>
    <row r="14" spans="1:16">
      <c r="A14" s="99" t="s">
        <v>1</v>
      </c>
      <c r="B14" s="110"/>
      <c r="C14" s="110"/>
      <c r="D14" s="110"/>
      <c r="E14" s="111">
        <v>10000</v>
      </c>
      <c r="F14" s="111">
        <v>10000</v>
      </c>
      <c r="G14" s="111">
        <v>10000</v>
      </c>
      <c r="H14" s="111">
        <v>43000</v>
      </c>
      <c r="I14" s="111">
        <v>43000</v>
      </c>
      <c r="J14" s="111">
        <v>142000.00000000003</v>
      </c>
      <c r="K14" s="111">
        <v>76000.000000000015</v>
      </c>
      <c r="L14" s="111">
        <v>241000.00000000012</v>
      </c>
      <c r="M14" s="111">
        <v>109000.00000000001</v>
      </c>
      <c r="N14" s="111">
        <v>340000</v>
      </c>
      <c r="O14" s="111">
        <v>405999.99999999994</v>
      </c>
      <c r="P14" s="111">
        <v>340000</v>
      </c>
    </row>
    <row r="15" spans="1:16">
      <c r="E15" s="107"/>
    </row>
    <row r="16" spans="1:16" ht="14.4" customHeight="1">
      <c r="A16" s="99" t="s">
        <v>206</v>
      </c>
      <c r="E16" s="107"/>
    </row>
    <row r="17" spans="1:16" ht="14.4" customHeight="1">
      <c r="A17" s="101" t="s">
        <v>17</v>
      </c>
      <c r="B17" s="110"/>
      <c r="C17" s="110"/>
      <c r="D17" s="426" t="s">
        <v>336</v>
      </c>
      <c r="E17" s="113">
        <v>0</v>
      </c>
      <c r="F17" s="113">
        <v>0</v>
      </c>
      <c r="G17" s="113">
        <v>0</v>
      </c>
      <c r="H17" s="113">
        <v>0</v>
      </c>
      <c r="I17" s="113">
        <v>0</v>
      </c>
      <c r="J17" s="113">
        <v>0</v>
      </c>
      <c r="K17" s="113">
        <v>0</v>
      </c>
      <c r="L17" s="113">
        <v>0</v>
      </c>
      <c r="M17" s="113">
        <v>0</v>
      </c>
      <c r="N17" s="113">
        <v>0</v>
      </c>
      <c r="O17" s="113">
        <v>292799.99999999994</v>
      </c>
      <c r="P17" s="113">
        <v>244000</v>
      </c>
    </row>
    <row r="18" spans="1:16" ht="14.4" customHeight="1">
      <c r="A18" s="101" t="s">
        <v>18</v>
      </c>
      <c r="B18" s="110"/>
      <c r="C18" s="110"/>
      <c r="D18" s="426" t="s">
        <v>337</v>
      </c>
      <c r="E18" s="113">
        <v>0</v>
      </c>
      <c r="F18" s="113">
        <v>0</v>
      </c>
      <c r="G18" s="113">
        <v>0</v>
      </c>
      <c r="H18" s="113">
        <v>0</v>
      </c>
      <c r="I18" s="113">
        <v>0</v>
      </c>
      <c r="J18" s="113">
        <v>0</v>
      </c>
      <c r="K18" s="113">
        <v>0</v>
      </c>
      <c r="L18" s="113">
        <v>0</v>
      </c>
      <c r="M18" s="113">
        <v>0</v>
      </c>
      <c r="N18" s="113">
        <v>0</v>
      </c>
      <c r="O18" s="113">
        <v>10000</v>
      </c>
      <c r="P18" s="113">
        <v>10000</v>
      </c>
    </row>
    <row r="19" spans="1:16" ht="14.4" customHeight="1">
      <c r="A19" s="101" t="s">
        <v>19</v>
      </c>
      <c r="B19" s="110"/>
      <c r="C19" s="110"/>
      <c r="D19" s="426" t="s">
        <v>338</v>
      </c>
      <c r="E19" s="113">
        <v>0</v>
      </c>
      <c r="F19" s="113">
        <v>0</v>
      </c>
      <c r="G19" s="113">
        <v>0</v>
      </c>
      <c r="H19" s="113">
        <v>0</v>
      </c>
      <c r="I19" s="113">
        <v>0</v>
      </c>
      <c r="J19" s="113">
        <v>0</v>
      </c>
      <c r="K19" s="113">
        <v>0</v>
      </c>
      <c r="L19" s="113">
        <v>0</v>
      </c>
      <c r="M19" s="113">
        <v>0</v>
      </c>
      <c r="N19" s="113">
        <v>0</v>
      </c>
      <c r="O19" s="113">
        <v>0</v>
      </c>
      <c r="P19" s="113">
        <v>0</v>
      </c>
    </row>
    <row r="20" spans="1:16" ht="14.4" customHeight="1">
      <c r="A20" s="101" t="s">
        <v>20</v>
      </c>
      <c r="B20" s="110"/>
      <c r="C20" s="110"/>
      <c r="D20" s="426" t="s">
        <v>339</v>
      </c>
      <c r="E20" s="113">
        <v>0</v>
      </c>
      <c r="F20" s="113">
        <v>0</v>
      </c>
      <c r="G20" s="113">
        <v>0</v>
      </c>
      <c r="H20" s="113">
        <v>0</v>
      </c>
      <c r="I20" s="113">
        <v>0</v>
      </c>
      <c r="J20" s="113">
        <v>0</v>
      </c>
      <c r="K20" s="113">
        <v>0</v>
      </c>
      <c r="L20" s="113">
        <v>0</v>
      </c>
      <c r="M20" s="113">
        <v>0</v>
      </c>
      <c r="N20" s="113">
        <v>0</v>
      </c>
      <c r="O20" s="113">
        <v>0</v>
      </c>
      <c r="P20" s="113">
        <v>0</v>
      </c>
    </row>
    <row r="21" spans="1:16" ht="14.4" customHeight="1">
      <c r="A21" s="101" t="s">
        <v>21</v>
      </c>
      <c r="B21" s="110"/>
      <c r="C21" s="110"/>
      <c r="D21" s="426" t="s">
        <v>340</v>
      </c>
      <c r="E21" s="113">
        <v>0</v>
      </c>
      <c r="F21" s="113">
        <v>0</v>
      </c>
      <c r="G21" s="113">
        <v>0</v>
      </c>
      <c r="H21" s="113">
        <v>0</v>
      </c>
      <c r="I21" s="113">
        <v>0</v>
      </c>
      <c r="J21" s="113">
        <v>0</v>
      </c>
      <c r="K21" s="113">
        <v>0</v>
      </c>
      <c r="L21" s="113">
        <v>0</v>
      </c>
      <c r="M21" s="113">
        <v>0</v>
      </c>
      <c r="N21" s="113">
        <v>0</v>
      </c>
      <c r="O21" s="113">
        <v>0</v>
      </c>
      <c r="P21" s="113">
        <v>0</v>
      </c>
    </row>
    <row r="22" spans="1:16" ht="14.4" customHeight="1">
      <c r="A22" s="101" t="s">
        <v>22</v>
      </c>
      <c r="B22" s="110"/>
      <c r="C22" s="110"/>
      <c r="D22" s="426" t="s">
        <v>341</v>
      </c>
      <c r="E22" s="113">
        <v>0</v>
      </c>
      <c r="F22" s="113">
        <v>0</v>
      </c>
      <c r="G22" s="113">
        <v>0</v>
      </c>
      <c r="H22" s="113">
        <v>0</v>
      </c>
      <c r="I22" s="113">
        <v>0</v>
      </c>
      <c r="J22" s="113">
        <v>0</v>
      </c>
      <c r="K22" s="113">
        <v>0</v>
      </c>
      <c r="L22" s="113">
        <v>0</v>
      </c>
      <c r="M22" s="113">
        <v>0</v>
      </c>
      <c r="N22" s="113">
        <v>0</v>
      </c>
      <c r="O22" s="113">
        <v>103199.99999999999</v>
      </c>
      <c r="P22" s="113">
        <v>86000</v>
      </c>
    </row>
    <row r="23" spans="1:16" ht="14.4" customHeight="1">
      <c r="A23" s="101" t="s">
        <v>204</v>
      </c>
      <c r="B23" s="110"/>
      <c r="C23" s="110"/>
      <c r="D23" s="426" t="s">
        <v>204</v>
      </c>
      <c r="E23" s="113">
        <v>10000</v>
      </c>
      <c r="F23" s="113">
        <v>10000</v>
      </c>
      <c r="G23" s="113">
        <v>10000</v>
      </c>
      <c r="H23" s="113">
        <v>43000</v>
      </c>
      <c r="I23" s="113">
        <v>43000</v>
      </c>
      <c r="J23" s="113">
        <v>142000.00000000003</v>
      </c>
      <c r="K23" s="113">
        <v>76000.000000000015</v>
      </c>
      <c r="L23" s="113">
        <v>241000.00000000012</v>
      </c>
      <c r="M23" s="113">
        <v>109000.00000000001</v>
      </c>
      <c r="N23" s="113">
        <v>340000</v>
      </c>
      <c r="O23" s="113">
        <v>0</v>
      </c>
      <c r="P23" s="113">
        <v>0</v>
      </c>
    </row>
    <row r="24" spans="1:16" ht="14.4" customHeight="1">
      <c r="A24" s="99" t="s">
        <v>1</v>
      </c>
      <c r="B24" s="110"/>
      <c r="C24" s="110"/>
      <c r="D24" s="110"/>
      <c r="E24" s="111">
        <v>10000</v>
      </c>
      <c r="F24" s="111">
        <v>10000</v>
      </c>
      <c r="G24" s="111">
        <v>10000</v>
      </c>
      <c r="H24" s="111">
        <v>43000</v>
      </c>
      <c r="I24" s="111">
        <v>43000</v>
      </c>
      <c r="J24" s="111">
        <v>142000.00000000003</v>
      </c>
      <c r="K24" s="111">
        <v>76000.000000000015</v>
      </c>
      <c r="L24" s="111">
        <v>241000.00000000012</v>
      </c>
      <c r="M24" s="111">
        <v>109000.00000000001</v>
      </c>
      <c r="N24" s="111">
        <v>340000</v>
      </c>
      <c r="O24" s="111">
        <v>405999.99999999994</v>
      </c>
      <c r="P24" s="111">
        <v>340000</v>
      </c>
    </row>
    <row r="27" spans="1:16" hidden="1">
      <c r="A27" s="103" t="s">
        <v>204</v>
      </c>
    </row>
    <row r="28" spans="1:16" hidden="1">
      <c r="A28" s="103" t="s">
        <v>203</v>
      </c>
    </row>
    <row r="29" spans="1:16" hidden="1"/>
    <row r="30" spans="1:16" hidden="1">
      <c r="A30" s="103" t="s">
        <v>17</v>
      </c>
    </row>
    <row r="31" spans="1:16" hidden="1">
      <c r="A31" s="103" t="s">
        <v>18</v>
      </c>
    </row>
    <row r="32" spans="1:16" hidden="1">
      <c r="A32" s="103" t="s">
        <v>19</v>
      </c>
    </row>
    <row r="33" spans="1:1" hidden="1">
      <c r="A33" s="103" t="s">
        <v>20</v>
      </c>
    </row>
    <row r="34" spans="1:1" hidden="1">
      <c r="A34" s="103" t="s">
        <v>21</v>
      </c>
    </row>
    <row r="35" spans="1:1" hidden="1">
      <c r="A35" s="103" t="s">
        <v>22</v>
      </c>
    </row>
  </sheetData>
  <sheetProtection algorithmName="SHA-512" hashValue="7eu2cXzEkPtBHdRkL3OLb1SJRs/OZYudpRsMza0DM8V2z8+Zrnu5gNEHdonzHGSYhaKQDB6uP1FAsgw/PCLWog==" saltValue="rgXT8kfxtf5V7dNJ/nrpLw==" spinCount="100000" sheet="1" formatCells="0"/>
  <dataValidations count="3">
    <dataValidation type="list" allowBlank="1" showInputMessage="1" showErrorMessage="1" sqref="C3:C13" xr:uid="{12D7DA93-6623-4EB8-930F-68014C1537FC}">
      <formula1>$A$27:$A$28</formula1>
    </dataValidation>
    <dataValidation type="list" allowBlank="1" showInputMessage="1" showErrorMessage="1" sqref="B13" xr:uid="{C45DBF08-1457-46FA-AD79-486D5D6A8D15}">
      <formula1>$A$30:$A$36</formula1>
    </dataValidation>
    <dataValidation type="list" allowBlank="1" showInputMessage="1" showErrorMessage="1" sqref="B3:B12" xr:uid="{081DA28A-BF8E-4020-978B-5B48001FCAE7}">
      <formula1>$A$30:$A$35</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dimension ref="A1:AJP19"/>
  <sheetViews>
    <sheetView zoomScaleNormal="100" workbookViewId="0">
      <pane xSplit="3" ySplit="1" topLeftCell="D2" activePane="bottomRight" state="frozen"/>
      <selection activeCell="E2" sqref="E2"/>
      <selection pane="topRight" activeCell="E2" sqref="E2"/>
      <selection pane="bottomLeft" activeCell="E2" sqref="E2"/>
      <selection pane="bottomRight" activeCell="B1" sqref="B1"/>
    </sheetView>
  </sheetViews>
  <sheetFormatPr defaultRowHeight="13.8"/>
  <cols>
    <col min="1" max="1" width="14.09765625" style="474" hidden="1" customWidth="1"/>
    <col min="2" max="2" width="38" style="474" customWidth="1"/>
    <col min="3" max="3" width="14.3984375" style="474" hidden="1" customWidth="1"/>
    <col min="4" max="15" width="12.69921875" style="474" customWidth="1"/>
    <col min="16" max="952" width="9.09765625" style="474" customWidth="1"/>
    <col min="953" max="953" width="9" style="475" customWidth="1"/>
    <col min="954" max="16384" width="8.796875" style="475"/>
  </cols>
  <sheetData>
    <row r="1" spans="1:952" s="93" customFormat="1" ht="28.5" customHeight="1">
      <c r="B1" s="19"/>
      <c r="C1" s="19"/>
      <c r="D1" s="18" t="str">
        <f>Finansowanie!D1</f>
        <v>IV. kwartał 1</v>
      </c>
      <c r="E1" s="18" t="str">
        <f>Finansowanie!E1</f>
        <v>I. kwartał 2</v>
      </c>
      <c r="F1" s="18" t="str">
        <f>Finansowanie!F1</f>
        <v>II. kwartał 2</v>
      </c>
      <c r="G1" s="18" t="str">
        <f>Finansowanie!G1</f>
        <v>III. kwartał 2</v>
      </c>
      <c r="H1" s="18" t="str">
        <f>Finansowanie!H1</f>
        <v>IV. kwartał 2</v>
      </c>
      <c r="I1" s="18" t="str">
        <f>Finansowanie!I1</f>
        <v>I. kwartał 3</v>
      </c>
      <c r="J1" s="18" t="str">
        <f>Finansowanie!J1</f>
        <v>II. kwartał 3</v>
      </c>
      <c r="K1" s="18" t="str">
        <f>Finansowanie!K1</f>
        <v>III. kwartał 3</v>
      </c>
      <c r="L1" s="18" t="str">
        <f>Finansowanie!L1</f>
        <v>IV. kwartał 3</v>
      </c>
      <c r="M1" s="18" t="str">
        <f>Finansowanie!M1</f>
        <v>I. kwartał 4</v>
      </c>
      <c r="N1" s="18" t="str">
        <f>Finansowanie!N1</f>
        <v>II. kwartał 4</v>
      </c>
      <c r="O1" s="18" t="str">
        <f>Finansowanie!O1</f>
        <v>III. kwartał 4</v>
      </c>
    </row>
    <row r="2" spans="1:952" s="93" customFormat="1" ht="20.399999999999999">
      <c r="B2" s="19"/>
      <c r="C2" s="19"/>
      <c r="D2" s="18" t="str">
        <f>IF(Naklady!D4="","",Naklady!D4)</f>
        <v/>
      </c>
      <c r="E2" s="18" t="str">
        <f>IF(Naklady!E4="","",Naklady!E4)</f>
        <v/>
      </c>
      <c r="F2" s="18" t="str">
        <f>IF(Naklady!F4="","",Naklady!F4)</f>
        <v/>
      </c>
      <c r="G2" s="18" t="str">
        <f>IF(Naklady!G4="","",Naklady!G4)</f>
        <v/>
      </c>
      <c r="H2" s="18" t="str">
        <f>IF(Naklady!H4="","",Naklady!H4)</f>
        <v/>
      </c>
      <c r="I2" s="18" t="str">
        <f>IF(Naklady!I4="","",Naklady!I4)</f>
        <v/>
      </c>
      <c r="J2" s="18" t="str">
        <f>IF(Naklady!J4="","",Naklady!J4)</f>
        <v/>
      </c>
      <c r="K2" s="18" t="str">
        <f>IF(Naklady!K4="","",Naklady!K4)</f>
        <v/>
      </c>
      <c r="L2" s="18" t="str">
        <f>IF(Naklady!L4="","",Naklady!L4)</f>
        <v/>
      </c>
      <c r="M2" s="18" t="str">
        <f>IF(Naklady!M4="","",Naklady!M4)</f>
        <v>koniec realizacji inwestycji</v>
      </c>
      <c r="N2" s="18" t="str">
        <f>IF(Naklady!N4="","",Naklady!N4)</f>
        <v/>
      </c>
      <c r="O2" s="18" t="str">
        <f>IF(Naklady!O4="","",Naklady!O4)</f>
        <v/>
      </c>
    </row>
    <row r="3" spans="1:952" s="466" customFormat="1" ht="16.2" customHeight="1">
      <c r="A3" s="456"/>
      <c r="B3" s="463" t="s">
        <v>0</v>
      </c>
      <c r="C3" s="464"/>
      <c r="D3" s="465">
        <f>SUM(D4:D5)</f>
        <v>0</v>
      </c>
      <c r="E3" s="465">
        <f t="shared" ref="E3:M3" si="0">SUM(E4:E5)</f>
        <v>7580000</v>
      </c>
      <c r="F3" s="465">
        <f t="shared" si="0"/>
        <v>2040000</v>
      </c>
      <c r="G3" s="465">
        <f t="shared" si="0"/>
        <v>2760000</v>
      </c>
      <c r="H3" s="465">
        <f t="shared" si="0"/>
        <v>2760000</v>
      </c>
      <c r="I3" s="465">
        <f t="shared" si="0"/>
        <v>3495000</v>
      </c>
      <c r="J3" s="465">
        <f t="shared" si="0"/>
        <v>2760000</v>
      </c>
      <c r="K3" s="465">
        <f t="shared" si="0"/>
        <v>2655000</v>
      </c>
      <c r="L3" s="465">
        <f t="shared" si="0"/>
        <v>2865000</v>
      </c>
      <c r="M3" s="465">
        <f t="shared" si="0"/>
        <v>4650000</v>
      </c>
      <c r="N3" s="465">
        <f t="shared" ref="N3" si="1">SUM(N4:N5)</f>
        <v>75000</v>
      </c>
      <c r="O3" s="465">
        <f t="shared" ref="O3" si="2">SUM(O4:O5)</f>
        <v>0</v>
      </c>
    </row>
    <row r="4" spans="1:952" s="470" customFormat="1" ht="16.2" customHeight="1">
      <c r="A4" s="456"/>
      <c r="B4" s="467" t="s">
        <v>234</v>
      </c>
      <c r="C4" s="468"/>
      <c r="D4" s="469">
        <f>Naklady!D6</f>
        <v>0</v>
      </c>
      <c r="E4" s="469">
        <f>Naklady!E6</f>
        <v>7175000</v>
      </c>
      <c r="F4" s="469">
        <f>Naklady!F6</f>
        <v>0</v>
      </c>
      <c r="G4" s="469">
        <f>Naklady!G6</f>
        <v>0</v>
      </c>
      <c r="H4" s="469">
        <f>Naklady!H6</f>
        <v>0</v>
      </c>
      <c r="I4" s="469">
        <f>Naklady!I6</f>
        <v>0</v>
      </c>
      <c r="J4" s="469">
        <f>Naklady!J6</f>
        <v>0</v>
      </c>
      <c r="K4" s="469">
        <f>Naklady!K6</f>
        <v>0</v>
      </c>
      <c r="L4" s="469">
        <f>Naklady!L6</f>
        <v>0</v>
      </c>
      <c r="M4" s="469">
        <f>Naklady!M6</f>
        <v>0</v>
      </c>
      <c r="N4" s="469">
        <f>Naklady!N6</f>
        <v>0</v>
      </c>
      <c r="O4" s="469">
        <f>Naklady!O6</f>
        <v>0</v>
      </c>
    </row>
    <row r="5" spans="1:952" s="470" customFormat="1" ht="16.2" customHeight="1">
      <c r="A5" s="456"/>
      <c r="B5" s="467" t="s">
        <v>235</v>
      </c>
      <c r="C5" s="468"/>
      <c r="D5" s="469">
        <f>Naklady!D44-Naklady!D6</f>
        <v>0</v>
      </c>
      <c r="E5" s="469">
        <f>Naklady!E44-Naklady!E6</f>
        <v>405000</v>
      </c>
      <c r="F5" s="469">
        <f>Naklady!F44-Naklady!F6</f>
        <v>2040000</v>
      </c>
      <c r="G5" s="469">
        <f>Naklady!G44-Naklady!G6</f>
        <v>2760000</v>
      </c>
      <c r="H5" s="469">
        <f>Naklady!H44-Naklady!H6</f>
        <v>2760000</v>
      </c>
      <c r="I5" s="469">
        <f>Naklady!I44-Naklady!I6</f>
        <v>3495000</v>
      </c>
      <c r="J5" s="469">
        <f>Naklady!J44-Naklady!J6</f>
        <v>2760000</v>
      </c>
      <c r="K5" s="469">
        <f>Naklady!K44-Naklady!K6</f>
        <v>2655000</v>
      </c>
      <c r="L5" s="469">
        <f>Naklady!L44-Naklady!L6</f>
        <v>2865000</v>
      </c>
      <c r="M5" s="469">
        <f>Naklady!M44-Naklady!M6</f>
        <v>4650000</v>
      </c>
      <c r="N5" s="469">
        <f>Naklady!N44-Naklady!N6</f>
        <v>75000</v>
      </c>
      <c r="O5" s="469">
        <f>Naklady!O44-Naklady!O6</f>
        <v>0</v>
      </c>
    </row>
    <row r="6" spans="1:952" s="466" customFormat="1" ht="16.2" customHeight="1">
      <c r="A6" s="456"/>
      <c r="B6" s="471" t="s">
        <v>170</v>
      </c>
      <c r="C6" s="464"/>
      <c r="D6" s="465">
        <f>Finansowanie!D73</f>
        <v>0</v>
      </c>
      <c r="E6" s="465">
        <f>Finansowanie!E73</f>
        <v>375000</v>
      </c>
      <c r="F6" s="465">
        <f>Finansowanie!F73</f>
        <v>450000</v>
      </c>
      <c r="G6" s="465">
        <f>Finansowanie!G73</f>
        <v>450000</v>
      </c>
      <c r="H6" s="465">
        <f>Finansowanie!H73</f>
        <v>450000</v>
      </c>
      <c r="I6" s="465">
        <f>Finansowanie!I73</f>
        <v>450000</v>
      </c>
      <c r="J6" s="465">
        <f>Finansowanie!J73</f>
        <v>450000</v>
      </c>
      <c r="K6" s="465">
        <f>Finansowanie!K73</f>
        <v>450000</v>
      </c>
      <c r="L6" s="465">
        <f>Finansowanie!L73</f>
        <v>450000</v>
      </c>
      <c r="M6" s="465">
        <f>Finansowanie!M73</f>
        <v>450000</v>
      </c>
      <c r="N6" s="465">
        <f>Finansowanie!N73</f>
        <v>0</v>
      </c>
      <c r="O6" s="465">
        <f>Finansowanie!O73</f>
        <v>0</v>
      </c>
    </row>
    <row r="7" spans="1:952" s="466" customFormat="1" ht="16.2" customHeight="1">
      <c r="A7" s="456"/>
      <c r="B7" s="471" t="s">
        <v>171</v>
      </c>
      <c r="C7" s="472"/>
      <c r="D7" s="473">
        <f>Koszty!E23</f>
        <v>10000</v>
      </c>
      <c r="E7" s="473">
        <f>Koszty!F23</f>
        <v>10000</v>
      </c>
      <c r="F7" s="473">
        <f>Koszty!G23</f>
        <v>10000</v>
      </c>
      <c r="G7" s="473">
        <f>Koszty!H23</f>
        <v>43000</v>
      </c>
      <c r="H7" s="473">
        <f>Koszty!I23</f>
        <v>43000</v>
      </c>
      <c r="I7" s="473">
        <f>Koszty!J23</f>
        <v>142000.00000000003</v>
      </c>
      <c r="J7" s="473">
        <f>Koszty!K23</f>
        <v>76000.000000000015</v>
      </c>
      <c r="K7" s="473">
        <f>Koszty!L23</f>
        <v>241000.00000000012</v>
      </c>
      <c r="L7" s="473">
        <f>Koszty!M23</f>
        <v>109000.00000000001</v>
      </c>
      <c r="M7" s="473">
        <f>Koszty!N23</f>
        <v>340000</v>
      </c>
      <c r="N7" s="473">
        <f>Koszty!O23</f>
        <v>0</v>
      </c>
      <c r="O7" s="473">
        <f>Koszty!P23</f>
        <v>0</v>
      </c>
    </row>
    <row r="8" spans="1:952" s="475" customFormat="1" ht="16.2" customHeight="1">
      <c r="A8" s="456"/>
      <c r="B8" s="471" t="s">
        <v>230</v>
      </c>
      <c r="C8" s="471"/>
      <c r="D8" s="473">
        <f>D3+D6+D7</f>
        <v>10000</v>
      </c>
      <c r="E8" s="473">
        <f t="shared" ref="E8:O8" si="3">D8+E3+E6+E7</f>
        <v>7975000</v>
      </c>
      <c r="F8" s="473">
        <f t="shared" si="3"/>
        <v>10475000</v>
      </c>
      <c r="G8" s="473">
        <f t="shared" si="3"/>
        <v>13728000</v>
      </c>
      <c r="H8" s="473">
        <f t="shared" si="3"/>
        <v>16981000</v>
      </c>
      <c r="I8" s="473">
        <f t="shared" si="3"/>
        <v>21068000</v>
      </c>
      <c r="J8" s="473">
        <f t="shared" si="3"/>
        <v>24354000</v>
      </c>
      <c r="K8" s="473">
        <f t="shared" si="3"/>
        <v>27700000</v>
      </c>
      <c r="L8" s="473">
        <f t="shared" si="3"/>
        <v>31124000</v>
      </c>
      <c r="M8" s="473">
        <f t="shared" si="3"/>
        <v>36564000</v>
      </c>
      <c r="N8" s="473">
        <f t="shared" si="3"/>
        <v>36639000</v>
      </c>
      <c r="O8" s="473">
        <f t="shared" si="3"/>
        <v>36639000</v>
      </c>
      <c r="P8" s="474"/>
      <c r="Q8" s="474"/>
      <c r="R8" s="474"/>
      <c r="S8" s="474"/>
      <c r="T8" s="474"/>
      <c r="U8" s="474"/>
      <c r="V8" s="474"/>
      <c r="W8" s="474"/>
      <c r="X8" s="474"/>
      <c r="Y8" s="474"/>
      <c r="Z8" s="474"/>
      <c r="AA8" s="474"/>
      <c r="AB8" s="474"/>
      <c r="AC8" s="474"/>
      <c r="AD8" s="474"/>
      <c r="AE8" s="474"/>
      <c r="AF8" s="474"/>
      <c r="AG8" s="474"/>
      <c r="AH8" s="474"/>
      <c r="AI8" s="474"/>
      <c r="AJ8" s="474"/>
      <c r="AK8" s="474"/>
      <c r="AL8" s="474"/>
      <c r="AM8" s="474"/>
      <c r="AN8" s="474"/>
      <c r="AO8" s="474"/>
      <c r="AP8" s="474"/>
      <c r="AQ8" s="474"/>
      <c r="AR8" s="474"/>
      <c r="AS8" s="474"/>
      <c r="AT8" s="474"/>
      <c r="AU8" s="474"/>
      <c r="AV8" s="474"/>
      <c r="AW8" s="474"/>
      <c r="AX8" s="474"/>
      <c r="AY8" s="474"/>
      <c r="AZ8" s="474"/>
      <c r="BA8" s="474"/>
      <c r="BB8" s="474"/>
      <c r="BC8" s="474"/>
      <c r="BD8" s="474"/>
      <c r="BE8" s="474"/>
      <c r="BF8" s="474"/>
      <c r="BG8" s="474"/>
      <c r="BH8" s="474"/>
      <c r="BI8" s="474"/>
      <c r="BJ8" s="474"/>
      <c r="BK8" s="474"/>
      <c r="BL8" s="474"/>
      <c r="BM8" s="474"/>
      <c r="BN8" s="474"/>
      <c r="BO8" s="474"/>
      <c r="BP8" s="474"/>
      <c r="BQ8" s="474"/>
      <c r="BR8" s="474"/>
      <c r="BS8" s="474"/>
      <c r="BT8" s="474"/>
      <c r="BU8" s="474"/>
      <c r="BV8" s="474"/>
      <c r="BW8" s="474"/>
      <c r="BX8" s="474"/>
      <c r="BY8" s="474"/>
      <c r="BZ8" s="474"/>
      <c r="CA8" s="474"/>
      <c r="CB8" s="474"/>
      <c r="CC8" s="474"/>
      <c r="CD8" s="474"/>
      <c r="CE8" s="474"/>
      <c r="CF8" s="474"/>
      <c r="CG8" s="474"/>
      <c r="CH8" s="474"/>
      <c r="CI8" s="474"/>
      <c r="CJ8" s="474"/>
      <c r="CK8" s="474"/>
      <c r="CL8" s="474"/>
      <c r="CM8" s="474"/>
      <c r="CN8" s="474"/>
      <c r="CO8" s="474"/>
      <c r="CP8" s="474"/>
      <c r="CQ8" s="474"/>
      <c r="CR8" s="474"/>
      <c r="CS8" s="474"/>
      <c r="CT8" s="474"/>
      <c r="CU8" s="474"/>
      <c r="CV8" s="474"/>
      <c r="CW8" s="474"/>
      <c r="CX8" s="474"/>
      <c r="CY8" s="474"/>
      <c r="CZ8" s="474"/>
      <c r="DA8" s="474"/>
      <c r="DB8" s="474"/>
      <c r="DC8" s="474"/>
      <c r="DD8" s="474"/>
      <c r="DE8" s="474"/>
      <c r="DF8" s="474"/>
      <c r="DG8" s="474"/>
      <c r="DH8" s="474"/>
      <c r="DI8" s="474"/>
      <c r="DJ8" s="474"/>
      <c r="DK8" s="474"/>
      <c r="DL8" s="474"/>
      <c r="DM8" s="474"/>
      <c r="DN8" s="474"/>
      <c r="DO8" s="474"/>
      <c r="DP8" s="474"/>
      <c r="DQ8" s="474"/>
      <c r="DR8" s="474"/>
      <c r="DS8" s="474"/>
      <c r="DT8" s="474"/>
      <c r="DU8" s="474"/>
      <c r="DV8" s="474"/>
      <c r="DW8" s="474"/>
      <c r="DX8" s="474"/>
      <c r="DY8" s="474"/>
      <c r="DZ8" s="474"/>
      <c r="EA8" s="474"/>
      <c r="EB8" s="474"/>
      <c r="EC8" s="474"/>
      <c r="ED8" s="474"/>
      <c r="EE8" s="474"/>
      <c r="EF8" s="474"/>
      <c r="EG8" s="474"/>
      <c r="EH8" s="474"/>
      <c r="EI8" s="474"/>
      <c r="EJ8" s="474"/>
      <c r="EK8" s="474"/>
      <c r="EL8" s="474"/>
      <c r="EM8" s="474"/>
      <c r="EN8" s="474"/>
      <c r="EO8" s="474"/>
      <c r="EP8" s="474"/>
      <c r="EQ8" s="474"/>
      <c r="ER8" s="474"/>
      <c r="ES8" s="474"/>
      <c r="ET8" s="474"/>
      <c r="EU8" s="474"/>
      <c r="EV8" s="474"/>
      <c r="EW8" s="474"/>
      <c r="EX8" s="474"/>
      <c r="EY8" s="474"/>
      <c r="EZ8" s="474"/>
      <c r="FA8" s="474"/>
      <c r="FB8" s="474"/>
      <c r="FC8" s="474"/>
      <c r="FD8" s="474"/>
      <c r="FE8" s="474"/>
      <c r="FF8" s="474"/>
      <c r="FG8" s="474"/>
      <c r="FH8" s="474"/>
      <c r="FI8" s="474"/>
      <c r="FJ8" s="474"/>
      <c r="FK8" s="474"/>
      <c r="FL8" s="474"/>
      <c r="FM8" s="474"/>
      <c r="FN8" s="474"/>
      <c r="FO8" s="474"/>
      <c r="FP8" s="474"/>
      <c r="FQ8" s="474"/>
      <c r="FR8" s="474"/>
      <c r="FS8" s="474"/>
      <c r="FT8" s="474"/>
      <c r="FU8" s="474"/>
      <c r="FV8" s="474"/>
      <c r="FW8" s="474"/>
      <c r="FX8" s="474"/>
      <c r="FY8" s="474"/>
      <c r="FZ8" s="474"/>
      <c r="GA8" s="474"/>
      <c r="GB8" s="474"/>
      <c r="GC8" s="474"/>
      <c r="GD8" s="474"/>
      <c r="GE8" s="474"/>
      <c r="GF8" s="474"/>
      <c r="GG8" s="474"/>
      <c r="GH8" s="474"/>
      <c r="GI8" s="474"/>
      <c r="GJ8" s="474"/>
      <c r="GK8" s="474"/>
      <c r="GL8" s="474"/>
      <c r="GM8" s="474"/>
      <c r="GN8" s="474"/>
      <c r="GO8" s="474"/>
      <c r="GP8" s="474"/>
      <c r="GQ8" s="474"/>
      <c r="GR8" s="474"/>
      <c r="GS8" s="474"/>
      <c r="GT8" s="474"/>
      <c r="GU8" s="474"/>
      <c r="GV8" s="474"/>
      <c r="GW8" s="474"/>
      <c r="GX8" s="474"/>
      <c r="GY8" s="474"/>
      <c r="GZ8" s="474"/>
      <c r="HA8" s="474"/>
      <c r="HB8" s="474"/>
      <c r="HC8" s="474"/>
      <c r="HD8" s="474"/>
      <c r="HE8" s="474"/>
      <c r="HF8" s="474"/>
      <c r="HG8" s="474"/>
      <c r="HH8" s="474"/>
      <c r="HI8" s="474"/>
      <c r="HJ8" s="474"/>
      <c r="HK8" s="474"/>
      <c r="HL8" s="474"/>
      <c r="HM8" s="474"/>
      <c r="HN8" s="474"/>
      <c r="HO8" s="474"/>
      <c r="HP8" s="474"/>
      <c r="HQ8" s="474"/>
      <c r="HR8" s="474"/>
      <c r="HS8" s="474"/>
      <c r="HT8" s="474"/>
      <c r="HU8" s="474"/>
      <c r="HV8" s="474"/>
      <c r="HW8" s="474"/>
      <c r="HX8" s="474"/>
      <c r="HY8" s="474"/>
      <c r="HZ8" s="474"/>
      <c r="IA8" s="474"/>
      <c r="IB8" s="474"/>
      <c r="IC8" s="474"/>
      <c r="ID8" s="474"/>
      <c r="IE8" s="474"/>
      <c r="IF8" s="474"/>
      <c r="IG8" s="474"/>
      <c r="IH8" s="474"/>
      <c r="II8" s="474"/>
      <c r="IJ8" s="474"/>
      <c r="IK8" s="474"/>
      <c r="IL8" s="474"/>
      <c r="IM8" s="474"/>
      <c r="IN8" s="474"/>
      <c r="IO8" s="474"/>
      <c r="IP8" s="474"/>
      <c r="IQ8" s="474"/>
      <c r="IR8" s="474"/>
      <c r="IS8" s="474"/>
      <c r="IT8" s="474"/>
      <c r="IU8" s="474"/>
      <c r="IV8" s="474"/>
      <c r="IW8" s="474"/>
      <c r="IX8" s="474"/>
      <c r="IY8" s="474"/>
      <c r="IZ8" s="474"/>
      <c r="JA8" s="474"/>
      <c r="JB8" s="474"/>
      <c r="JC8" s="474"/>
      <c r="JD8" s="474"/>
      <c r="JE8" s="474"/>
      <c r="JF8" s="474"/>
      <c r="JG8" s="474"/>
      <c r="JH8" s="474"/>
      <c r="JI8" s="474"/>
      <c r="JJ8" s="474"/>
      <c r="JK8" s="474"/>
      <c r="JL8" s="474"/>
      <c r="JM8" s="474"/>
      <c r="JN8" s="474"/>
      <c r="JO8" s="474"/>
      <c r="JP8" s="474"/>
      <c r="JQ8" s="474"/>
      <c r="JR8" s="474"/>
      <c r="JS8" s="474"/>
      <c r="JT8" s="474"/>
      <c r="JU8" s="474"/>
      <c r="JV8" s="474"/>
      <c r="JW8" s="474"/>
      <c r="JX8" s="474"/>
      <c r="JY8" s="474"/>
      <c r="JZ8" s="474"/>
      <c r="KA8" s="474"/>
      <c r="KB8" s="474"/>
      <c r="KC8" s="474"/>
      <c r="KD8" s="474"/>
      <c r="KE8" s="474"/>
      <c r="KF8" s="474"/>
      <c r="KG8" s="474"/>
      <c r="KH8" s="474"/>
      <c r="KI8" s="474"/>
      <c r="KJ8" s="474"/>
      <c r="KK8" s="474"/>
      <c r="KL8" s="474"/>
      <c r="KM8" s="474"/>
      <c r="KN8" s="474"/>
      <c r="KO8" s="474"/>
      <c r="KP8" s="474"/>
      <c r="KQ8" s="474"/>
      <c r="KR8" s="474"/>
      <c r="KS8" s="474"/>
      <c r="KT8" s="474"/>
      <c r="KU8" s="474"/>
      <c r="KV8" s="474"/>
      <c r="KW8" s="474"/>
      <c r="KX8" s="474"/>
      <c r="KY8" s="474"/>
      <c r="KZ8" s="474"/>
      <c r="LA8" s="474"/>
      <c r="LB8" s="474"/>
      <c r="LC8" s="474"/>
      <c r="LD8" s="474"/>
      <c r="LE8" s="474"/>
      <c r="LF8" s="474"/>
      <c r="LG8" s="474"/>
      <c r="LH8" s="474"/>
      <c r="LI8" s="474"/>
      <c r="LJ8" s="474"/>
      <c r="LK8" s="474"/>
      <c r="LL8" s="474"/>
      <c r="LM8" s="474"/>
      <c r="LN8" s="474"/>
      <c r="LO8" s="474"/>
      <c r="LP8" s="474"/>
      <c r="LQ8" s="474"/>
      <c r="LR8" s="474"/>
      <c r="LS8" s="474"/>
      <c r="LT8" s="474"/>
      <c r="LU8" s="474"/>
      <c r="LV8" s="474"/>
      <c r="LW8" s="474"/>
      <c r="LX8" s="474"/>
      <c r="LY8" s="474"/>
      <c r="LZ8" s="474"/>
      <c r="MA8" s="474"/>
      <c r="MB8" s="474"/>
      <c r="MC8" s="474"/>
      <c r="MD8" s="474"/>
      <c r="ME8" s="474"/>
      <c r="MF8" s="474"/>
      <c r="MG8" s="474"/>
      <c r="MH8" s="474"/>
      <c r="MI8" s="474"/>
      <c r="MJ8" s="474"/>
      <c r="MK8" s="474"/>
      <c r="ML8" s="474"/>
      <c r="MM8" s="474"/>
      <c r="MN8" s="474"/>
      <c r="MO8" s="474"/>
      <c r="MP8" s="474"/>
      <c r="MQ8" s="474"/>
      <c r="MR8" s="474"/>
      <c r="MS8" s="474"/>
      <c r="MT8" s="474"/>
      <c r="MU8" s="474"/>
      <c r="MV8" s="474"/>
      <c r="MW8" s="474"/>
      <c r="MX8" s="474"/>
      <c r="MY8" s="474"/>
      <c r="MZ8" s="474"/>
      <c r="NA8" s="474"/>
      <c r="NB8" s="474"/>
      <c r="NC8" s="474"/>
      <c r="ND8" s="474"/>
      <c r="NE8" s="474"/>
      <c r="NF8" s="474"/>
      <c r="NG8" s="474"/>
      <c r="NH8" s="474"/>
      <c r="NI8" s="474"/>
      <c r="NJ8" s="474"/>
      <c r="NK8" s="474"/>
      <c r="NL8" s="474"/>
      <c r="NM8" s="474"/>
      <c r="NN8" s="474"/>
      <c r="NO8" s="474"/>
      <c r="NP8" s="474"/>
      <c r="NQ8" s="474"/>
      <c r="NR8" s="474"/>
      <c r="NS8" s="474"/>
      <c r="NT8" s="474"/>
      <c r="NU8" s="474"/>
      <c r="NV8" s="474"/>
      <c r="NW8" s="474"/>
      <c r="NX8" s="474"/>
      <c r="NY8" s="474"/>
      <c r="NZ8" s="474"/>
      <c r="OA8" s="474"/>
      <c r="OB8" s="474"/>
      <c r="OC8" s="474"/>
      <c r="OD8" s="474"/>
      <c r="OE8" s="474"/>
      <c r="OF8" s="474"/>
      <c r="OG8" s="474"/>
      <c r="OH8" s="474"/>
      <c r="OI8" s="474"/>
      <c r="OJ8" s="474"/>
      <c r="OK8" s="474"/>
      <c r="OL8" s="474"/>
      <c r="OM8" s="474"/>
      <c r="ON8" s="474"/>
      <c r="OO8" s="474"/>
      <c r="OP8" s="474"/>
      <c r="OQ8" s="474"/>
      <c r="OR8" s="474"/>
      <c r="OS8" s="474"/>
      <c r="OT8" s="474"/>
      <c r="OU8" s="474"/>
      <c r="OV8" s="474"/>
      <c r="OW8" s="474"/>
      <c r="OX8" s="474"/>
      <c r="OY8" s="474"/>
      <c r="OZ8" s="474"/>
      <c r="PA8" s="474"/>
      <c r="PB8" s="474"/>
      <c r="PC8" s="474"/>
      <c r="PD8" s="474"/>
      <c r="PE8" s="474"/>
      <c r="PF8" s="474"/>
      <c r="PG8" s="474"/>
      <c r="PH8" s="474"/>
      <c r="PI8" s="474"/>
      <c r="PJ8" s="474"/>
      <c r="PK8" s="474"/>
      <c r="PL8" s="474"/>
      <c r="PM8" s="474"/>
      <c r="PN8" s="474"/>
      <c r="PO8" s="474"/>
      <c r="PP8" s="474"/>
      <c r="PQ8" s="474"/>
      <c r="PR8" s="474"/>
      <c r="PS8" s="474"/>
      <c r="PT8" s="474"/>
      <c r="PU8" s="474"/>
      <c r="PV8" s="474"/>
      <c r="PW8" s="474"/>
      <c r="PX8" s="474"/>
      <c r="PY8" s="474"/>
      <c r="PZ8" s="474"/>
      <c r="QA8" s="474"/>
      <c r="QB8" s="474"/>
      <c r="QC8" s="474"/>
      <c r="QD8" s="474"/>
      <c r="QE8" s="474"/>
      <c r="QF8" s="474"/>
      <c r="QG8" s="474"/>
      <c r="QH8" s="474"/>
      <c r="QI8" s="474"/>
      <c r="QJ8" s="474"/>
      <c r="QK8" s="474"/>
      <c r="QL8" s="474"/>
      <c r="QM8" s="474"/>
      <c r="QN8" s="474"/>
      <c r="QO8" s="474"/>
      <c r="QP8" s="474"/>
      <c r="QQ8" s="474"/>
      <c r="QR8" s="474"/>
      <c r="QS8" s="474"/>
      <c r="QT8" s="474"/>
      <c r="QU8" s="474"/>
      <c r="QV8" s="474"/>
      <c r="QW8" s="474"/>
      <c r="QX8" s="474"/>
      <c r="QY8" s="474"/>
      <c r="QZ8" s="474"/>
      <c r="RA8" s="474"/>
      <c r="RB8" s="474"/>
      <c r="RC8" s="474"/>
      <c r="RD8" s="474"/>
      <c r="RE8" s="474"/>
      <c r="RF8" s="474"/>
      <c r="RG8" s="474"/>
      <c r="RH8" s="474"/>
      <c r="RI8" s="474"/>
      <c r="RJ8" s="474"/>
      <c r="RK8" s="474"/>
      <c r="RL8" s="474"/>
      <c r="RM8" s="474"/>
      <c r="RN8" s="474"/>
      <c r="RO8" s="474"/>
      <c r="RP8" s="474"/>
      <c r="RQ8" s="474"/>
      <c r="RR8" s="474"/>
      <c r="RS8" s="474"/>
      <c r="RT8" s="474"/>
      <c r="RU8" s="474"/>
      <c r="RV8" s="474"/>
      <c r="RW8" s="474"/>
      <c r="RX8" s="474"/>
      <c r="RY8" s="474"/>
      <c r="RZ8" s="474"/>
      <c r="SA8" s="474"/>
      <c r="SB8" s="474"/>
      <c r="SC8" s="474"/>
      <c r="SD8" s="474"/>
      <c r="SE8" s="474"/>
      <c r="SF8" s="474"/>
      <c r="SG8" s="474"/>
      <c r="SH8" s="474"/>
      <c r="SI8" s="474"/>
      <c r="SJ8" s="474"/>
      <c r="SK8" s="474"/>
      <c r="SL8" s="474"/>
      <c r="SM8" s="474"/>
      <c r="SN8" s="474"/>
      <c r="SO8" s="474"/>
      <c r="SP8" s="474"/>
      <c r="SQ8" s="474"/>
      <c r="SR8" s="474"/>
      <c r="SS8" s="474"/>
      <c r="ST8" s="474"/>
      <c r="SU8" s="474"/>
      <c r="SV8" s="474"/>
      <c r="SW8" s="474"/>
      <c r="SX8" s="474"/>
      <c r="SY8" s="474"/>
      <c r="SZ8" s="474"/>
      <c r="TA8" s="474"/>
      <c r="TB8" s="474"/>
      <c r="TC8" s="474"/>
      <c r="TD8" s="474"/>
      <c r="TE8" s="474"/>
      <c r="TF8" s="474"/>
      <c r="TG8" s="474"/>
      <c r="TH8" s="474"/>
      <c r="TI8" s="474"/>
      <c r="TJ8" s="474"/>
      <c r="TK8" s="474"/>
      <c r="TL8" s="474"/>
      <c r="TM8" s="474"/>
      <c r="TN8" s="474"/>
      <c r="TO8" s="474"/>
      <c r="TP8" s="474"/>
      <c r="TQ8" s="474"/>
      <c r="TR8" s="474"/>
      <c r="TS8" s="474"/>
      <c r="TT8" s="474"/>
      <c r="TU8" s="474"/>
      <c r="TV8" s="474"/>
      <c r="TW8" s="474"/>
      <c r="TX8" s="474"/>
      <c r="TY8" s="474"/>
      <c r="TZ8" s="474"/>
      <c r="UA8" s="474"/>
      <c r="UB8" s="474"/>
      <c r="UC8" s="474"/>
      <c r="UD8" s="474"/>
      <c r="UE8" s="474"/>
      <c r="UF8" s="474"/>
      <c r="UG8" s="474"/>
      <c r="UH8" s="474"/>
      <c r="UI8" s="474"/>
      <c r="UJ8" s="474"/>
      <c r="UK8" s="474"/>
      <c r="UL8" s="474"/>
      <c r="UM8" s="474"/>
      <c r="UN8" s="474"/>
      <c r="UO8" s="474"/>
      <c r="UP8" s="474"/>
      <c r="UQ8" s="474"/>
      <c r="UR8" s="474"/>
      <c r="US8" s="474"/>
      <c r="UT8" s="474"/>
      <c r="UU8" s="474"/>
      <c r="UV8" s="474"/>
      <c r="UW8" s="474"/>
      <c r="UX8" s="474"/>
      <c r="UY8" s="474"/>
      <c r="UZ8" s="474"/>
      <c r="VA8" s="474"/>
      <c r="VB8" s="474"/>
      <c r="VC8" s="474"/>
      <c r="VD8" s="474"/>
      <c r="VE8" s="474"/>
      <c r="VF8" s="474"/>
      <c r="VG8" s="474"/>
      <c r="VH8" s="474"/>
      <c r="VI8" s="474"/>
      <c r="VJ8" s="474"/>
      <c r="VK8" s="474"/>
      <c r="VL8" s="474"/>
      <c r="VM8" s="474"/>
      <c r="VN8" s="474"/>
      <c r="VO8" s="474"/>
      <c r="VP8" s="474"/>
      <c r="VQ8" s="474"/>
      <c r="VR8" s="474"/>
      <c r="VS8" s="474"/>
      <c r="VT8" s="474"/>
      <c r="VU8" s="474"/>
      <c r="VV8" s="474"/>
      <c r="VW8" s="474"/>
      <c r="VX8" s="474"/>
      <c r="VY8" s="474"/>
      <c r="VZ8" s="474"/>
      <c r="WA8" s="474"/>
      <c r="WB8" s="474"/>
      <c r="WC8" s="474"/>
      <c r="WD8" s="474"/>
      <c r="WE8" s="474"/>
      <c r="WF8" s="474"/>
      <c r="WG8" s="474"/>
      <c r="WH8" s="474"/>
      <c r="WI8" s="474"/>
      <c r="WJ8" s="474"/>
      <c r="WK8" s="474"/>
      <c r="WL8" s="474"/>
      <c r="WM8" s="474"/>
      <c r="WN8" s="474"/>
      <c r="WO8" s="474"/>
      <c r="WP8" s="474"/>
      <c r="WQ8" s="474"/>
      <c r="WR8" s="474"/>
      <c r="WS8" s="474"/>
      <c r="WT8" s="474"/>
      <c r="WU8" s="474"/>
      <c r="WV8" s="474"/>
      <c r="WW8" s="474"/>
      <c r="WX8" s="474"/>
      <c r="WY8" s="474"/>
      <c r="WZ8" s="474"/>
      <c r="XA8" s="474"/>
      <c r="XB8" s="474"/>
      <c r="XC8" s="474"/>
      <c r="XD8" s="474"/>
      <c r="XE8" s="474"/>
      <c r="XF8" s="474"/>
      <c r="XG8" s="474"/>
      <c r="XH8" s="474"/>
      <c r="XI8" s="474"/>
      <c r="XJ8" s="474"/>
      <c r="XK8" s="474"/>
      <c r="XL8" s="474"/>
      <c r="XM8" s="474"/>
      <c r="XN8" s="474"/>
      <c r="XO8" s="474"/>
      <c r="XP8" s="474"/>
      <c r="XQ8" s="474"/>
      <c r="XR8" s="474"/>
      <c r="XS8" s="474"/>
      <c r="XT8" s="474"/>
      <c r="XU8" s="474"/>
      <c r="XV8" s="474"/>
      <c r="XW8" s="474"/>
      <c r="XX8" s="474"/>
      <c r="XY8" s="474"/>
      <c r="XZ8" s="474"/>
      <c r="YA8" s="474"/>
      <c r="YB8" s="474"/>
      <c r="YC8" s="474"/>
      <c r="YD8" s="474"/>
      <c r="YE8" s="474"/>
      <c r="YF8" s="474"/>
      <c r="YG8" s="474"/>
      <c r="YH8" s="474"/>
      <c r="YI8" s="474"/>
      <c r="YJ8" s="474"/>
      <c r="YK8" s="474"/>
      <c r="YL8" s="474"/>
      <c r="YM8" s="474"/>
      <c r="YN8" s="474"/>
      <c r="YO8" s="474"/>
      <c r="YP8" s="474"/>
      <c r="YQ8" s="474"/>
      <c r="YR8" s="474"/>
      <c r="YS8" s="474"/>
      <c r="YT8" s="474"/>
      <c r="YU8" s="474"/>
      <c r="YV8" s="474"/>
      <c r="YW8" s="474"/>
      <c r="YX8" s="474"/>
      <c r="YY8" s="474"/>
      <c r="YZ8" s="474"/>
      <c r="ZA8" s="474"/>
      <c r="ZB8" s="474"/>
      <c r="ZC8" s="474"/>
      <c r="ZD8" s="474"/>
      <c r="ZE8" s="474"/>
      <c r="ZF8" s="474"/>
      <c r="ZG8" s="474"/>
      <c r="ZH8" s="474"/>
      <c r="ZI8" s="474"/>
      <c r="ZJ8" s="474"/>
      <c r="ZK8" s="474"/>
      <c r="ZL8" s="474"/>
      <c r="ZM8" s="474"/>
      <c r="ZN8" s="474"/>
      <c r="ZO8" s="474"/>
      <c r="ZP8" s="474"/>
      <c r="ZQ8" s="474"/>
      <c r="ZR8" s="474"/>
      <c r="ZS8" s="474"/>
      <c r="ZT8" s="474"/>
      <c r="ZU8" s="474"/>
      <c r="ZV8" s="474"/>
      <c r="ZW8" s="474"/>
      <c r="ZX8" s="474"/>
      <c r="ZY8" s="474"/>
      <c r="ZZ8" s="474"/>
      <c r="AAA8" s="474"/>
      <c r="AAB8" s="474"/>
      <c r="AAC8" s="474"/>
      <c r="AAD8" s="474"/>
      <c r="AAE8" s="474"/>
      <c r="AAF8" s="474"/>
      <c r="AAG8" s="474"/>
      <c r="AAH8" s="474"/>
      <c r="AAI8" s="474"/>
      <c r="AAJ8" s="474"/>
      <c r="AAK8" s="474"/>
      <c r="AAL8" s="474"/>
      <c r="AAM8" s="474"/>
      <c r="AAN8" s="474"/>
      <c r="AAO8" s="474"/>
      <c r="AAP8" s="474"/>
      <c r="AAQ8" s="474"/>
      <c r="AAR8" s="474"/>
      <c r="AAS8" s="474"/>
      <c r="AAT8" s="474"/>
      <c r="AAU8" s="474"/>
      <c r="AAV8" s="474"/>
      <c r="AAW8" s="474"/>
      <c r="AAX8" s="474"/>
      <c r="AAY8" s="474"/>
      <c r="AAZ8" s="474"/>
      <c r="ABA8" s="474"/>
      <c r="ABB8" s="474"/>
      <c r="ABC8" s="474"/>
      <c r="ABD8" s="474"/>
      <c r="ABE8" s="474"/>
      <c r="ABF8" s="474"/>
      <c r="ABG8" s="474"/>
      <c r="ABH8" s="474"/>
      <c r="ABI8" s="474"/>
      <c r="ABJ8" s="474"/>
      <c r="ABK8" s="474"/>
      <c r="ABL8" s="474"/>
      <c r="ABM8" s="474"/>
      <c r="ABN8" s="474"/>
      <c r="ABO8" s="474"/>
      <c r="ABP8" s="474"/>
      <c r="ABQ8" s="474"/>
      <c r="ABR8" s="474"/>
      <c r="ABS8" s="474"/>
      <c r="ABT8" s="474"/>
      <c r="ABU8" s="474"/>
      <c r="ABV8" s="474"/>
      <c r="ABW8" s="474"/>
      <c r="ABX8" s="474"/>
      <c r="ABY8" s="474"/>
      <c r="ABZ8" s="474"/>
      <c r="ACA8" s="474"/>
      <c r="ACB8" s="474"/>
      <c r="ACC8" s="474"/>
      <c r="ACD8" s="474"/>
      <c r="ACE8" s="474"/>
      <c r="ACF8" s="474"/>
      <c r="ACG8" s="474"/>
      <c r="ACH8" s="474"/>
      <c r="ACI8" s="474"/>
      <c r="ACJ8" s="474"/>
      <c r="ACK8" s="474"/>
      <c r="ACL8" s="474"/>
      <c r="ACM8" s="474"/>
      <c r="ACN8" s="474"/>
      <c r="ACO8" s="474"/>
      <c r="ACP8" s="474"/>
      <c r="ACQ8" s="474"/>
      <c r="ACR8" s="474"/>
      <c r="ACS8" s="474"/>
      <c r="ACT8" s="474"/>
      <c r="ACU8" s="474"/>
      <c r="ACV8" s="474"/>
      <c r="ACW8" s="474"/>
      <c r="ACX8" s="474"/>
      <c r="ACY8" s="474"/>
      <c r="ACZ8" s="474"/>
      <c r="ADA8" s="474"/>
      <c r="ADB8" s="474"/>
      <c r="ADC8" s="474"/>
      <c r="ADD8" s="474"/>
      <c r="ADE8" s="474"/>
      <c r="ADF8" s="474"/>
      <c r="ADG8" s="474"/>
      <c r="ADH8" s="474"/>
      <c r="ADI8" s="474"/>
      <c r="ADJ8" s="474"/>
      <c r="ADK8" s="474"/>
      <c r="ADL8" s="474"/>
      <c r="ADM8" s="474"/>
      <c r="ADN8" s="474"/>
      <c r="ADO8" s="474"/>
      <c r="ADP8" s="474"/>
      <c r="ADQ8" s="474"/>
      <c r="ADR8" s="474"/>
      <c r="ADS8" s="474"/>
      <c r="ADT8" s="474"/>
      <c r="ADU8" s="474"/>
      <c r="ADV8" s="474"/>
      <c r="ADW8" s="474"/>
      <c r="ADX8" s="474"/>
      <c r="ADY8" s="474"/>
      <c r="ADZ8" s="474"/>
      <c r="AEA8" s="474"/>
      <c r="AEB8" s="474"/>
      <c r="AEC8" s="474"/>
      <c r="AED8" s="474"/>
      <c r="AEE8" s="474"/>
      <c r="AEF8" s="474"/>
      <c r="AEG8" s="474"/>
      <c r="AEH8" s="474"/>
      <c r="AEI8" s="474"/>
      <c r="AEJ8" s="474"/>
      <c r="AEK8" s="474"/>
      <c r="AEL8" s="474"/>
      <c r="AEM8" s="474"/>
      <c r="AEN8" s="474"/>
      <c r="AEO8" s="474"/>
      <c r="AEP8" s="474"/>
      <c r="AEQ8" s="474"/>
      <c r="AER8" s="474"/>
      <c r="AES8" s="474"/>
      <c r="AET8" s="474"/>
      <c r="AEU8" s="474"/>
      <c r="AEV8" s="474"/>
      <c r="AEW8" s="474"/>
      <c r="AEX8" s="474"/>
      <c r="AEY8" s="474"/>
      <c r="AEZ8" s="474"/>
      <c r="AFA8" s="474"/>
      <c r="AFB8" s="474"/>
      <c r="AFC8" s="474"/>
      <c r="AFD8" s="474"/>
      <c r="AFE8" s="474"/>
      <c r="AFF8" s="474"/>
      <c r="AFG8" s="474"/>
      <c r="AFH8" s="474"/>
      <c r="AFI8" s="474"/>
      <c r="AFJ8" s="474"/>
      <c r="AFK8" s="474"/>
      <c r="AFL8" s="474"/>
      <c r="AFM8" s="474"/>
      <c r="AFN8" s="474"/>
      <c r="AFO8" s="474"/>
      <c r="AFP8" s="474"/>
      <c r="AFQ8" s="474"/>
      <c r="AFR8" s="474"/>
      <c r="AFS8" s="474"/>
      <c r="AFT8" s="474"/>
      <c r="AFU8" s="474"/>
      <c r="AFV8" s="474"/>
      <c r="AFW8" s="474"/>
      <c r="AFX8" s="474"/>
      <c r="AFY8" s="474"/>
      <c r="AFZ8" s="474"/>
      <c r="AGA8" s="474"/>
      <c r="AGB8" s="474"/>
      <c r="AGC8" s="474"/>
      <c r="AGD8" s="474"/>
      <c r="AGE8" s="474"/>
      <c r="AGF8" s="474"/>
      <c r="AGG8" s="474"/>
      <c r="AGH8" s="474"/>
      <c r="AGI8" s="474"/>
      <c r="AGJ8" s="474"/>
      <c r="AGK8" s="474"/>
      <c r="AGL8" s="474"/>
      <c r="AGM8" s="474"/>
      <c r="AGN8" s="474"/>
      <c r="AGO8" s="474"/>
      <c r="AGP8" s="474"/>
      <c r="AGQ8" s="474"/>
      <c r="AGR8" s="474"/>
      <c r="AGS8" s="474"/>
      <c r="AGT8" s="474"/>
      <c r="AGU8" s="474"/>
      <c r="AGV8" s="474"/>
      <c r="AGW8" s="474"/>
      <c r="AGX8" s="474"/>
      <c r="AGY8" s="474"/>
      <c r="AGZ8" s="474"/>
      <c r="AHA8" s="474"/>
      <c r="AHB8" s="474"/>
      <c r="AHC8" s="474"/>
      <c r="AHD8" s="474"/>
      <c r="AHE8" s="474"/>
      <c r="AHF8" s="474"/>
      <c r="AHG8" s="474"/>
      <c r="AHH8" s="474"/>
      <c r="AHI8" s="474"/>
      <c r="AHJ8" s="474"/>
      <c r="AHK8" s="474"/>
      <c r="AHL8" s="474"/>
      <c r="AHM8" s="474"/>
      <c r="AHN8" s="474"/>
      <c r="AHO8" s="474"/>
      <c r="AHP8" s="474"/>
      <c r="AHQ8" s="474"/>
      <c r="AHR8" s="474"/>
      <c r="AHS8" s="474"/>
      <c r="AHT8" s="474"/>
      <c r="AHU8" s="474"/>
      <c r="AHV8" s="474"/>
      <c r="AHW8" s="474"/>
      <c r="AHX8" s="474"/>
      <c r="AHY8" s="474"/>
      <c r="AHZ8" s="474"/>
      <c r="AIA8" s="474"/>
      <c r="AIB8" s="474"/>
      <c r="AIC8" s="474"/>
      <c r="AID8" s="474"/>
      <c r="AIE8" s="474"/>
      <c r="AIF8" s="474"/>
      <c r="AIG8" s="474"/>
      <c r="AIH8" s="474"/>
      <c r="AII8" s="474"/>
      <c r="AIJ8" s="474"/>
      <c r="AIK8" s="474"/>
      <c r="AIL8" s="474"/>
      <c r="AIM8" s="474"/>
      <c r="AIN8" s="474"/>
      <c r="AIO8" s="474"/>
      <c r="AIP8" s="474"/>
      <c r="AIQ8" s="474"/>
      <c r="AIR8" s="474"/>
      <c r="AIS8" s="474"/>
      <c r="AIT8" s="474"/>
      <c r="AIU8" s="474"/>
      <c r="AIV8" s="474"/>
      <c r="AIW8" s="474"/>
      <c r="AIX8" s="474"/>
      <c r="AIY8" s="474"/>
      <c r="AIZ8" s="474"/>
      <c r="AJA8" s="474"/>
      <c r="AJB8" s="474"/>
      <c r="AJC8" s="474"/>
      <c r="AJD8" s="474"/>
      <c r="AJE8" s="474"/>
      <c r="AJF8" s="474"/>
      <c r="AJG8" s="474"/>
      <c r="AJH8" s="474"/>
      <c r="AJI8" s="474"/>
      <c r="AJJ8" s="474"/>
      <c r="AJK8" s="474"/>
      <c r="AJL8" s="474"/>
      <c r="AJM8" s="474"/>
      <c r="AJN8" s="474"/>
      <c r="AJO8" s="474"/>
      <c r="AJP8" s="474"/>
    </row>
    <row r="9" spans="1:952" s="475" customFormat="1" ht="16.2" customHeight="1">
      <c r="A9" s="198"/>
      <c r="B9" s="476" t="s">
        <v>242</v>
      </c>
      <c r="C9" s="471"/>
      <c r="D9" s="473">
        <f>D4</f>
        <v>0</v>
      </c>
      <c r="E9" s="473">
        <f>D9+E4</f>
        <v>7175000</v>
      </c>
      <c r="F9" s="473">
        <f t="shared" ref="F9:O9" si="4">E9+F4</f>
        <v>7175000</v>
      </c>
      <c r="G9" s="473">
        <f t="shared" si="4"/>
        <v>7175000</v>
      </c>
      <c r="H9" s="473">
        <f t="shared" si="4"/>
        <v>7175000</v>
      </c>
      <c r="I9" s="473">
        <f t="shared" si="4"/>
        <v>7175000</v>
      </c>
      <c r="J9" s="473">
        <f t="shared" si="4"/>
        <v>7175000</v>
      </c>
      <c r="K9" s="473">
        <f t="shared" si="4"/>
        <v>7175000</v>
      </c>
      <c r="L9" s="473">
        <f t="shared" si="4"/>
        <v>7175000</v>
      </c>
      <c r="M9" s="473">
        <f t="shared" si="4"/>
        <v>7175000</v>
      </c>
      <c r="N9" s="473">
        <f t="shared" si="4"/>
        <v>7175000</v>
      </c>
      <c r="O9" s="473">
        <f t="shared" si="4"/>
        <v>7175000</v>
      </c>
      <c r="P9" s="474"/>
      <c r="Q9" s="474"/>
      <c r="R9" s="474"/>
      <c r="S9" s="474"/>
      <c r="T9" s="474"/>
      <c r="U9" s="474"/>
      <c r="V9" s="474"/>
      <c r="W9" s="474"/>
      <c r="X9" s="474"/>
      <c r="Y9" s="474"/>
      <c r="Z9" s="474"/>
      <c r="AA9" s="474"/>
      <c r="AB9" s="474"/>
      <c r="AC9" s="474"/>
      <c r="AD9" s="474"/>
      <c r="AE9" s="474"/>
      <c r="AF9" s="474"/>
      <c r="AG9" s="474"/>
      <c r="AH9" s="474"/>
      <c r="AI9" s="474"/>
      <c r="AJ9" s="474"/>
      <c r="AK9" s="474"/>
      <c r="AL9" s="474"/>
      <c r="AM9" s="474"/>
      <c r="AN9" s="474"/>
      <c r="AO9" s="474"/>
      <c r="AP9" s="474"/>
      <c r="AQ9" s="474"/>
      <c r="AR9" s="474"/>
      <c r="AS9" s="474"/>
      <c r="AT9" s="474"/>
      <c r="AU9" s="474"/>
      <c r="AV9" s="474"/>
      <c r="AW9" s="474"/>
      <c r="AX9" s="474"/>
      <c r="AY9" s="474"/>
      <c r="AZ9" s="474"/>
      <c r="BA9" s="474"/>
      <c r="BB9" s="474"/>
      <c r="BC9" s="474"/>
      <c r="BD9" s="474"/>
      <c r="BE9" s="474"/>
      <c r="BF9" s="474"/>
      <c r="BG9" s="474"/>
      <c r="BH9" s="474"/>
      <c r="BI9" s="474"/>
      <c r="BJ9" s="474"/>
      <c r="BK9" s="474"/>
      <c r="BL9" s="474"/>
      <c r="BM9" s="474"/>
      <c r="BN9" s="474"/>
      <c r="BO9" s="474"/>
      <c r="BP9" s="474"/>
      <c r="BQ9" s="474"/>
      <c r="BR9" s="474"/>
      <c r="BS9" s="474"/>
      <c r="BT9" s="474"/>
      <c r="BU9" s="474"/>
      <c r="BV9" s="474"/>
      <c r="BW9" s="474"/>
      <c r="BX9" s="474"/>
      <c r="BY9" s="474"/>
      <c r="BZ9" s="474"/>
      <c r="CA9" s="474"/>
      <c r="CB9" s="474"/>
      <c r="CC9" s="474"/>
      <c r="CD9" s="474"/>
      <c r="CE9" s="474"/>
      <c r="CF9" s="474"/>
      <c r="CG9" s="474"/>
      <c r="CH9" s="474"/>
      <c r="CI9" s="474"/>
      <c r="CJ9" s="474"/>
      <c r="CK9" s="474"/>
      <c r="CL9" s="474"/>
      <c r="CM9" s="474"/>
      <c r="CN9" s="474"/>
      <c r="CO9" s="474"/>
      <c r="CP9" s="474"/>
      <c r="CQ9" s="474"/>
      <c r="CR9" s="474"/>
      <c r="CS9" s="474"/>
      <c r="CT9" s="474"/>
      <c r="CU9" s="474"/>
      <c r="CV9" s="474"/>
      <c r="CW9" s="474"/>
      <c r="CX9" s="474"/>
      <c r="CY9" s="474"/>
      <c r="CZ9" s="474"/>
      <c r="DA9" s="474"/>
      <c r="DB9" s="474"/>
      <c r="DC9" s="474"/>
      <c r="DD9" s="474"/>
      <c r="DE9" s="474"/>
      <c r="DF9" s="474"/>
      <c r="DG9" s="474"/>
      <c r="DH9" s="474"/>
      <c r="DI9" s="474"/>
      <c r="DJ9" s="474"/>
      <c r="DK9" s="474"/>
      <c r="DL9" s="474"/>
      <c r="DM9" s="474"/>
      <c r="DN9" s="474"/>
      <c r="DO9" s="474"/>
      <c r="DP9" s="474"/>
      <c r="DQ9" s="474"/>
      <c r="DR9" s="474"/>
      <c r="DS9" s="474"/>
      <c r="DT9" s="474"/>
      <c r="DU9" s="474"/>
      <c r="DV9" s="474"/>
      <c r="DW9" s="474"/>
      <c r="DX9" s="474"/>
      <c r="DY9" s="474"/>
      <c r="DZ9" s="474"/>
      <c r="EA9" s="474"/>
      <c r="EB9" s="474"/>
      <c r="EC9" s="474"/>
      <c r="ED9" s="474"/>
      <c r="EE9" s="474"/>
      <c r="EF9" s="474"/>
      <c r="EG9" s="474"/>
      <c r="EH9" s="474"/>
      <c r="EI9" s="474"/>
      <c r="EJ9" s="474"/>
      <c r="EK9" s="474"/>
      <c r="EL9" s="474"/>
      <c r="EM9" s="474"/>
      <c r="EN9" s="474"/>
      <c r="EO9" s="474"/>
      <c r="EP9" s="474"/>
      <c r="EQ9" s="474"/>
      <c r="ER9" s="474"/>
      <c r="ES9" s="474"/>
      <c r="ET9" s="474"/>
      <c r="EU9" s="474"/>
      <c r="EV9" s="474"/>
      <c r="EW9" s="474"/>
      <c r="EX9" s="474"/>
      <c r="EY9" s="474"/>
      <c r="EZ9" s="474"/>
      <c r="FA9" s="474"/>
      <c r="FB9" s="474"/>
      <c r="FC9" s="474"/>
      <c r="FD9" s="474"/>
      <c r="FE9" s="474"/>
      <c r="FF9" s="474"/>
      <c r="FG9" s="474"/>
      <c r="FH9" s="474"/>
      <c r="FI9" s="474"/>
      <c r="FJ9" s="474"/>
      <c r="FK9" s="474"/>
      <c r="FL9" s="474"/>
      <c r="FM9" s="474"/>
      <c r="FN9" s="474"/>
      <c r="FO9" s="474"/>
      <c r="FP9" s="474"/>
      <c r="FQ9" s="474"/>
      <c r="FR9" s="474"/>
      <c r="FS9" s="474"/>
      <c r="FT9" s="474"/>
      <c r="FU9" s="474"/>
      <c r="FV9" s="474"/>
      <c r="FW9" s="474"/>
      <c r="FX9" s="474"/>
      <c r="FY9" s="474"/>
      <c r="FZ9" s="474"/>
      <c r="GA9" s="474"/>
      <c r="GB9" s="474"/>
      <c r="GC9" s="474"/>
      <c r="GD9" s="474"/>
      <c r="GE9" s="474"/>
      <c r="GF9" s="474"/>
      <c r="GG9" s="474"/>
      <c r="GH9" s="474"/>
      <c r="GI9" s="474"/>
      <c r="GJ9" s="474"/>
      <c r="GK9" s="474"/>
      <c r="GL9" s="474"/>
      <c r="GM9" s="474"/>
      <c r="GN9" s="474"/>
      <c r="GO9" s="474"/>
      <c r="GP9" s="474"/>
      <c r="GQ9" s="474"/>
      <c r="GR9" s="474"/>
      <c r="GS9" s="474"/>
      <c r="GT9" s="474"/>
      <c r="GU9" s="474"/>
      <c r="GV9" s="474"/>
      <c r="GW9" s="474"/>
      <c r="GX9" s="474"/>
      <c r="GY9" s="474"/>
      <c r="GZ9" s="474"/>
      <c r="HA9" s="474"/>
      <c r="HB9" s="474"/>
      <c r="HC9" s="474"/>
      <c r="HD9" s="474"/>
      <c r="HE9" s="474"/>
      <c r="HF9" s="474"/>
      <c r="HG9" s="474"/>
      <c r="HH9" s="474"/>
      <c r="HI9" s="474"/>
      <c r="HJ9" s="474"/>
      <c r="HK9" s="474"/>
      <c r="HL9" s="474"/>
      <c r="HM9" s="474"/>
      <c r="HN9" s="474"/>
      <c r="HO9" s="474"/>
      <c r="HP9" s="474"/>
      <c r="HQ9" s="474"/>
      <c r="HR9" s="474"/>
      <c r="HS9" s="474"/>
      <c r="HT9" s="474"/>
      <c r="HU9" s="474"/>
      <c r="HV9" s="474"/>
      <c r="HW9" s="474"/>
      <c r="HX9" s="474"/>
      <c r="HY9" s="474"/>
      <c r="HZ9" s="474"/>
      <c r="IA9" s="474"/>
      <c r="IB9" s="474"/>
      <c r="IC9" s="474"/>
      <c r="ID9" s="474"/>
      <c r="IE9" s="474"/>
      <c r="IF9" s="474"/>
      <c r="IG9" s="474"/>
      <c r="IH9" s="474"/>
      <c r="II9" s="474"/>
      <c r="IJ9" s="474"/>
      <c r="IK9" s="474"/>
      <c r="IL9" s="474"/>
      <c r="IM9" s="474"/>
      <c r="IN9" s="474"/>
      <c r="IO9" s="474"/>
      <c r="IP9" s="474"/>
      <c r="IQ9" s="474"/>
      <c r="IR9" s="474"/>
      <c r="IS9" s="474"/>
      <c r="IT9" s="474"/>
      <c r="IU9" s="474"/>
      <c r="IV9" s="474"/>
      <c r="IW9" s="474"/>
      <c r="IX9" s="474"/>
      <c r="IY9" s="474"/>
      <c r="IZ9" s="474"/>
      <c r="JA9" s="474"/>
      <c r="JB9" s="474"/>
      <c r="JC9" s="474"/>
      <c r="JD9" s="474"/>
      <c r="JE9" s="474"/>
      <c r="JF9" s="474"/>
      <c r="JG9" s="474"/>
      <c r="JH9" s="474"/>
      <c r="JI9" s="474"/>
      <c r="JJ9" s="474"/>
      <c r="JK9" s="474"/>
      <c r="JL9" s="474"/>
      <c r="JM9" s="474"/>
      <c r="JN9" s="474"/>
      <c r="JO9" s="474"/>
      <c r="JP9" s="474"/>
      <c r="JQ9" s="474"/>
      <c r="JR9" s="474"/>
      <c r="JS9" s="474"/>
      <c r="JT9" s="474"/>
      <c r="JU9" s="474"/>
      <c r="JV9" s="474"/>
      <c r="JW9" s="474"/>
      <c r="JX9" s="474"/>
      <c r="JY9" s="474"/>
      <c r="JZ9" s="474"/>
      <c r="KA9" s="474"/>
      <c r="KB9" s="474"/>
      <c r="KC9" s="474"/>
      <c r="KD9" s="474"/>
      <c r="KE9" s="474"/>
      <c r="KF9" s="474"/>
      <c r="KG9" s="474"/>
      <c r="KH9" s="474"/>
      <c r="KI9" s="474"/>
      <c r="KJ9" s="474"/>
      <c r="KK9" s="474"/>
      <c r="KL9" s="474"/>
      <c r="KM9" s="474"/>
      <c r="KN9" s="474"/>
      <c r="KO9" s="474"/>
      <c r="KP9" s="474"/>
      <c r="KQ9" s="474"/>
      <c r="KR9" s="474"/>
      <c r="KS9" s="474"/>
      <c r="KT9" s="474"/>
      <c r="KU9" s="474"/>
      <c r="KV9" s="474"/>
      <c r="KW9" s="474"/>
      <c r="KX9" s="474"/>
      <c r="KY9" s="474"/>
      <c r="KZ9" s="474"/>
      <c r="LA9" s="474"/>
      <c r="LB9" s="474"/>
      <c r="LC9" s="474"/>
      <c r="LD9" s="474"/>
      <c r="LE9" s="474"/>
      <c r="LF9" s="474"/>
      <c r="LG9" s="474"/>
      <c r="LH9" s="474"/>
      <c r="LI9" s="474"/>
      <c r="LJ9" s="474"/>
      <c r="LK9" s="474"/>
      <c r="LL9" s="474"/>
      <c r="LM9" s="474"/>
      <c r="LN9" s="474"/>
      <c r="LO9" s="474"/>
      <c r="LP9" s="474"/>
      <c r="LQ9" s="474"/>
      <c r="LR9" s="474"/>
      <c r="LS9" s="474"/>
      <c r="LT9" s="474"/>
      <c r="LU9" s="474"/>
      <c r="LV9" s="474"/>
      <c r="LW9" s="474"/>
      <c r="LX9" s="474"/>
      <c r="LY9" s="474"/>
      <c r="LZ9" s="474"/>
      <c r="MA9" s="474"/>
      <c r="MB9" s="474"/>
      <c r="MC9" s="474"/>
      <c r="MD9" s="474"/>
      <c r="ME9" s="474"/>
      <c r="MF9" s="474"/>
      <c r="MG9" s="474"/>
      <c r="MH9" s="474"/>
      <c r="MI9" s="474"/>
      <c r="MJ9" s="474"/>
      <c r="MK9" s="474"/>
      <c r="ML9" s="474"/>
      <c r="MM9" s="474"/>
      <c r="MN9" s="474"/>
      <c r="MO9" s="474"/>
      <c r="MP9" s="474"/>
      <c r="MQ9" s="474"/>
      <c r="MR9" s="474"/>
      <c r="MS9" s="474"/>
      <c r="MT9" s="474"/>
      <c r="MU9" s="474"/>
      <c r="MV9" s="474"/>
      <c r="MW9" s="474"/>
      <c r="MX9" s="474"/>
      <c r="MY9" s="474"/>
      <c r="MZ9" s="474"/>
      <c r="NA9" s="474"/>
      <c r="NB9" s="474"/>
      <c r="NC9" s="474"/>
      <c r="ND9" s="474"/>
      <c r="NE9" s="474"/>
      <c r="NF9" s="474"/>
      <c r="NG9" s="474"/>
      <c r="NH9" s="474"/>
      <c r="NI9" s="474"/>
      <c r="NJ9" s="474"/>
      <c r="NK9" s="474"/>
      <c r="NL9" s="474"/>
      <c r="NM9" s="474"/>
      <c r="NN9" s="474"/>
      <c r="NO9" s="474"/>
      <c r="NP9" s="474"/>
      <c r="NQ9" s="474"/>
      <c r="NR9" s="474"/>
      <c r="NS9" s="474"/>
      <c r="NT9" s="474"/>
      <c r="NU9" s="474"/>
      <c r="NV9" s="474"/>
      <c r="NW9" s="474"/>
      <c r="NX9" s="474"/>
      <c r="NY9" s="474"/>
      <c r="NZ9" s="474"/>
      <c r="OA9" s="474"/>
      <c r="OB9" s="474"/>
      <c r="OC9" s="474"/>
      <c r="OD9" s="474"/>
      <c r="OE9" s="474"/>
      <c r="OF9" s="474"/>
      <c r="OG9" s="474"/>
      <c r="OH9" s="474"/>
      <c r="OI9" s="474"/>
      <c r="OJ9" s="474"/>
      <c r="OK9" s="474"/>
      <c r="OL9" s="474"/>
      <c r="OM9" s="474"/>
      <c r="ON9" s="474"/>
      <c r="OO9" s="474"/>
      <c r="OP9" s="474"/>
      <c r="OQ9" s="474"/>
      <c r="OR9" s="474"/>
      <c r="OS9" s="474"/>
      <c r="OT9" s="474"/>
      <c r="OU9" s="474"/>
      <c r="OV9" s="474"/>
      <c r="OW9" s="474"/>
      <c r="OX9" s="474"/>
      <c r="OY9" s="474"/>
      <c r="OZ9" s="474"/>
      <c r="PA9" s="474"/>
      <c r="PB9" s="474"/>
      <c r="PC9" s="474"/>
      <c r="PD9" s="474"/>
      <c r="PE9" s="474"/>
      <c r="PF9" s="474"/>
      <c r="PG9" s="474"/>
      <c r="PH9" s="474"/>
      <c r="PI9" s="474"/>
      <c r="PJ9" s="474"/>
      <c r="PK9" s="474"/>
      <c r="PL9" s="474"/>
      <c r="PM9" s="474"/>
      <c r="PN9" s="474"/>
      <c r="PO9" s="474"/>
      <c r="PP9" s="474"/>
      <c r="PQ9" s="474"/>
      <c r="PR9" s="474"/>
      <c r="PS9" s="474"/>
      <c r="PT9" s="474"/>
      <c r="PU9" s="474"/>
      <c r="PV9" s="474"/>
      <c r="PW9" s="474"/>
      <c r="PX9" s="474"/>
      <c r="PY9" s="474"/>
      <c r="PZ9" s="474"/>
      <c r="QA9" s="474"/>
      <c r="QB9" s="474"/>
      <c r="QC9" s="474"/>
      <c r="QD9" s="474"/>
      <c r="QE9" s="474"/>
      <c r="QF9" s="474"/>
      <c r="QG9" s="474"/>
      <c r="QH9" s="474"/>
      <c r="QI9" s="474"/>
      <c r="QJ9" s="474"/>
      <c r="QK9" s="474"/>
      <c r="QL9" s="474"/>
      <c r="QM9" s="474"/>
      <c r="QN9" s="474"/>
      <c r="QO9" s="474"/>
      <c r="QP9" s="474"/>
      <c r="QQ9" s="474"/>
      <c r="QR9" s="474"/>
      <c r="QS9" s="474"/>
      <c r="QT9" s="474"/>
      <c r="QU9" s="474"/>
      <c r="QV9" s="474"/>
      <c r="QW9" s="474"/>
      <c r="QX9" s="474"/>
      <c r="QY9" s="474"/>
      <c r="QZ9" s="474"/>
      <c r="RA9" s="474"/>
      <c r="RB9" s="474"/>
      <c r="RC9" s="474"/>
      <c r="RD9" s="474"/>
      <c r="RE9" s="474"/>
      <c r="RF9" s="474"/>
      <c r="RG9" s="474"/>
      <c r="RH9" s="474"/>
      <c r="RI9" s="474"/>
      <c r="RJ9" s="474"/>
      <c r="RK9" s="474"/>
      <c r="RL9" s="474"/>
      <c r="RM9" s="474"/>
      <c r="RN9" s="474"/>
      <c r="RO9" s="474"/>
      <c r="RP9" s="474"/>
      <c r="RQ9" s="474"/>
      <c r="RR9" s="474"/>
      <c r="RS9" s="474"/>
      <c r="RT9" s="474"/>
      <c r="RU9" s="474"/>
      <c r="RV9" s="474"/>
      <c r="RW9" s="474"/>
      <c r="RX9" s="474"/>
      <c r="RY9" s="474"/>
      <c r="RZ9" s="474"/>
      <c r="SA9" s="474"/>
      <c r="SB9" s="474"/>
      <c r="SC9" s="474"/>
      <c r="SD9" s="474"/>
      <c r="SE9" s="474"/>
      <c r="SF9" s="474"/>
      <c r="SG9" s="474"/>
      <c r="SH9" s="474"/>
      <c r="SI9" s="474"/>
      <c r="SJ9" s="474"/>
      <c r="SK9" s="474"/>
      <c r="SL9" s="474"/>
      <c r="SM9" s="474"/>
      <c r="SN9" s="474"/>
      <c r="SO9" s="474"/>
      <c r="SP9" s="474"/>
      <c r="SQ9" s="474"/>
      <c r="SR9" s="474"/>
      <c r="SS9" s="474"/>
      <c r="ST9" s="474"/>
      <c r="SU9" s="474"/>
      <c r="SV9" s="474"/>
      <c r="SW9" s="474"/>
      <c r="SX9" s="474"/>
      <c r="SY9" s="474"/>
      <c r="SZ9" s="474"/>
      <c r="TA9" s="474"/>
      <c r="TB9" s="474"/>
      <c r="TC9" s="474"/>
      <c r="TD9" s="474"/>
      <c r="TE9" s="474"/>
      <c r="TF9" s="474"/>
      <c r="TG9" s="474"/>
      <c r="TH9" s="474"/>
      <c r="TI9" s="474"/>
      <c r="TJ9" s="474"/>
      <c r="TK9" s="474"/>
      <c r="TL9" s="474"/>
      <c r="TM9" s="474"/>
      <c r="TN9" s="474"/>
      <c r="TO9" s="474"/>
      <c r="TP9" s="474"/>
      <c r="TQ9" s="474"/>
      <c r="TR9" s="474"/>
      <c r="TS9" s="474"/>
      <c r="TT9" s="474"/>
      <c r="TU9" s="474"/>
      <c r="TV9" s="474"/>
      <c r="TW9" s="474"/>
      <c r="TX9" s="474"/>
      <c r="TY9" s="474"/>
      <c r="TZ9" s="474"/>
      <c r="UA9" s="474"/>
      <c r="UB9" s="474"/>
      <c r="UC9" s="474"/>
      <c r="UD9" s="474"/>
      <c r="UE9" s="474"/>
      <c r="UF9" s="474"/>
      <c r="UG9" s="474"/>
      <c r="UH9" s="474"/>
      <c r="UI9" s="474"/>
      <c r="UJ9" s="474"/>
      <c r="UK9" s="474"/>
      <c r="UL9" s="474"/>
      <c r="UM9" s="474"/>
      <c r="UN9" s="474"/>
      <c r="UO9" s="474"/>
      <c r="UP9" s="474"/>
      <c r="UQ9" s="474"/>
      <c r="UR9" s="474"/>
      <c r="US9" s="474"/>
      <c r="UT9" s="474"/>
      <c r="UU9" s="474"/>
      <c r="UV9" s="474"/>
      <c r="UW9" s="474"/>
      <c r="UX9" s="474"/>
      <c r="UY9" s="474"/>
      <c r="UZ9" s="474"/>
      <c r="VA9" s="474"/>
      <c r="VB9" s="474"/>
      <c r="VC9" s="474"/>
      <c r="VD9" s="474"/>
      <c r="VE9" s="474"/>
      <c r="VF9" s="474"/>
      <c r="VG9" s="474"/>
      <c r="VH9" s="474"/>
      <c r="VI9" s="474"/>
      <c r="VJ9" s="474"/>
      <c r="VK9" s="474"/>
      <c r="VL9" s="474"/>
      <c r="VM9" s="474"/>
      <c r="VN9" s="474"/>
      <c r="VO9" s="474"/>
      <c r="VP9" s="474"/>
      <c r="VQ9" s="474"/>
      <c r="VR9" s="474"/>
      <c r="VS9" s="474"/>
      <c r="VT9" s="474"/>
      <c r="VU9" s="474"/>
      <c r="VV9" s="474"/>
      <c r="VW9" s="474"/>
      <c r="VX9" s="474"/>
      <c r="VY9" s="474"/>
      <c r="VZ9" s="474"/>
      <c r="WA9" s="474"/>
      <c r="WB9" s="474"/>
      <c r="WC9" s="474"/>
      <c r="WD9" s="474"/>
      <c r="WE9" s="474"/>
      <c r="WF9" s="474"/>
      <c r="WG9" s="474"/>
      <c r="WH9" s="474"/>
      <c r="WI9" s="474"/>
      <c r="WJ9" s="474"/>
      <c r="WK9" s="474"/>
      <c r="WL9" s="474"/>
      <c r="WM9" s="474"/>
      <c r="WN9" s="474"/>
      <c r="WO9" s="474"/>
      <c r="WP9" s="474"/>
      <c r="WQ9" s="474"/>
      <c r="WR9" s="474"/>
      <c r="WS9" s="474"/>
      <c r="WT9" s="474"/>
      <c r="WU9" s="474"/>
      <c r="WV9" s="474"/>
      <c r="WW9" s="474"/>
      <c r="WX9" s="474"/>
      <c r="WY9" s="474"/>
      <c r="WZ9" s="474"/>
      <c r="XA9" s="474"/>
      <c r="XB9" s="474"/>
      <c r="XC9" s="474"/>
      <c r="XD9" s="474"/>
      <c r="XE9" s="474"/>
      <c r="XF9" s="474"/>
      <c r="XG9" s="474"/>
      <c r="XH9" s="474"/>
      <c r="XI9" s="474"/>
      <c r="XJ9" s="474"/>
      <c r="XK9" s="474"/>
      <c r="XL9" s="474"/>
      <c r="XM9" s="474"/>
      <c r="XN9" s="474"/>
      <c r="XO9" s="474"/>
      <c r="XP9" s="474"/>
      <c r="XQ9" s="474"/>
      <c r="XR9" s="474"/>
      <c r="XS9" s="474"/>
      <c r="XT9" s="474"/>
      <c r="XU9" s="474"/>
      <c r="XV9" s="474"/>
      <c r="XW9" s="474"/>
      <c r="XX9" s="474"/>
      <c r="XY9" s="474"/>
      <c r="XZ9" s="474"/>
      <c r="YA9" s="474"/>
      <c r="YB9" s="474"/>
      <c r="YC9" s="474"/>
      <c r="YD9" s="474"/>
      <c r="YE9" s="474"/>
      <c r="YF9" s="474"/>
      <c r="YG9" s="474"/>
      <c r="YH9" s="474"/>
      <c r="YI9" s="474"/>
      <c r="YJ9" s="474"/>
      <c r="YK9" s="474"/>
      <c r="YL9" s="474"/>
      <c r="YM9" s="474"/>
      <c r="YN9" s="474"/>
      <c r="YO9" s="474"/>
      <c r="YP9" s="474"/>
      <c r="YQ9" s="474"/>
      <c r="YR9" s="474"/>
      <c r="YS9" s="474"/>
      <c r="YT9" s="474"/>
      <c r="YU9" s="474"/>
      <c r="YV9" s="474"/>
      <c r="YW9" s="474"/>
      <c r="YX9" s="474"/>
      <c r="YY9" s="474"/>
      <c r="YZ9" s="474"/>
      <c r="ZA9" s="474"/>
      <c r="ZB9" s="474"/>
      <c r="ZC9" s="474"/>
      <c r="ZD9" s="474"/>
      <c r="ZE9" s="474"/>
      <c r="ZF9" s="474"/>
      <c r="ZG9" s="474"/>
      <c r="ZH9" s="474"/>
      <c r="ZI9" s="474"/>
      <c r="ZJ9" s="474"/>
      <c r="ZK9" s="474"/>
      <c r="ZL9" s="474"/>
      <c r="ZM9" s="474"/>
      <c r="ZN9" s="474"/>
      <c r="ZO9" s="474"/>
      <c r="ZP9" s="474"/>
      <c r="ZQ9" s="474"/>
      <c r="ZR9" s="474"/>
      <c r="ZS9" s="474"/>
      <c r="ZT9" s="474"/>
      <c r="ZU9" s="474"/>
      <c r="ZV9" s="474"/>
      <c r="ZW9" s="474"/>
      <c r="ZX9" s="474"/>
      <c r="ZY9" s="474"/>
      <c r="ZZ9" s="474"/>
      <c r="AAA9" s="474"/>
      <c r="AAB9" s="474"/>
      <c r="AAC9" s="474"/>
      <c r="AAD9" s="474"/>
      <c r="AAE9" s="474"/>
      <c r="AAF9" s="474"/>
      <c r="AAG9" s="474"/>
      <c r="AAH9" s="474"/>
      <c r="AAI9" s="474"/>
      <c r="AAJ9" s="474"/>
      <c r="AAK9" s="474"/>
      <c r="AAL9" s="474"/>
      <c r="AAM9" s="474"/>
      <c r="AAN9" s="474"/>
      <c r="AAO9" s="474"/>
      <c r="AAP9" s="474"/>
      <c r="AAQ9" s="474"/>
      <c r="AAR9" s="474"/>
      <c r="AAS9" s="474"/>
      <c r="AAT9" s="474"/>
      <c r="AAU9" s="474"/>
      <c r="AAV9" s="474"/>
      <c r="AAW9" s="474"/>
      <c r="AAX9" s="474"/>
      <c r="AAY9" s="474"/>
      <c r="AAZ9" s="474"/>
      <c r="ABA9" s="474"/>
      <c r="ABB9" s="474"/>
      <c r="ABC9" s="474"/>
      <c r="ABD9" s="474"/>
      <c r="ABE9" s="474"/>
      <c r="ABF9" s="474"/>
      <c r="ABG9" s="474"/>
      <c r="ABH9" s="474"/>
      <c r="ABI9" s="474"/>
      <c r="ABJ9" s="474"/>
      <c r="ABK9" s="474"/>
      <c r="ABL9" s="474"/>
      <c r="ABM9" s="474"/>
      <c r="ABN9" s="474"/>
      <c r="ABO9" s="474"/>
      <c r="ABP9" s="474"/>
      <c r="ABQ9" s="474"/>
      <c r="ABR9" s="474"/>
      <c r="ABS9" s="474"/>
      <c r="ABT9" s="474"/>
      <c r="ABU9" s="474"/>
      <c r="ABV9" s="474"/>
      <c r="ABW9" s="474"/>
      <c r="ABX9" s="474"/>
      <c r="ABY9" s="474"/>
      <c r="ABZ9" s="474"/>
      <c r="ACA9" s="474"/>
      <c r="ACB9" s="474"/>
      <c r="ACC9" s="474"/>
      <c r="ACD9" s="474"/>
      <c r="ACE9" s="474"/>
      <c r="ACF9" s="474"/>
      <c r="ACG9" s="474"/>
      <c r="ACH9" s="474"/>
      <c r="ACI9" s="474"/>
      <c r="ACJ9" s="474"/>
      <c r="ACK9" s="474"/>
      <c r="ACL9" s="474"/>
      <c r="ACM9" s="474"/>
      <c r="ACN9" s="474"/>
      <c r="ACO9" s="474"/>
      <c r="ACP9" s="474"/>
      <c r="ACQ9" s="474"/>
      <c r="ACR9" s="474"/>
      <c r="ACS9" s="474"/>
      <c r="ACT9" s="474"/>
      <c r="ACU9" s="474"/>
      <c r="ACV9" s="474"/>
      <c r="ACW9" s="474"/>
      <c r="ACX9" s="474"/>
      <c r="ACY9" s="474"/>
      <c r="ACZ9" s="474"/>
      <c r="ADA9" s="474"/>
      <c r="ADB9" s="474"/>
      <c r="ADC9" s="474"/>
      <c r="ADD9" s="474"/>
      <c r="ADE9" s="474"/>
      <c r="ADF9" s="474"/>
      <c r="ADG9" s="474"/>
      <c r="ADH9" s="474"/>
      <c r="ADI9" s="474"/>
      <c r="ADJ9" s="474"/>
      <c r="ADK9" s="474"/>
      <c r="ADL9" s="474"/>
      <c r="ADM9" s="474"/>
      <c r="ADN9" s="474"/>
      <c r="ADO9" s="474"/>
      <c r="ADP9" s="474"/>
      <c r="ADQ9" s="474"/>
      <c r="ADR9" s="474"/>
      <c r="ADS9" s="474"/>
      <c r="ADT9" s="474"/>
      <c r="ADU9" s="474"/>
      <c r="ADV9" s="474"/>
      <c r="ADW9" s="474"/>
      <c r="ADX9" s="474"/>
      <c r="ADY9" s="474"/>
      <c r="ADZ9" s="474"/>
      <c r="AEA9" s="474"/>
      <c r="AEB9" s="474"/>
      <c r="AEC9" s="474"/>
      <c r="AED9" s="474"/>
      <c r="AEE9" s="474"/>
      <c r="AEF9" s="474"/>
      <c r="AEG9" s="474"/>
      <c r="AEH9" s="474"/>
      <c r="AEI9" s="474"/>
      <c r="AEJ9" s="474"/>
      <c r="AEK9" s="474"/>
      <c r="AEL9" s="474"/>
      <c r="AEM9" s="474"/>
      <c r="AEN9" s="474"/>
      <c r="AEO9" s="474"/>
      <c r="AEP9" s="474"/>
      <c r="AEQ9" s="474"/>
      <c r="AER9" s="474"/>
      <c r="AES9" s="474"/>
      <c r="AET9" s="474"/>
      <c r="AEU9" s="474"/>
      <c r="AEV9" s="474"/>
      <c r="AEW9" s="474"/>
      <c r="AEX9" s="474"/>
      <c r="AEY9" s="474"/>
      <c r="AEZ9" s="474"/>
      <c r="AFA9" s="474"/>
      <c r="AFB9" s="474"/>
      <c r="AFC9" s="474"/>
      <c r="AFD9" s="474"/>
      <c r="AFE9" s="474"/>
      <c r="AFF9" s="474"/>
      <c r="AFG9" s="474"/>
      <c r="AFH9" s="474"/>
      <c r="AFI9" s="474"/>
      <c r="AFJ9" s="474"/>
      <c r="AFK9" s="474"/>
      <c r="AFL9" s="474"/>
      <c r="AFM9" s="474"/>
      <c r="AFN9" s="474"/>
      <c r="AFO9" s="474"/>
      <c r="AFP9" s="474"/>
      <c r="AFQ9" s="474"/>
      <c r="AFR9" s="474"/>
      <c r="AFS9" s="474"/>
      <c r="AFT9" s="474"/>
      <c r="AFU9" s="474"/>
      <c r="AFV9" s="474"/>
      <c r="AFW9" s="474"/>
      <c r="AFX9" s="474"/>
      <c r="AFY9" s="474"/>
      <c r="AFZ9" s="474"/>
      <c r="AGA9" s="474"/>
      <c r="AGB9" s="474"/>
      <c r="AGC9" s="474"/>
      <c r="AGD9" s="474"/>
      <c r="AGE9" s="474"/>
      <c r="AGF9" s="474"/>
      <c r="AGG9" s="474"/>
      <c r="AGH9" s="474"/>
      <c r="AGI9" s="474"/>
      <c r="AGJ9" s="474"/>
      <c r="AGK9" s="474"/>
      <c r="AGL9" s="474"/>
      <c r="AGM9" s="474"/>
      <c r="AGN9" s="474"/>
      <c r="AGO9" s="474"/>
      <c r="AGP9" s="474"/>
      <c r="AGQ9" s="474"/>
      <c r="AGR9" s="474"/>
      <c r="AGS9" s="474"/>
      <c r="AGT9" s="474"/>
      <c r="AGU9" s="474"/>
      <c r="AGV9" s="474"/>
      <c r="AGW9" s="474"/>
      <c r="AGX9" s="474"/>
      <c r="AGY9" s="474"/>
      <c r="AGZ9" s="474"/>
      <c r="AHA9" s="474"/>
      <c r="AHB9" s="474"/>
      <c r="AHC9" s="474"/>
      <c r="AHD9" s="474"/>
      <c r="AHE9" s="474"/>
      <c r="AHF9" s="474"/>
      <c r="AHG9" s="474"/>
      <c r="AHH9" s="474"/>
      <c r="AHI9" s="474"/>
      <c r="AHJ9" s="474"/>
      <c r="AHK9" s="474"/>
      <c r="AHL9" s="474"/>
      <c r="AHM9" s="474"/>
      <c r="AHN9" s="474"/>
      <c r="AHO9" s="474"/>
      <c r="AHP9" s="474"/>
      <c r="AHQ9" s="474"/>
      <c r="AHR9" s="474"/>
      <c r="AHS9" s="474"/>
      <c r="AHT9" s="474"/>
      <c r="AHU9" s="474"/>
      <c r="AHV9" s="474"/>
      <c r="AHW9" s="474"/>
      <c r="AHX9" s="474"/>
      <c r="AHY9" s="474"/>
      <c r="AHZ9" s="474"/>
      <c r="AIA9" s="474"/>
      <c r="AIB9" s="474"/>
      <c r="AIC9" s="474"/>
      <c r="AID9" s="474"/>
      <c r="AIE9" s="474"/>
      <c r="AIF9" s="474"/>
      <c r="AIG9" s="474"/>
      <c r="AIH9" s="474"/>
      <c r="AII9" s="474"/>
      <c r="AIJ9" s="474"/>
      <c r="AIK9" s="474"/>
      <c r="AIL9" s="474"/>
      <c r="AIM9" s="474"/>
      <c r="AIN9" s="474"/>
      <c r="AIO9" s="474"/>
      <c r="AIP9" s="474"/>
      <c r="AIQ9" s="474"/>
      <c r="AIR9" s="474"/>
      <c r="AIS9" s="474"/>
      <c r="AIT9" s="474"/>
      <c r="AIU9" s="474"/>
      <c r="AIV9" s="474"/>
      <c r="AIW9" s="474"/>
      <c r="AIX9" s="474"/>
      <c r="AIY9" s="474"/>
      <c r="AIZ9" s="474"/>
      <c r="AJA9" s="474"/>
      <c r="AJB9" s="474"/>
      <c r="AJC9" s="474"/>
      <c r="AJD9" s="474"/>
      <c r="AJE9" s="474"/>
      <c r="AJF9" s="474"/>
      <c r="AJG9" s="474"/>
      <c r="AJH9" s="474"/>
      <c r="AJI9" s="474"/>
      <c r="AJJ9" s="474"/>
      <c r="AJK9" s="474"/>
      <c r="AJL9" s="474"/>
      <c r="AJM9" s="474"/>
      <c r="AJN9" s="474"/>
      <c r="AJO9" s="474"/>
      <c r="AJP9" s="474"/>
    </row>
    <row r="10" spans="1:952" s="480" customFormat="1" ht="16.2" customHeight="1">
      <c r="A10" s="188"/>
      <c r="B10" s="477" t="s">
        <v>169</v>
      </c>
      <c r="C10" s="477"/>
      <c r="D10" s="478">
        <f>IF(D17=0,D8*'Sprzedaz | Wplywy'!D112,0)</f>
        <v>0</v>
      </c>
      <c r="E10" s="478">
        <f>IF(E17=0,E8*'Sprzedaz | Wplywy'!E112,0)</f>
        <v>0</v>
      </c>
      <c r="F10" s="478">
        <f>IF(F17=0,F8*'Sprzedaz | Wplywy'!F112,0)</f>
        <v>0</v>
      </c>
      <c r="G10" s="478">
        <f>IF(G17=0,G8*'Sprzedaz | Wplywy'!G112,0)</f>
        <v>0</v>
      </c>
      <c r="H10" s="478">
        <f>IF(H17=0,H8*'Sprzedaz | Wplywy'!H112,0)</f>
        <v>0</v>
      </c>
      <c r="I10" s="478">
        <f>IF(I17=0,I8*'Sprzedaz | Wplywy'!I112,0)</f>
        <v>0</v>
      </c>
      <c r="J10" s="478">
        <f>IF(J17=0,J8*'Sprzedaz | Wplywy'!J112,0)</f>
        <v>0</v>
      </c>
      <c r="K10" s="478">
        <f>IF(K17=0,K8*'Sprzedaz | Wplywy'!K112,0)</f>
        <v>0</v>
      </c>
      <c r="L10" s="478">
        <f>IF(L17=0,L8*'Sprzedaz | Wplywy'!L112,0)</f>
        <v>0</v>
      </c>
      <c r="M10" s="478">
        <f>IF(M17=0,M8*'Sprzedaz | Wplywy'!M112,0)</f>
        <v>0</v>
      </c>
      <c r="N10" s="478">
        <f ca="1">IF(N17=0,N8*'Sprzedaz | Wplywy'!N112,0)</f>
        <v>29311200</v>
      </c>
      <c r="O10" s="478">
        <f ca="1">IF(O17=0,O8*'Sprzedaz | Wplywy'!O112,0)</f>
        <v>36639000</v>
      </c>
      <c r="P10" s="479"/>
      <c r="Q10" s="479"/>
      <c r="R10" s="479"/>
      <c r="S10" s="479"/>
      <c r="T10" s="479"/>
      <c r="U10" s="479"/>
      <c r="V10" s="479"/>
      <c r="W10" s="479"/>
      <c r="X10" s="479"/>
      <c r="Y10" s="479"/>
      <c r="Z10" s="479"/>
      <c r="AA10" s="479"/>
      <c r="AB10" s="479"/>
      <c r="AC10" s="479"/>
      <c r="AD10" s="479"/>
      <c r="AE10" s="479"/>
      <c r="AF10" s="479"/>
      <c r="AG10" s="479"/>
      <c r="AH10" s="479"/>
      <c r="AI10" s="479"/>
      <c r="AJ10" s="479"/>
      <c r="AK10" s="479"/>
      <c r="AL10" s="479"/>
      <c r="AM10" s="479"/>
      <c r="AN10" s="479"/>
      <c r="AO10" s="479"/>
      <c r="AP10" s="479"/>
      <c r="AQ10" s="479"/>
      <c r="AR10" s="479"/>
      <c r="AS10" s="479"/>
      <c r="AT10" s="479"/>
      <c r="AU10" s="479"/>
      <c r="AV10" s="479"/>
      <c r="AW10" s="479"/>
      <c r="AX10" s="479"/>
      <c r="AY10" s="479"/>
      <c r="AZ10" s="479"/>
      <c r="BA10" s="479"/>
      <c r="BB10" s="479"/>
      <c r="BC10" s="479"/>
      <c r="BD10" s="479"/>
      <c r="BE10" s="479"/>
      <c r="BF10" s="479"/>
      <c r="BG10" s="479"/>
      <c r="BH10" s="479"/>
      <c r="BI10" s="479"/>
      <c r="BJ10" s="479"/>
      <c r="BK10" s="479"/>
      <c r="BL10" s="479"/>
      <c r="BM10" s="479"/>
      <c r="BN10" s="479"/>
      <c r="BO10" s="479"/>
      <c r="BP10" s="479"/>
      <c r="BQ10" s="479"/>
      <c r="BR10" s="479"/>
      <c r="BS10" s="479"/>
      <c r="BT10" s="479"/>
      <c r="BU10" s="479"/>
      <c r="BV10" s="479"/>
      <c r="BW10" s="479"/>
      <c r="BX10" s="479"/>
      <c r="BY10" s="479"/>
      <c r="BZ10" s="479"/>
      <c r="CA10" s="479"/>
      <c r="CB10" s="479"/>
      <c r="CC10" s="479"/>
      <c r="CD10" s="479"/>
      <c r="CE10" s="479"/>
      <c r="CF10" s="479"/>
      <c r="CG10" s="479"/>
      <c r="CH10" s="479"/>
      <c r="CI10" s="479"/>
      <c r="CJ10" s="479"/>
      <c r="CK10" s="479"/>
      <c r="CL10" s="479"/>
      <c r="CM10" s="479"/>
      <c r="CN10" s="479"/>
      <c r="CO10" s="479"/>
      <c r="CP10" s="479"/>
      <c r="CQ10" s="479"/>
      <c r="CR10" s="479"/>
      <c r="CS10" s="479"/>
      <c r="CT10" s="479"/>
      <c r="CU10" s="479"/>
      <c r="CV10" s="479"/>
      <c r="CW10" s="479"/>
      <c r="CX10" s="479"/>
      <c r="CY10" s="479"/>
      <c r="CZ10" s="479"/>
      <c r="DA10" s="479"/>
      <c r="DB10" s="479"/>
      <c r="DC10" s="479"/>
      <c r="DD10" s="479"/>
      <c r="DE10" s="479"/>
      <c r="DF10" s="479"/>
      <c r="DG10" s="479"/>
      <c r="DH10" s="479"/>
      <c r="DI10" s="479"/>
      <c r="DJ10" s="479"/>
      <c r="DK10" s="479"/>
      <c r="DL10" s="479"/>
      <c r="DM10" s="479"/>
      <c r="DN10" s="479"/>
      <c r="DO10" s="479"/>
      <c r="DP10" s="479"/>
      <c r="DQ10" s="479"/>
      <c r="DR10" s="479"/>
      <c r="DS10" s="479"/>
      <c r="DT10" s="479"/>
      <c r="DU10" s="479"/>
      <c r="DV10" s="479"/>
      <c r="DW10" s="479"/>
      <c r="DX10" s="479"/>
      <c r="DY10" s="479"/>
      <c r="DZ10" s="479"/>
      <c r="EA10" s="479"/>
      <c r="EB10" s="479"/>
      <c r="EC10" s="479"/>
      <c r="ED10" s="479"/>
      <c r="EE10" s="479"/>
      <c r="EF10" s="479"/>
      <c r="EG10" s="479"/>
      <c r="EH10" s="479"/>
      <c r="EI10" s="479"/>
      <c r="EJ10" s="479"/>
      <c r="EK10" s="479"/>
      <c r="EL10" s="479"/>
      <c r="EM10" s="479"/>
      <c r="EN10" s="479"/>
      <c r="EO10" s="479"/>
      <c r="EP10" s="479"/>
      <c r="EQ10" s="479"/>
      <c r="ER10" s="479"/>
      <c r="ES10" s="479"/>
      <c r="ET10" s="479"/>
      <c r="EU10" s="479"/>
      <c r="EV10" s="479"/>
      <c r="EW10" s="479"/>
      <c r="EX10" s="479"/>
      <c r="EY10" s="479"/>
      <c r="EZ10" s="479"/>
      <c r="FA10" s="479"/>
      <c r="FB10" s="479"/>
      <c r="FC10" s="479"/>
      <c r="FD10" s="479"/>
      <c r="FE10" s="479"/>
      <c r="FF10" s="479"/>
      <c r="FG10" s="479"/>
      <c r="FH10" s="479"/>
      <c r="FI10" s="479"/>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c r="GK10" s="479"/>
      <c r="GL10" s="479"/>
      <c r="GM10" s="479"/>
      <c r="GN10" s="479"/>
      <c r="GO10" s="479"/>
      <c r="GP10" s="479"/>
      <c r="GQ10" s="479"/>
      <c r="GR10" s="479"/>
      <c r="GS10" s="479"/>
      <c r="GT10" s="479"/>
      <c r="GU10" s="479"/>
      <c r="GV10" s="479"/>
      <c r="GW10" s="479"/>
      <c r="GX10" s="479"/>
      <c r="GY10" s="479"/>
      <c r="GZ10" s="479"/>
      <c r="HA10" s="479"/>
      <c r="HB10" s="479"/>
      <c r="HC10" s="479"/>
      <c r="HD10" s="479"/>
      <c r="HE10" s="479"/>
      <c r="HF10" s="479"/>
      <c r="HG10" s="479"/>
      <c r="HH10" s="479"/>
      <c r="HI10" s="479"/>
      <c r="HJ10" s="479"/>
      <c r="HK10" s="479"/>
      <c r="HL10" s="479"/>
      <c r="HM10" s="479"/>
      <c r="HN10" s="479"/>
      <c r="HO10" s="479"/>
      <c r="HP10" s="479"/>
      <c r="HQ10" s="479"/>
      <c r="HR10" s="479"/>
      <c r="HS10" s="479"/>
      <c r="HT10" s="479"/>
      <c r="HU10" s="479"/>
      <c r="HV10" s="479"/>
      <c r="HW10" s="479"/>
      <c r="HX10" s="479"/>
      <c r="HY10" s="479"/>
      <c r="HZ10" s="479"/>
      <c r="IA10" s="479"/>
      <c r="IB10" s="479"/>
      <c r="IC10" s="479"/>
      <c r="ID10" s="479"/>
      <c r="IE10" s="479"/>
      <c r="IF10" s="479"/>
      <c r="IG10" s="479"/>
      <c r="IH10" s="479"/>
      <c r="II10" s="479"/>
      <c r="IJ10" s="479"/>
      <c r="IK10" s="479"/>
      <c r="IL10" s="479"/>
      <c r="IM10" s="479"/>
      <c r="IN10" s="479"/>
      <c r="IO10" s="479"/>
      <c r="IP10" s="479"/>
      <c r="IQ10" s="479"/>
      <c r="IR10" s="479"/>
      <c r="IS10" s="479"/>
      <c r="IT10" s="479"/>
      <c r="IU10" s="479"/>
      <c r="IV10" s="479"/>
      <c r="IW10" s="479"/>
      <c r="IX10" s="479"/>
      <c r="IY10" s="479"/>
      <c r="IZ10" s="479"/>
      <c r="JA10" s="479"/>
      <c r="JB10" s="479"/>
      <c r="JC10" s="479"/>
      <c r="JD10" s="479"/>
      <c r="JE10" s="479"/>
      <c r="JF10" s="479"/>
      <c r="JG10" s="479"/>
      <c r="JH10" s="479"/>
      <c r="JI10" s="479"/>
      <c r="JJ10" s="479"/>
      <c r="JK10" s="479"/>
      <c r="JL10" s="479"/>
      <c r="JM10" s="479"/>
      <c r="JN10" s="479"/>
      <c r="JO10" s="479"/>
      <c r="JP10" s="479"/>
      <c r="JQ10" s="479"/>
      <c r="JR10" s="479"/>
      <c r="JS10" s="479"/>
      <c r="JT10" s="479"/>
      <c r="JU10" s="479"/>
      <c r="JV10" s="479"/>
      <c r="JW10" s="479"/>
      <c r="JX10" s="479"/>
      <c r="JY10" s="479"/>
      <c r="JZ10" s="479"/>
      <c r="KA10" s="479"/>
      <c r="KB10" s="479"/>
      <c r="KC10" s="479"/>
      <c r="KD10" s="479"/>
      <c r="KE10" s="479"/>
      <c r="KF10" s="479"/>
      <c r="KG10" s="479"/>
      <c r="KH10" s="479"/>
      <c r="KI10" s="479"/>
      <c r="KJ10" s="479"/>
      <c r="KK10" s="479"/>
      <c r="KL10" s="479"/>
      <c r="KM10" s="479"/>
      <c r="KN10" s="479"/>
      <c r="KO10" s="479"/>
      <c r="KP10" s="479"/>
      <c r="KQ10" s="479"/>
      <c r="KR10" s="479"/>
      <c r="KS10" s="479"/>
      <c r="KT10" s="479"/>
      <c r="KU10" s="479"/>
      <c r="KV10" s="479"/>
      <c r="KW10" s="479"/>
      <c r="KX10" s="479"/>
      <c r="KY10" s="479"/>
      <c r="KZ10" s="479"/>
      <c r="LA10" s="479"/>
      <c r="LB10" s="479"/>
      <c r="LC10" s="479"/>
      <c r="LD10" s="479"/>
      <c r="LE10" s="479"/>
      <c r="LF10" s="479"/>
      <c r="LG10" s="479"/>
      <c r="LH10" s="479"/>
      <c r="LI10" s="479"/>
      <c r="LJ10" s="479"/>
      <c r="LK10" s="479"/>
      <c r="LL10" s="479"/>
      <c r="LM10" s="479"/>
      <c r="LN10" s="479"/>
      <c r="LO10" s="479"/>
      <c r="LP10" s="479"/>
      <c r="LQ10" s="479"/>
      <c r="LR10" s="479"/>
      <c r="LS10" s="479"/>
      <c r="LT10" s="479"/>
      <c r="LU10" s="479"/>
      <c r="LV10" s="479"/>
      <c r="LW10" s="479"/>
      <c r="LX10" s="479"/>
      <c r="LY10" s="479"/>
      <c r="LZ10" s="479"/>
      <c r="MA10" s="479"/>
      <c r="MB10" s="479"/>
      <c r="MC10" s="479"/>
      <c r="MD10" s="479"/>
      <c r="ME10" s="479"/>
      <c r="MF10" s="479"/>
      <c r="MG10" s="479"/>
      <c r="MH10" s="479"/>
      <c r="MI10" s="479"/>
      <c r="MJ10" s="479"/>
      <c r="MK10" s="479"/>
      <c r="ML10" s="479"/>
      <c r="MM10" s="479"/>
      <c r="MN10" s="479"/>
      <c r="MO10" s="479"/>
      <c r="MP10" s="479"/>
      <c r="MQ10" s="479"/>
      <c r="MR10" s="479"/>
      <c r="MS10" s="479"/>
      <c r="MT10" s="479"/>
      <c r="MU10" s="479"/>
      <c r="MV10" s="479"/>
      <c r="MW10" s="479"/>
      <c r="MX10" s="479"/>
      <c r="MY10" s="479"/>
      <c r="MZ10" s="479"/>
      <c r="NA10" s="479"/>
      <c r="NB10" s="479"/>
      <c r="NC10" s="479"/>
      <c r="ND10" s="479"/>
      <c r="NE10" s="479"/>
      <c r="NF10" s="479"/>
      <c r="NG10" s="479"/>
      <c r="NH10" s="479"/>
      <c r="NI10" s="479"/>
      <c r="NJ10" s="479"/>
      <c r="NK10" s="479"/>
      <c r="NL10" s="479"/>
      <c r="NM10" s="479"/>
      <c r="NN10" s="479"/>
      <c r="NO10" s="479"/>
      <c r="NP10" s="479"/>
      <c r="NQ10" s="479"/>
      <c r="NR10" s="479"/>
      <c r="NS10" s="479"/>
      <c r="NT10" s="479"/>
      <c r="NU10" s="479"/>
      <c r="NV10" s="479"/>
      <c r="NW10" s="479"/>
      <c r="NX10" s="479"/>
      <c r="NY10" s="479"/>
      <c r="NZ10" s="479"/>
      <c r="OA10" s="479"/>
      <c r="OB10" s="479"/>
      <c r="OC10" s="479"/>
      <c r="OD10" s="479"/>
      <c r="OE10" s="479"/>
      <c r="OF10" s="479"/>
      <c r="OG10" s="479"/>
      <c r="OH10" s="479"/>
      <c r="OI10" s="479"/>
      <c r="OJ10" s="479"/>
      <c r="OK10" s="479"/>
      <c r="OL10" s="479"/>
      <c r="OM10" s="479"/>
      <c r="ON10" s="479"/>
      <c r="OO10" s="479"/>
      <c r="OP10" s="479"/>
      <c r="OQ10" s="479"/>
      <c r="OR10" s="479"/>
      <c r="OS10" s="479"/>
      <c r="OT10" s="479"/>
      <c r="OU10" s="479"/>
      <c r="OV10" s="479"/>
      <c r="OW10" s="479"/>
      <c r="OX10" s="479"/>
      <c r="OY10" s="479"/>
      <c r="OZ10" s="479"/>
      <c r="PA10" s="479"/>
      <c r="PB10" s="479"/>
      <c r="PC10" s="479"/>
      <c r="PD10" s="479"/>
      <c r="PE10" s="479"/>
      <c r="PF10" s="479"/>
      <c r="PG10" s="479"/>
      <c r="PH10" s="479"/>
      <c r="PI10" s="479"/>
      <c r="PJ10" s="479"/>
      <c r="PK10" s="479"/>
      <c r="PL10" s="479"/>
      <c r="PM10" s="479"/>
      <c r="PN10" s="479"/>
      <c r="PO10" s="479"/>
      <c r="PP10" s="479"/>
      <c r="PQ10" s="479"/>
      <c r="PR10" s="479"/>
      <c r="PS10" s="479"/>
      <c r="PT10" s="479"/>
      <c r="PU10" s="479"/>
      <c r="PV10" s="479"/>
      <c r="PW10" s="479"/>
      <c r="PX10" s="479"/>
      <c r="PY10" s="479"/>
      <c r="PZ10" s="479"/>
      <c r="QA10" s="479"/>
      <c r="QB10" s="479"/>
      <c r="QC10" s="479"/>
      <c r="QD10" s="479"/>
      <c r="QE10" s="479"/>
      <c r="QF10" s="479"/>
      <c r="QG10" s="479"/>
      <c r="QH10" s="479"/>
      <c r="QI10" s="479"/>
      <c r="QJ10" s="479"/>
      <c r="QK10" s="479"/>
      <c r="QL10" s="479"/>
      <c r="QM10" s="479"/>
      <c r="QN10" s="479"/>
      <c r="QO10" s="479"/>
      <c r="QP10" s="479"/>
      <c r="QQ10" s="479"/>
      <c r="QR10" s="479"/>
      <c r="QS10" s="479"/>
      <c r="QT10" s="479"/>
      <c r="QU10" s="479"/>
      <c r="QV10" s="479"/>
      <c r="QW10" s="479"/>
      <c r="QX10" s="479"/>
      <c r="QY10" s="479"/>
      <c r="QZ10" s="479"/>
      <c r="RA10" s="479"/>
      <c r="RB10" s="479"/>
      <c r="RC10" s="479"/>
      <c r="RD10" s="479"/>
      <c r="RE10" s="479"/>
      <c r="RF10" s="479"/>
      <c r="RG10" s="479"/>
      <c r="RH10" s="479"/>
      <c r="RI10" s="479"/>
      <c r="RJ10" s="479"/>
      <c r="RK10" s="479"/>
      <c r="RL10" s="479"/>
      <c r="RM10" s="479"/>
      <c r="RN10" s="479"/>
      <c r="RO10" s="479"/>
      <c r="RP10" s="479"/>
      <c r="RQ10" s="479"/>
      <c r="RR10" s="479"/>
      <c r="RS10" s="479"/>
      <c r="RT10" s="479"/>
      <c r="RU10" s="479"/>
      <c r="RV10" s="479"/>
      <c r="RW10" s="479"/>
      <c r="RX10" s="479"/>
      <c r="RY10" s="479"/>
      <c r="RZ10" s="479"/>
      <c r="SA10" s="479"/>
      <c r="SB10" s="479"/>
      <c r="SC10" s="479"/>
      <c r="SD10" s="479"/>
      <c r="SE10" s="479"/>
      <c r="SF10" s="479"/>
      <c r="SG10" s="479"/>
      <c r="SH10" s="479"/>
      <c r="SI10" s="479"/>
      <c r="SJ10" s="479"/>
      <c r="SK10" s="479"/>
      <c r="SL10" s="479"/>
      <c r="SM10" s="479"/>
      <c r="SN10" s="479"/>
      <c r="SO10" s="479"/>
      <c r="SP10" s="479"/>
      <c r="SQ10" s="479"/>
      <c r="SR10" s="479"/>
      <c r="SS10" s="479"/>
      <c r="ST10" s="479"/>
      <c r="SU10" s="479"/>
      <c r="SV10" s="479"/>
      <c r="SW10" s="479"/>
      <c r="SX10" s="479"/>
      <c r="SY10" s="479"/>
      <c r="SZ10" s="479"/>
      <c r="TA10" s="479"/>
      <c r="TB10" s="479"/>
      <c r="TC10" s="479"/>
      <c r="TD10" s="479"/>
      <c r="TE10" s="479"/>
      <c r="TF10" s="479"/>
      <c r="TG10" s="479"/>
      <c r="TH10" s="479"/>
      <c r="TI10" s="479"/>
      <c r="TJ10" s="479"/>
      <c r="TK10" s="479"/>
      <c r="TL10" s="479"/>
      <c r="TM10" s="479"/>
      <c r="TN10" s="479"/>
      <c r="TO10" s="479"/>
      <c r="TP10" s="479"/>
      <c r="TQ10" s="479"/>
      <c r="TR10" s="479"/>
      <c r="TS10" s="479"/>
      <c r="TT10" s="479"/>
      <c r="TU10" s="479"/>
      <c r="TV10" s="479"/>
      <c r="TW10" s="479"/>
      <c r="TX10" s="479"/>
      <c r="TY10" s="479"/>
      <c r="TZ10" s="479"/>
      <c r="UA10" s="479"/>
      <c r="UB10" s="479"/>
      <c r="UC10" s="479"/>
      <c r="UD10" s="479"/>
      <c r="UE10" s="479"/>
      <c r="UF10" s="479"/>
      <c r="UG10" s="479"/>
      <c r="UH10" s="479"/>
      <c r="UI10" s="479"/>
      <c r="UJ10" s="479"/>
      <c r="UK10" s="479"/>
      <c r="UL10" s="479"/>
      <c r="UM10" s="479"/>
      <c r="UN10" s="479"/>
      <c r="UO10" s="479"/>
      <c r="UP10" s="479"/>
      <c r="UQ10" s="479"/>
      <c r="UR10" s="479"/>
      <c r="US10" s="479"/>
      <c r="UT10" s="479"/>
      <c r="UU10" s="479"/>
      <c r="UV10" s="479"/>
      <c r="UW10" s="479"/>
      <c r="UX10" s="479"/>
      <c r="UY10" s="479"/>
      <c r="UZ10" s="479"/>
      <c r="VA10" s="479"/>
      <c r="VB10" s="479"/>
      <c r="VC10" s="479"/>
      <c r="VD10" s="479"/>
      <c r="VE10" s="479"/>
      <c r="VF10" s="479"/>
      <c r="VG10" s="479"/>
      <c r="VH10" s="479"/>
      <c r="VI10" s="479"/>
      <c r="VJ10" s="479"/>
      <c r="VK10" s="479"/>
      <c r="VL10" s="479"/>
      <c r="VM10" s="479"/>
      <c r="VN10" s="479"/>
      <c r="VO10" s="479"/>
      <c r="VP10" s="479"/>
      <c r="VQ10" s="479"/>
      <c r="VR10" s="479"/>
      <c r="VS10" s="479"/>
      <c r="VT10" s="479"/>
      <c r="VU10" s="479"/>
      <c r="VV10" s="479"/>
      <c r="VW10" s="479"/>
      <c r="VX10" s="479"/>
      <c r="VY10" s="479"/>
      <c r="VZ10" s="479"/>
      <c r="WA10" s="479"/>
      <c r="WB10" s="479"/>
      <c r="WC10" s="479"/>
      <c r="WD10" s="479"/>
      <c r="WE10" s="479"/>
      <c r="WF10" s="479"/>
      <c r="WG10" s="479"/>
      <c r="WH10" s="479"/>
      <c r="WI10" s="479"/>
      <c r="WJ10" s="479"/>
      <c r="WK10" s="479"/>
      <c r="WL10" s="479"/>
      <c r="WM10" s="479"/>
      <c r="WN10" s="479"/>
      <c r="WO10" s="479"/>
      <c r="WP10" s="479"/>
      <c r="WQ10" s="479"/>
      <c r="WR10" s="479"/>
      <c r="WS10" s="479"/>
      <c r="WT10" s="479"/>
      <c r="WU10" s="479"/>
      <c r="WV10" s="479"/>
      <c r="WW10" s="479"/>
      <c r="WX10" s="479"/>
      <c r="WY10" s="479"/>
      <c r="WZ10" s="479"/>
      <c r="XA10" s="479"/>
      <c r="XB10" s="479"/>
      <c r="XC10" s="479"/>
      <c r="XD10" s="479"/>
      <c r="XE10" s="479"/>
      <c r="XF10" s="479"/>
      <c r="XG10" s="479"/>
      <c r="XH10" s="479"/>
      <c r="XI10" s="479"/>
      <c r="XJ10" s="479"/>
      <c r="XK10" s="479"/>
      <c r="XL10" s="479"/>
      <c r="XM10" s="479"/>
      <c r="XN10" s="479"/>
      <c r="XO10" s="479"/>
      <c r="XP10" s="479"/>
      <c r="XQ10" s="479"/>
      <c r="XR10" s="479"/>
      <c r="XS10" s="479"/>
      <c r="XT10" s="479"/>
      <c r="XU10" s="479"/>
      <c r="XV10" s="479"/>
      <c r="XW10" s="479"/>
      <c r="XX10" s="479"/>
      <c r="XY10" s="479"/>
      <c r="XZ10" s="479"/>
      <c r="YA10" s="479"/>
      <c r="YB10" s="479"/>
      <c r="YC10" s="479"/>
      <c r="YD10" s="479"/>
      <c r="YE10" s="479"/>
      <c r="YF10" s="479"/>
      <c r="YG10" s="479"/>
      <c r="YH10" s="479"/>
      <c r="YI10" s="479"/>
      <c r="YJ10" s="479"/>
      <c r="YK10" s="479"/>
      <c r="YL10" s="479"/>
      <c r="YM10" s="479"/>
      <c r="YN10" s="479"/>
      <c r="YO10" s="479"/>
      <c r="YP10" s="479"/>
      <c r="YQ10" s="479"/>
      <c r="YR10" s="479"/>
      <c r="YS10" s="479"/>
      <c r="YT10" s="479"/>
      <c r="YU10" s="479"/>
      <c r="YV10" s="479"/>
      <c r="YW10" s="479"/>
      <c r="YX10" s="479"/>
      <c r="YY10" s="479"/>
      <c r="YZ10" s="479"/>
      <c r="ZA10" s="479"/>
      <c r="ZB10" s="479"/>
      <c r="ZC10" s="479"/>
      <c r="ZD10" s="479"/>
      <c r="ZE10" s="479"/>
      <c r="ZF10" s="479"/>
      <c r="ZG10" s="479"/>
      <c r="ZH10" s="479"/>
      <c r="ZI10" s="479"/>
      <c r="ZJ10" s="479"/>
      <c r="ZK10" s="479"/>
      <c r="ZL10" s="479"/>
      <c r="ZM10" s="479"/>
      <c r="ZN10" s="479"/>
      <c r="ZO10" s="479"/>
      <c r="ZP10" s="479"/>
      <c r="ZQ10" s="479"/>
      <c r="ZR10" s="479"/>
      <c r="ZS10" s="479"/>
      <c r="ZT10" s="479"/>
      <c r="ZU10" s="479"/>
      <c r="ZV10" s="479"/>
      <c r="ZW10" s="479"/>
      <c r="ZX10" s="479"/>
      <c r="ZY10" s="479"/>
      <c r="ZZ10" s="479"/>
      <c r="AAA10" s="479"/>
      <c r="AAB10" s="479"/>
      <c r="AAC10" s="479"/>
      <c r="AAD10" s="479"/>
      <c r="AAE10" s="479"/>
      <c r="AAF10" s="479"/>
      <c r="AAG10" s="479"/>
      <c r="AAH10" s="479"/>
      <c r="AAI10" s="479"/>
      <c r="AAJ10" s="479"/>
      <c r="AAK10" s="479"/>
      <c r="AAL10" s="479"/>
      <c r="AAM10" s="479"/>
      <c r="AAN10" s="479"/>
      <c r="AAO10" s="479"/>
      <c r="AAP10" s="479"/>
      <c r="AAQ10" s="479"/>
      <c r="AAR10" s="479"/>
      <c r="AAS10" s="479"/>
      <c r="AAT10" s="479"/>
      <c r="AAU10" s="479"/>
      <c r="AAV10" s="479"/>
      <c r="AAW10" s="479"/>
      <c r="AAX10" s="479"/>
      <c r="AAY10" s="479"/>
      <c r="AAZ10" s="479"/>
      <c r="ABA10" s="479"/>
      <c r="ABB10" s="479"/>
      <c r="ABC10" s="479"/>
      <c r="ABD10" s="479"/>
      <c r="ABE10" s="479"/>
      <c r="ABF10" s="479"/>
      <c r="ABG10" s="479"/>
      <c r="ABH10" s="479"/>
      <c r="ABI10" s="479"/>
      <c r="ABJ10" s="479"/>
      <c r="ABK10" s="479"/>
      <c r="ABL10" s="479"/>
      <c r="ABM10" s="479"/>
      <c r="ABN10" s="479"/>
      <c r="ABO10" s="479"/>
      <c r="ABP10" s="479"/>
      <c r="ABQ10" s="479"/>
      <c r="ABR10" s="479"/>
      <c r="ABS10" s="479"/>
      <c r="ABT10" s="479"/>
      <c r="ABU10" s="479"/>
      <c r="ABV10" s="479"/>
      <c r="ABW10" s="479"/>
      <c r="ABX10" s="479"/>
      <c r="ABY10" s="479"/>
      <c r="ABZ10" s="479"/>
      <c r="ACA10" s="479"/>
      <c r="ACB10" s="479"/>
      <c r="ACC10" s="479"/>
      <c r="ACD10" s="479"/>
      <c r="ACE10" s="479"/>
      <c r="ACF10" s="479"/>
      <c r="ACG10" s="479"/>
      <c r="ACH10" s="479"/>
      <c r="ACI10" s="479"/>
      <c r="ACJ10" s="479"/>
      <c r="ACK10" s="479"/>
      <c r="ACL10" s="479"/>
      <c r="ACM10" s="479"/>
      <c r="ACN10" s="479"/>
      <c r="ACO10" s="479"/>
      <c r="ACP10" s="479"/>
      <c r="ACQ10" s="479"/>
      <c r="ACR10" s="479"/>
      <c r="ACS10" s="479"/>
      <c r="ACT10" s="479"/>
      <c r="ACU10" s="479"/>
      <c r="ACV10" s="479"/>
      <c r="ACW10" s="479"/>
      <c r="ACX10" s="479"/>
      <c r="ACY10" s="479"/>
      <c r="ACZ10" s="479"/>
      <c r="ADA10" s="479"/>
      <c r="ADB10" s="479"/>
      <c r="ADC10" s="479"/>
      <c r="ADD10" s="479"/>
      <c r="ADE10" s="479"/>
      <c r="ADF10" s="479"/>
      <c r="ADG10" s="479"/>
      <c r="ADH10" s="479"/>
      <c r="ADI10" s="479"/>
      <c r="ADJ10" s="479"/>
      <c r="ADK10" s="479"/>
      <c r="ADL10" s="479"/>
      <c r="ADM10" s="479"/>
      <c r="ADN10" s="479"/>
      <c r="ADO10" s="479"/>
      <c r="ADP10" s="479"/>
      <c r="ADQ10" s="479"/>
      <c r="ADR10" s="479"/>
      <c r="ADS10" s="479"/>
      <c r="ADT10" s="479"/>
      <c r="ADU10" s="479"/>
      <c r="ADV10" s="479"/>
      <c r="ADW10" s="479"/>
      <c r="ADX10" s="479"/>
      <c r="ADY10" s="479"/>
      <c r="ADZ10" s="479"/>
      <c r="AEA10" s="479"/>
      <c r="AEB10" s="479"/>
      <c r="AEC10" s="479"/>
      <c r="AED10" s="479"/>
      <c r="AEE10" s="479"/>
      <c r="AEF10" s="479"/>
      <c r="AEG10" s="479"/>
      <c r="AEH10" s="479"/>
      <c r="AEI10" s="479"/>
      <c r="AEJ10" s="479"/>
      <c r="AEK10" s="479"/>
      <c r="AEL10" s="479"/>
      <c r="AEM10" s="479"/>
      <c r="AEN10" s="479"/>
      <c r="AEO10" s="479"/>
      <c r="AEP10" s="479"/>
      <c r="AEQ10" s="479"/>
      <c r="AER10" s="479"/>
      <c r="AES10" s="479"/>
      <c r="AET10" s="479"/>
      <c r="AEU10" s="479"/>
      <c r="AEV10" s="479"/>
      <c r="AEW10" s="479"/>
      <c r="AEX10" s="479"/>
      <c r="AEY10" s="479"/>
      <c r="AEZ10" s="479"/>
      <c r="AFA10" s="479"/>
      <c r="AFB10" s="479"/>
      <c r="AFC10" s="479"/>
      <c r="AFD10" s="479"/>
      <c r="AFE10" s="479"/>
      <c r="AFF10" s="479"/>
      <c r="AFG10" s="479"/>
      <c r="AFH10" s="479"/>
      <c r="AFI10" s="479"/>
      <c r="AFJ10" s="479"/>
      <c r="AFK10" s="479"/>
      <c r="AFL10" s="479"/>
      <c r="AFM10" s="479"/>
      <c r="AFN10" s="479"/>
      <c r="AFO10" s="479"/>
      <c r="AFP10" s="479"/>
      <c r="AFQ10" s="479"/>
      <c r="AFR10" s="479"/>
      <c r="AFS10" s="479"/>
      <c r="AFT10" s="479"/>
      <c r="AFU10" s="479"/>
      <c r="AFV10" s="479"/>
      <c r="AFW10" s="479"/>
      <c r="AFX10" s="479"/>
      <c r="AFY10" s="479"/>
      <c r="AFZ10" s="479"/>
      <c r="AGA10" s="479"/>
      <c r="AGB10" s="479"/>
      <c r="AGC10" s="479"/>
      <c r="AGD10" s="479"/>
      <c r="AGE10" s="479"/>
      <c r="AGF10" s="479"/>
      <c r="AGG10" s="479"/>
      <c r="AGH10" s="479"/>
      <c r="AGI10" s="479"/>
      <c r="AGJ10" s="479"/>
      <c r="AGK10" s="479"/>
      <c r="AGL10" s="479"/>
      <c r="AGM10" s="479"/>
      <c r="AGN10" s="479"/>
      <c r="AGO10" s="479"/>
      <c r="AGP10" s="479"/>
      <c r="AGQ10" s="479"/>
      <c r="AGR10" s="479"/>
      <c r="AGS10" s="479"/>
      <c r="AGT10" s="479"/>
      <c r="AGU10" s="479"/>
      <c r="AGV10" s="479"/>
      <c r="AGW10" s="479"/>
      <c r="AGX10" s="479"/>
      <c r="AGY10" s="479"/>
      <c r="AGZ10" s="479"/>
      <c r="AHA10" s="479"/>
      <c r="AHB10" s="479"/>
      <c r="AHC10" s="479"/>
      <c r="AHD10" s="479"/>
      <c r="AHE10" s="479"/>
      <c r="AHF10" s="479"/>
      <c r="AHG10" s="479"/>
      <c r="AHH10" s="479"/>
      <c r="AHI10" s="479"/>
      <c r="AHJ10" s="479"/>
      <c r="AHK10" s="479"/>
      <c r="AHL10" s="479"/>
      <c r="AHM10" s="479"/>
      <c r="AHN10" s="479"/>
      <c r="AHO10" s="479"/>
      <c r="AHP10" s="479"/>
      <c r="AHQ10" s="479"/>
      <c r="AHR10" s="479"/>
      <c r="AHS10" s="479"/>
      <c r="AHT10" s="479"/>
      <c r="AHU10" s="479"/>
      <c r="AHV10" s="479"/>
      <c r="AHW10" s="479"/>
      <c r="AHX10" s="479"/>
      <c r="AHY10" s="479"/>
      <c r="AHZ10" s="479"/>
      <c r="AIA10" s="479"/>
      <c r="AIB10" s="479"/>
      <c r="AIC10" s="479"/>
      <c r="AID10" s="479"/>
      <c r="AIE10" s="479"/>
      <c r="AIF10" s="479"/>
      <c r="AIG10" s="479"/>
      <c r="AIH10" s="479"/>
      <c r="AII10" s="479"/>
      <c r="AIJ10" s="479"/>
      <c r="AIK10" s="479"/>
      <c r="AIL10" s="479"/>
      <c r="AIM10" s="479"/>
      <c r="AIN10" s="479"/>
      <c r="AIO10" s="479"/>
      <c r="AIP10" s="479"/>
      <c r="AIQ10" s="479"/>
      <c r="AIR10" s="479"/>
      <c r="AIS10" s="479"/>
      <c r="AIT10" s="479"/>
      <c r="AIU10" s="479"/>
      <c r="AIV10" s="479"/>
      <c r="AIW10" s="479"/>
      <c r="AIX10" s="479"/>
      <c r="AIY10" s="479"/>
      <c r="AIZ10" s="479"/>
      <c r="AJA10" s="479"/>
      <c r="AJB10" s="479"/>
      <c r="AJC10" s="479"/>
      <c r="AJD10" s="479"/>
      <c r="AJE10" s="479"/>
      <c r="AJF10" s="479"/>
      <c r="AJG10" s="479"/>
      <c r="AJH10" s="479"/>
      <c r="AJI10" s="479"/>
      <c r="AJJ10" s="479"/>
      <c r="AJK10" s="479"/>
      <c r="AJL10" s="479"/>
      <c r="AJM10" s="479"/>
      <c r="AJN10" s="479"/>
      <c r="AJO10" s="479"/>
      <c r="AJP10" s="479"/>
    </row>
    <row r="11" spans="1:952" s="480" customFormat="1" ht="14.4">
      <c r="A11" s="188"/>
      <c r="B11" s="481" t="s">
        <v>241</v>
      </c>
      <c r="C11" s="477"/>
      <c r="D11" s="478">
        <f>IF(D17=0,D9*'Sprzedaz | Wplywy'!D112,0)</f>
        <v>0</v>
      </c>
      <c r="E11" s="478">
        <f>IF(E17=0,E9*'Sprzedaz | Wplywy'!E112,0)</f>
        <v>0</v>
      </c>
      <c r="F11" s="478">
        <f>IF(F17=0,F9*'Sprzedaz | Wplywy'!F112,0)</f>
        <v>0</v>
      </c>
      <c r="G11" s="478">
        <f>IF(G17=0,G9*'Sprzedaz | Wplywy'!G112,0)</f>
        <v>0</v>
      </c>
      <c r="H11" s="478">
        <f>IF(H17=0,H9*'Sprzedaz | Wplywy'!H112,0)</f>
        <v>0</v>
      </c>
      <c r="I11" s="478">
        <f>IF(I17=0,I9*'Sprzedaz | Wplywy'!I112,0)</f>
        <v>0</v>
      </c>
      <c r="J11" s="478">
        <f>IF(J17=0,J9*'Sprzedaz | Wplywy'!J112,0)</f>
        <v>0</v>
      </c>
      <c r="K11" s="478">
        <f>IF(K17=0,K9*'Sprzedaz | Wplywy'!K112,0)</f>
        <v>0</v>
      </c>
      <c r="L11" s="478">
        <f>IF(L17=0,L9*'Sprzedaz | Wplywy'!L112,0)</f>
        <v>0</v>
      </c>
      <c r="M11" s="478">
        <f>IF(M17=0,M9*'Sprzedaz | Wplywy'!M112,0)</f>
        <v>0</v>
      </c>
      <c r="N11" s="478">
        <f ca="1">IF(N17=0,N9*'Sprzedaz | Wplywy'!N112,0)</f>
        <v>5740000</v>
      </c>
      <c r="O11" s="478">
        <f ca="1">IF(O17=0,O9*'Sprzedaz | Wplywy'!O112,0)</f>
        <v>7175000</v>
      </c>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479"/>
      <c r="AN11" s="479"/>
      <c r="AO11" s="479"/>
      <c r="AP11" s="479"/>
      <c r="AQ11" s="479"/>
      <c r="AR11" s="479"/>
      <c r="AS11" s="479"/>
      <c r="AT11" s="479"/>
      <c r="AU11" s="479"/>
      <c r="AV11" s="479"/>
      <c r="AW11" s="479"/>
      <c r="AX11" s="479"/>
      <c r="AY11" s="479"/>
      <c r="AZ11" s="479"/>
      <c r="BA11" s="479"/>
      <c r="BB11" s="479"/>
      <c r="BC11" s="479"/>
      <c r="BD11" s="479"/>
      <c r="BE11" s="479"/>
      <c r="BF11" s="479"/>
      <c r="BG11" s="479"/>
      <c r="BH11" s="479"/>
      <c r="BI11" s="479"/>
      <c r="BJ11" s="479"/>
      <c r="BK11" s="479"/>
      <c r="BL11" s="479"/>
      <c r="BM11" s="479"/>
      <c r="BN11" s="479"/>
      <c r="BO11" s="479"/>
      <c r="BP11" s="479"/>
      <c r="BQ11" s="479"/>
      <c r="BR11" s="479"/>
      <c r="BS11" s="479"/>
      <c r="BT11" s="479"/>
      <c r="BU11" s="479"/>
      <c r="BV11" s="479"/>
      <c r="BW11" s="479"/>
      <c r="BX11" s="479"/>
      <c r="BY11" s="479"/>
      <c r="BZ11" s="479"/>
      <c r="CA11" s="479"/>
      <c r="CB11" s="479"/>
      <c r="CC11" s="479"/>
      <c r="CD11" s="479"/>
      <c r="CE11" s="479"/>
      <c r="CF11" s="479"/>
      <c r="CG11" s="479"/>
      <c r="CH11" s="479"/>
      <c r="CI11" s="479"/>
      <c r="CJ11" s="479"/>
      <c r="CK11" s="479"/>
      <c r="CL11" s="479"/>
      <c r="CM11" s="479"/>
      <c r="CN11" s="479"/>
      <c r="CO11" s="479"/>
      <c r="CP11" s="479"/>
      <c r="CQ11" s="479"/>
      <c r="CR11" s="479"/>
      <c r="CS11" s="479"/>
      <c r="CT11" s="479"/>
      <c r="CU11" s="479"/>
      <c r="CV11" s="479"/>
      <c r="CW11" s="479"/>
      <c r="CX11" s="479"/>
      <c r="CY11" s="479"/>
      <c r="CZ11" s="479"/>
      <c r="DA11" s="479"/>
      <c r="DB11" s="479"/>
      <c r="DC11" s="479"/>
      <c r="DD11" s="479"/>
      <c r="DE11" s="479"/>
      <c r="DF11" s="479"/>
      <c r="DG11" s="479"/>
      <c r="DH11" s="479"/>
      <c r="DI11" s="479"/>
      <c r="DJ11" s="479"/>
      <c r="DK11" s="479"/>
      <c r="DL11" s="479"/>
      <c r="DM11" s="479"/>
      <c r="DN11" s="479"/>
      <c r="DO11" s="479"/>
      <c r="DP11" s="479"/>
      <c r="DQ11" s="479"/>
      <c r="DR11" s="479"/>
      <c r="DS11" s="479"/>
      <c r="DT11" s="479"/>
      <c r="DU11" s="479"/>
      <c r="DV11" s="479"/>
      <c r="DW11" s="479"/>
      <c r="DX11" s="479"/>
      <c r="DY11" s="479"/>
      <c r="DZ11" s="479"/>
      <c r="EA11" s="479"/>
      <c r="EB11" s="479"/>
      <c r="EC11" s="479"/>
      <c r="ED11" s="479"/>
      <c r="EE11" s="479"/>
      <c r="EF11" s="479"/>
      <c r="EG11" s="479"/>
      <c r="EH11" s="479"/>
      <c r="EI11" s="479"/>
      <c r="EJ11" s="479"/>
      <c r="EK11" s="479"/>
      <c r="EL11" s="479"/>
      <c r="EM11" s="479"/>
      <c r="EN11" s="479"/>
      <c r="EO11" s="479"/>
      <c r="EP11" s="479"/>
      <c r="EQ11" s="479"/>
      <c r="ER11" s="479"/>
      <c r="ES11" s="479"/>
      <c r="ET11" s="479"/>
      <c r="EU11" s="479"/>
      <c r="EV11" s="479"/>
      <c r="EW11" s="479"/>
      <c r="EX11" s="479"/>
      <c r="EY11" s="479"/>
      <c r="EZ11" s="479"/>
      <c r="FA11" s="479"/>
      <c r="FB11" s="479"/>
      <c r="FC11" s="479"/>
      <c r="FD11" s="479"/>
      <c r="FE11" s="479"/>
      <c r="FF11" s="479"/>
      <c r="FG11" s="479"/>
      <c r="FH11" s="479"/>
      <c r="FI11" s="479"/>
      <c r="FJ11" s="479"/>
      <c r="FK11" s="479"/>
      <c r="FL11" s="479"/>
      <c r="FM11" s="479"/>
      <c r="FN11" s="479"/>
      <c r="FO11" s="479"/>
      <c r="FP11" s="479"/>
      <c r="FQ11" s="479"/>
      <c r="FR11" s="479"/>
      <c r="FS11" s="479"/>
      <c r="FT11" s="479"/>
      <c r="FU11" s="479"/>
      <c r="FV11" s="479"/>
      <c r="FW11" s="479"/>
      <c r="FX11" s="479"/>
      <c r="FY11" s="479"/>
      <c r="FZ11" s="479"/>
      <c r="GA11" s="479"/>
      <c r="GB11" s="479"/>
      <c r="GC11" s="479"/>
      <c r="GD11" s="479"/>
      <c r="GE11" s="479"/>
      <c r="GF11" s="479"/>
      <c r="GG11" s="479"/>
      <c r="GH11" s="479"/>
      <c r="GI11" s="479"/>
      <c r="GJ11" s="479"/>
      <c r="GK11" s="479"/>
      <c r="GL11" s="479"/>
      <c r="GM11" s="479"/>
      <c r="GN11" s="479"/>
      <c r="GO11" s="479"/>
      <c r="GP11" s="479"/>
      <c r="GQ11" s="479"/>
      <c r="GR11" s="479"/>
      <c r="GS11" s="479"/>
      <c r="GT11" s="479"/>
      <c r="GU11" s="479"/>
      <c r="GV11" s="479"/>
      <c r="GW11" s="479"/>
      <c r="GX11" s="479"/>
      <c r="GY11" s="479"/>
      <c r="GZ11" s="479"/>
      <c r="HA11" s="479"/>
      <c r="HB11" s="479"/>
      <c r="HC11" s="479"/>
      <c r="HD11" s="479"/>
      <c r="HE11" s="479"/>
      <c r="HF11" s="479"/>
      <c r="HG11" s="479"/>
      <c r="HH11" s="479"/>
      <c r="HI11" s="479"/>
      <c r="HJ11" s="479"/>
      <c r="HK11" s="479"/>
      <c r="HL11" s="479"/>
      <c r="HM11" s="479"/>
      <c r="HN11" s="479"/>
      <c r="HO11" s="479"/>
      <c r="HP11" s="479"/>
      <c r="HQ11" s="479"/>
      <c r="HR11" s="479"/>
      <c r="HS11" s="479"/>
      <c r="HT11" s="479"/>
      <c r="HU11" s="479"/>
      <c r="HV11" s="479"/>
      <c r="HW11" s="479"/>
      <c r="HX11" s="479"/>
      <c r="HY11" s="479"/>
      <c r="HZ11" s="479"/>
      <c r="IA11" s="479"/>
      <c r="IB11" s="479"/>
      <c r="IC11" s="479"/>
      <c r="ID11" s="479"/>
      <c r="IE11" s="479"/>
      <c r="IF11" s="479"/>
      <c r="IG11" s="479"/>
      <c r="IH11" s="479"/>
      <c r="II11" s="479"/>
      <c r="IJ11" s="479"/>
      <c r="IK11" s="479"/>
      <c r="IL11" s="479"/>
      <c r="IM11" s="479"/>
      <c r="IN11" s="479"/>
      <c r="IO11" s="479"/>
      <c r="IP11" s="479"/>
      <c r="IQ11" s="479"/>
      <c r="IR11" s="479"/>
      <c r="IS11" s="479"/>
      <c r="IT11" s="479"/>
      <c r="IU11" s="479"/>
      <c r="IV11" s="479"/>
      <c r="IW11" s="479"/>
      <c r="IX11" s="479"/>
      <c r="IY11" s="479"/>
      <c r="IZ11" s="479"/>
      <c r="JA11" s="479"/>
      <c r="JB11" s="479"/>
      <c r="JC11" s="479"/>
      <c r="JD11" s="479"/>
      <c r="JE11" s="479"/>
      <c r="JF11" s="479"/>
      <c r="JG11" s="479"/>
      <c r="JH11" s="479"/>
      <c r="JI11" s="479"/>
      <c r="JJ11" s="479"/>
      <c r="JK11" s="479"/>
      <c r="JL11" s="479"/>
      <c r="JM11" s="479"/>
      <c r="JN11" s="479"/>
      <c r="JO11" s="479"/>
      <c r="JP11" s="479"/>
      <c r="JQ11" s="479"/>
      <c r="JR11" s="479"/>
      <c r="JS11" s="479"/>
      <c r="JT11" s="479"/>
      <c r="JU11" s="479"/>
      <c r="JV11" s="479"/>
      <c r="JW11" s="479"/>
      <c r="JX11" s="479"/>
      <c r="JY11" s="479"/>
      <c r="JZ11" s="479"/>
      <c r="KA11" s="479"/>
      <c r="KB11" s="479"/>
      <c r="KC11" s="479"/>
      <c r="KD11" s="479"/>
      <c r="KE11" s="479"/>
      <c r="KF11" s="479"/>
      <c r="KG11" s="479"/>
      <c r="KH11" s="479"/>
      <c r="KI11" s="479"/>
      <c r="KJ11" s="479"/>
      <c r="KK11" s="479"/>
      <c r="KL11" s="479"/>
      <c r="KM11" s="479"/>
      <c r="KN11" s="479"/>
      <c r="KO11" s="479"/>
      <c r="KP11" s="479"/>
      <c r="KQ11" s="479"/>
      <c r="KR11" s="479"/>
      <c r="KS11" s="479"/>
      <c r="KT11" s="479"/>
      <c r="KU11" s="479"/>
      <c r="KV11" s="479"/>
      <c r="KW11" s="479"/>
      <c r="KX11" s="479"/>
      <c r="KY11" s="479"/>
      <c r="KZ11" s="479"/>
      <c r="LA11" s="479"/>
      <c r="LB11" s="479"/>
      <c r="LC11" s="479"/>
      <c r="LD11" s="479"/>
      <c r="LE11" s="479"/>
      <c r="LF11" s="479"/>
      <c r="LG11" s="479"/>
      <c r="LH11" s="479"/>
      <c r="LI11" s="479"/>
      <c r="LJ11" s="479"/>
      <c r="LK11" s="479"/>
      <c r="LL11" s="479"/>
      <c r="LM11" s="479"/>
      <c r="LN11" s="479"/>
      <c r="LO11" s="479"/>
      <c r="LP11" s="479"/>
      <c r="LQ11" s="479"/>
      <c r="LR11" s="479"/>
      <c r="LS11" s="479"/>
      <c r="LT11" s="479"/>
      <c r="LU11" s="479"/>
      <c r="LV11" s="479"/>
      <c r="LW11" s="479"/>
      <c r="LX11" s="479"/>
      <c r="LY11" s="479"/>
      <c r="LZ11" s="479"/>
      <c r="MA11" s="479"/>
      <c r="MB11" s="479"/>
      <c r="MC11" s="479"/>
      <c r="MD11" s="479"/>
      <c r="ME11" s="479"/>
      <c r="MF11" s="479"/>
      <c r="MG11" s="479"/>
      <c r="MH11" s="479"/>
      <c r="MI11" s="479"/>
      <c r="MJ11" s="479"/>
      <c r="MK11" s="479"/>
      <c r="ML11" s="479"/>
      <c r="MM11" s="479"/>
      <c r="MN11" s="479"/>
      <c r="MO11" s="479"/>
      <c r="MP11" s="479"/>
      <c r="MQ11" s="479"/>
      <c r="MR11" s="479"/>
      <c r="MS11" s="479"/>
      <c r="MT11" s="479"/>
      <c r="MU11" s="479"/>
      <c r="MV11" s="479"/>
      <c r="MW11" s="479"/>
      <c r="MX11" s="479"/>
      <c r="MY11" s="479"/>
      <c r="MZ11" s="479"/>
      <c r="NA11" s="479"/>
      <c r="NB11" s="479"/>
      <c r="NC11" s="479"/>
      <c r="ND11" s="479"/>
      <c r="NE11" s="479"/>
      <c r="NF11" s="479"/>
      <c r="NG11" s="479"/>
      <c r="NH11" s="479"/>
      <c r="NI11" s="479"/>
      <c r="NJ11" s="479"/>
      <c r="NK11" s="479"/>
      <c r="NL11" s="479"/>
      <c r="NM11" s="479"/>
      <c r="NN11" s="479"/>
      <c r="NO11" s="479"/>
      <c r="NP11" s="479"/>
      <c r="NQ11" s="479"/>
      <c r="NR11" s="479"/>
      <c r="NS11" s="479"/>
      <c r="NT11" s="479"/>
      <c r="NU11" s="479"/>
      <c r="NV11" s="479"/>
      <c r="NW11" s="479"/>
      <c r="NX11" s="479"/>
      <c r="NY11" s="479"/>
      <c r="NZ11" s="479"/>
      <c r="OA11" s="479"/>
      <c r="OB11" s="479"/>
      <c r="OC11" s="479"/>
      <c r="OD11" s="479"/>
      <c r="OE11" s="479"/>
      <c r="OF11" s="479"/>
      <c r="OG11" s="479"/>
      <c r="OH11" s="479"/>
      <c r="OI11" s="479"/>
      <c r="OJ11" s="479"/>
      <c r="OK11" s="479"/>
      <c r="OL11" s="479"/>
      <c r="OM11" s="479"/>
      <c r="ON11" s="479"/>
      <c r="OO11" s="479"/>
      <c r="OP11" s="479"/>
      <c r="OQ11" s="479"/>
      <c r="OR11" s="479"/>
      <c r="OS11" s="479"/>
      <c r="OT11" s="479"/>
      <c r="OU11" s="479"/>
      <c r="OV11" s="479"/>
      <c r="OW11" s="479"/>
      <c r="OX11" s="479"/>
      <c r="OY11" s="479"/>
      <c r="OZ11" s="479"/>
      <c r="PA11" s="479"/>
      <c r="PB11" s="479"/>
      <c r="PC11" s="479"/>
      <c r="PD11" s="479"/>
      <c r="PE11" s="479"/>
      <c r="PF11" s="479"/>
      <c r="PG11" s="479"/>
      <c r="PH11" s="479"/>
      <c r="PI11" s="479"/>
      <c r="PJ11" s="479"/>
      <c r="PK11" s="479"/>
      <c r="PL11" s="479"/>
      <c r="PM11" s="479"/>
      <c r="PN11" s="479"/>
      <c r="PO11" s="479"/>
      <c r="PP11" s="479"/>
      <c r="PQ11" s="479"/>
      <c r="PR11" s="479"/>
      <c r="PS11" s="479"/>
      <c r="PT11" s="479"/>
      <c r="PU11" s="479"/>
      <c r="PV11" s="479"/>
      <c r="PW11" s="479"/>
      <c r="PX11" s="479"/>
      <c r="PY11" s="479"/>
      <c r="PZ11" s="479"/>
      <c r="QA11" s="479"/>
      <c r="QB11" s="479"/>
      <c r="QC11" s="479"/>
      <c r="QD11" s="479"/>
      <c r="QE11" s="479"/>
      <c r="QF11" s="479"/>
      <c r="QG11" s="479"/>
      <c r="QH11" s="479"/>
      <c r="QI11" s="479"/>
      <c r="QJ11" s="479"/>
      <c r="QK11" s="479"/>
      <c r="QL11" s="479"/>
      <c r="QM11" s="479"/>
      <c r="QN11" s="479"/>
      <c r="QO11" s="479"/>
      <c r="QP11" s="479"/>
      <c r="QQ11" s="479"/>
      <c r="QR11" s="479"/>
      <c r="QS11" s="479"/>
      <c r="QT11" s="479"/>
      <c r="QU11" s="479"/>
      <c r="QV11" s="479"/>
      <c r="QW11" s="479"/>
      <c r="QX11" s="479"/>
      <c r="QY11" s="479"/>
      <c r="QZ11" s="479"/>
      <c r="RA11" s="479"/>
      <c r="RB11" s="479"/>
      <c r="RC11" s="479"/>
      <c r="RD11" s="479"/>
      <c r="RE11" s="479"/>
      <c r="RF11" s="479"/>
      <c r="RG11" s="479"/>
      <c r="RH11" s="479"/>
      <c r="RI11" s="479"/>
      <c r="RJ11" s="479"/>
      <c r="RK11" s="479"/>
      <c r="RL11" s="479"/>
      <c r="RM11" s="479"/>
      <c r="RN11" s="479"/>
      <c r="RO11" s="479"/>
      <c r="RP11" s="479"/>
      <c r="RQ11" s="479"/>
      <c r="RR11" s="479"/>
      <c r="RS11" s="479"/>
      <c r="RT11" s="479"/>
      <c r="RU11" s="479"/>
      <c r="RV11" s="479"/>
      <c r="RW11" s="479"/>
      <c r="RX11" s="479"/>
      <c r="RY11" s="479"/>
      <c r="RZ11" s="479"/>
      <c r="SA11" s="479"/>
      <c r="SB11" s="479"/>
      <c r="SC11" s="479"/>
      <c r="SD11" s="479"/>
      <c r="SE11" s="479"/>
      <c r="SF11" s="479"/>
      <c r="SG11" s="479"/>
      <c r="SH11" s="479"/>
      <c r="SI11" s="479"/>
      <c r="SJ11" s="479"/>
      <c r="SK11" s="479"/>
      <c r="SL11" s="479"/>
      <c r="SM11" s="479"/>
      <c r="SN11" s="479"/>
      <c r="SO11" s="479"/>
      <c r="SP11" s="479"/>
      <c r="SQ11" s="479"/>
      <c r="SR11" s="479"/>
      <c r="SS11" s="479"/>
      <c r="ST11" s="479"/>
      <c r="SU11" s="479"/>
      <c r="SV11" s="479"/>
      <c r="SW11" s="479"/>
      <c r="SX11" s="479"/>
      <c r="SY11" s="479"/>
      <c r="SZ11" s="479"/>
      <c r="TA11" s="479"/>
      <c r="TB11" s="479"/>
      <c r="TC11" s="479"/>
      <c r="TD11" s="479"/>
      <c r="TE11" s="479"/>
      <c r="TF11" s="479"/>
      <c r="TG11" s="479"/>
      <c r="TH11" s="479"/>
      <c r="TI11" s="479"/>
      <c r="TJ11" s="479"/>
      <c r="TK11" s="479"/>
      <c r="TL11" s="479"/>
      <c r="TM11" s="479"/>
      <c r="TN11" s="479"/>
      <c r="TO11" s="479"/>
      <c r="TP11" s="479"/>
      <c r="TQ11" s="479"/>
      <c r="TR11" s="479"/>
      <c r="TS11" s="479"/>
      <c r="TT11" s="479"/>
      <c r="TU11" s="479"/>
      <c r="TV11" s="479"/>
      <c r="TW11" s="479"/>
      <c r="TX11" s="479"/>
      <c r="TY11" s="479"/>
      <c r="TZ11" s="479"/>
      <c r="UA11" s="479"/>
      <c r="UB11" s="479"/>
      <c r="UC11" s="479"/>
      <c r="UD11" s="479"/>
      <c r="UE11" s="479"/>
      <c r="UF11" s="479"/>
      <c r="UG11" s="479"/>
      <c r="UH11" s="479"/>
      <c r="UI11" s="479"/>
      <c r="UJ11" s="479"/>
      <c r="UK11" s="479"/>
      <c r="UL11" s="479"/>
      <c r="UM11" s="479"/>
      <c r="UN11" s="479"/>
      <c r="UO11" s="479"/>
      <c r="UP11" s="479"/>
      <c r="UQ11" s="479"/>
      <c r="UR11" s="479"/>
      <c r="US11" s="479"/>
      <c r="UT11" s="479"/>
      <c r="UU11" s="479"/>
      <c r="UV11" s="479"/>
      <c r="UW11" s="479"/>
      <c r="UX11" s="479"/>
      <c r="UY11" s="479"/>
      <c r="UZ11" s="479"/>
      <c r="VA11" s="479"/>
      <c r="VB11" s="479"/>
      <c r="VC11" s="479"/>
      <c r="VD11" s="479"/>
      <c r="VE11" s="479"/>
      <c r="VF11" s="479"/>
      <c r="VG11" s="479"/>
      <c r="VH11" s="479"/>
      <c r="VI11" s="479"/>
      <c r="VJ11" s="479"/>
      <c r="VK11" s="479"/>
      <c r="VL11" s="479"/>
      <c r="VM11" s="479"/>
      <c r="VN11" s="479"/>
      <c r="VO11" s="479"/>
      <c r="VP11" s="479"/>
      <c r="VQ11" s="479"/>
      <c r="VR11" s="479"/>
      <c r="VS11" s="479"/>
      <c r="VT11" s="479"/>
      <c r="VU11" s="479"/>
      <c r="VV11" s="479"/>
      <c r="VW11" s="479"/>
      <c r="VX11" s="479"/>
      <c r="VY11" s="479"/>
      <c r="VZ11" s="479"/>
      <c r="WA11" s="479"/>
      <c r="WB11" s="479"/>
      <c r="WC11" s="479"/>
      <c r="WD11" s="479"/>
      <c r="WE11" s="479"/>
      <c r="WF11" s="479"/>
      <c r="WG11" s="479"/>
      <c r="WH11" s="479"/>
      <c r="WI11" s="479"/>
      <c r="WJ11" s="479"/>
      <c r="WK11" s="479"/>
      <c r="WL11" s="479"/>
      <c r="WM11" s="479"/>
      <c r="WN11" s="479"/>
      <c r="WO11" s="479"/>
      <c r="WP11" s="479"/>
      <c r="WQ11" s="479"/>
      <c r="WR11" s="479"/>
      <c r="WS11" s="479"/>
      <c r="WT11" s="479"/>
      <c r="WU11" s="479"/>
      <c r="WV11" s="479"/>
      <c r="WW11" s="479"/>
      <c r="WX11" s="479"/>
      <c r="WY11" s="479"/>
      <c r="WZ11" s="479"/>
      <c r="XA11" s="479"/>
      <c r="XB11" s="479"/>
      <c r="XC11" s="479"/>
      <c r="XD11" s="479"/>
      <c r="XE11" s="479"/>
      <c r="XF11" s="479"/>
      <c r="XG11" s="479"/>
      <c r="XH11" s="479"/>
      <c r="XI11" s="479"/>
      <c r="XJ11" s="479"/>
      <c r="XK11" s="479"/>
      <c r="XL11" s="479"/>
      <c r="XM11" s="479"/>
      <c r="XN11" s="479"/>
      <c r="XO11" s="479"/>
      <c r="XP11" s="479"/>
      <c r="XQ11" s="479"/>
      <c r="XR11" s="479"/>
      <c r="XS11" s="479"/>
      <c r="XT11" s="479"/>
      <c r="XU11" s="479"/>
      <c r="XV11" s="479"/>
      <c r="XW11" s="479"/>
      <c r="XX11" s="479"/>
      <c r="XY11" s="479"/>
      <c r="XZ11" s="479"/>
      <c r="YA11" s="479"/>
      <c r="YB11" s="479"/>
      <c r="YC11" s="479"/>
      <c r="YD11" s="479"/>
      <c r="YE11" s="479"/>
      <c r="YF11" s="479"/>
      <c r="YG11" s="479"/>
      <c r="YH11" s="479"/>
      <c r="YI11" s="479"/>
      <c r="YJ11" s="479"/>
      <c r="YK11" s="479"/>
      <c r="YL11" s="479"/>
      <c r="YM11" s="479"/>
      <c r="YN11" s="479"/>
      <c r="YO11" s="479"/>
      <c r="YP11" s="479"/>
      <c r="YQ11" s="479"/>
      <c r="YR11" s="479"/>
      <c r="YS11" s="479"/>
      <c r="YT11" s="479"/>
      <c r="YU11" s="479"/>
      <c r="YV11" s="479"/>
      <c r="YW11" s="479"/>
      <c r="YX11" s="479"/>
      <c r="YY11" s="479"/>
      <c r="YZ11" s="479"/>
      <c r="ZA11" s="479"/>
      <c r="ZB11" s="479"/>
      <c r="ZC11" s="479"/>
      <c r="ZD11" s="479"/>
      <c r="ZE11" s="479"/>
      <c r="ZF11" s="479"/>
      <c r="ZG11" s="479"/>
      <c r="ZH11" s="479"/>
      <c r="ZI11" s="479"/>
      <c r="ZJ11" s="479"/>
      <c r="ZK11" s="479"/>
      <c r="ZL11" s="479"/>
      <c r="ZM11" s="479"/>
      <c r="ZN11" s="479"/>
      <c r="ZO11" s="479"/>
      <c r="ZP11" s="479"/>
      <c r="ZQ11" s="479"/>
      <c r="ZR11" s="479"/>
      <c r="ZS11" s="479"/>
      <c r="ZT11" s="479"/>
      <c r="ZU11" s="479"/>
      <c r="ZV11" s="479"/>
      <c r="ZW11" s="479"/>
      <c r="ZX11" s="479"/>
      <c r="ZY11" s="479"/>
      <c r="ZZ11" s="479"/>
      <c r="AAA11" s="479"/>
      <c r="AAB11" s="479"/>
      <c r="AAC11" s="479"/>
      <c r="AAD11" s="479"/>
      <c r="AAE11" s="479"/>
      <c r="AAF11" s="479"/>
      <c r="AAG11" s="479"/>
      <c r="AAH11" s="479"/>
      <c r="AAI11" s="479"/>
      <c r="AAJ11" s="479"/>
      <c r="AAK11" s="479"/>
      <c r="AAL11" s="479"/>
      <c r="AAM11" s="479"/>
      <c r="AAN11" s="479"/>
      <c r="AAO11" s="479"/>
      <c r="AAP11" s="479"/>
      <c r="AAQ11" s="479"/>
      <c r="AAR11" s="479"/>
      <c r="AAS11" s="479"/>
      <c r="AAT11" s="479"/>
      <c r="AAU11" s="479"/>
      <c r="AAV11" s="479"/>
      <c r="AAW11" s="479"/>
      <c r="AAX11" s="479"/>
      <c r="AAY11" s="479"/>
      <c r="AAZ11" s="479"/>
      <c r="ABA11" s="479"/>
      <c r="ABB11" s="479"/>
      <c r="ABC11" s="479"/>
      <c r="ABD11" s="479"/>
      <c r="ABE11" s="479"/>
      <c r="ABF11" s="479"/>
      <c r="ABG11" s="479"/>
      <c r="ABH11" s="479"/>
      <c r="ABI11" s="479"/>
      <c r="ABJ11" s="479"/>
      <c r="ABK11" s="479"/>
      <c r="ABL11" s="479"/>
      <c r="ABM11" s="479"/>
      <c r="ABN11" s="479"/>
      <c r="ABO11" s="479"/>
      <c r="ABP11" s="479"/>
      <c r="ABQ11" s="479"/>
      <c r="ABR11" s="479"/>
      <c r="ABS11" s="479"/>
      <c r="ABT11" s="479"/>
      <c r="ABU11" s="479"/>
      <c r="ABV11" s="479"/>
      <c r="ABW11" s="479"/>
      <c r="ABX11" s="479"/>
      <c r="ABY11" s="479"/>
      <c r="ABZ11" s="479"/>
      <c r="ACA11" s="479"/>
      <c r="ACB11" s="479"/>
      <c r="ACC11" s="479"/>
      <c r="ACD11" s="479"/>
      <c r="ACE11" s="479"/>
      <c r="ACF11" s="479"/>
      <c r="ACG11" s="479"/>
      <c r="ACH11" s="479"/>
      <c r="ACI11" s="479"/>
      <c r="ACJ11" s="479"/>
      <c r="ACK11" s="479"/>
      <c r="ACL11" s="479"/>
      <c r="ACM11" s="479"/>
      <c r="ACN11" s="479"/>
      <c r="ACO11" s="479"/>
      <c r="ACP11" s="479"/>
      <c r="ACQ11" s="479"/>
      <c r="ACR11" s="479"/>
      <c r="ACS11" s="479"/>
      <c r="ACT11" s="479"/>
      <c r="ACU11" s="479"/>
      <c r="ACV11" s="479"/>
      <c r="ACW11" s="479"/>
      <c r="ACX11" s="479"/>
      <c r="ACY11" s="479"/>
      <c r="ACZ11" s="479"/>
      <c r="ADA11" s="479"/>
      <c r="ADB11" s="479"/>
      <c r="ADC11" s="479"/>
      <c r="ADD11" s="479"/>
      <c r="ADE11" s="479"/>
      <c r="ADF11" s="479"/>
      <c r="ADG11" s="479"/>
      <c r="ADH11" s="479"/>
      <c r="ADI11" s="479"/>
      <c r="ADJ11" s="479"/>
      <c r="ADK11" s="479"/>
      <c r="ADL11" s="479"/>
      <c r="ADM11" s="479"/>
      <c r="ADN11" s="479"/>
      <c r="ADO11" s="479"/>
      <c r="ADP11" s="479"/>
      <c r="ADQ11" s="479"/>
      <c r="ADR11" s="479"/>
      <c r="ADS11" s="479"/>
      <c r="ADT11" s="479"/>
      <c r="ADU11" s="479"/>
      <c r="ADV11" s="479"/>
      <c r="ADW11" s="479"/>
      <c r="ADX11" s="479"/>
      <c r="ADY11" s="479"/>
      <c r="ADZ11" s="479"/>
      <c r="AEA11" s="479"/>
      <c r="AEB11" s="479"/>
      <c r="AEC11" s="479"/>
      <c r="AED11" s="479"/>
      <c r="AEE11" s="479"/>
      <c r="AEF11" s="479"/>
      <c r="AEG11" s="479"/>
      <c r="AEH11" s="479"/>
      <c r="AEI11" s="479"/>
      <c r="AEJ11" s="479"/>
      <c r="AEK11" s="479"/>
      <c r="AEL11" s="479"/>
      <c r="AEM11" s="479"/>
      <c r="AEN11" s="479"/>
      <c r="AEO11" s="479"/>
      <c r="AEP11" s="479"/>
      <c r="AEQ11" s="479"/>
      <c r="AER11" s="479"/>
      <c r="AES11" s="479"/>
      <c r="AET11" s="479"/>
      <c r="AEU11" s="479"/>
      <c r="AEV11" s="479"/>
      <c r="AEW11" s="479"/>
      <c r="AEX11" s="479"/>
      <c r="AEY11" s="479"/>
      <c r="AEZ11" s="479"/>
      <c r="AFA11" s="479"/>
      <c r="AFB11" s="479"/>
      <c r="AFC11" s="479"/>
      <c r="AFD11" s="479"/>
      <c r="AFE11" s="479"/>
      <c r="AFF11" s="479"/>
      <c r="AFG11" s="479"/>
      <c r="AFH11" s="479"/>
      <c r="AFI11" s="479"/>
      <c r="AFJ11" s="479"/>
      <c r="AFK11" s="479"/>
      <c r="AFL11" s="479"/>
      <c r="AFM11" s="479"/>
      <c r="AFN11" s="479"/>
      <c r="AFO11" s="479"/>
      <c r="AFP11" s="479"/>
      <c r="AFQ11" s="479"/>
      <c r="AFR11" s="479"/>
      <c r="AFS11" s="479"/>
      <c r="AFT11" s="479"/>
      <c r="AFU11" s="479"/>
      <c r="AFV11" s="479"/>
      <c r="AFW11" s="479"/>
      <c r="AFX11" s="479"/>
      <c r="AFY11" s="479"/>
      <c r="AFZ11" s="479"/>
      <c r="AGA11" s="479"/>
      <c r="AGB11" s="479"/>
      <c r="AGC11" s="479"/>
      <c r="AGD11" s="479"/>
      <c r="AGE11" s="479"/>
      <c r="AGF11" s="479"/>
      <c r="AGG11" s="479"/>
      <c r="AGH11" s="479"/>
      <c r="AGI11" s="479"/>
      <c r="AGJ11" s="479"/>
      <c r="AGK11" s="479"/>
      <c r="AGL11" s="479"/>
      <c r="AGM11" s="479"/>
      <c r="AGN11" s="479"/>
      <c r="AGO11" s="479"/>
      <c r="AGP11" s="479"/>
      <c r="AGQ11" s="479"/>
      <c r="AGR11" s="479"/>
      <c r="AGS11" s="479"/>
      <c r="AGT11" s="479"/>
      <c r="AGU11" s="479"/>
      <c r="AGV11" s="479"/>
      <c r="AGW11" s="479"/>
      <c r="AGX11" s="479"/>
      <c r="AGY11" s="479"/>
      <c r="AGZ11" s="479"/>
      <c r="AHA11" s="479"/>
      <c r="AHB11" s="479"/>
      <c r="AHC11" s="479"/>
      <c r="AHD11" s="479"/>
      <c r="AHE11" s="479"/>
      <c r="AHF11" s="479"/>
      <c r="AHG11" s="479"/>
      <c r="AHH11" s="479"/>
      <c r="AHI11" s="479"/>
      <c r="AHJ11" s="479"/>
      <c r="AHK11" s="479"/>
      <c r="AHL11" s="479"/>
      <c r="AHM11" s="479"/>
      <c r="AHN11" s="479"/>
      <c r="AHO11" s="479"/>
      <c r="AHP11" s="479"/>
      <c r="AHQ11" s="479"/>
      <c r="AHR11" s="479"/>
      <c r="AHS11" s="479"/>
      <c r="AHT11" s="479"/>
      <c r="AHU11" s="479"/>
      <c r="AHV11" s="479"/>
      <c r="AHW11" s="479"/>
      <c r="AHX11" s="479"/>
      <c r="AHY11" s="479"/>
      <c r="AHZ11" s="479"/>
      <c r="AIA11" s="479"/>
      <c r="AIB11" s="479"/>
      <c r="AIC11" s="479"/>
      <c r="AID11" s="479"/>
      <c r="AIE11" s="479"/>
      <c r="AIF11" s="479"/>
      <c r="AIG11" s="479"/>
      <c r="AIH11" s="479"/>
      <c r="AII11" s="479"/>
      <c r="AIJ11" s="479"/>
      <c r="AIK11" s="479"/>
      <c r="AIL11" s="479"/>
      <c r="AIM11" s="479"/>
      <c r="AIN11" s="479"/>
      <c r="AIO11" s="479"/>
      <c r="AIP11" s="479"/>
      <c r="AIQ11" s="479"/>
      <c r="AIR11" s="479"/>
      <c r="AIS11" s="479"/>
      <c r="AIT11" s="479"/>
      <c r="AIU11" s="479"/>
      <c r="AIV11" s="479"/>
      <c r="AIW11" s="479"/>
      <c r="AIX11" s="479"/>
      <c r="AIY11" s="479"/>
      <c r="AIZ11" s="479"/>
      <c r="AJA11" s="479"/>
      <c r="AJB11" s="479"/>
      <c r="AJC11" s="479"/>
      <c r="AJD11" s="479"/>
      <c r="AJE11" s="479"/>
      <c r="AJF11" s="479"/>
      <c r="AJG11" s="479"/>
      <c r="AJH11" s="479"/>
      <c r="AJI11" s="479"/>
      <c r="AJJ11" s="479"/>
      <c r="AJK11" s="479"/>
      <c r="AJL11" s="479"/>
      <c r="AJM11" s="479"/>
      <c r="AJN11" s="479"/>
      <c r="AJO11" s="479"/>
      <c r="AJP11" s="479"/>
    </row>
    <row r="12" spans="1:952" s="485" customFormat="1" ht="16.2" customHeight="1">
      <c r="A12" s="482"/>
      <c r="B12" s="483" t="s">
        <v>233</v>
      </c>
      <c r="C12" s="483"/>
      <c r="D12" s="484">
        <f t="shared" ref="D12:O13" si="5">D8-D10</f>
        <v>10000</v>
      </c>
      <c r="E12" s="484">
        <f t="shared" si="5"/>
        <v>7975000</v>
      </c>
      <c r="F12" s="484">
        <f t="shared" ref="F12:O12" si="6">F8-F10</f>
        <v>10475000</v>
      </c>
      <c r="G12" s="484">
        <f t="shared" si="6"/>
        <v>13728000</v>
      </c>
      <c r="H12" s="484">
        <f t="shared" si="6"/>
        <v>16981000</v>
      </c>
      <c r="I12" s="484">
        <f t="shared" si="6"/>
        <v>21068000</v>
      </c>
      <c r="J12" s="484">
        <f t="shared" si="6"/>
        <v>24354000</v>
      </c>
      <c r="K12" s="484">
        <f t="shared" si="6"/>
        <v>27700000</v>
      </c>
      <c r="L12" s="484">
        <f t="shared" si="6"/>
        <v>31124000</v>
      </c>
      <c r="M12" s="484">
        <f t="shared" si="6"/>
        <v>36564000</v>
      </c>
      <c r="N12" s="484">
        <f t="shared" ca="1" si="6"/>
        <v>7327800</v>
      </c>
      <c r="O12" s="484">
        <f t="shared" ca="1" si="6"/>
        <v>0</v>
      </c>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c r="DJ12" s="466"/>
      <c r="DK12" s="466"/>
      <c r="DL12" s="466"/>
      <c r="DM12" s="466"/>
      <c r="DN12" s="466"/>
      <c r="DO12" s="466"/>
      <c r="DP12" s="466"/>
      <c r="DQ12" s="466"/>
      <c r="DR12" s="466"/>
      <c r="DS12" s="466"/>
      <c r="DT12" s="466"/>
      <c r="DU12" s="466"/>
      <c r="DV12" s="466"/>
      <c r="DW12" s="466"/>
      <c r="DX12" s="466"/>
      <c r="DY12" s="466"/>
      <c r="DZ12" s="466"/>
      <c r="EA12" s="466"/>
      <c r="EB12" s="466"/>
      <c r="EC12" s="466"/>
      <c r="ED12" s="466"/>
      <c r="EE12" s="466"/>
      <c r="EF12" s="466"/>
      <c r="EG12" s="466"/>
      <c r="EH12" s="466"/>
      <c r="EI12" s="466"/>
      <c r="EJ12" s="466"/>
      <c r="EK12" s="466"/>
      <c r="EL12" s="466"/>
      <c r="EM12" s="466"/>
      <c r="EN12" s="466"/>
      <c r="EO12" s="466"/>
      <c r="EP12" s="466"/>
      <c r="EQ12" s="466"/>
      <c r="ER12" s="466"/>
      <c r="ES12" s="466"/>
      <c r="ET12" s="466"/>
      <c r="EU12" s="466"/>
      <c r="EV12" s="466"/>
      <c r="EW12" s="466"/>
      <c r="EX12" s="466"/>
      <c r="EY12" s="466"/>
      <c r="EZ12" s="466"/>
      <c r="FA12" s="466"/>
      <c r="FB12" s="466"/>
      <c r="FC12" s="466"/>
      <c r="FD12" s="466"/>
      <c r="FE12" s="466"/>
      <c r="FF12" s="466"/>
      <c r="FG12" s="466"/>
      <c r="FH12" s="466"/>
      <c r="FI12" s="466"/>
      <c r="FJ12" s="466"/>
      <c r="FK12" s="466"/>
      <c r="FL12" s="466"/>
      <c r="FM12" s="466"/>
      <c r="FN12" s="466"/>
      <c r="FO12" s="466"/>
      <c r="FP12" s="466"/>
      <c r="FQ12" s="466"/>
      <c r="FR12" s="466"/>
      <c r="FS12" s="466"/>
      <c r="FT12" s="466"/>
      <c r="FU12" s="466"/>
      <c r="FV12" s="466"/>
      <c r="FW12" s="466"/>
      <c r="FX12" s="466"/>
      <c r="FY12" s="466"/>
      <c r="FZ12" s="466"/>
      <c r="GA12" s="466"/>
      <c r="GB12" s="466"/>
      <c r="GC12" s="466"/>
      <c r="GD12" s="466"/>
      <c r="GE12" s="466"/>
      <c r="GF12" s="466"/>
      <c r="GG12" s="466"/>
      <c r="GH12" s="466"/>
      <c r="GI12" s="466"/>
      <c r="GJ12" s="466"/>
      <c r="GK12" s="466"/>
      <c r="GL12" s="466"/>
      <c r="GM12" s="466"/>
      <c r="GN12" s="466"/>
      <c r="GO12" s="466"/>
      <c r="GP12" s="466"/>
      <c r="GQ12" s="466"/>
      <c r="GR12" s="466"/>
      <c r="GS12" s="466"/>
      <c r="GT12" s="466"/>
      <c r="GU12" s="466"/>
      <c r="GV12" s="466"/>
      <c r="GW12" s="466"/>
      <c r="GX12" s="466"/>
      <c r="GY12" s="466"/>
      <c r="GZ12" s="466"/>
      <c r="HA12" s="466"/>
      <c r="HB12" s="466"/>
      <c r="HC12" s="466"/>
      <c r="HD12" s="466"/>
      <c r="HE12" s="466"/>
      <c r="HF12" s="466"/>
      <c r="HG12" s="466"/>
      <c r="HH12" s="466"/>
      <c r="HI12" s="466"/>
      <c r="HJ12" s="466"/>
      <c r="HK12" s="466"/>
      <c r="HL12" s="466"/>
      <c r="HM12" s="466"/>
      <c r="HN12" s="466"/>
      <c r="HO12" s="466"/>
      <c r="HP12" s="466"/>
      <c r="HQ12" s="466"/>
      <c r="HR12" s="466"/>
      <c r="HS12" s="466"/>
      <c r="HT12" s="466"/>
      <c r="HU12" s="466"/>
      <c r="HV12" s="466"/>
      <c r="HW12" s="466"/>
      <c r="HX12" s="466"/>
      <c r="HY12" s="466"/>
      <c r="HZ12" s="466"/>
      <c r="IA12" s="466"/>
      <c r="IB12" s="466"/>
      <c r="IC12" s="466"/>
      <c r="ID12" s="466"/>
      <c r="IE12" s="466"/>
      <c r="IF12" s="466"/>
      <c r="IG12" s="466"/>
      <c r="IH12" s="466"/>
      <c r="II12" s="466"/>
      <c r="IJ12" s="466"/>
      <c r="IK12" s="466"/>
      <c r="IL12" s="466"/>
      <c r="IM12" s="466"/>
      <c r="IN12" s="466"/>
      <c r="IO12" s="466"/>
      <c r="IP12" s="466"/>
      <c r="IQ12" s="466"/>
      <c r="IR12" s="466"/>
      <c r="IS12" s="466"/>
      <c r="IT12" s="466"/>
      <c r="IU12" s="466"/>
      <c r="IV12" s="466"/>
      <c r="IW12" s="466"/>
      <c r="IX12" s="466"/>
      <c r="IY12" s="466"/>
      <c r="IZ12" s="466"/>
      <c r="JA12" s="466"/>
      <c r="JB12" s="466"/>
      <c r="JC12" s="466"/>
      <c r="JD12" s="466"/>
      <c r="JE12" s="466"/>
      <c r="JF12" s="466"/>
      <c r="JG12" s="466"/>
      <c r="JH12" s="466"/>
      <c r="JI12" s="466"/>
      <c r="JJ12" s="466"/>
      <c r="JK12" s="466"/>
      <c r="JL12" s="466"/>
      <c r="JM12" s="466"/>
      <c r="JN12" s="466"/>
      <c r="JO12" s="466"/>
      <c r="JP12" s="466"/>
      <c r="JQ12" s="466"/>
      <c r="JR12" s="466"/>
      <c r="JS12" s="466"/>
      <c r="JT12" s="466"/>
      <c r="JU12" s="466"/>
      <c r="JV12" s="466"/>
      <c r="JW12" s="466"/>
      <c r="JX12" s="466"/>
      <c r="JY12" s="466"/>
      <c r="JZ12" s="466"/>
      <c r="KA12" s="466"/>
      <c r="KB12" s="466"/>
      <c r="KC12" s="466"/>
      <c r="KD12" s="466"/>
      <c r="KE12" s="466"/>
      <c r="KF12" s="466"/>
      <c r="KG12" s="466"/>
      <c r="KH12" s="466"/>
      <c r="KI12" s="466"/>
      <c r="KJ12" s="466"/>
      <c r="KK12" s="466"/>
      <c r="KL12" s="466"/>
      <c r="KM12" s="466"/>
      <c r="KN12" s="466"/>
      <c r="KO12" s="466"/>
      <c r="KP12" s="466"/>
      <c r="KQ12" s="466"/>
      <c r="KR12" s="466"/>
      <c r="KS12" s="466"/>
      <c r="KT12" s="466"/>
      <c r="KU12" s="466"/>
      <c r="KV12" s="466"/>
      <c r="KW12" s="466"/>
      <c r="KX12" s="466"/>
      <c r="KY12" s="466"/>
      <c r="KZ12" s="466"/>
      <c r="LA12" s="466"/>
      <c r="LB12" s="466"/>
      <c r="LC12" s="466"/>
      <c r="LD12" s="466"/>
      <c r="LE12" s="466"/>
      <c r="LF12" s="466"/>
      <c r="LG12" s="466"/>
      <c r="LH12" s="466"/>
      <c r="LI12" s="466"/>
      <c r="LJ12" s="466"/>
      <c r="LK12" s="466"/>
      <c r="LL12" s="466"/>
      <c r="LM12" s="466"/>
      <c r="LN12" s="466"/>
      <c r="LO12" s="466"/>
      <c r="LP12" s="466"/>
      <c r="LQ12" s="466"/>
      <c r="LR12" s="466"/>
      <c r="LS12" s="466"/>
      <c r="LT12" s="466"/>
      <c r="LU12" s="466"/>
      <c r="LV12" s="466"/>
      <c r="LW12" s="466"/>
      <c r="LX12" s="466"/>
      <c r="LY12" s="466"/>
      <c r="LZ12" s="466"/>
      <c r="MA12" s="466"/>
      <c r="MB12" s="466"/>
      <c r="MC12" s="466"/>
      <c r="MD12" s="466"/>
      <c r="ME12" s="466"/>
      <c r="MF12" s="466"/>
      <c r="MG12" s="466"/>
      <c r="MH12" s="466"/>
      <c r="MI12" s="466"/>
      <c r="MJ12" s="466"/>
      <c r="MK12" s="466"/>
      <c r="ML12" s="466"/>
      <c r="MM12" s="466"/>
      <c r="MN12" s="466"/>
      <c r="MO12" s="466"/>
      <c r="MP12" s="466"/>
      <c r="MQ12" s="466"/>
      <c r="MR12" s="466"/>
      <c r="MS12" s="466"/>
      <c r="MT12" s="466"/>
      <c r="MU12" s="466"/>
      <c r="MV12" s="466"/>
      <c r="MW12" s="466"/>
      <c r="MX12" s="466"/>
      <c r="MY12" s="466"/>
      <c r="MZ12" s="466"/>
      <c r="NA12" s="466"/>
      <c r="NB12" s="466"/>
      <c r="NC12" s="466"/>
      <c r="ND12" s="466"/>
      <c r="NE12" s="466"/>
      <c r="NF12" s="466"/>
      <c r="NG12" s="466"/>
      <c r="NH12" s="466"/>
      <c r="NI12" s="466"/>
      <c r="NJ12" s="466"/>
      <c r="NK12" s="466"/>
      <c r="NL12" s="466"/>
      <c r="NM12" s="466"/>
      <c r="NN12" s="466"/>
      <c r="NO12" s="466"/>
      <c r="NP12" s="466"/>
      <c r="NQ12" s="466"/>
      <c r="NR12" s="466"/>
      <c r="NS12" s="466"/>
      <c r="NT12" s="466"/>
      <c r="NU12" s="466"/>
      <c r="NV12" s="466"/>
      <c r="NW12" s="466"/>
      <c r="NX12" s="466"/>
      <c r="NY12" s="466"/>
      <c r="NZ12" s="466"/>
      <c r="OA12" s="466"/>
      <c r="OB12" s="466"/>
      <c r="OC12" s="466"/>
      <c r="OD12" s="466"/>
      <c r="OE12" s="466"/>
      <c r="OF12" s="466"/>
      <c r="OG12" s="466"/>
      <c r="OH12" s="466"/>
      <c r="OI12" s="466"/>
      <c r="OJ12" s="466"/>
      <c r="OK12" s="466"/>
      <c r="OL12" s="466"/>
      <c r="OM12" s="466"/>
      <c r="ON12" s="466"/>
      <c r="OO12" s="466"/>
      <c r="OP12" s="466"/>
      <c r="OQ12" s="466"/>
      <c r="OR12" s="466"/>
      <c r="OS12" s="466"/>
      <c r="OT12" s="466"/>
      <c r="OU12" s="466"/>
      <c r="OV12" s="466"/>
      <c r="OW12" s="466"/>
      <c r="OX12" s="466"/>
      <c r="OY12" s="466"/>
      <c r="OZ12" s="466"/>
      <c r="PA12" s="466"/>
      <c r="PB12" s="466"/>
      <c r="PC12" s="466"/>
      <c r="PD12" s="466"/>
      <c r="PE12" s="466"/>
      <c r="PF12" s="466"/>
      <c r="PG12" s="466"/>
      <c r="PH12" s="466"/>
      <c r="PI12" s="466"/>
      <c r="PJ12" s="466"/>
      <c r="PK12" s="466"/>
      <c r="PL12" s="466"/>
      <c r="PM12" s="466"/>
      <c r="PN12" s="466"/>
      <c r="PO12" s="466"/>
      <c r="PP12" s="466"/>
      <c r="PQ12" s="466"/>
      <c r="PR12" s="466"/>
      <c r="PS12" s="466"/>
      <c r="PT12" s="466"/>
      <c r="PU12" s="466"/>
      <c r="PV12" s="466"/>
      <c r="PW12" s="466"/>
      <c r="PX12" s="466"/>
      <c r="PY12" s="466"/>
      <c r="PZ12" s="466"/>
      <c r="QA12" s="466"/>
      <c r="QB12" s="466"/>
      <c r="QC12" s="466"/>
      <c r="QD12" s="466"/>
      <c r="QE12" s="466"/>
      <c r="QF12" s="466"/>
      <c r="QG12" s="466"/>
      <c r="QH12" s="466"/>
      <c r="QI12" s="466"/>
      <c r="QJ12" s="466"/>
      <c r="QK12" s="466"/>
      <c r="QL12" s="466"/>
      <c r="QM12" s="466"/>
      <c r="QN12" s="466"/>
      <c r="QO12" s="466"/>
      <c r="QP12" s="466"/>
      <c r="QQ12" s="466"/>
      <c r="QR12" s="466"/>
      <c r="QS12" s="466"/>
      <c r="QT12" s="466"/>
      <c r="QU12" s="466"/>
      <c r="QV12" s="466"/>
      <c r="QW12" s="466"/>
      <c r="QX12" s="466"/>
      <c r="QY12" s="466"/>
      <c r="QZ12" s="466"/>
      <c r="RA12" s="466"/>
      <c r="RB12" s="466"/>
      <c r="RC12" s="466"/>
      <c r="RD12" s="466"/>
      <c r="RE12" s="466"/>
      <c r="RF12" s="466"/>
      <c r="RG12" s="466"/>
      <c r="RH12" s="466"/>
      <c r="RI12" s="466"/>
      <c r="RJ12" s="466"/>
      <c r="RK12" s="466"/>
      <c r="RL12" s="466"/>
      <c r="RM12" s="466"/>
      <c r="RN12" s="466"/>
      <c r="RO12" s="466"/>
      <c r="RP12" s="466"/>
      <c r="RQ12" s="466"/>
      <c r="RR12" s="466"/>
      <c r="RS12" s="466"/>
      <c r="RT12" s="466"/>
      <c r="RU12" s="466"/>
      <c r="RV12" s="466"/>
      <c r="RW12" s="466"/>
      <c r="RX12" s="466"/>
      <c r="RY12" s="466"/>
      <c r="RZ12" s="466"/>
      <c r="SA12" s="466"/>
      <c r="SB12" s="466"/>
      <c r="SC12" s="466"/>
      <c r="SD12" s="466"/>
      <c r="SE12" s="466"/>
      <c r="SF12" s="466"/>
      <c r="SG12" s="466"/>
      <c r="SH12" s="466"/>
      <c r="SI12" s="466"/>
      <c r="SJ12" s="466"/>
      <c r="SK12" s="466"/>
      <c r="SL12" s="466"/>
      <c r="SM12" s="466"/>
      <c r="SN12" s="466"/>
      <c r="SO12" s="466"/>
      <c r="SP12" s="466"/>
      <c r="SQ12" s="466"/>
      <c r="SR12" s="466"/>
      <c r="SS12" s="466"/>
      <c r="ST12" s="466"/>
      <c r="SU12" s="466"/>
      <c r="SV12" s="466"/>
      <c r="SW12" s="466"/>
      <c r="SX12" s="466"/>
      <c r="SY12" s="466"/>
      <c r="SZ12" s="466"/>
      <c r="TA12" s="466"/>
      <c r="TB12" s="466"/>
      <c r="TC12" s="466"/>
      <c r="TD12" s="466"/>
      <c r="TE12" s="466"/>
      <c r="TF12" s="466"/>
      <c r="TG12" s="466"/>
      <c r="TH12" s="466"/>
      <c r="TI12" s="466"/>
      <c r="TJ12" s="466"/>
      <c r="TK12" s="466"/>
      <c r="TL12" s="466"/>
      <c r="TM12" s="466"/>
      <c r="TN12" s="466"/>
      <c r="TO12" s="466"/>
      <c r="TP12" s="466"/>
      <c r="TQ12" s="466"/>
      <c r="TR12" s="466"/>
      <c r="TS12" s="466"/>
      <c r="TT12" s="466"/>
      <c r="TU12" s="466"/>
      <c r="TV12" s="466"/>
      <c r="TW12" s="466"/>
      <c r="TX12" s="466"/>
      <c r="TY12" s="466"/>
      <c r="TZ12" s="466"/>
      <c r="UA12" s="466"/>
      <c r="UB12" s="466"/>
      <c r="UC12" s="466"/>
      <c r="UD12" s="466"/>
      <c r="UE12" s="466"/>
      <c r="UF12" s="466"/>
      <c r="UG12" s="466"/>
      <c r="UH12" s="466"/>
      <c r="UI12" s="466"/>
      <c r="UJ12" s="466"/>
      <c r="UK12" s="466"/>
      <c r="UL12" s="466"/>
      <c r="UM12" s="466"/>
      <c r="UN12" s="466"/>
      <c r="UO12" s="466"/>
      <c r="UP12" s="466"/>
      <c r="UQ12" s="466"/>
      <c r="UR12" s="466"/>
      <c r="US12" s="466"/>
      <c r="UT12" s="466"/>
      <c r="UU12" s="466"/>
      <c r="UV12" s="466"/>
      <c r="UW12" s="466"/>
      <c r="UX12" s="466"/>
      <c r="UY12" s="466"/>
      <c r="UZ12" s="466"/>
      <c r="VA12" s="466"/>
      <c r="VB12" s="466"/>
      <c r="VC12" s="466"/>
      <c r="VD12" s="466"/>
      <c r="VE12" s="466"/>
      <c r="VF12" s="466"/>
      <c r="VG12" s="466"/>
      <c r="VH12" s="466"/>
      <c r="VI12" s="466"/>
      <c r="VJ12" s="466"/>
      <c r="VK12" s="466"/>
      <c r="VL12" s="466"/>
      <c r="VM12" s="466"/>
      <c r="VN12" s="466"/>
      <c r="VO12" s="466"/>
      <c r="VP12" s="466"/>
      <c r="VQ12" s="466"/>
      <c r="VR12" s="466"/>
      <c r="VS12" s="466"/>
      <c r="VT12" s="466"/>
      <c r="VU12" s="466"/>
      <c r="VV12" s="466"/>
      <c r="VW12" s="466"/>
      <c r="VX12" s="466"/>
      <c r="VY12" s="466"/>
      <c r="VZ12" s="466"/>
      <c r="WA12" s="466"/>
      <c r="WB12" s="466"/>
      <c r="WC12" s="466"/>
      <c r="WD12" s="466"/>
      <c r="WE12" s="466"/>
      <c r="WF12" s="466"/>
      <c r="WG12" s="466"/>
      <c r="WH12" s="466"/>
      <c r="WI12" s="466"/>
      <c r="WJ12" s="466"/>
      <c r="WK12" s="466"/>
      <c r="WL12" s="466"/>
      <c r="WM12" s="466"/>
      <c r="WN12" s="466"/>
      <c r="WO12" s="466"/>
      <c r="WP12" s="466"/>
      <c r="WQ12" s="466"/>
      <c r="WR12" s="466"/>
      <c r="WS12" s="466"/>
      <c r="WT12" s="466"/>
      <c r="WU12" s="466"/>
      <c r="WV12" s="466"/>
      <c r="WW12" s="466"/>
      <c r="WX12" s="466"/>
      <c r="WY12" s="466"/>
      <c r="WZ12" s="466"/>
      <c r="XA12" s="466"/>
      <c r="XB12" s="466"/>
      <c r="XC12" s="466"/>
      <c r="XD12" s="466"/>
      <c r="XE12" s="466"/>
      <c r="XF12" s="466"/>
      <c r="XG12" s="466"/>
      <c r="XH12" s="466"/>
      <c r="XI12" s="466"/>
      <c r="XJ12" s="466"/>
      <c r="XK12" s="466"/>
      <c r="XL12" s="466"/>
      <c r="XM12" s="466"/>
      <c r="XN12" s="466"/>
      <c r="XO12" s="466"/>
      <c r="XP12" s="466"/>
      <c r="XQ12" s="466"/>
      <c r="XR12" s="466"/>
      <c r="XS12" s="466"/>
      <c r="XT12" s="466"/>
      <c r="XU12" s="466"/>
      <c r="XV12" s="466"/>
      <c r="XW12" s="466"/>
      <c r="XX12" s="466"/>
      <c r="XY12" s="466"/>
      <c r="XZ12" s="466"/>
      <c r="YA12" s="466"/>
      <c r="YB12" s="466"/>
      <c r="YC12" s="466"/>
      <c r="YD12" s="466"/>
      <c r="YE12" s="466"/>
      <c r="YF12" s="466"/>
      <c r="YG12" s="466"/>
      <c r="YH12" s="466"/>
      <c r="YI12" s="466"/>
      <c r="YJ12" s="466"/>
      <c r="YK12" s="466"/>
      <c r="YL12" s="466"/>
      <c r="YM12" s="466"/>
      <c r="YN12" s="466"/>
      <c r="YO12" s="466"/>
      <c r="YP12" s="466"/>
      <c r="YQ12" s="466"/>
      <c r="YR12" s="466"/>
      <c r="YS12" s="466"/>
      <c r="YT12" s="466"/>
      <c r="YU12" s="466"/>
      <c r="YV12" s="466"/>
      <c r="YW12" s="466"/>
      <c r="YX12" s="466"/>
      <c r="YY12" s="466"/>
      <c r="YZ12" s="466"/>
      <c r="ZA12" s="466"/>
      <c r="ZB12" s="466"/>
      <c r="ZC12" s="466"/>
      <c r="ZD12" s="466"/>
      <c r="ZE12" s="466"/>
      <c r="ZF12" s="466"/>
      <c r="ZG12" s="466"/>
      <c r="ZH12" s="466"/>
      <c r="ZI12" s="466"/>
      <c r="ZJ12" s="466"/>
      <c r="ZK12" s="466"/>
      <c r="ZL12" s="466"/>
      <c r="ZM12" s="466"/>
      <c r="ZN12" s="466"/>
      <c r="ZO12" s="466"/>
      <c r="ZP12" s="466"/>
      <c r="ZQ12" s="466"/>
      <c r="ZR12" s="466"/>
      <c r="ZS12" s="466"/>
      <c r="ZT12" s="466"/>
      <c r="ZU12" s="466"/>
      <c r="ZV12" s="466"/>
      <c r="ZW12" s="466"/>
      <c r="ZX12" s="466"/>
      <c r="ZY12" s="466"/>
      <c r="ZZ12" s="466"/>
      <c r="AAA12" s="466"/>
      <c r="AAB12" s="466"/>
      <c r="AAC12" s="466"/>
      <c r="AAD12" s="466"/>
      <c r="AAE12" s="466"/>
      <c r="AAF12" s="466"/>
      <c r="AAG12" s="466"/>
      <c r="AAH12" s="466"/>
      <c r="AAI12" s="466"/>
      <c r="AAJ12" s="466"/>
      <c r="AAK12" s="466"/>
      <c r="AAL12" s="466"/>
      <c r="AAM12" s="466"/>
      <c r="AAN12" s="466"/>
      <c r="AAO12" s="466"/>
      <c r="AAP12" s="466"/>
      <c r="AAQ12" s="466"/>
      <c r="AAR12" s="466"/>
      <c r="AAS12" s="466"/>
      <c r="AAT12" s="466"/>
      <c r="AAU12" s="466"/>
      <c r="AAV12" s="466"/>
      <c r="AAW12" s="466"/>
      <c r="AAX12" s="466"/>
      <c r="AAY12" s="466"/>
      <c r="AAZ12" s="466"/>
      <c r="ABA12" s="466"/>
      <c r="ABB12" s="466"/>
      <c r="ABC12" s="466"/>
      <c r="ABD12" s="466"/>
      <c r="ABE12" s="466"/>
      <c r="ABF12" s="466"/>
      <c r="ABG12" s="466"/>
      <c r="ABH12" s="466"/>
      <c r="ABI12" s="466"/>
      <c r="ABJ12" s="466"/>
      <c r="ABK12" s="466"/>
      <c r="ABL12" s="466"/>
      <c r="ABM12" s="466"/>
      <c r="ABN12" s="466"/>
      <c r="ABO12" s="466"/>
      <c r="ABP12" s="466"/>
      <c r="ABQ12" s="466"/>
      <c r="ABR12" s="466"/>
      <c r="ABS12" s="466"/>
      <c r="ABT12" s="466"/>
      <c r="ABU12" s="466"/>
      <c r="ABV12" s="466"/>
      <c r="ABW12" s="466"/>
      <c r="ABX12" s="466"/>
      <c r="ABY12" s="466"/>
      <c r="ABZ12" s="466"/>
      <c r="ACA12" s="466"/>
      <c r="ACB12" s="466"/>
      <c r="ACC12" s="466"/>
      <c r="ACD12" s="466"/>
      <c r="ACE12" s="466"/>
      <c r="ACF12" s="466"/>
      <c r="ACG12" s="466"/>
      <c r="ACH12" s="466"/>
      <c r="ACI12" s="466"/>
      <c r="ACJ12" s="466"/>
      <c r="ACK12" s="466"/>
      <c r="ACL12" s="466"/>
      <c r="ACM12" s="466"/>
      <c r="ACN12" s="466"/>
      <c r="ACO12" s="466"/>
      <c r="ACP12" s="466"/>
      <c r="ACQ12" s="466"/>
      <c r="ACR12" s="466"/>
      <c r="ACS12" s="466"/>
      <c r="ACT12" s="466"/>
      <c r="ACU12" s="466"/>
      <c r="ACV12" s="466"/>
      <c r="ACW12" s="466"/>
      <c r="ACX12" s="466"/>
      <c r="ACY12" s="466"/>
      <c r="ACZ12" s="466"/>
      <c r="ADA12" s="466"/>
      <c r="ADB12" s="466"/>
      <c r="ADC12" s="466"/>
      <c r="ADD12" s="466"/>
      <c r="ADE12" s="466"/>
      <c r="ADF12" s="466"/>
      <c r="ADG12" s="466"/>
      <c r="ADH12" s="466"/>
      <c r="ADI12" s="466"/>
      <c r="ADJ12" s="466"/>
      <c r="ADK12" s="466"/>
      <c r="ADL12" s="466"/>
      <c r="ADM12" s="466"/>
      <c r="ADN12" s="466"/>
      <c r="ADO12" s="466"/>
      <c r="ADP12" s="466"/>
      <c r="ADQ12" s="466"/>
      <c r="ADR12" s="466"/>
      <c r="ADS12" s="466"/>
      <c r="ADT12" s="466"/>
      <c r="ADU12" s="466"/>
      <c r="ADV12" s="466"/>
      <c r="ADW12" s="466"/>
      <c r="ADX12" s="466"/>
      <c r="ADY12" s="466"/>
      <c r="ADZ12" s="466"/>
      <c r="AEA12" s="466"/>
      <c r="AEB12" s="466"/>
      <c r="AEC12" s="466"/>
      <c r="AED12" s="466"/>
      <c r="AEE12" s="466"/>
      <c r="AEF12" s="466"/>
      <c r="AEG12" s="466"/>
      <c r="AEH12" s="466"/>
      <c r="AEI12" s="466"/>
      <c r="AEJ12" s="466"/>
      <c r="AEK12" s="466"/>
      <c r="AEL12" s="466"/>
      <c r="AEM12" s="466"/>
      <c r="AEN12" s="466"/>
      <c r="AEO12" s="466"/>
      <c r="AEP12" s="466"/>
      <c r="AEQ12" s="466"/>
      <c r="AER12" s="466"/>
      <c r="AES12" s="466"/>
      <c r="AET12" s="466"/>
      <c r="AEU12" s="466"/>
      <c r="AEV12" s="466"/>
      <c r="AEW12" s="466"/>
      <c r="AEX12" s="466"/>
      <c r="AEY12" s="466"/>
      <c r="AEZ12" s="466"/>
      <c r="AFA12" s="466"/>
      <c r="AFB12" s="466"/>
      <c r="AFC12" s="466"/>
      <c r="AFD12" s="466"/>
      <c r="AFE12" s="466"/>
      <c r="AFF12" s="466"/>
      <c r="AFG12" s="466"/>
      <c r="AFH12" s="466"/>
      <c r="AFI12" s="466"/>
      <c r="AFJ12" s="466"/>
      <c r="AFK12" s="466"/>
      <c r="AFL12" s="466"/>
      <c r="AFM12" s="466"/>
      <c r="AFN12" s="466"/>
      <c r="AFO12" s="466"/>
      <c r="AFP12" s="466"/>
      <c r="AFQ12" s="466"/>
      <c r="AFR12" s="466"/>
      <c r="AFS12" s="466"/>
      <c r="AFT12" s="466"/>
      <c r="AFU12" s="466"/>
      <c r="AFV12" s="466"/>
      <c r="AFW12" s="466"/>
      <c r="AFX12" s="466"/>
      <c r="AFY12" s="466"/>
      <c r="AFZ12" s="466"/>
      <c r="AGA12" s="466"/>
      <c r="AGB12" s="466"/>
      <c r="AGC12" s="466"/>
      <c r="AGD12" s="466"/>
      <c r="AGE12" s="466"/>
      <c r="AGF12" s="466"/>
      <c r="AGG12" s="466"/>
      <c r="AGH12" s="466"/>
      <c r="AGI12" s="466"/>
      <c r="AGJ12" s="466"/>
      <c r="AGK12" s="466"/>
      <c r="AGL12" s="466"/>
      <c r="AGM12" s="466"/>
      <c r="AGN12" s="466"/>
      <c r="AGO12" s="466"/>
      <c r="AGP12" s="466"/>
      <c r="AGQ12" s="466"/>
      <c r="AGR12" s="466"/>
      <c r="AGS12" s="466"/>
      <c r="AGT12" s="466"/>
      <c r="AGU12" s="466"/>
      <c r="AGV12" s="466"/>
      <c r="AGW12" s="466"/>
      <c r="AGX12" s="466"/>
      <c r="AGY12" s="466"/>
      <c r="AGZ12" s="466"/>
      <c r="AHA12" s="466"/>
      <c r="AHB12" s="466"/>
      <c r="AHC12" s="466"/>
      <c r="AHD12" s="466"/>
      <c r="AHE12" s="466"/>
      <c r="AHF12" s="466"/>
      <c r="AHG12" s="466"/>
      <c r="AHH12" s="466"/>
      <c r="AHI12" s="466"/>
      <c r="AHJ12" s="466"/>
      <c r="AHK12" s="466"/>
      <c r="AHL12" s="466"/>
      <c r="AHM12" s="466"/>
      <c r="AHN12" s="466"/>
      <c r="AHO12" s="466"/>
      <c r="AHP12" s="466"/>
      <c r="AHQ12" s="466"/>
      <c r="AHR12" s="466"/>
      <c r="AHS12" s="466"/>
      <c r="AHT12" s="466"/>
      <c r="AHU12" s="466"/>
      <c r="AHV12" s="466"/>
      <c r="AHW12" s="466"/>
      <c r="AHX12" s="466"/>
      <c r="AHY12" s="466"/>
      <c r="AHZ12" s="466"/>
      <c r="AIA12" s="466"/>
      <c r="AIB12" s="466"/>
      <c r="AIC12" s="466"/>
      <c r="AID12" s="466"/>
      <c r="AIE12" s="466"/>
      <c r="AIF12" s="466"/>
      <c r="AIG12" s="466"/>
      <c r="AIH12" s="466"/>
      <c r="AII12" s="466"/>
      <c r="AIJ12" s="466"/>
      <c r="AIK12" s="466"/>
      <c r="AIL12" s="466"/>
      <c r="AIM12" s="466"/>
      <c r="AIN12" s="466"/>
      <c r="AIO12" s="466"/>
      <c r="AIP12" s="466"/>
      <c r="AIQ12" s="466"/>
      <c r="AIR12" s="466"/>
      <c r="AIS12" s="466"/>
      <c r="AIT12" s="466"/>
      <c r="AIU12" s="466"/>
      <c r="AIV12" s="466"/>
      <c r="AIW12" s="466"/>
      <c r="AIX12" s="466"/>
      <c r="AIY12" s="466"/>
      <c r="AIZ12" s="466"/>
      <c r="AJA12" s="466"/>
      <c r="AJB12" s="466"/>
      <c r="AJC12" s="466"/>
      <c r="AJD12" s="466"/>
      <c r="AJE12" s="466"/>
      <c r="AJF12" s="466"/>
      <c r="AJG12" s="466"/>
      <c r="AJH12" s="466"/>
      <c r="AJI12" s="466"/>
      <c r="AJJ12" s="466"/>
      <c r="AJK12" s="466"/>
      <c r="AJL12" s="466"/>
      <c r="AJM12" s="466"/>
      <c r="AJN12" s="466"/>
      <c r="AJO12" s="466"/>
      <c r="AJP12" s="466"/>
    </row>
    <row r="13" spans="1:952" s="490" customFormat="1" ht="16.2" customHeight="1">
      <c r="A13" s="486"/>
      <c r="B13" s="487" t="s">
        <v>243</v>
      </c>
      <c r="C13" s="488"/>
      <c r="D13" s="489">
        <f t="shared" si="5"/>
        <v>0</v>
      </c>
      <c r="E13" s="489">
        <f t="shared" si="5"/>
        <v>7175000</v>
      </c>
      <c r="F13" s="489">
        <f t="shared" si="5"/>
        <v>7175000</v>
      </c>
      <c r="G13" s="489">
        <f t="shared" si="5"/>
        <v>7175000</v>
      </c>
      <c r="H13" s="489">
        <f t="shared" si="5"/>
        <v>7175000</v>
      </c>
      <c r="I13" s="489">
        <f t="shared" si="5"/>
        <v>7175000</v>
      </c>
      <c r="J13" s="489">
        <f t="shared" si="5"/>
        <v>7175000</v>
      </c>
      <c r="K13" s="489">
        <f t="shared" si="5"/>
        <v>7175000</v>
      </c>
      <c r="L13" s="489">
        <f t="shared" si="5"/>
        <v>7175000</v>
      </c>
      <c r="M13" s="489">
        <f t="shared" si="5"/>
        <v>7175000</v>
      </c>
      <c r="N13" s="489">
        <f t="shared" ca="1" si="5"/>
        <v>1435000</v>
      </c>
      <c r="O13" s="489">
        <f t="shared" ca="1" si="5"/>
        <v>0</v>
      </c>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470"/>
      <c r="CS13" s="470"/>
      <c r="CT13" s="470"/>
      <c r="CU13" s="470"/>
      <c r="CV13" s="470"/>
      <c r="CW13" s="470"/>
      <c r="CX13" s="470"/>
      <c r="CY13" s="470"/>
      <c r="CZ13" s="470"/>
      <c r="DA13" s="470"/>
      <c r="DB13" s="470"/>
      <c r="DC13" s="470"/>
      <c r="DD13" s="470"/>
      <c r="DE13" s="470"/>
      <c r="DF13" s="470"/>
      <c r="DG13" s="470"/>
      <c r="DH13" s="470"/>
      <c r="DI13" s="470"/>
      <c r="DJ13" s="470"/>
      <c r="DK13" s="470"/>
      <c r="DL13" s="470"/>
      <c r="DM13" s="470"/>
      <c r="DN13" s="470"/>
      <c r="DO13" s="470"/>
      <c r="DP13" s="470"/>
      <c r="DQ13" s="470"/>
      <c r="DR13" s="470"/>
      <c r="DS13" s="470"/>
      <c r="DT13" s="470"/>
      <c r="DU13" s="470"/>
      <c r="DV13" s="470"/>
      <c r="DW13" s="470"/>
      <c r="DX13" s="470"/>
      <c r="DY13" s="470"/>
      <c r="DZ13" s="470"/>
      <c r="EA13" s="470"/>
      <c r="EB13" s="470"/>
      <c r="EC13" s="470"/>
      <c r="ED13" s="470"/>
      <c r="EE13" s="470"/>
      <c r="EF13" s="470"/>
      <c r="EG13" s="470"/>
      <c r="EH13" s="470"/>
      <c r="EI13" s="470"/>
      <c r="EJ13" s="470"/>
      <c r="EK13" s="470"/>
      <c r="EL13" s="470"/>
      <c r="EM13" s="470"/>
      <c r="EN13" s="470"/>
      <c r="EO13" s="470"/>
      <c r="EP13" s="470"/>
      <c r="EQ13" s="470"/>
      <c r="ER13" s="470"/>
      <c r="ES13" s="470"/>
      <c r="ET13" s="470"/>
      <c r="EU13" s="470"/>
      <c r="EV13" s="470"/>
      <c r="EW13" s="470"/>
      <c r="EX13" s="470"/>
      <c r="EY13" s="470"/>
      <c r="EZ13" s="470"/>
      <c r="FA13" s="470"/>
      <c r="FB13" s="470"/>
      <c r="FC13" s="470"/>
      <c r="FD13" s="470"/>
      <c r="FE13" s="470"/>
      <c r="FF13" s="470"/>
      <c r="FG13" s="470"/>
      <c r="FH13" s="470"/>
      <c r="FI13" s="470"/>
      <c r="FJ13" s="470"/>
      <c r="FK13" s="470"/>
      <c r="FL13" s="470"/>
      <c r="FM13" s="470"/>
      <c r="FN13" s="470"/>
      <c r="FO13" s="470"/>
      <c r="FP13" s="470"/>
      <c r="FQ13" s="470"/>
      <c r="FR13" s="470"/>
      <c r="FS13" s="470"/>
      <c r="FT13" s="470"/>
      <c r="FU13" s="470"/>
      <c r="FV13" s="470"/>
      <c r="FW13" s="470"/>
      <c r="FX13" s="470"/>
      <c r="FY13" s="470"/>
      <c r="FZ13" s="470"/>
      <c r="GA13" s="470"/>
      <c r="GB13" s="470"/>
      <c r="GC13" s="470"/>
      <c r="GD13" s="470"/>
      <c r="GE13" s="470"/>
      <c r="GF13" s="470"/>
      <c r="GG13" s="470"/>
      <c r="GH13" s="470"/>
      <c r="GI13" s="470"/>
      <c r="GJ13" s="470"/>
      <c r="GK13" s="470"/>
      <c r="GL13" s="470"/>
      <c r="GM13" s="470"/>
      <c r="GN13" s="470"/>
      <c r="GO13" s="470"/>
      <c r="GP13" s="470"/>
      <c r="GQ13" s="470"/>
      <c r="GR13" s="470"/>
      <c r="GS13" s="470"/>
      <c r="GT13" s="470"/>
      <c r="GU13" s="470"/>
      <c r="GV13" s="470"/>
      <c r="GW13" s="470"/>
      <c r="GX13" s="470"/>
      <c r="GY13" s="470"/>
      <c r="GZ13" s="470"/>
      <c r="HA13" s="470"/>
      <c r="HB13" s="470"/>
      <c r="HC13" s="470"/>
      <c r="HD13" s="470"/>
      <c r="HE13" s="470"/>
      <c r="HF13" s="470"/>
      <c r="HG13" s="470"/>
      <c r="HH13" s="470"/>
      <c r="HI13" s="470"/>
      <c r="HJ13" s="470"/>
      <c r="HK13" s="470"/>
      <c r="HL13" s="470"/>
      <c r="HM13" s="470"/>
      <c r="HN13" s="470"/>
      <c r="HO13" s="470"/>
      <c r="HP13" s="470"/>
      <c r="HQ13" s="470"/>
      <c r="HR13" s="470"/>
      <c r="HS13" s="470"/>
      <c r="HT13" s="470"/>
      <c r="HU13" s="470"/>
      <c r="HV13" s="470"/>
      <c r="HW13" s="470"/>
      <c r="HX13" s="470"/>
      <c r="HY13" s="470"/>
      <c r="HZ13" s="470"/>
      <c r="IA13" s="470"/>
      <c r="IB13" s="470"/>
      <c r="IC13" s="470"/>
      <c r="ID13" s="470"/>
      <c r="IE13" s="470"/>
      <c r="IF13" s="470"/>
      <c r="IG13" s="470"/>
      <c r="IH13" s="470"/>
      <c r="II13" s="470"/>
      <c r="IJ13" s="470"/>
      <c r="IK13" s="470"/>
      <c r="IL13" s="470"/>
      <c r="IM13" s="470"/>
      <c r="IN13" s="470"/>
      <c r="IO13" s="470"/>
      <c r="IP13" s="470"/>
      <c r="IQ13" s="470"/>
      <c r="IR13" s="470"/>
      <c r="IS13" s="470"/>
      <c r="IT13" s="470"/>
      <c r="IU13" s="470"/>
      <c r="IV13" s="470"/>
      <c r="IW13" s="470"/>
      <c r="IX13" s="470"/>
      <c r="IY13" s="470"/>
      <c r="IZ13" s="470"/>
      <c r="JA13" s="470"/>
      <c r="JB13" s="470"/>
      <c r="JC13" s="470"/>
      <c r="JD13" s="470"/>
      <c r="JE13" s="470"/>
      <c r="JF13" s="470"/>
      <c r="JG13" s="470"/>
      <c r="JH13" s="470"/>
      <c r="JI13" s="470"/>
      <c r="JJ13" s="470"/>
      <c r="JK13" s="470"/>
      <c r="JL13" s="470"/>
      <c r="JM13" s="470"/>
      <c r="JN13" s="470"/>
      <c r="JO13" s="470"/>
      <c r="JP13" s="470"/>
      <c r="JQ13" s="470"/>
      <c r="JR13" s="470"/>
      <c r="JS13" s="470"/>
      <c r="JT13" s="470"/>
      <c r="JU13" s="470"/>
      <c r="JV13" s="470"/>
      <c r="JW13" s="470"/>
      <c r="JX13" s="470"/>
      <c r="JY13" s="470"/>
      <c r="JZ13" s="470"/>
      <c r="KA13" s="470"/>
      <c r="KB13" s="470"/>
      <c r="KC13" s="470"/>
      <c r="KD13" s="470"/>
      <c r="KE13" s="470"/>
      <c r="KF13" s="470"/>
      <c r="KG13" s="470"/>
      <c r="KH13" s="470"/>
      <c r="KI13" s="470"/>
      <c r="KJ13" s="470"/>
      <c r="KK13" s="470"/>
      <c r="KL13" s="470"/>
      <c r="KM13" s="470"/>
      <c r="KN13" s="470"/>
      <c r="KO13" s="470"/>
      <c r="KP13" s="470"/>
      <c r="KQ13" s="470"/>
      <c r="KR13" s="470"/>
      <c r="KS13" s="470"/>
      <c r="KT13" s="470"/>
      <c r="KU13" s="470"/>
      <c r="KV13" s="470"/>
      <c r="KW13" s="470"/>
      <c r="KX13" s="470"/>
      <c r="KY13" s="470"/>
      <c r="KZ13" s="470"/>
      <c r="LA13" s="470"/>
      <c r="LB13" s="470"/>
      <c r="LC13" s="470"/>
      <c r="LD13" s="470"/>
      <c r="LE13" s="470"/>
      <c r="LF13" s="470"/>
      <c r="LG13" s="470"/>
      <c r="LH13" s="470"/>
      <c r="LI13" s="470"/>
      <c r="LJ13" s="470"/>
      <c r="LK13" s="470"/>
      <c r="LL13" s="470"/>
      <c r="LM13" s="470"/>
      <c r="LN13" s="470"/>
      <c r="LO13" s="470"/>
      <c r="LP13" s="470"/>
      <c r="LQ13" s="470"/>
      <c r="LR13" s="470"/>
      <c r="LS13" s="470"/>
      <c r="LT13" s="470"/>
      <c r="LU13" s="470"/>
      <c r="LV13" s="470"/>
      <c r="LW13" s="470"/>
      <c r="LX13" s="470"/>
      <c r="LY13" s="470"/>
      <c r="LZ13" s="470"/>
      <c r="MA13" s="470"/>
      <c r="MB13" s="470"/>
      <c r="MC13" s="470"/>
      <c r="MD13" s="470"/>
      <c r="ME13" s="470"/>
      <c r="MF13" s="470"/>
      <c r="MG13" s="470"/>
      <c r="MH13" s="470"/>
      <c r="MI13" s="470"/>
      <c r="MJ13" s="470"/>
      <c r="MK13" s="470"/>
      <c r="ML13" s="470"/>
      <c r="MM13" s="470"/>
      <c r="MN13" s="470"/>
      <c r="MO13" s="470"/>
      <c r="MP13" s="470"/>
      <c r="MQ13" s="470"/>
      <c r="MR13" s="470"/>
      <c r="MS13" s="470"/>
      <c r="MT13" s="470"/>
      <c r="MU13" s="470"/>
      <c r="MV13" s="470"/>
      <c r="MW13" s="470"/>
      <c r="MX13" s="470"/>
      <c r="MY13" s="470"/>
      <c r="MZ13" s="470"/>
      <c r="NA13" s="470"/>
      <c r="NB13" s="470"/>
      <c r="NC13" s="470"/>
      <c r="ND13" s="470"/>
      <c r="NE13" s="470"/>
      <c r="NF13" s="470"/>
      <c r="NG13" s="470"/>
      <c r="NH13" s="470"/>
      <c r="NI13" s="470"/>
      <c r="NJ13" s="470"/>
      <c r="NK13" s="470"/>
      <c r="NL13" s="470"/>
      <c r="NM13" s="470"/>
      <c r="NN13" s="470"/>
      <c r="NO13" s="470"/>
      <c r="NP13" s="470"/>
      <c r="NQ13" s="470"/>
      <c r="NR13" s="470"/>
      <c r="NS13" s="470"/>
      <c r="NT13" s="470"/>
      <c r="NU13" s="470"/>
      <c r="NV13" s="470"/>
      <c r="NW13" s="470"/>
      <c r="NX13" s="470"/>
      <c r="NY13" s="470"/>
      <c r="NZ13" s="470"/>
      <c r="OA13" s="470"/>
      <c r="OB13" s="470"/>
      <c r="OC13" s="470"/>
      <c r="OD13" s="470"/>
      <c r="OE13" s="470"/>
      <c r="OF13" s="470"/>
      <c r="OG13" s="470"/>
      <c r="OH13" s="470"/>
      <c r="OI13" s="470"/>
      <c r="OJ13" s="470"/>
      <c r="OK13" s="470"/>
      <c r="OL13" s="470"/>
      <c r="OM13" s="470"/>
      <c r="ON13" s="470"/>
      <c r="OO13" s="470"/>
      <c r="OP13" s="470"/>
      <c r="OQ13" s="470"/>
      <c r="OR13" s="470"/>
      <c r="OS13" s="470"/>
      <c r="OT13" s="470"/>
      <c r="OU13" s="470"/>
      <c r="OV13" s="470"/>
      <c r="OW13" s="470"/>
      <c r="OX13" s="470"/>
      <c r="OY13" s="470"/>
      <c r="OZ13" s="470"/>
      <c r="PA13" s="470"/>
      <c r="PB13" s="470"/>
      <c r="PC13" s="470"/>
      <c r="PD13" s="470"/>
      <c r="PE13" s="470"/>
      <c r="PF13" s="470"/>
      <c r="PG13" s="470"/>
      <c r="PH13" s="470"/>
      <c r="PI13" s="470"/>
      <c r="PJ13" s="470"/>
      <c r="PK13" s="470"/>
      <c r="PL13" s="470"/>
      <c r="PM13" s="470"/>
      <c r="PN13" s="470"/>
      <c r="PO13" s="470"/>
      <c r="PP13" s="470"/>
      <c r="PQ13" s="470"/>
      <c r="PR13" s="470"/>
      <c r="PS13" s="470"/>
      <c r="PT13" s="470"/>
      <c r="PU13" s="470"/>
      <c r="PV13" s="470"/>
      <c r="PW13" s="470"/>
      <c r="PX13" s="470"/>
      <c r="PY13" s="470"/>
      <c r="PZ13" s="470"/>
      <c r="QA13" s="470"/>
      <c r="QB13" s="470"/>
      <c r="QC13" s="470"/>
      <c r="QD13" s="470"/>
      <c r="QE13" s="470"/>
      <c r="QF13" s="470"/>
      <c r="QG13" s="470"/>
      <c r="QH13" s="470"/>
      <c r="QI13" s="470"/>
      <c r="QJ13" s="470"/>
      <c r="QK13" s="470"/>
      <c r="QL13" s="470"/>
      <c r="QM13" s="470"/>
      <c r="QN13" s="470"/>
      <c r="QO13" s="470"/>
      <c r="QP13" s="470"/>
      <c r="QQ13" s="470"/>
      <c r="QR13" s="470"/>
      <c r="QS13" s="470"/>
      <c r="QT13" s="470"/>
      <c r="QU13" s="470"/>
      <c r="QV13" s="470"/>
      <c r="QW13" s="470"/>
      <c r="QX13" s="470"/>
      <c r="QY13" s="470"/>
      <c r="QZ13" s="470"/>
      <c r="RA13" s="470"/>
      <c r="RB13" s="470"/>
      <c r="RC13" s="470"/>
      <c r="RD13" s="470"/>
      <c r="RE13" s="470"/>
      <c r="RF13" s="470"/>
      <c r="RG13" s="470"/>
      <c r="RH13" s="470"/>
      <c r="RI13" s="470"/>
      <c r="RJ13" s="470"/>
      <c r="RK13" s="470"/>
      <c r="RL13" s="470"/>
      <c r="RM13" s="470"/>
      <c r="RN13" s="470"/>
      <c r="RO13" s="470"/>
      <c r="RP13" s="470"/>
      <c r="RQ13" s="470"/>
      <c r="RR13" s="470"/>
      <c r="RS13" s="470"/>
      <c r="RT13" s="470"/>
      <c r="RU13" s="470"/>
      <c r="RV13" s="470"/>
      <c r="RW13" s="470"/>
      <c r="RX13" s="470"/>
      <c r="RY13" s="470"/>
      <c r="RZ13" s="470"/>
      <c r="SA13" s="470"/>
      <c r="SB13" s="470"/>
      <c r="SC13" s="470"/>
      <c r="SD13" s="470"/>
      <c r="SE13" s="470"/>
      <c r="SF13" s="470"/>
      <c r="SG13" s="470"/>
      <c r="SH13" s="470"/>
      <c r="SI13" s="470"/>
      <c r="SJ13" s="470"/>
      <c r="SK13" s="470"/>
      <c r="SL13" s="470"/>
      <c r="SM13" s="470"/>
      <c r="SN13" s="470"/>
      <c r="SO13" s="470"/>
      <c r="SP13" s="470"/>
      <c r="SQ13" s="470"/>
      <c r="SR13" s="470"/>
      <c r="SS13" s="470"/>
      <c r="ST13" s="470"/>
      <c r="SU13" s="470"/>
      <c r="SV13" s="470"/>
      <c r="SW13" s="470"/>
      <c r="SX13" s="470"/>
      <c r="SY13" s="470"/>
      <c r="SZ13" s="470"/>
      <c r="TA13" s="470"/>
      <c r="TB13" s="470"/>
      <c r="TC13" s="470"/>
      <c r="TD13" s="470"/>
      <c r="TE13" s="470"/>
      <c r="TF13" s="470"/>
      <c r="TG13" s="470"/>
      <c r="TH13" s="470"/>
      <c r="TI13" s="470"/>
      <c r="TJ13" s="470"/>
      <c r="TK13" s="470"/>
      <c r="TL13" s="470"/>
      <c r="TM13" s="470"/>
      <c r="TN13" s="470"/>
      <c r="TO13" s="470"/>
      <c r="TP13" s="470"/>
      <c r="TQ13" s="470"/>
      <c r="TR13" s="470"/>
      <c r="TS13" s="470"/>
      <c r="TT13" s="470"/>
      <c r="TU13" s="470"/>
      <c r="TV13" s="470"/>
      <c r="TW13" s="470"/>
      <c r="TX13" s="470"/>
      <c r="TY13" s="470"/>
      <c r="TZ13" s="470"/>
      <c r="UA13" s="470"/>
      <c r="UB13" s="470"/>
      <c r="UC13" s="470"/>
      <c r="UD13" s="470"/>
      <c r="UE13" s="470"/>
      <c r="UF13" s="470"/>
      <c r="UG13" s="470"/>
      <c r="UH13" s="470"/>
      <c r="UI13" s="470"/>
      <c r="UJ13" s="470"/>
      <c r="UK13" s="470"/>
      <c r="UL13" s="470"/>
      <c r="UM13" s="470"/>
      <c r="UN13" s="470"/>
      <c r="UO13" s="470"/>
      <c r="UP13" s="470"/>
      <c r="UQ13" s="470"/>
      <c r="UR13" s="470"/>
      <c r="US13" s="470"/>
      <c r="UT13" s="470"/>
      <c r="UU13" s="470"/>
      <c r="UV13" s="470"/>
      <c r="UW13" s="470"/>
      <c r="UX13" s="470"/>
      <c r="UY13" s="470"/>
      <c r="UZ13" s="470"/>
      <c r="VA13" s="470"/>
      <c r="VB13" s="470"/>
      <c r="VC13" s="470"/>
      <c r="VD13" s="470"/>
      <c r="VE13" s="470"/>
      <c r="VF13" s="470"/>
      <c r="VG13" s="470"/>
      <c r="VH13" s="470"/>
      <c r="VI13" s="470"/>
      <c r="VJ13" s="470"/>
      <c r="VK13" s="470"/>
      <c r="VL13" s="470"/>
      <c r="VM13" s="470"/>
      <c r="VN13" s="470"/>
      <c r="VO13" s="470"/>
      <c r="VP13" s="470"/>
      <c r="VQ13" s="470"/>
      <c r="VR13" s="470"/>
      <c r="VS13" s="470"/>
      <c r="VT13" s="470"/>
      <c r="VU13" s="470"/>
      <c r="VV13" s="470"/>
      <c r="VW13" s="470"/>
      <c r="VX13" s="470"/>
      <c r="VY13" s="470"/>
      <c r="VZ13" s="470"/>
      <c r="WA13" s="470"/>
      <c r="WB13" s="470"/>
      <c r="WC13" s="470"/>
      <c r="WD13" s="470"/>
      <c r="WE13" s="470"/>
      <c r="WF13" s="470"/>
      <c r="WG13" s="470"/>
      <c r="WH13" s="470"/>
      <c r="WI13" s="470"/>
      <c r="WJ13" s="470"/>
      <c r="WK13" s="470"/>
      <c r="WL13" s="470"/>
      <c r="WM13" s="470"/>
      <c r="WN13" s="470"/>
      <c r="WO13" s="470"/>
      <c r="WP13" s="470"/>
      <c r="WQ13" s="470"/>
      <c r="WR13" s="470"/>
      <c r="WS13" s="470"/>
      <c r="WT13" s="470"/>
      <c r="WU13" s="470"/>
      <c r="WV13" s="470"/>
      <c r="WW13" s="470"/>
      <c r="WX13" s="470"/>
      <c r="WY13" s="470"/>
      <c r="WZ13" s="470"/>
      <c r="XA13" s="470"/>
      <c r="XB13" s="470"/>
      <c r="XC13" s="470"/>
      <c r="XD13" s="470"/>
      <c r="XE13" s="470"/>
      <c r="XF13" s="470"/>
      <c r="XG13" s="470"/>
      <c r="XH13" s="470"/>
      <c r="XI13" s="470"/>
      <c r="XJ13" s="470"/>
      <c r="XK13" s="470"/>
      <c r="XL13" s="470"/>
      <c r="XM13" s="470"/>
      <c r="XN13" s="470"/>
      <c r="XO13" s="470"/>
      <c r="XP13" s="470"/>
      <c r="XQ13" s="470"/>
      <c r="XR13" s="470"/>
      <c r="XS13" s="470"/>
      <c r="XT13" s="470"/>
      <c r="XU13" s="470"/>
      <c r="XV13" s="470"/>
      <c r="XW13" s="470"/>
      <c r="XX13" s="470"/>
      <c r="XY13" s="470"/>
      <c r="XZ13" s="470"/>
      <c r="YA13" s="470"/>
      <c r="YB13" s="470"/>
      <c r="YC13" s="470"/>
      <c r="YD13" s="470"/>
      <c r="YE13" s="470"/>
      <c r="YF13" s="470"/>
      <c r="YG13" s="470"/>
      <c r="YH13" s="470"/>
      <c r="YI13" s="470"/>
      <c r="YJ13" s="470"/>
      <c r="YK13" s="470"/>
      <c r="YL13" s="470"/>
      <c r="YM13" s="470"/>
      <c r="YN13" s="470"/>
      <c r="YO13" s="470"/>
      <c r="YP13" s="470"/>
      <c r="YQ13" s="470"/>
      <c r="YR13" s="470"/>
      <c r="YS13" s="470"/>
      <c r="YT13" s="470"/>
      <c r="YU13" s="470"/>
      <c r="YV13" s="470"/>
      <c r="YW13" s="470"/>
      <c r="YX13" s="470"/>
      <c r="YY13" s="470"/>
      <c r="YZ13" s="470"/>
      <c r="ZA13" s="470"/>
      <c r="ZB13" s="470"/>
      <c r="ZC13" s="470"/>
      <c r="ZD13" s="470"/>
      <c r="ZE13" s="470"/>
      <c r="ZF13" s="470"/>
      <c r="ZG13" s="470"/>
      <c r="ZH13" s="470"/>
      <c r="ZI13" s="470"/>
      <c r="ZJ13" s="470"/>
      <c r="ZK13" s="470"/>
      <c r="ZL13" s="470"/>
      <c r="ZM13" s="470"/>
      <c r="ZN13" s="470"/>
      <c r="ZO13" s="470"/>
      <c r="ZP13" s="470"/>
      <c r="ZQ13" s="470"/>
      <c r="ZR13" s="470"/>
      <c r="ZS13" s="470"/>
      <c r="ZT13" s="470"/>
      <c r="ZU13" s="470"/>
      <c r="ZV13" s="470"/>
      <c r="ZW13" s="470"/>
      <c r="ZX13" s="470"/>
      <c r="ZY13" s="470"/>
      <c r="ZZ13" s="470"/>
      <c r="AAA13" s="470"/>
      <c r="AAB13" s="470"/>
      <c r="AAC13" s="470"/>
      <c r="AAD13" s="470"/>
      <c r="AAE13" s="470"/>
      <c r="AAF13" s="470"/>
      <c r="AAG13" s="470"/>
      <c r="AAH13" s="470"/>
      <c r="AAI13" s="470"/>
      <c r="AAJ13" s="470"/>
      <c r="AAK13" s="470"/>
      <c r="AAL13" s="470"/>
      <c r="AAM13" s="470"/>
      <c r="AAN13" s="470"/>
      <c r="AAO13" s="470"/>
      <c r="AAP13" s="470"/>
      <c r="AAQ13" s="470"/>
      <c r="AAR13" s="470"/>
      <c r="AAS13" s="470"/>
      <c r="AAT13" s="470"/>
      <c r="AAU13" s="470"/>
      <c r="AAV13" s="470"/>
      <c r="AAW13" s="470"/>
      <c r="AAX13" s="470"/>
      <c r="AAY13" s="470"/>
      <c r="AAZ13" s="470"/>
      <c r="ABA13" s="470"/>
      <c r="ABB13" s="470"/>
      <c r="ABC13" s="470"/>
      <c r="ABD13" s="470"/>
      <c r="ABE13" s="470"/>
      <c r="ABF13" s="470"/>
      <c r="ABG13" s="470"/>
      <c r="ABH13" s="470"/>
      <c r="ABI13" s="470"/>
      <c r="ABJ13" s="470"/>
      <c r="ABK13" s="470"/>
      <c r="ABL13" s="470"/>
      <c r="ABM13" s="470"/>
      <c r="ABN13" s="470"/>
      <c r="ABO13" s="470"/>
      <c r="ABP13" s="470"/>
      <c r="ABQ13" s="470"/>
      <c r="ABR13" s="470"/>
      <c r="ABS13" s="470"/>
      <c r="ABT13" s="470"/>
      <c r="ABU13" s="470"/>
      <c r="ABV13" s="470"/>
      <c r="ABW13" s="470"/>
      <c r="ABX13" s="470"/>
      <c r="ABY13" s="470"/>
      <c r="ABZ13" s="470"/>
      <c r="ACA13" s="470"/>
      <c r="ACB13" s="470"/>
      <c r="ACC13" s="470"/>
      <c r="ACD13" s="470"/>
      <c r="ACE13" s="470"/>
      <c r="ACF13" s="470"/>
      <c r="ACG13" s="470"/>
      <c r="ACH13" s="470"/>
      <c r="ACI13" s="470"/>
      <c r="ACJ13" s="470"/>
      <c r="ACK13" s="470"/>
      <c r="ACL13" s="470"/>
      <c r="ACM13" s="470"/>
      <c r="ACN13" s="470"/>
      <c r="ACO13" s="470"/>
      <c r="ACP13" s="470"/>
      <c r="ACQ13" s="470"/>
      <c r="ACR13" s="470"/>
      <c r="ACS13" s="470"/>
      <c r="ACT13" s="470"/>
      <c r="ACU13" s="470"/>
      <c r="ACV13" s="470"/>
      <c r="ACW13" s="470"/>
      <c r="ACX13" s="470"/>
      <c r="ACY13" s="470"/>
      <c r="ACZ13" s="470"/>
      <c r="ADA13" s="470"/>
      <c r="ADB13" s="470"/>
      <c r="ADC13" s="470"/>
      <c r="ADD13" s="470"/>
      <c r="ADE13" s="470"/>
      <c r="ADF13" s="470"/>
      <c r="ADG13" s="470"/>
      <c r="ADH13" s="470"/>
      <c r="ADI13" s="470"/>
      <c r="ADJ13" s="470"/>
      <c r="ADK13" s="470"/>
      <c r="ADL13" s="470"/>
      <c r="ADM13" s="470"/>
      <c r="ADN13" s="470"/>
      <c r="ADO13" s="470"/>
      <c r="ADP13" s="470"/>
      <c r="ADQ13" s="470"/>
      <c r="ADR13" s="470"/>
      <c r="ADS13" s="470"/>
      <c r="ADT13" s="470"/>
      <c r="ADU13" s="470"/>
      <c r="ADV13" s="470"/>
      <c r="ADW13" s="470"/>
      <c r="ADX13" s="470"/>
      <c r="ADY13" s="470"/>
      <c r="ADZ13" s="470"/>
      <c r="AEA13" s="470"/>
      <c r="AEB13" s="470"/>
      <c r="AEC13" s="470"/>
      <c r="AED13" s="470"/>
      <c r="AEE13" s="470"/>
      <c r="AEF13" s="470"/>
      <c r="AEG13" s="470"/>
      <c r="AEH13" s="470"/>
      <c r="AEI13" s="470"/>
      <c r="AEJ13" s="470"/>
      <c r="AEK13" s="470"/>
      <c r="AEL13" s="470"/>
      <c r="AEM13" s="470"/>
      <c r="AEN13" s="470"/>
      <c r="AEO13" s="470"/>
      <c r="AEP13" s="470"/>
      <c r="AEQ13" s="470"/>
      <c r="AER13" s="470"/>
      <c r="AES13" s="470"/>
      <c r="AET13" s="470"/>
      <c r="AEU13" s="470"/>
      <c r="AEV13" s="470"/>
      <c r="AEW13" s="470"/>
      <c r="AEX13" s="470"/>
      <c r="AEY13" s="470"/>
      <c r="AEZ13" s="470"/>
      <c r="AFA13" s="470"/>
      <c r="AFB13" s="470"/>
      <c r="AFC13" s="470"/>
      <c r="AFD13" s="470"/>
      <c r="AFE13" s="470"/>
      <c r="AFF13" s="470"/>
      <c r="AFG13" s="470"/>
      <c r="AFH13" s="470"/>
      <c r="AFI13" s="470"/>
      <c r="AFJ13" s="470"/>
      <c r="AFK13" s="470"/>
      <c r="AFL13" s="470"/>
      <c r="AFM13" s="470"/>
      <c r="AFN13" s="470"/>
      <c r="AFO13" s="470"/>
      <c r="AFP13" s="470"/>
      <c r="AFQ13" s="470"/>
      <c r="AFR13" s="470"/>
      <c r="AFS13" s="470"/>
      <c r="AFT13" s="470"/>
      <c r="AFU13" s="470"/>
      <c r="AFV13" s="470"/>
      <c r="AFW13" s="470"/>
      <c r="AFX13" s="470"/>
      <c r="AFY13" s="470"/>
      <c r="AFZ13" s="470"/>
      <c r="AGA13" s="470"/>
      <c r="AGB13" s="470"/>
      <c r="AGC13" s="470"/>
      <c r="AGD13" s="470"/>
      <c r="AGE13" s="470"/>
      <c r="AGF13" s="470"/>
      <c r="AGG13" s="470"/>
      <c r="AGH13" s="470"/>
      <c r="AGI13" s="470"/>
      <c r="AGJ13" s="470"/>
      <c r="AGK13" s="470"/>
      <c r="AGL13" s="470"/>
      <c r="AGM13" s="470"/>
      <c r="AGN13" s="470"/>
      <c r="AGO13" s="470"/>
      <c r="AGP13" s="470"/>
      <c r="AGQ13" s="470"/>
      <c r="AGR13" s="470"/>
      <c r="AGS13" s="470"/>
      <c r="AGT13" s="470"/>
      <c r="AGU13" s="470"/>
      <c r="AGV13" s="470"/>
      <c r="AGW13" s="470"/>
      <c r="AGX13" s="470"/>
      <c r="AGY13" s="470"/>
      <c r="AGZ13" s="470"/>
      <c r="AHA13" s="470"/>
      <c r="AHB13" s="470"/>
      <c r="AHC13" s="470"/>
      <c r="AHD13" s="470"/>
      <c r="AHE13" s="470"/>
      <c r="AHF13" s="470"/>
      <c r="AHG13" s="470"/>
      <c r="AHH13" s="470"/>
      <c r="AHI13" s="470"/>
      <c r="AHJ13" s="470"/>
      <c r="AHK13" s="470"/>
      <c r="AHL13" s="470"/>
      <c r="AHM13" s="470"/>
      <c r="AHN13" s="470"/>
      <c r="AHO13" s="470"/>
      <c r="AHP13" s="470"/>
      <c r="AHQ13" s="470"/>
      <c r="AHR13" s="470"/>
      <c r="AHS13" s="470"/>
      <c r="AHT13" s="470"/>
      <c r="AHU13" s="470"/>
      <c r="AHV13" s="470"/>
      <c r="AHW13" s="470"/>
      <c r="AHX13" s="470"/>
      <c r="AHY13" s="470"/>
      <c r="AHZ13" s="470"/>
      <c r="AIA13" s="470"/>
      <c r="AIB13" s="470"/>
      <c r="AIC13" s="470"/>
      <c r="AID13" s="470"/>
      <c r="AIE13" s="470"/>
      <c r="AIF13" s="470"/>
      <c r="AIG13" s="470"/>
      <c r="AIH13" s="470"/>
      <c r="AII13" s="470"/>
      <c r="AIJ13" s="470"/>
      <c r="AIK13" s="470"/>
      <c r="AIL13" s="470"/>
      <c r="AIM13" s="470"/>
      <c r="AIN13" s="470"/>
      <c r="AIO13" s="470"/>
      <c r="AIP13" s="470"/>
      <c r="AIQ13" s="470"/>
      <c r="AIR13" s="470"/>
      <c r="AIS13" s="470"/>
      <c r="AIT13" s="470"/>
      <c r="AIU13" s="470"/>
      <c r="AIV13" s="470"/>
      <c r="AIW13" s="470"/>
      <c r="AIX13" s="470"/>
      <c r="AIY13" s="470"/>
      <c r="AIZ13" s="470"/>
      <c r="AJA13" s="470"/>
      <c r="AJB13" s="470"/>
      <c r="AJC13" s="470"/>
      <c r="AJD13" s="470"/>
      <c r="AJE13" s="470"/>
      <c r="AJF13" s="470"/>
      <c r="AJG13" s="470"/>
      <c r="AJH13" s="470"/>
      <c r="AJI13" s="470"/>
      <c r="AJJ13" s="470"/>
      <c r="AJK13" s="470"/>
      <c r="AJL13" s="470"/>
      <c r="AJM13" s="470"/>
      <c r="AJN13" s="470"/>
      <c r="AJO13" s="470"/>
      <c r="AJP13" s="470"/>
    </row>
    <row r="14" spans="1:952" s="480" customFormat="1" ht="16.2" customHeight="1">
      <c r="A14" s="23"/>
      <c r="B14" s="491" t="s">
        <v>141</v>
      </c>
      <c r="C14" s="491"/>
      <c r="D14" s="492">
        <f>D13</f>
        <v>0</v>
      </c>
      <c r="E14" s="492">
        <f t="shared" ref="E14:O14" si="7">E13</f>
        <v>7175000</v>
      </c>
      <c r="F14" s="492">
        <f t="shared" si="7"/>
        <v>7175000</v>
      </c>
      <c r="G14" s="492">
        <f t="shared" si="7"/>
        <v>7175000</v>
      </c>
      <c r="H14" s="492">
        <f t="shared" si="7"/>
        <v>7175000</v>
      </c>
      <c r="I14" s="492">
        <f t="shared" si="7"/>
        <v>7175000</v>
      </c>
      <c r="J14" s="492">
        <f t="shared" si="7"/>
        <v>7175000</v>
      </c>
      <c r="K14" s="492">
        <f t="shared" si="7"/>
        <v>7175000</v>
      </c>
      <c r="L14" s="492">
        <f t="shared" si="7"/>
        <v>7175000</v>
      </c>
      <c r="M14" s="492">
        <f t="shared" si="7"/>
        <v>7175000</v>
      </c>
      <c r="N14" s="492">
        <f t="shared" ca="1" si="7"/>
        <v>1435000</v>
      </c>
      <c r="O14" s="492">
        <f t="shared" ca="1" si="7"/>
        <v>0</v>
      </c>
      <c r="P14" s="493"/>
      <c r="Q14" s="493"/>
      <c r="R14" s="493"/>
      <c r="S14" s="493"/>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3"/>
      <c r="DN14" s="493"/>
      <c r="DO14" s="493"/>
      <c r="DP14" s="493"/>
      <c r="DQ14" s="493"/>
      <c r="DR14" s="493"/>
      <c r="DS14" s="493"/>
      <c r="DT14" s="493"/>
      <c r="DU14" s="493"/>
      <c r="DV14" s="493"/>
      <c r="DW14" s="493"/>
      <c r="DX14" s="493"/>
      <c r="DY14" s="493"/>
      <c r="DZ14" s="493"/>
      <c r="EA14" s="493"/>
      <c r="EB14" s="493"/>
      <c r="EC14" s="493"/>
      <c r="ED14" s="493"/>
      <c r="EE14" s="493"/>
      <c r="EF14" s="493"/>
      <c r="EG14" s="493"/>
      <c r="EH14" s="493"/>
      <c r="EI14" s="493"/>
      <c r="EJ14" s="493"/>
      <c r="EK14" s="493"/>
      <c r="EL14" s="493"/>
      <c r="EM14" s="493"/>
      <c r="EN14" s="493"/>
      <c r="EO14" s="493"/>
      <c r="EP14" s="493"/>
      <c r="EQ14" s="493"/>
      <c r="ER14" s="493"/>
      <c r="ES14" s="493"/>
      <c r="ET14" s="493"/>
      <c r="EU14" s="493"/>
      <c r="EV14" s="493"/>
      <c r="EW14" s="493"/>
      <c r="EX14" s="493"/>
      <c r="EY14" s="493"/>
      <c r="EZ14" s="493"/>
      <c r="FA14" s="493"/>
      <c r="FB14" s="493"/>
      <c r="FC14" s="493"/>
      <c r="FD14" s="493"/>
      <c r="FE14" s="493"/>
      <c r="FF14" s="493"/>
      <c r="FG14" s="493"/>
      <c r="FH14" s="493"/>
      <c r="FI14" s="493"/>
      <c r="FJ14" s="493"/>
      <c r="FK14" s="493"/>
      <c r="FL14" s="493"/>
      <c r="FM14" s="493"/>
      <c r="FN14" s="493"/>
      <c r="FO14" s="493"/>
      <c r="FP14" s="493"/>
      <c r="FQ14" s="493"/>
      <c r="FR14" s="493"/>
      <c r="FS14" s="493"/>
      <c r="FT14" s="493"/>
      <c r="FU14" s="493"/>
      <c r="FV14" s="493"/>
      <c r="FW14" s="493"/>
      <c r="FX14" s="493"/>
      <c r="FY14" s="493"/>
      <c r="FZ14" s="493"/>
      <c r="GA14" s="493"/>
      <c r="GB14" s="493"/>
      <c r="GC14" s="493"/>
      <c r="GD14" s="493"/>
      <c r="GE14" s="493"/>
      <c r="GF14" s="493"/>
      <c r="GG14" s="493"/>
      <c r="GH14" s="493"/>
      <c r="GI14" s="493"/>
      <c r="GJ14" s="493"/>
      <c r="GK14" s="493"/>
      <c r="GL14" s="493"/>
      <c r="GM14" s="493"/>
      <c r="GN14" s="493"/>
      <c r="GO14" s="493"/>
      <c r="GP14" s="493"/>
      <c r="GQ14" s="493"/>
      <c r="GR14" s="493"/>
      <c r="GS14" s="493"/>
      <c r="GT14" s="493"/>
      <c r="GU14" s="493"/>
      <c r="GV14" s="493"/>
      <c r="GW14" s="493"/>
      <c r="GX14" s="493"/>
      <c r="GY14" s="493"/>
      <c r="GZ14" s="493"/>
      <c r="HA14" s="493"/>
      <c r="HB14" s="493"/>
      <c r="HC14" s="493"/>
      <c r="HD14" s="493"/>
      <c r="HE14" s="493"/>
      <c r="HF14" s="493"/>
      <c r="HG14" s="493"/>
      <c r="HH14" s="493"/>
      <c r="HI14" s="493"/>
      <c r="HJ14" s="493"/>
      <c r="HK14" s="493"/>
      <c r="HL14" s="493"/>
      <c r="HM14" s="493"/>
      <c r="HN14" s="493"/>
      <c r="HO14" s="493"/>
      <c r="HP14" s="493"/>
      <c r="HQ14" s="493"/>
      <c r="HR14" s="493"/>
      <c r="HS14" s="493"/>
      <c r="HT14" s="493"/>
      <c r="HU14" s="493"/>
      <c r="HV14" s="493"/>
      <c r="HW14" s="493"/>
      <c r="HX14" s="493"/>
      <c r="HY14" s="493"/>
      <c r="HZ14" s="493"/>
      <c r="IA14" s="493"/>
      <c r="IB14" s="493"/>
      <c r="IC14" s="493"/>
      <c r="ID14" s="493"/>
      <c r="IE14" s="493"/>
      <c r="IF14" s="493"/>
      <c r="IG14" s="493"/>
      <c r="IH14" s="493"/>
      <c r="II14" s="493"/>
      <c r="IJ14" s="493"/>
      <c r="IK14" s="493"/>
      <c r="IL14" s="493"/>
      <c r="IM14" s="493"/>
      <c r="IN14" s="493"/>
      <c r="IO14" s="493"/>
      <c r="IP14" s="493"/>
      <c r="IQ14" s="493"/>
      <c r="IR14" s="493"/>
      <c r="IS14" s="493"/>
      <c r="IT14" s="493"/>
      <c r="IU14" s="493"/>
      <c r="IV14" s="493"/>
      <c r="IW14" s="493"/>
      <c r="IX14" s="493"/>
      <c r="IY14" s="493"/>
      <c r="IZ14" s="493"/>
      <c r="JA14" s="493"/>
      <c r="JB14" s="493"/>
      <c r="JC14" s="493"/>
      <c r="JD14" s="493"/>
      <c r="JE14" s="493"/>
      <c r="JF14" s="493"/>
      <c r="JG14" s="493"/>
      <c r="JH14" s="493"/>
      <c r="JI14" s="493"/>
      <c r="JJ14" s="493"/>
      <c r="JK14" s="493"/>
      <c r="JL14" s="493"/>
      <c r="JM14" s="493"/>
      <c r="JN14" s="493"/>
      <c r="JO14" s="493"/>
      <c r="JP14" s="493"/>
      <c r="JQ14" s="493"/>
      <c r="JR14" s="493"/>
      <c r="JS14" s="493"/>
      <c r="JT14" s="493"/>
      <c r="JU14" s="493"/>
      <c r="JV14" s="493"/>
      <c r="JW14" s="493"/>
      <c r="JX14" s="493"/>
      <c r="JY14" s="493"/>
      <c r="JZ14" s="493"/>
      <c r="KA14" s="493"/>
      <c r="KB14" s="493"/>
      <c r="KC14" s="493"/>
      <c r="KD14" s="493"/>
      <c r="KE14" s="493"/>
      <c r="KF14" s="493"/>
      <c r="KG14" s="493"/>
      <c r="KH14" s="493"/>
      <c r="KI14" s="493"/>
      <c r="KJ14" s="493"/>
      <c r="KK14" s="493"/>
      <c r="KL14" s="493"/>
      <c r="KM14" s="493"/>
      <c r="KN14" s="493"/>
      <c r="KO14" s="493"/>
      <c r="KP14" s="493"/>
      <c r="KQ14" s="493"/>
      <c r="KR14" s="493"/>
      <c r="KS14" s="493"/>
      <c r="KT14" s="493"/>
      <c r="KU14" s="493"/>
      <c r="KV14" s="493"/>
      <c r="KW14" s="493"/>
      <c r="KX14" s="493"/>
      <c r="KY14" s="493"/>
      <c r="KZ14" s="493"/>
      <c r="LA14" s="493"/>
      <c r="LB14" s="493"/>
      <c r="LC14" s="493"/>
      <c r="LD14" s="493"/>
      <c r="LE14" s="493"/>
      <c r="LF14" s="493"/>
      <c r="LG14" s="493"/>
      <c r="LH14" s="493"/>
      <c r="LI14" s="493"/>
      <c r="LJ14" s="493"/>
      <c r="LK14" s="493"/>
      <c r="LL14" s="493"/>
      <c r="LM14" s="493"/>
      <c r="LN14" s="493"/>
      <c r="LO14" s="493"/>
      <c r="LP14" s="493"/>
      <c r="LQ14" s="493"/>
      <c r="LR14" s="493"/>
      <c r="LS14" s="493"/>
      <c r="LT14" s="493"/>
      <c r="LU14" s="493"/>
      <c r="LV14" s="493"/>
      <c r="LW14" s="493"/>
      <c r="LX14" s="493"/>
      <c r="LY14" s="493"/>
      <c r="LZ14" s="493"/>
      <c r="MA14" s="493"/>
      <c r="MB14" s="493"/>
      <c r="MC14" s="493"/>
      <c r="MD14" s="493"/>
      <c r="ME14" s="493"/>
      <c r="MF14" s="493"/>
      <c r="MG14" s="493"/>
      <c r="MH14" s="493"/>
      <c r="MI14" s="493"/>
      <c r="MJ14" s="493"/>
      <c r="MK14" s="493"/>
      <c r="ML14" s="493"/>
      <c r="MM14" s="493"/>
      <c r="MN14" s="493"/>
      <c r="MO14" s="493"/>
      <c r="MP14" s="493"/>
      <c r="MQ14" s="493"/>
      <c r="MR14" s="493"/>
      <c r="MS14" s="493"/>
      <c r="MT14" s="493"/>
      <c r="MU14" s="493"/>
      <c r="MV14" s="493"/>
      <c r="MW14" s="493"/>
      <c r="MX14" s="493"/>
      <c r="MY14" s="493"/>
      <c r="MZ14" s="493"/>
      <c r="NA14" s="493"/>
      <c r="NB14" s="493"/>
      <c r="NC14" s="493"/>
      <c r="ND14" s="493"/>
      <c r="NE14" s="493"/>
      <c r="NF14" s="493"/>
      <c r="NG14" s="493"/>
      <c r="NH14" s="493"/>
      <c r="NI14" s="493"/>
      <c r="NJ14" s="493"/>
      <c r="NK14" s="493"/>
      <c r="NL14" s="493"/>
      <c r="NM14" s="493"/>
      <c r="NN14" s="493"/>
      <c r="NO14" s="493"/>
      <c r="NP14" s="493"/>
      <c r="NQ14" s="493"/>
      <c r="NR14" s="493"/>
      <c r="NS14" s="493"/>
      <c r="NT14" s="493"/>
      <c r="NU14" s="493"/>
      <c r="NV14" s="493"/>
      <c r="NW14" s="493"/>
      <c r="NX14" s="493"/>
      <c r="NY14" s="493"/>
      <c r="NZ14" s="493"/>
      <c r="OA14" s="493"/>
      <c r="OB14" s="493"/>
      <c r="OC14" s="493"/>
      <c r="OD14" s="493"/>
      <c r="OE14" s="493"/>
      <c r="OF14" s="493"/>
      <c r="OG14" s="493"/>
      <c r="OH14" s="493"/>
      <c r="OI14" s="493"/>
      <c r="OJ14" s="493"/>
      <c r="OK14" s="493"/>
      <c r="OL14" s="493"/>
      <c r="OM14" s="493"/>
      <c r="ON14" s="493"/>
      <c r="OO14" s="493"/>
      <c r="OP14" s="493"/>
      <c r="OQ14" s="493"/>
      <c r="OR14" s="493"/>
      <c r="OS14" s="493"/>
      <c r="OT14" s="493"/>
      <c r="OU14" s="493"/>
      <c r="OV14" s="493"/>
      <c r="OW14" s="493"/>
      <c r="OX14" s="493"/>
      <c r="OY14" s="493"/>
      <c r="OZ14" s="493"/>
      <c r="PA14" s="493"/>
      <c r="PB14" s="493"/>
      <c r="PC14" s="493"/>
      <c r="PD14" s="493"/>
      <c r="PE14" s="493"/>
      <c r="PF14" s="493"/>
      <c r="PG14" s="493"/>
      <c r="PH14" s="493"/>
      <c r="PI14" s="493"/>
      <c r="PJ14" s="493"/>
      <c r="PK14" s="493"/>
      <c r="PL14" s="493"/>
      <c r="PM14" s="493"/>
      <c r="PN14" s="493"/>
      <c r="PO14" s="493"/>
      <c r="PP14" s="493"/>
      <c r="PQ14" s="493"/>
      <c r="PR14" s="493"/>
      <c r="PS14" s="493"/>
      <c r="PT14" s="493"/>
      <c r="PU14" s="493"/>
      <c r="PV14" s="493"/>
      <c r="PW14" s="493"/>
      <c r="PX14" s="493"/>
      <c r="PY14" s="493"/>
      <c r="PZ14" s="493"/>
      <c r="QA14" s="493"/>
      <c r="QB14" s="493"/>
      <c r="QC14" s="493"/>
      <c r="QD14" s="493"/>
      <c r="QE14" s="493"/>
      <c r="QF14" s="493"/>
      <c r="QG14" s="493"/>
      <c r="QH14" s="493"/>
      <c r="QI14" s="493"/>
      <c r="QJ14" s="493"/>
      <c r="QK14" s="493"/>
      <c r="QL14" s="493"/>
      <c r="QM14" s="493"/>
      <c r="QN14" s="493"/>
      <c r="QO14" s="493"/>
      <c r="QP14" s="493"/>
      <c r="QQ14" s="493"/>
      <c r="QR14" s="493"/>
      <c r="QS14" s="493"/>
      <c r="QT14" s="493"/>
      <c r="QU14" s="493"/>
      <c r="QV14" s="493"/>
      <c r="QW14" s="493"/>
      <c r="QX14" s="493"/>
      <c r="QY14" s="493"/>
      <c r="QZ14" s="493"/>
      <c r="RA14" s="493"/>
      <c r="RB14" s="493"/>
      <c r="RC14" s="493"/>
      <c r="RD14" s="493"/>
      <c r="RE14" s="493"/>
      <c r="RF14" s="493"/>
      <c r="RG14" s="493"/>
      <c r="RH14" s="493"/>
      <c r="RI14" s="493"/>
      <c r="RJ14" s="493"/>
      <c r="RK14" s="493"/>
      <c r="RL14" s="493"/>
      <c r="RM14" s="493"/>
      <c r="RN14" s="493"/>
      <c r="RO14" s="493"/>
      <c r="RP14" s="493"/>
      <c r="RQ14" s="493"/>
      <c r="RR14" s="493"/>
      <c r="RS14" s="493"/>
      <c r="RT14" s="493"/>
      <c r="RU14" s="493"/>
      <c r="RV14" s="493"/>
      <c r="RW14" s="493"/>
      <c r="RX14" s="493"/>
      <c r="RY14" s="493"/>
      <c r="RZ14" s="493"/>
      <c r="SA14" s="493"/>
      <c r="SB14" s="493"/>
      <c r="SC14" s="493"/>
      <c r="SD14" s="493"/>
      <c r="SE14" s="493"/>
      <c r="SF14" s="493"/>
      <c r="SG14" s="493"/>
      <c r="SH14" s="493"/>
      <c r="SI14" s="493"/>
      <c r="SJ14" s="493"/>
      <c r="SK14" s="493"/>
      <c r="SL14" s="493"/>
      <c r="SM14" s="493"/>
      <c r="SN14" s="493"/>
      <c r="SO14" s="493"/>
      <c r="SP14" s="493"/>
      <c r="SQ14" s="493"/>
      <c r="SR14" s="493"/>
      <c r="SS14" s="493"/>
      <c r="ST14" s="493"/>
      <c r="SU14" s="493"/>
      <c r="SV14" s="493"/>
      <c r="SW14" s="493"/>
      <c r="SX14" s="493"/>
      <c r="SY14" s="493"/>
      <c r="SZ14" s="493"/>
      <c r="TA14" s="493"/>
      <c r="TB14" s="493"/>
      <c r="TC14" s="493"/>
      <c r="TD14" s="493"/>
      <c r="TE14" s="493"/>
      <c r="TF14" s="493"/>
      <c r="TG14" s="493"/>
      <c r="TH14" s="493"/>
      <c r="TI14" s="493"/>
      <c r="TJ14" s="493"/>
      <c r="TK14" s="493"/>
      <c r="TL14" s="493"/>
      <c r="TM14" s="493"/>
      <c r="TN14" s="493"/>
      <c r="TO14" s="493"/>
      <c r="TP14" s="493"/>
      <c r="TQ14" s="493"/>
      <c r="TR14" s="493"/>
      <c r="TS14" s="493"/>
      <c r="TT14" s="493"/>
      <c r="TU14" s="493"/>
      <c r="TV14" s="493"/>
      <c r="TW14" s="493"/>
      <c r="TX14" s="493"/>
      <c r="TY14" s="493"/>
      <c r="TZ14" s="493"/>
      <c r="UA14" s="493"/>
      <c r="UB14" s="493"/>
      <c r="UC14" s="493"/>
      <c r="UD14" s="493"/>
      <c r="UE14" s="493"/>
      <c r="UF14" s="493"/>
      <c r="UG14" s="493"/>
      <c r="UH14" s="493"/>
      <c r="UI14" s="493"/>
      <c r="UJ14" s="493"/>
      <c r="UK14" s="493"/>
      <c r="UL14" s="493"/>
      <c r="UM14" s="493"/>
      <c r="UN14" s="493"/>
      <c r="UO14" s="493"/>
      <c r="UP14" s="493"/>
      <c r="UQ14" s="493"/>
      <c r="UR14" s="493"/>
      <c r="US14" s="493"/>
      <c r="UT14" s="493"/>
      <c r="UU14" s="493"/>
      <c r="UV14" s="493"/>
      <c r="UW14" s="493"/>
      <c r="UX14" s="493"/>
      <c r="UY14" s="493"/>
      <c r="UZ14" s="493"/>
      <c r="VA14" s="493"/>
      <c r="VB14" s="493"/>
      <c r="VC14" s="493"/>
      <c r="VD14" s="493"/>
      <c r="VE14" s="493"/>
      <c r="VF14" s="493"/>
      <c r="VG14" s="493"/>
      <c r="VH14" s="493"/>
      <c r="VI14" s="493"/>
      <c r="VJ14" s="493"/>
      <c r="VK14" s="493"/>
      <c r="VL14" s="493"/>
      <c r="VM14" s="493"/>
      <c r="VN14" s="493"/>
      <c r="VO14" s="493"/>
      <c r="VP14" s="493"/>
      <c r="VQ14" s="493"/>
      <c r="VR14" s="493"/>
      <c r="VS14" s="493"/>
      <c r="VT14" s="493"/>
      <c r="VU14" s="493"/>
      <c r="VV14" s="493"/>
      <c r="VW14" s="493"/>
      <c r="VX14" s="493"/>
      <c r="VY14" s="493"/>
      <c r="VZ14" s="493"/>
      <c r="WA14" s="493"/>
      <c r="WB14" s="493"/>
      <c r="WC14" s="493"/>
      <c r="WD14" s="493"/>
      <c r="WE14" s="493"/>
      <c r="WF14" s="493"/>
      <c r="WG14" s="493"/>
      <c r="WH14" s="493"/>
      <c r="WI14" s="493"/>
      <c r="WJ14" s="493"/>
      <c r="WK14" s="493"/>
      <c r="WL14" s="493"/>
      <c r="WM14" s="493"/>
      <c r="WN14" s="493"/>
      <c r="WO14" s="493"/>
      <c r="WP14" s="493"/>
      <c r="WQ14" s="493"/>
      <c r="WR14" s="493"/>
      <c r="WS14" s="493"/>
      <c r="WT14" s="493"/>
      <c r="WU14" s="493"/>
      <c r="WV14" s="493"/>
      <c r="WW14" s="493"/>
      <c r="WX14" s="493"/>
      <c r="WY14" s="493"/>
      <c r="WZ14" s="493"/>
      <c r="XA14" s="493"/>
      <c r="XB14" s="493"/>
      <c r="XC14" s="493"/>
      <c r="XD14" s="493"/>
      <c r="XE14" s="493"/>
      <c r="XF14" s="493"/>
      <c r="XG14" s="493"/>
      <c r="XH14" s="493"/>
      <c r="XI14" s="493"/>
      <c r="XJ14" s="493"/>
      <c r="XK14" s="493"/>
      <c r="XL14" s="493"/>
      <c r="XM14" s="493"/>
      <c r="XN14" s="493"/>
      <c r="XO14" s="493"/>
      <c r="XP14" s="493"/>
      <c r="XQ14" s="493"/>
      <c r="XR14" s="493"/>
      <c r="XS14" s="493"/>
      <c r="XT14" s="493"/>
      <c r="XU14" s="493"/>
      <c r="XV14" s="493"/>
      <c r="XW14" s="493"/>
      <c r="XX14" s="493"/>
      <c r="XY14" s="493"/>
      <c r="XZ14" s="493"/>
      <c r="YA14" s="493"/>
      <c r="YB14" s="493"/>
      <c r="YC14" s="493"/>
      <c r="YD14" s="493"/>
      <c r="YE14" s="493"/>
      <c r="YF14" s="493"/>
      <c r="YG14" s="493"/>
      <c r="YH14" s="493"/>
      <c r="YI14" s="493"/>
      <c r="YJ14" s="493"/>
      <c r="YK14" s="493"/>
      <c r="YL14" s="493"/>
      <c r="YM14" s="493"/>
      <c r="YN14" s="493"/>
      <c r="YO14" s="493"/>
      <c r="YP14" s="493"/>
      <c r="YQ14" s="493"/>
      <c r="YR14" s="493"/>
      <c r="YS14" s="493"/>
      <c r="YT14" s="493"/>
      <c r="YU14" s="493"/>
      <c r="YV14" s="493"/>
      <c r="YW14" s="493"/>
      <c r="YX14" s="493"/>
      <c r="YY14" s="493"/>
      <c r="YZ14" s="493"/>
      <c r="ZA14" s="493"/>
      <c r="ZB14" s="493"/>
      <c r="ZC14" s="493"/>
      <c r="ZD14" s="493"/>
      <c r="ZE14" s="493"/>
      <c r="ZF14" s="493"/>
      <c r="ZG14" s="493"/>
      <c r="ZH14" s="493"/>
      <c r="ZI14" s="493"/>
      <c r="ZJ14" s="493"/>
      <c r="ZK14" s="493"/>
      <c r="ZL14" s="493"/>
      <c r="ZM14" s="493"/>
      <c r="ZN14" s="493"/>
      <c r="ZO14" s="493"/>
      <c r="ZP14" s="493"/>
      <c r="ZQ14" s="493"/>
      <c r="ZR14" s="493"/>
      <c r="ZS14" s="493"/>
      <c r="ZT14" s="493"/>
      <c r="ZU14" s="493"/>
      <c r="ZV14" s="493"/>
      <c r="ZW14" s="493"/>
      <c r="ZX14" s="493"/>
      <c r="ZY14" s="493"/>
      <c r="ZZ14" s="493"/>
      <c r="AAA14" s="493"/>
      <c r="AAB14" s="493"/>
      <c r="AAC14" s="493"/>
      <c r="AAD14" s="493"/>
      <c r="AAE14" s="493"/>
      <c r="AAF14" s="493"/>
      <c r="AAG14" s="493"/>
      <c r="AAH14" s="493"/>
      <c r="AAI14" s="493"/>
      <c r="AAJ14" s="493"/>
      <c r="AAK14" s="493"/>
      <c r="AAL14" s="493"/>
      <c r="AAM14" s="493"/>
      <c r="AAN14" s="493"/>
      <c r="AAO14" s="493"/>
      <c r="AAP14" s="493"/>
      <c r="AAQ14" s="493"/>
      <c r="AAR14" s="493"/>
      <c r="AAS14" s="493"/>
      <c r="AAT14" s="493"/>
      <c r="AAU14" s="493"/>
      <c r="AAV14" s="493"/>
      <c r="AAW14" s="493"/>
      <c r="AAX14" s="493"/>
      <c r="AAY14" s="493"/>
      <c r="AAZ14" s="493"/>
      <c r="ABA14" s="493"/>
      <c r="ABB14" s="493"/>
      <c r="ABC14" s="493"/>
      <c r="ABD14" s="493"/>
      <c r="ABE14" s="493"/>
      <c r="ABF14" s="493"/>
      <c r="ABG14" s="493"/>
      <c r="ABH14" s="493"/>
      <c r="ABI14" s="493"/>
      <c r="ABJ14" s="493"/>
      <c r="ABK14" s="493"/>
      <c r="ABL14" s="493"/>
      <c r="ABM14" s="493"/>
      <c r="ABN14" s="493"/>
      <c r="ABO14" s="493"/>
      <c r="ABP14" s="493"/>
      <c r="ABQ14" s="493"/>
      <c r="ABR14" s="493"/>
      <c r="ABS14" s="493"/>
      <c r="ABT14" s="493"/>
      <c r="ABU14" s="493"/>
      <c r="ABV14" s="493"/>
      <c r="ABW14" s="493"/>
      <c r="ABX14" s="493"/>
      <c r="ABY14" s="493"/>
      <c r="ABZ14" s="493"/>
      <c r="ACA14" s="493"/>
      <c r="ACB14" s="493"/>
      <c r="ACC14" s="493"/>
      <c r="ACD14" s="493"/>
      <c r="ACE14" s="493"/>
      <c r="ACF14" s="493"/>
      <c r="ACG14" s="493"/>
      <c r="ACH14" s="493"/>
      <c r="ACI14" s="493"/>
      <c r="ACJ14" s="493"/>
      <c r="ACK14" s="493"/>
      <c r="ACL14" s="493"/>
      <c r="ACM14" s="493"/>
      <c r="ACN14" s="493"/>
      <c r="ACO14" s="493"/>
      <c r="ACP14" s="493"/>
      <c r="ACQ14" s="493"/>
      <c r="ACR14" s="493"/>
      <c r="ACS14" s="493"/>
      <c r="ACT14" s="493"/>
      <c r="ACU14" s="493"/>
      <c r="ACV14" s="493"/>
      <c r="ACW14" s="493"/>
      <c r="ACX14" s="493"/>
      <c r="ACY14" s="493"/>
      <c r="ACZ14" s="493"/>
      <c r="ADA14" s="493"/>
      <c r="ADB14" s="493"/>
      <c r="ADC14" s="493"/>
      <c r="ADD14" s="493"/>
      <c r="ADE14" s="493"/>
      <c r="ADF14" s="493"/>
      <c r="ADG14" s="493"/>
      <c r="ADH14" s="493"/>
      <c r="ADI14" s="493"/>
      <c r="ADJ14" s="493"/>
      <c r="ADK14" s="493"/>
      <c r="ADL14" s="493"/>
      <c r="ADM14" s="493"/>
      <c r="ADN14" s="493"/>
      <c r="ADO14" s="493"/>
      <c r="ADP14" s="493"/>
      <c r="ADQ14" s="493"/>
      <c r="ADR14" s="493"/>
      <c r="ADS14" s="493"/>
      <c r="ADT14" s="493"/>
      <c r="ADU14" s="493"/>
      <c r="ADV14" s="493"/>
      <c r="ADW14" s="493"/>
      <c r="ADX14" s="493"/>
      <c r="ADY14" s="493"/>
      <c r="ADZ14" s="493"/>
      <c r="AEA14" s="493"/>
      <c r="AEB14" s="493"/>
      <c r="AEC14" s="493"/>
      <c r="AED14" s="493"/>
      <c r="AEE14" s="493"/>
      <c r="AEF14" s="493"/>
      <c r="AEG14" s="493"/>
      <c r="AEH14" s="493"/>
      <c r="AEI14" s="493"/>
      <c r="AEJ14" s="493"/>
      <c r="AEK14" s="493"/>
      <c r="AEL14" s="493"/>
      <c r="AEM14" s="493"/>
      <c r="AEN14" s="493"/>
      <c r="AEO14" s="493"/>
      <c r="AEP14" s="493"/>
      <c r="AEQ14" s="493"/>
      <c r="AER14" s="493"/>
      <c r="AES14" s="493"/>
      <c r="AET14" s="493"/>
      <c r="AEU14" s="493"/>
      <c r="AEV14" s="493"/>
      <c r="AEW14" s="493"/>
      <c r="AEX14" s="493"/>
      <c r="AEY14" s="493"/>
      <c r="AEZ14" s="493"/>
      <c r="AFA14" s="493"/>
      <c r="AFB14" s="493"/>
      <c r="AFC14" s="493"/>
      <c r="AFD14" s="493"/>
      <c r="AFE14" s="493"/>
      <c r="AFF14" s="493"/>
      <c r="AFG14" s="493"/>
      <c r="AFH14" s="493"/>
      <c r="AFI14" s="493"/>
      <c r="AFJ14" s="493"/>
      <c r="AFK14" s="493"/>
      <c r="AFL14" s="493"/>
      <c r="AFM14" s="493"/>
      <c r="AFN14" s="493"/>
      <c r="AFO14" s="493"/>
      <c r="AFP14" s="493"/>
      <c r="AFQ14" s="493"/>
      <c r="AFR14" s="493"/>
      <c r="AFS14" s="493"/>
      <c r="AFT14" s="493"/>
      <c r="AFU14" s="493"/>
      <c r="AFV14" s="493"/>
      <c r="AFW14" s="493"/>
      <c r="AFX14" s="493"/>
      <c r="AFY14" s="493"/>
      <c r="AFZ14" s="493"/>
      <c r="AGA14" s="493"/>
      <c r="AGB14" s="493"/>
      <c r="AGC14" s="493"/>
      <c r="AGD14" s="493"/>
      <c r="AGE14" s="493"/>
      <c r="AGF14" s="493"/>
      <c r="AGG14" s="493"/>
      <c r="AGH14" s="493"/>
      <c r="AGI14" s="493"/>
      <c r="AGJ14" s="493"/>
      <c r="AGK14" s="493"/>
      <c r="AGL14" s="493"/>
      <c r="AGM14" s="493"/>
      <c r="AGN14" s="493"/>
      <c r="AGO14" s="493"/>
      <c r="AGP14" s="493"/>
      <c r="AGQ14" s="493"/>
      <c r="AGR14" s="493"/>
      <c r="AGS14" s="493"/>
      <c r="AGT14" s="493"/>
      <c r="AGU14" s="493"/>
      <c r="AGV14" s="493"/>
      <c r="AGW14" s="493"/>
      <c r="AGX14" s="493"/>
      <c r="AGY14" s="493"/>
      <c r="AGZ14" s="493"/>
      <c r="AHA14" s="493"/>
      <c r="AHB14" s="493"/>
      <c r="AHC14" s="493"/>
      <c r="AHD14" s="493"/>
      <c r="AHE14" s="493"/>
      <c r="AHF14" s="493"/>
      <c r="AHG14" s="493"/>
      <c r="AHH14" s="493"/>
      <c r="AHI14" s="493"/>
      <c r="AHJ14" s="493"/>
      <c r="AHK14" s="493"/>
      <c r="AHL14" s="493"/>
      <c r="AHM14" s="493"/>
      <c r="AHN14" s="493"/>
      <c r="AHO14" s="493"/>
      <c r="AHP14" s="493"/>
      <c r="AHQ14" s="493"/>
      <c r="AHR14" s="493"/>
      <c r="AHS14" s="493"/>
      <c r="AHT14" s="493"/>
      <c r="AHU14" s="493"/>
      <c r="AHV14" s="493"/>
      <c r="AHW14" s="493"/>
      <c r="AHX14" s="493"/>
      <c r="AHY14" s="493"/>
      <c r="AHZ14" s="493"/>
      <c r="AIA14" s="493"/>
      <c r="AIB14" s="493"/>
      <c r="AIC14" s="493"/>
      <c r="AID14" s="493"/>
      <c r="AIE14" s="493"/>
      <c r="AIF14" s="493"/>
      <c r="AIG14" s="493"/>
      <c r="AIH14" s="493"/>
      <c r="AII14" s="493"/>
      <c r="AIJ14" s="493"/>
      <c r="AIK14" s="493"/>
      <c r="AIL14" s="493"/>
      <c r="AIM14" s="493"/>
      <c r="AIN14" s="493"/>
      <c r="AIO14" s="493"/>
      <c r="AIP14" s="493"/>
      <c r="AIQ14" s="493"/>
      <c r="AIR14" s="493"/>
      <c r="AIS14" s="493"/>
      <c r="AIT14" s="493"/>
      <c r="AIU14" s="493"/>
      <c r="AIV14" s="493"/>
      <c r="AIW14" s="493"/>
      <c r="AIX14" s="493"/>
      <c r="AIY14" s="493"/>
      <c r="AIZ14" s="493"/>
      <c r="AJA14" s="493"/>
      <c r="AJB14" s="493"/>
      <c r="AJC14" s="493"/>
      <c r="AJD14" s="493"/>
      <c r="AJE14" s="493"/>
      <c r="AJF14" s="493"/>
      <c r="AJG14" s="493"/>
      <c r="AJH14" s="493"/>
      <c r="AJI14" s="493"/>
      <c r="AJJ14" s="493"/>
      <c r="AJK14" s="493"/>
      <c r="AJL14" s="493"/>
      <c r="AJM14" s="493"/>
      <c r="AJN14" s="493"/>
      <c r="AJO14" s="493"/>
      <c r="AJP14" s="493"/>
    </row>
    <row r="15" spans="1:952" s="480" customFormat="1" ht="16.2" customHeight="1">
      <c r="A15" s="23"/>
      <c r="B15" s="491" t="s">
        <v>137</v>
      </c>
      <c r="C15" s="491"/>
      <c r="D15" s="492">
        <f>IF(D17=1,D12-D14,0)</f>
        <v>10000</v>
      </c>
      <c r="E15" s="492">
        <f t="shared" ref="E15:O15" si="8">IF(E17=1,E12-E14,0)</f>
        <v>800000</v>
      </c>
      <c r="F15" s="492">
        <f t="shared" si="8"/>
        <v>3300000</v>
      </c>
      <c r="G15" s="492">
        <f t="shared" si="8"/>
        <v>6553000</v>
      </c>
      <c r="H15" s="492">
        <f t="shared" si="8"/>
        <v>9806000</v>
      </c>
      <c r="I15" s="492">
        <f t="shared" si="8"/>
        <v>13893000</v>
      </c>
      <c r="J15" s="492">
        <f t="shared" si="8"/>
        <v>17179000</v>
      </c>
      <c r="K15" s="492">
        <f t="shared" si="8"/>
        <v>20525000</v>
      </c>
      <c r="L15" s="492">
        <f t="shared" si="8"/>
        <v>23949000</v>
      </c>
      <c r="M15" s="492">
        <f t="shared" si="8"/>
        <v>29389000</v>
      </c>
      <c r="N15" s="492">
        <f t="shared" si="8"/>
        <v>0</v>
      </c>
      <c r="O15" s="492">
        <f t="shared" si="8"/>
        <v>0</v>
      </c>
      <c r="P15" s="493"/>
      <c r="Q15" s="493"/>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93"/>
      <c r="CT15" s="493"/>
      <c r="CU15" s="493"/>
      <c r="CV15" s="493"/>
      <c r="CW15" s="493"/>
      <c r="CX15" s="493"/>
      <c r="CY15" s="493"/>
      <c r="CZ15" s="493"/>
      <c r="DA15" s="493"/>
      <c r="DB15" s="493"/>
      <c r="DC15" s="493"/>
      <c r="DD15" s="493"/>
      <c r="DE15" s="493"/>
      <c r="DF15" s="493"/>
      <c r="DG15" s="493"/>
      <c r="DH15" s="493"/>
      <c r="DI15" s="493"/>
      <c r="DJ15" s="493"/>
      <c r="DK15" s="493"/>
      <c r="DL15" s="493"/>
      <c r="DM15" s="493"/>
      <c r="DN15" s="493"/>
      <c r="DO15" s="493"/>
      <c r="DP15" s="493"/>
      <c r="DQ15" s="493"/>
      <c r="DR15" s="493"/>
      <c r="DS15" s="493"/>
      <c r="DT15" s="493"/>
      <c r="DU15" s="493"/>
      <c r="DV15" s="493"/>
      <c r="DW15" s="493"/>
      <c r="DX15" s="493"/>
      <c r="DY15" s="493"/>
      <c r="DZ15" s="493"/>
      <c r="EA15" s="493"/>
      <c r="EB15" s="493"/>
      <c r="EC15" s="493"/>
      <c r="ED15" s="493"/>
      <c r="EE15" s="493"/>
      <c r="EF15" s="493"/>
      <c r="EG15" s="493"/>
      <c r="EH15" s="493"/>
      <c r="EI15" s="493"/>
      <c r="EJ15" s="493"/>
      <c r="EK15" s="493"/>
      <c r="EL15" s="493"/>
      <c r="EM15" s="493"/>
      <c r="EN15" s="493"/>
      <c r="EO15" s="493"/>
      <c r="EP15" s="493"/>
      <c r="EQ15" s="493"/>
      <c r="ER15" s="493"/>
      <c r="ES15" s="493"/>
      <c r="ET15" s="493"/>
      <c r="EU15" s="493"/>
      <c r="EV15" s="493"/>
      <c r="EW15" s="493"/>
      <c r="EX15" s="493"/>
      <c r="EY15" s="493"/>
      <c r="EZ15" s="493"/>
      <c r="FA15" s="493"/>
      <c r="FB15" s="493"/>
      <c r="FC15" s="493"/>
      <c r="FD15" s="493"/>
      <c r="FE15" s="493"/>
      <c r="FF15" s="493"/>
      <c r="FG15" s="493"/>
      <c r="FH15" s="493"/>
      <c r="FI15" s="493"/>
      <c r="FJ15" s="493"/>
      <c r="FK15" s="493"/>
      <c r="FL15" s="493"/>
      <c r="FM15" s="493"/>
      <c r="FN15" s="493"/>
      <c r="FO15" s="493"/>
      <c r="FP15" s="493"/>
      <c r="FQ15" s="493"/>
      <c r="FR15" s="493"/>
      <c r="FS15" s="493"/>
      <c r="FT15" s="493"/>
      <c r="FU15" s="493"/>
      <c r="FV15" s="493"/>
      <c r="FW15" s="493"/>
      <c r="FX15" s="493"/>
      <c r="FY15" s="493"/>
      <c r="FZ15" s="493"/>
      <c r="GA15" s="493"/>
      <c r="GB15" s="493"/>
      <c r="GC15" s="493"/>
      <c r="GD15" s="493"/>
      <c r="GE15" s="493"/>
      <c r="GF15" s="493"/>
      <c r="GG15" s="493"/>
      <c r="GH15" s="493"/>
      <c r="GI15" s="493"/>
      <c r="GJ15" s="493"/>
      <c r="GK15" s="493"/>
      <c r="GL15" s="493"/>
      <c r="GM15" s="493"/>
      <c r="GN15" s="493"/>
      <c r="GO15" s="493"/>
      <c r="GP15" s="493"/>
      <c r="GQ15" s="493"/>
      <c r="GR15" s="493"/>
      <c r="GS15" s="493"/>
      <c r="GT15" s="493"/>
      <c r="GU15" s="493"/>
      <c r="GV15" s="493"/>
      <c r="GW15" s="493"/>
      <c r="GX15" s="493"/>
      <c r="GY15" s="493"/>
      <c r="GZ15" s="493"/>
      <c r="HA15" s="493"/>
      <c r="HB15" s="493"/>
      <c r="HC15" s="493"/>
      <c r="HD15" s="493"/>
      <c r="HE15" s="493"/>
      <c r="HF15" s="493"/>
      <c r="HG15" s="493"/>
      <c r="HH15" s="493"/>
      <c r="HI15" s="493"/>
      <c r="HJ15" s="493"/>
      <c r="HK15" s="493"/>
      <c r="HL15" s="493"/>
      <c r="HM15" s="493"/>
      <c r="HN15" s="493"/>
      <c r="HO15" s="493"/>
      <c r="HP15" s="493"/>
      <c r="HQ15" s="493"/>
      <c r="HR15" s="493"/>
      <c r="HS15" s="493"/>
      <c r="HT15" s="493"/>
      <c r="HU15" s="493"/>
      <c r="HV15" s="493"/>
      <c r="HW15" s="493"/>
      <c r="HX15" s="493"/>
      <c r="HY15" s="493"/>
      <c r="HZ15" s="493"/>
      <c r="IA15" s="493"/>
      <c r="IB15" s="493"/>
      <c r="IC15" s="493"/>
      <c r="ID15" s="493"/>
      <c r="IE15" s="493"/>
      <c r="IF15" s="493"/>
      <c r="IG15" s="493"/>
      <c r="IH15" s="493"/>
      <c r="II15" s="493"/>
      <c r="IJ15" s="493"/>
      <c r="IK15" s="493"/>
      <c r="IL15" s="493"/>
      <c r="IM15" s="493"/>
      <c r="IN15" s="493"/>
      <c r="IO15" s="493"/>
      <c r="IP15" s="493"/>
      <c r="IQ15" s="493"/>
      <c r="IR15" s="493"/>
      <c r="IS15" s="493"/>
      <c r="IT15" s="493"/>
      <c r="IU15" s="493"/>
      <c r="IV15" s="493"/>
      <c r="IW15" s="493"/>
      <c r="IX15" s="493"/>
      <c r="IY15" s="493"/>
      <c r="IZ15" s="493"/>
      <c r="JA15" s="493"/>
      <c r="JB15" s="493"/>
      <c r="JC15" s="493"/>
      <c r="JD15" s="493"/>
      <c r="JE15" s="493"/>
      <c r="JF15" s="493"/>
      <c r="JG15" s="493"/>
      <c r="JH15" s="493"/>
      <c r="JI15" s="493"/>
      <c r="JJ15" s="493"/>
      <c r="JK15" s="493"/>
      <c r="JL15" s="493"/>
      <c r="JM15" s="493"/>
      <c r="JN15" s="493"/>
      <c r="JO15" s="493"/>
      <c r="JP15" s="493"/>
      <c r="JQ15" s="493"/>
      <c r="JR15" s="493"/>
      <c r="JS15" s="493"/>
      <c r="JT15" s="493"/>
      <c r="JU15" s="493"/>
      <c r="JV15" s="493"/>
      <c r="JW15" s="493"/>
      <c r="JX15" s="493"/>
      <c r="JY15" s="493"/>
      <c r="JZ15" s="493"/>
      <c r="KA15" s="493"/>
      <c r="KB15" s="493"/>
      <c r="KC15" s="493"/>
      <c r="KD15" s="493"/>
      <c r="KE15" s="493"/>
      <c r="KF15" s="493"/>
      <c r="KG15" s="493"/>
      <c r="KH15" s="493"/>
      <c r="KI15" s="493"/>
      <c r="KJ15" s="493"/>
      <c r="KK15" s="493"/>
      <c r="KL15" s="493"/>
      <c r="KM15" s="493"/>
      <c r="KN15" s="493"/>
      <c r="KO15" s="493"/>
      <c r="KP15" s="493"/>
      <c r="KQ15" s="493"/>
      <c r="KR15" s="493"/>
      <c r="KS15" s="493"/>
      <c r="KT15" s="493"/>
      <c r="KU15" s="493"/>
      <c r="KV15" s="493"/>
      <c r="KW15" s="493"/>
      <c r="KX15" s="493"/>
      <c r="KY15" s="493"/>
      <c r="KZ15" s="493"/>
      <c r="LA15" s="493"/>
      <c r="LB15" s="493"/>
      <c r="LC15" s="493"/>
      <c r="LD15" s="493"/>
      <c r="LE15" s="493"/>
      <c r="LF15" s="493"/>
      <c r="LG15" s="493"/>
      <c r="LH15" s="493"/>
      <c r="LI15" s="493"/>
      <c r="LJ15" s="493"/>
      <c r="LK15" s="493"/>
      <c r="LL15" s="493"/>
      <c r="LM15" s="493"/>
      <c r="LN15" s="493"/>
      <c r="LO15" s="493"/>
      <c r="LP15" s="493"/>
      <c r="LQ15" s="493"/>
      <c r="LR15" s="493"/>
      <c r="LS15" s="493"/>
      <c r="LT15" s="493"/>
      <c r="LU15" s="493"/>
      <c r="LV15" s="493"/>
      <c r="LW15" s="493"/>
      <c r="LX15" s="493"/>
      <c r="LY15" s="493"/>
      <c r="LZ15" s="493"/>
      <c r="MA15" s="493"/>
      <c r="MB15" s="493"/>
      <c r="MC15" s="493"/>
      <c r="MD15" s="493"/>
      <c r="ME15" s="493"/>
      <c r="MF15" s="493"/>
      <c r="MG15" s="493"/>
      <c r="MH15" s="493"/>
      <c r="MI15" s="493"/>
      <c r="MJ15" s="493"/>
      <c r="MK15" s="493"/>
      <c r="ML15" s="493"/>
      <c r="MM15" s="493"/>
      <c r="MN15" s="493"/>
      <c r="MO15" s="493"/>
      <c r="MP15" s="493"/>
      <c r="MQ15" s="493"/>
      <c r="MR15" s="493"/>
      <c r="MS15" s="493"/>
      <c r="MT15" s="493"/>
      <c r="MU15" s="493"/>
      <c r="MV15" s="493"/>
      <c r="MW15" s="493"/>
      <c r="MX15" s="493"/>
      <c r="MY15" s="493"/>
      <c r="MZ15" s="493"/>
      <c r="NA15" s="493"/>
      <c r="NB15" s="493"/>
      <c r="NC15" s="493"/>
      <c r="ND15" s="493"/>
      <c r="NE15" s="493"/>
      <c r="NF15" s="493"/>
      <c r="NG15" s="493"/>
      <c r="NH15" s="493"/>
      <c r="NI15" s="493"/>
      <c r="NJ15" s="493"/>
      <c r="NK15" s="493"/>
      <c r="NL15" s="493"/>
      <c r="NM15" s="493"/>
      <c r="NN15" s="493"/>
      <c r="NO15" s="493"/>
      <c r="NP15" s="493"/>
      <c r="NQ15" s="493"/>
      <c r="NR15" s="493"/>
      <c r="NS15" s="493"/>
      <c r="NT15" s="493"/>
      <c r="NU15" s="493"/>
      <c r="NV15" s="493"/>
      <c r="NW15" s="493"/>
      <c r="NX15" s="493"/>
      <c r="NY15" s="493"/>
      <c r="NZ15" s="493"/>
      <c r="OA15" s="493"/>
      <c r="OB15" s="493"/>
      <c r="OC15" s="493"/>
      <c r="OD15" s="493"/>
      <c r="OE15" s="493"/>
      <c r="OF15" s="493"/>
      <c r="OG15" s="493"/>
      <c r="OH15" s="493"/>
      <c r="OI15" s="493"/>
      <c r="OJ15" s="493"/>
      <c r="OK15" s="493"/>
      <c r="OL15" s="493"/>
      <c r="OM15" s="493"/>
      <c r="ON15" s="493"/>
      <c r="OO15" s="493"/>
      <c r="OP15" s="493"/>
      <c r="OQ15" s="493"/>
      <c r="OR15" s="493"/>
      <c r="OS15" s="493"/>
      <c r="OT15" s="493"/>
      <c r="OU15" s="493"/>
      <c r="OV15" s="493"/>
      <c r="OW15" s="493"/>
      <c r="OX15" s="493"/>
      <c r="OY15" s="493"/>
      <c r="OZ15" s="493"/>
      <c r="PA15" s="493"/>
      <c r="PB15" s="493"/>
      <c r="PC15" s="493"/>
      <c r="PD15" s="493"/>
      <c r="PE15" s="493"/>
      <c r="PF15" s="493"/>
      <c r="PG15" s="493"/>
      <c r="PH15" s="493"/>
      <c r="PI15" s="493"/>
      <c r="PJ15" s="493"/>
      <c r="PK15" s="493"/>
      <c r="PL15" s="493"/>
      <c r="PM15" s="493"/>
      <c r="PN15" s="493"/>
      <c r="PO15" s="493"/>
      <c r="PP15" s="493"/>
      <c r="PQ15" s="493"/>
      <c r="PR15" s="493"/>
      <c r="PS15" s="493"/>
      <c r="PT15" s="493"/>
      <c r="PU15" s="493"/>
      <c r="PV15" s="493"/>
      <c r="PW15" s="493"/>
      <c r="PX15" s="493"/>
      <c r="PY15" s="493"/>
      <c r="PZ15" s="493"/>
      <c r="QA15" s="493"/>
      <c r="QB15" s="493"/>
      <c r="QC15" s="493"/>
      <c r="QD15" s="493"/>
      <c r="QE15" s="493"/>
      <c r="QF15" s="493"/>
      <c r="QG15" s="493"/>
      <c r="QH15" s="493"/>
      <c r="QI15" s="493"/>
      <c r="QJ15" s="493"/>
      <c r="QK15" s="493"/>
      <c r="QL15" s="493"/>
      <c r="QM15" s="493"/>
      <c r="QN15" s="493"/>
      <c r="QO15" s="493"/>
      <c r="QP15" s="493"/>
      <c r="QQ15" s="493"/>
      <c r="QR15" s="493"/>
      <c r="QS15" s="493"/>
      <c r="QT15" s="493"/>
      <c r="QU15" s="493"/>
      <c r="QV15" s="493"/>
      <c r="QW15" s="493"/>
      <c r="QX15" s="493"/>
      <c r="QY15" s="493"/>
      <c r="QZ15" s="493"/>
      <c r="RA15" s="493"/>
      <c r="RB15" s="493"/>
      <c r="RC15" s="493"/>
      <c r="RD15" s="493"/>
      <c r="RE15" s="493"/>
      <c r="RF15" s="493"/>
      <c r="RG15" s="493"/>
      <c r="RH15" s="493"/>
      <c r="RI15" s="493"/>
      <c r="RJ15" s="493"/>
      <c r="RK15" s="493"/>
      <c r="RL15" s="493"/>
      <c r="RM15" s="493"/>
      <c r="RN15" s="493"/>
      <c r="RO15" s="493"/>
      <c r="RP15" s="493"/>
      <c r="RQ15" s="493"/>
      <c r="RR15" s="493"/>
      <c r="RS15" s="493"/>
      <c r="RT15" s="493"/>
      <c r="RU15" s="493"/>
      <c r="RV15" s="493"/>
      <c r="RW15" s="493"/>
      <c r="RX15" s="493"/>
      <c r="RY15" s="493"/>
      <c r="RZ15" s="493"/>
      <c r="SA15" s="493"/>
      <c r="SB15" s="493"/>
      <c r="SC15" s="493"/>
      <c r="SD15" s="493"/>
      <c r="SE15" s="493"/>
      <c r="SF15" s="493"/>
      <c r="SG15" s="493"/>
      <c r="SH15" s="493"/>
      <c r="SI15" s="493"/>
      <c r="SJ15" s="493"/>
      <c r="SK15" s="493"/>
      <c r="SL15" s="493"/>
      <c r="SM15" s="493"/>
      <c r="SN15" s="493"/>
      <c r="SO15" s="493"/>
      <c r="SP15" s="493"/>
      <c r="SQ15" s="493"/>
      <c r="SR15" s="493"/>
      <c r="SS15" s="493"/>
      <c r="ST15" s="493"/>
      <c r="SU15" s="493"/>
      <c r="SV15" s="493"/>
      <c r="SW15" s="493"/>
      <c r="SX15" s="493"/>
      <c r="SY15" s="493"/>
      <c r="SZ15" s="493"/>
      <c r="TA15" s="493"/>
      <c r="TB15" s="493"/>
      <c r="TC15" s="493"/>
      <c r="TD15" s="493"/>
      <c r="TE15" s="493"/>
      <c r="TF15" s="493"/>
      <c r="TG15" s="493"/>
      <c r="TH15" s="493"/>
      <c r="TI15" s="493"/>
      <c r="TJ15" s="493"/>
      <c r="TK15" s="493"/>
      <c r="TL15" s="493"/>
      <c r="TM15" s="493"/>
      <c r="TN15" s="493"/>
      <c r="TO15" s="493"/>
      <c r="TP15" s="493"/>
      <c r="TQ15" s="493"/>
      <c r="TR15" s="493"/>
      <c r="TS15" s="493"/>
      <c r="TT15" s="493"/>
      <c r="TU15" s="493"/>
      <c r="TV15" s="493"/>
      <c r="TW15" s="493"/>
      <c r="TX15" s="493"/>
      <c r="TY15" s="493"/>
      <c r="TZ15" s="493"/>
      <c r="UA15" s="493"/>
      <c r="UB15" s="493"/>
      <c r="UC15" s="493"/>
      <c r="UD15" s="493"/>
      <c r="UE15" s="493"/>
      <c r="UF15" s="493"/>
      <c r="UG15" s="493"/>
      <c r="UH15" s="493"/>
      <c r="UI15" s="493"/>
      <c r="UJ15" s="493"/>
      <c r="UK15" s="493"/>
      <c r="UL15" s="493"/>
      <c r="UM15" s="493"/>
      <c r="UN15" s="493"/>
      <c r="UO15" s="493"/>
      <c r="UP15" s="493"/>
      <c r="UQ15" s="493"/>
      <c r="UR15" s="493"/>
      <c r="US15" s="493"/>
      <c r="UT15" s="493"/>
      <c r="UU15" s="493"/>
      <c r="UV15" s="493"/>
      <c r="UW15" s="493"/>
      <c r="UX15" s="493"/>
      <c r="UY15" s="493"/>
      <c r="UZ15" s="493"/>
      <c r="VA15" s="493"/>
      <c r="VB15" s="493"/>
      <c r="VC15" s="493"/>
      <c r="VD15" s="493"/>
      <c r="VE15" s="493"/>
      <c r="VF15" s="493"/>
      <c r="VG15" s="493"/>
      <c r="VH15" s="493"/>
      <c r="VI15" s="493"/>
      <c r="VJ15" s="493"/>
      <c r="VK15" s="493"/>
      <c r="VL15" s="493"/>
      <c r="VM15" s="493"/>
      <c r="VN15" s="493"/>
      <c r="VO15" s="493"/>
      <c r="VP15" s="493"/>
      <c r="VQ15" s="493"/>
      <c r="VR15" s="493"/>
      <c r="VS15" s="493"/>
      <c r="VT15" s="493"/>
      <c r="VU15" s="493"/>
      <c r="VV15" s="493"/>
      <c r="VW15" s="493"/>
      <c r="VX15" s="493"/>
      <c r="VY15" s="493"/>
      <c r="VZ15" s="493"/>
      <c r="WA15" s="493"/>
      <c r="WB15" s="493"/>
      <c r="WC15" s="493"/>
      <c r="WD15" s="493"/>
      <c r="WE15" s="493"/>
      <c r="WF15" s="493"/>
      <c r="WG15" s="493"/>
      <c r="WH15" s="493"/>
      <c r="WI15" s="493"/>
      <c r="WJ15" s="493"/>
      <c r="WK15" s="493"/>
      <c r="WL15" s="493"/>
      <c r="WM15" s="493"/>
      <c r="WN15" s="493"/>
      <c r="WO15" s="493"/>
      <c r="WP15" s="493"/>
      <c r="WQ15" s="493"/>
      <c r="WR15" s="493"/>
      <c r="WS15" s="493"/>
      <c r="WT15" s="493"/>
      <c r="WU15" s="493"/>
      <c r="WV15" s="493"/>
      <c r="WW15" s="493"/>
      <c r="WX15" s="493"/>
      <c r="WY15" s="493"/>
      <c r="WZ15" s="493"/>
      <c r="XA15" s="493"/>
      <c r="XB15" s="493"/>
      <c r="XC15" s="493"/>
      <c r="XD15" s="493"/>
      <c r="XE15" s="493"/>
      <c r="XF15" s="493"/>
      <c r="XG15" s="493"/>
      <c r="XH15" s="493"/>
      <c r="XI15" s="493"/>
      <c r="XJ15" s="493"/>
      <c r="XK15" s="493"/>
      <c r="XL15" s="493"/>
      <c r="XM15" s="493"/>
      <c r="XN15" s="493"/>
      <c r="XO15" s="493"/>
      <c r="XP15" s="493"/>
      <c r="XQ15" s="493"/>
      <c r="XR15" s="493"/>
      <c r="XS15" s="493"/>
      <c r="XT15" s="493"/>
      <c r="XU15" s="493"/>
      <c r="XV15" s="493"/>
      <c r="XW15" s="493"/>
      <c r="XX15" s="493"/>
      <c r="XY15" s="493"/>
      <c r="XZ15" s="493"/>
      <c r="YA15" s="493"/>
      <c r="YB15" s="493"/>
      <c r="YC15" s="493"/>
      <c r="YD15" s="493"/>
      <c r="YE15" s="493"/>
      <c r="YF15" s="493"/>
      <c r="YG15" s="493"/>
      <c r="YH15" s="493"/>
      <c r="YI15" s="493"/>
      <c r="YJ15" s="493"/>
      <c r="YK15" s="493"/>
      <c r="YL15" s="493"/>
      <c r="YM15" s="493"/>
      <c r="YN15" s="493"/>
      <c r="YO15" s="493"/>
      <c r="YP15" s="493"/>
      <c r="YQ15" s="493"/>
      <c r="YR15" s="493"/>
      <c r="YS15" s="493"/>
      <c r="YT15" s="493"/>
      <c r="YU15" s="493"/>
      <c r="YV15" s="493"/>
      <c r="YW15" s="493"/>
      <c r="YX15" s="493"/>
      <c r="YY15" s="493"/>
      <c r="YZ15" s="493"/>
      <c r="ZA15" s="493"/>
      <c r="ZB15" s="493"/>
      <c r="ZC15" s="493"/>
      <c r="ZD15" s="493"/>
      <c r="ZE15" s="493"/>
      <c r="ZF15" s="493"/>
      <c r="ZG15" s="493"/>
      <c r="ZH15" s="493"/>
      <c r="ZI15" s="493"/>
      <c r="ZJ15" s="493"/>
      <c r="ZK15" s="493"/>
      <c r="ZL15" s="493"/>
      <c r="ZM15" s="493"/>
      <c r="ZN15" s="493"/>
      <c r="ZO15" s="493"/>
      <c r="ZP15" s="493"/>
      <c r="ZQ15" s="493"/>
      <c r="ZR15" s="493"/>
      <c r="ZS15" s="493"/>
      <c r="ZT15" s="493"/>
      <c r="ZU15" s="493"/>
      <c r="ZV15" s="493"/>
      <c r="ZW15" s="493"/>
      <c r="ZX15" s="493"/>
      <c r="ZY15" s="493"/>
      <c r="ZZ15" s="493"/>
      <c r="AAA15" s="493"/>
      <c r="AAB15" s="493"/>
      <c r="AAC15" s="493"/>
      <c r="AAD15" s="493"/>
      <c r="AAE15" s="493"/>
      <c r="AAF15" s="493"/>
      <c r="AAG15" s="493"/>
      <c r="AAH15" s="493"/>
      <c r="AAI15" s="493"/>
      <c r="AAJ15" s="493"/>
      <c r="AAK15" s="493"/>
      <c r="AAL15" s="493"/>
      <c r="AAM15" s="493"/>
      <c r="AAN15" s="493"/>
      <c r="AAO15" s="493"/>
      <c r="AAP15" s="493"/>
      <c r="AAQ15" s="493"/>
      <c r="AAR15" s="493"/>
      <c r="AAS15" s="493"/>
      <c r="AAT15" s="493"/>
      <c r="AAU15" s="493"/>
      <c r="AAV15" s="493"/>
      <c r="AAW15" s="493"/>
      <c r="AAX15" s="493"/>
      <c r="AAY15" s="493"/>
      <c r="AAZ15" s="493"/>
      <c r="ABA15" s="493"/>
      <c r="ABB15" s="493"/>
      <c r="ABC15" s="493"/>
      <c r="ABD15" s="493"/>
      <c r="ABE15" s="493"/>
      <c r="ABF15" s="493"/>
      <c r="ABG15" s="493"/>
      <c r="ABH15" s="493"/>
      <c r="ABI15" s="493"/>
      <c r="ABJ15" s="493"/>
      <c r="ABK15" s="493"/>
      <c r="ABL15" s="493"/>
      <c r="ABM15" s="493"/>
      <c r="ABN15" s="493"/>
      <c r="ABO15" s="493"/>
      <c r="ABP15" s="493"/>
      <c r="ABQ15" s="493"/>
      <c r="ABR15" s="493"/>
      <c r="ABS15" s="493"/>
      <c r="ABT15" s="493"/>
      <c r="ABU15" s="493"/>
      <c r="ABV15" s="493"/>
      <c r="ABW15" s="493"/>
      <c r="ABX15" s="493"/>
      <c r="ABY15" s="493"/>
      <c r="ABZ15" s="493"/>
      <c r="ACA15" s="493"/>
      <c r="ACB15" s="493"/>
      <c r="ACC15" s="493"/>
      <c r="ACD15" s="493"/>
      <c r="ACE15" s="493"/>
      <c r="ACF15" s="493"/>
      <c r="ACG15" s="493"/>
      <c r="ACH15" s="493"/>
      <c r="ACI15" s="493"/>
      <c r="ACJ15" s="493"/>
      <c r="ACK15" s="493"/>
      <c r="ACL15" s="493"/>
      <c r="ACM15" s="493"/>
      <c r="ACN15" s="493"/>
      <c r="ACO15" s="493"/>
      <c r="ACP15" s="493"/>
      <c r="ACQ15" s="493"/>
      <c r="ACR15" s="493"/>
      <c r="ACS15" s="493"/>
      <c r="ACT15" s="493"/>
      <c r="ACU15" s="493"/>
      <c r="ACV15" s="493"/>
      <c r="ACW15" s="493"/>
      <c r="ACX15" s="493"/>
      <c r="ACY15" s="493"/>
      <c r="ACZ15" s="493"/>
      <c r="ADA15" s="493"/>
      <c r="ADB15" s="493"/>
      <c r="ADC15" s="493"/>
      <c r="ADD15" s="493"/>
      <c r="ADE15" s="493"/>
      <c r="ADF15" s="493"/>
      <c r="ADG15" s="493"/>
      <c r="ADH15" s="493"/>
      <c r="ADI15" s="493"/>
      <c r="ADJ15" s="493"/>
      <c r="ADK15" s="493"/>
      <c r="ADL15" s="493"/>
      <c r="ADM15" s="493"/>
      <c r="ADN15" s="493"/>
      <c r="ADO15" s="493"/>
      <c r="ADP15" s="493"/>
      <c r="ADQ15" s="493"/>
      <c r="ADR15" s="493"/>
      <c r="ADS15" s="493"/>
      <c r="ADT15" s="493"/>
      <c r="ADU15" s="493"/>
      <c r="ADV15" s="493"/>
      <c r="ADW15" s="493"/>
      <c r="ADX15" s="493"/>
      <c r="ADY15" s="493"/>
      <c r="ADZ15" s="493"/>
      <c r="AEA15" s="493"/>
      <c r="AEB15" s="493"/>
      <c r="AEC15" s="493"/>
      <c r="AED15" s="493"/>
      <c r="AEE15" s="493"/>
      <c r="AEF15" s="493"/>
      <c r="AEG15" s="493"/>
      <c r="AEH15" s="493"/>
      <c r="AEI15" s="493"/>
      <c r="AEJ15" s="493"/>
      <c r="AEK15" s="493"/>
      <c r="AEL15" s="493"/>
      <c r="AEM15" s="493"/>
      <c r="AEN15" s="493"/>
      <c r="AEO15" s="493"/>
      <c r="AEP15" s="493"/>
      <c r="AEQ15" s="493"/>
      <c r="AER15" s="493"/>
      <c r="AES15" s="493"/>
      <c r="AET15" s="493"/>
      <c r="AEU15" s="493"/>
      <c r="AEV15" s="493"/>
      <c r="AEW15" s="493"/>
      <c r="AEX15" s="493"/>
      <c r="AEY15" s="493"/>
      <c r="AEZ15" s="493"/>
      <c r="AFA15" s="493"/>
      <c r="AFB15" s="493"/>
      <c r="AFC15" s="493"/>
      <c r="AFD15" s="493"/>
      <c r="AFE15" s="493"/>
      <c r="AFF15" s="493"/>
      <c r="AFG15" s="493"/>
      <c r="AFH15" s="493"/>
      <c r="AFI15" s="493"/>
      <c r="AFJ15" s="493"/>
      <c r="AFK15" s="493"/>
      <c r="AFL15" s="493"/>
      <c r="AFM15" s="493"/>
      <c r="AFN15" s="493"/>
      <c r="AFO15" s="493"/>
      <c r="AFP15" s="493"/>
      <c r="AFQ15" s="493"/>
      <c r="AFR15" s="493"/>
      <c r="AFS15" s="493"/>
      <c r="AFT15" s="493"/>
      <c r="AFU15" s="493"/>
      <c r="AFV15" s="493"/>
      <c r="AFW15" s="493"/>
      <c r="AFX15" s="493"/>
      <c r="AFY15" s="493"/>
      <c r="AFZ15" s="493"/>
      <c r="AGA15" s="493"/>
      <c r="AGB15" s="493"/>
      <c r="AGC15" s="493"/>
      <c r="AGD15" s="493"/>
      <c r="AGE15" s="493"/>
      <c r="AGF15" s="493"/>
      <c r="AGG15" s="493"/>
      <c r="AGH15" s="493"/>
      <c r="AGI15" s="493"/>
      <c r="AGJ15" s="493"/>
      <c r="AGK15" s="493"/>
      <c r="AGL15" s="493"/>
      <c r="AGM15" s="493"/>
      <c r="AGN15" s="493"/>
      <c r="AGO15" s="493"/>
      <c r="AGP15" s="493"/>
      <c r="AGQ15" s="493"/>
      <c r="AGR15" s="493"/>
      <c r="AGS15" s="493"/>
      <c r="AGT15" s="493"/>
      <c r="AGU15" s="493"/>
      <c r="AGV15" s="493"/>
      <c r="AGW15" s="493"/>
      <c r="AGX15" s="493"/>
      <c r="AGY15" s="493"/>
      <c r="AGZ15" s="493"/>
      <c r="AHA15" s="493"/>
      <c r="AHB15" s="493"/>
      <c r="AHC15" s="493"/>
      <c r="AHD15" s="493"/>
      <c r="AHE15" s="493"/>
      <c r="AHF15" s="493"/>
      <c r="AHG15" s="493"/>
      <c r="AHH15" s="493"/>
      <c r="AHI15" s="493"/>
      <c r="AHJ15" s="493"/>
      <c r="AHK15" s="493"/>
      <c r="AHL15" s="493"/>
      <c r="AHM15" s="493"/>
      <c r="AHN15" s="493"/>
      <c r="AHO15" s="493"/>
      <c r="AHP15" s="493"/>
      <c r="AHQ15" s="493"/>
      <c r="AHR15" s="493"/>
      <c r="AHS15" s="493"/>
      <c r="AHT15" s="493"/>
      <c r="AHU15" s="493"/>
      <c r="AHV15" s="493"/>
      <c r="AHW15" s="493"/>
      <c r="AHX15" s="493"/>
      <c r="AHY15" s="493"/>
      <c r="AHZ15" s="493"/>
      <c r="AIA15" s="493"/>
      <c r="AIB15" s="493"/>
      <c r="AIC15" s="493"/>
      <c r="AID15" s="493"/>
      <c r="AIE15" s="493"/>
      <c r="AIF15" s="493"/>
      <c r="AIG15" s="493"/>
      <c r="AIH15" s="493"/>
      <c r="AII15" s="493"/>
      <c r="AIJ15" s="493"/>
      <c r="AIK15" s="493"/>
      <c r="AIL15" s="493"/>
      <c r="AIM15" s="493"/>
      <c r="AIN15" s="493"/>
      <c r="AIO15" s="493"/>
      <c r="AIP15" s="493"/>
      <c r="AIQ15" s="493"/>
      <c r="AIR15" s="493"/>
      <c r="AIS15" s="493"/>
      <c r="AIT15" s="493"/>
      <c r="AIU15" s="493"/>
      <c r="AIV15" s="493"/>
      <c r="AIW15" s="493"/>
      <c r="AIX15" s="493"/>
      <c r="AIY15" s="493"/>
      <c r="AIZ15" s="493"/>
      <c r="AJA15" s="493"/>
      <c r="AJB15" s="493"/>
      <c r="AJC15" s="493"/>
      <c r="AJD15" s="493"/>
      <c r="AJE15" s="493"/>
      <c r="AJF15" s="493"/>
      <c r="AJG15" s="493"/>
      <c r="AJH15" s="493"/>
      <c r="AJI15" s="493"/>
      <c r="AJJ15" s="493"/>
      <c r="AJK15" s="493"/>
      <c r="AJL15" s="493"/>
      <c r="AJM15" s="493"/>
      <c r="AJN15" s="493"/>
      <c r="AJO15" s="493"/>
      <c r="AJP15" s="493"/>
    </row>
    <row r="16" spans="1:952" s="480" customFormat="1" ht="16.2" customHeight="1">
      <c r="A16" s="86"/>
      <c r="B16" s="494" t="s">
        <v>138</v>
      </c>
      <c r="C16" s="495"/>
      <c r="D16" s="496">
        <f>D12-D14-D15</f>
        <v>0</v>
      </c>
      <c r="E16" s="496">
        <f t="shared" ref="E16:O16" si="9">E12-E14-E15</f>
        <v>0</v>
      </c>
      <c r="F16" s="496">
        <f t="shared" si="9"/>
        <v>0</v>
      </c>
      <c r="G16" s="496">
        <f t="shared" si="9"/>
        <v>0</v>
      </c>
      <c r="H16" s="496">
        <f t="shared" si="9"/>
        <v>0</v>
      </c>
      <c r="I16" s="496">
        <f t="shared" si="9"/>
        <v>0</v>
      </c>
      <c r="J16" s="496">
        <f t="shared" si="9"/>
        <v>0</v>
      </c>
      <c r="K16" s="496">
        <f t="shared" si="9"/>
        <v>0</v>
      </c>
      <c r="L16" s="496">
        <f t="shared" si="9"/>
        <v>0</v>
      </c>
      <c r="M16" s="496">
        <f t="shared" si="9"/>
        <v>0</v>
      </c>
      <c r="N16" s="496">
        <f t="shared" ca="1" si="9"/>
        <v>5892800</v>
      </c>
      <c r="O16" s="496">
        <f t="shared" ca="1" si="9"/>
        <v>0</v>
      </c>
      <c r="P16" s="493"/>
      <c r="Q16" s="493"/>
      <c r="R16" s="493"/>
      <c r="S16" s="493"/>
      <c r="T16" s="493"/>
      <c r="U16" s="493"/>
      <c r="V16" s="493"/>
      <c r="W16" s="493"/>
      <c r="X16" s="493"/>
      <c r="Y16" s="493"/>
      <c r="Z16" s="493"/>
      <c r="AA16" s="493"/>
      <c r="AB16" s="493"/>
      <c r="AC16" s="493"/>
      <c r="AD16" s="493"/>
      <c r="AE16" s="493"/>
      <c r="AF16" s="493"/>
      <c r="AG16" s="493"/>
      <c r="AH16" s="493"/>
      <c r="AI16" s="493"/>
      <c r="AJ16" s="493"/>
      <c r="AK16" s="493"/>
      <c r="AL16" s="493"/>
      <c r="AM16" s="493"/>
      <c r="AN16" s="493"/>
      <c r="AO16" s="493"/>
      <c r="AP16" s="493"/>
      <c r="AQ16" s="493"/>
      <c r="AR16" s="493"/>
      <c r="AS16" s="493"/>
      <c r="AT16" s="493"/>
      <c r="AU16" s="493"/>
      <c r="AV16" s="493"/>
      <c r="AW16" s="493"/>
      <c r="AX16" s="493"/>
      <c r="AY16" s="493"/>
      <c r="AZ16" s="493"/>
      <c r="BA16" s="493"/>
      <c r="BB16" s="493"/>
      <c r="BC16" s="493"/>
      <c r="BD16" s="493"/>
      <c r="BE16" s="493"/>
      <c r="BF16" s="493"/>
      <c r="BG16" s="493"/>
      <c r="BH16" s="493"/>
      <c r="BI16" s="493"/>
      <c r="BJ16" s="493"/>
      <c r="BK16" s="493"/>
      <c r="BL16" s="493"/>
      <c r="BM16" s="493"/>
      <c r="BN16" s="493"/>
      <c r="BO16" s="493"/>
      <c r="BP16" s="493"/>
      <c r="BQ16" s="493"/>
      <c r="BR16" s="493"/>
      <c r="BS16" s="493"/>
      <c r="BT16" s="493"/>
      <c r="BU16" s="493"/>
      <c r="BV16" s="493"/>
      <c r="BW16" s="493"/>
      <c r="BX16" s="493"/>
      <c r="BY16" s="493"/>
      <c r="BZ16" s="493"/>
      <c r="CA16" s="493"/>
      <c r="CB16" s="493"/>
      <c r="CC16" s="493"/>
      <c r="CD16" s="493"/>
      <c r="CE16" s="493"/>
      <c r="CF16" s="493"/>
      <c r="CG16" s="493"/>
      <c r="CH16" s="493"/>
      <c r="CI16" s="493"/>
      <c r="CJ16" s="493"/>
      <c r="CK16" s="493"/>
      <c r="CL16" s="493"/>
      <c r="CM16" s="493"/>
      <c r="CN16" s="493"/>
      <c r="CO16" s="493"/>
      <c r="CP16" s="493"/>
      <c r="CQ16" s="493"/>
      <c r="CR16" s="493"/>
      <c r="CS16" s="493"/>
      <c r="CT16" s="493"/>
      <c r="CU16" s="493"/>
      <c r="CV16" s="493"/>
      <c r="CW16" s="493"/>
      <c r="CX16" s="493"/>
      <c r="CY16" s="493"/>
      <c r="CZ16" s="493"/>
      <c r="DA16" s="493"/>
      <c r="DB16" s="493"/>
      <c r="DC16" s="493"/>
      <c r="DD16" s="493"/>
      <c r="DE16" s="493"/>
      <c r="DF16" s="493"/>
      <c r="DG16" s="493"/>
      <c r="DH16" s="493"/>
      <c r="DI16" s="493"/>
      <c r="DJ16" s="493"/>
      <c r="DK16" s="493"/>
      <c r="DL16" s="493"/>
      <c r="DM16" s="493"/>
      <c r="DN16" s="493"/>
      <c r="DO16" s="493"/>
      <c r="DP16" s="493"/>
      <c r="DQ16" s="493"/>
      <c r="DR16" s="493"/>
      <c r="DS16" s="493"/>
      <c r="DT16" s="493"/>
      <c r="DU16" s="493"/>
      <c r="DV16" s="493"/>
      <c r="DW16" s="493"/>
      <c r="DX16" s="493"/>
      <c r="DY16" s="493"/>
      <c r="DZ16" s="493"/>
      <c r="EA16" s="493"/>
      <c r="EB16" s="493"/>
      <c r="EC16" s="493"/>
      <c r="ED16" s="493"/>
      <c r="EE16" s="493"/>
      <c r="EF16" s="493"/>
      <c r="EG16" s="493"/>
      <c r="EH16" s="493"/>
      <c r="EI16" s="493"/>
      <c r="EJ16" s="493"/>
      <c r="EK16" s="493"/>
      <c r="EL16" s="493"/>
      <c r="EM16" s="493"/>
      <c r="EN16" s="493"/>
      <c r="EO16" s="493"/>
      <c r="EP16" s="493"/>
      <c r="EQ16" s="493"/>
      <c r="ER16" s="493"/>
      <c r="ES16" s="493"/>
      <c r="ET16" s="493"/>
      <c r="EU16" s="493"/>
      <c r="EV16" s="493"/>
      <c r="EW16" s="493"/>
      <c r="EX16" s="493"/>
      <c r="EY16" s="493"/>
      <c r="EZ16" s="493"/>
      <c r="FA16" s="493"/>
      <c r="FB16" s="493"/>
      <c r="FC16" s="493"/>
      <c r="FD16" s="493"/>
      <c r="FE16" s="493"/>
      <c r="FF16" s="493"/>
      <c r="FG16" s="493"/>
      <c r="FH16" s="493"/>
      <c r="FI16" s="493"/>
      <c r="FJ16" s="493"/>
      <c r="FK16" s="493"/>
      <c r="FL16" s="493"/>
      <c r="FM16" s="493"/>
      <c r="FN16" s="493"/>
      <c r="FO16" s="493"/>
      <c r="FP16" s="493"/>
      <c r="FQ16" s="493"/>
      <c r="FR16" s="493"/>
      <c r="FS16" s="493"/>
      <c r="FT16" s="493"/>
      <c r="FU16" s="493"/>
      <c r="FV16" s="493"/>
      <c r="FW16" s="493"/>
      <c r="FX16" s="493"/>
      <c r="FY16" s="493"/>
      <c r="FZ16" s="493"/>
      <c r="GA16" s="493"/>
      <c r="GB16" s="493"/>
      <c r="GC16" s="493"/>
      <c r="GD16" s="493"/>
      <c r="GE16" s="493"/>
      <c r="GF16" s="493"/>
      <c r="GG16" s="493"/>
      <c r="GH16" s="493"/>
      <c r="GI16" s="493"/>
      <c r="GJ16" s="493"/>
      <c r="GK16" s="493"/>
      <c r="GL16" s="493"/>
      <c r="GM16" s="493"/>
      <c r="GN16" s="493"/>
      <c r="GO16" s="493"/>
      <c r="GP16" s="493"/>
      <c r="GQ16" s="493"/>
      <c r="GR16" s="493"/>
      <c r="GS16" s="493"/>
      <c r="GT16" s="493"/>
      <c r="GU16" s="493"/>
      <c r="GV16" s="493"/>
      <c r="GW16" s="493"/>
      <c r="GX16" s="493"/>
      <c r="GY16" s="493"/>
      <c r="GZ16" s="493"/>
      <c r="HA16" s="493"/>
      <c r="HB16" s="493"/>
      <c r="HC16" s="493"/>
      <c r="HD16" s="493"/>
      <c r="HE16" s="493"/>
      <c r="HF16" s="493"/>
      <c r="HG16" s="493"/>
      <c r="HH16" s="493"/>
      <c r="HI16" s="493"/>
      <c r="HJ16" s="493"/>
      <c r="HK16" s="493"/>
      <c r="HL16" s="493"/>
      <c r="HM16" s="493"/>
      <c r="HN16" s="493"/>
      <c r="HO16" s="493"/>
      <c r="HP16" s="493"/>
      <c r="HQ16" s="493"/>
      <c r="HR16" s="493"/>
      <c r="HS16" s="493"/>
      <c r="HT16" s="493"/>
      <c r="HU16" s="493"/>
      <c r="HV16" s="493"/>
      <c r="HW16" s="493"/>
      <c r="HX16" s="493"/>
      <c r="HY16" s="493"/>
      <c r="HZ16" s="493"/>
      <c r="IA16" s="493"/>
      <c r="IB16" s="493"/>
      <c r="IC16" s="493"/>
      <c r="ID16" s="493"/>
      <c r="IE16" s="493"/>
      <c r="IF16" s="493"/>
      <c r="IG16" s="493"/>
      <c r="IH16" s="493"/>
      <c r="II16" s="493"/>
      <c r="IJ16" s="493"/>
      <c r="IK16" s="493"/>
      <c r="IL16" s="493"/>
      <c r="IM16" s="493"/>
      <c r="IN16" s="493"/>
      <c r="IO16" s="493"/>
      <c r="IP16" s="493"/>
      <c r="IQ16" s="493"/>
      <c r="IR16" s="493"/>
      <c r="IS16" s="493"/>
      <c r="IT16" s="493"/>
      <c r="IU16" s="493"/>
      <c r="IV16" s="493"/>
      <c r="IW16" s="493"/>
      <c r="IX16" s="493"/>
      <c r="IY16" s="493"/>
      <c r="IZ16" s="493"/>
      <c r="JA16" s="493"/>
      <c r="JB16" s="493"/>
      <c r="JC16" s="493"/>
      <c r="JD16" s="493"/>
      <c r="JE16" s="493"/>
      <c r="JF16" s="493"/>
      <c r="JG16" s="493"/>
      <c r="JH16" s="493"/>
      <c r="JI16" s="493"/>
      <c r="JJ16" s="493"/>
      <c r="JK16" s="493"/>
      <c r="JL16" s="493"/>
      <c r="JM16" s="493"/>
      <c r="JN16" s="493"/>
      <c r="JO16" s="493"/>
      <c r="JP16" s="493"/>
      <c r="JQ16" s="493"/>
      <c r="JR16" s="493"/>
      <c r="JS16" s="493"/>
      <c r="JT16" s="493"/>
      <c r="JU16" s="493"/>
      <c r="JV16" s="493"/>
      <c r="JW16" s="493"/>
      <c r="JX16" s="493"/>
      <c r="JY16" s="493"/>
      <c r="JZ16" s="493"/>
      <c r="KA16" s="493"/>
      <c r="KB16" s="493"/>
      <c r="KC16" s="493"/>
      <c r="KD16" s="493"/>
      <c r="KE16" s="493"/>
      <c r="KF16" s="493"/>
      <c r="KG16" s="493"/>
      <c r="KH16" s="493"/>
      <c r="KI16" s="493"/>
      <c r="KJ16" s="493"/>
      <c r="KK16" s="493"/>
      <c r="KL16" s="493"/>
      <c r="KM16" s="493"/>
      <c r="KN16" s="493"/>
      <c r="KO16" s="493"/>
      <c r="KP16" s="493"/>
      <c r="KQ16" s="493"/>
      <c r="KR16" s="493"/>
      <c r="KS16" s="493"/>
      <c r="KT16" s="493"/>
      <c r="KU16" s="493"/>
      <c r="KV16" s="493"/>
      <c r="KW16" s="493"/>
      <c r="KX16" s="493"/>
      <c r="KY16" s="493"/>
      <c r="KZ16" s="493"/>
      <c r="LA16" s="493"/>
      <c r="LB16" s="493"/>
      <c r="LC16" s="493"/>
      <c r="LD16" s="493"/>
      <c r="LE16" s="493"/>
      <c r="LF16" s="493"/>
      <c r="LG16" s="493"/>
      <c r="LH16" s="493"/>
      <c r="LI16" s="493"/>
      <c r="LJ16" s="493"/>
      <c r="LK16" s="493"/>
      <c r="LL16" s="493"/>
      <c r="LM16" s="493"/>
      <c r="LN16" s="493"/>
      <c r="LO16" s="493"/>
      <c r="LP16" s="493"/>
      <c r="LQ16" s="493"/>
      <c r="LR16" s="493"/>
      <c r="LS16" s="493"/>
      <c r="LT16" s="493"/>
      <c r="LU16" s="493"/>
      <c r="LV16" s="493"/>
      <c r="LW16" s="493"/>
      <c r="LX16" s="493"/>
      <c r="LY16" s="493"/>
      <c r="LZ16" s="493"/>
      <c r="MA16" s="493"/>
      <c r="MB16" s="493"/>
      <c r="MC16" s="493"/>
      <c r="MD16" s="493"/>
      <c r="ME16" s="493"/>
      <c r="MF16" s="493"/>
      <c r="MG16" s="493"/>
      <c r="MH16" s="493"/>
      <c r="MI16" s="493"/>
      <c r="MJ16" s="493"/>
      <c r="MK16" s="493"/>
      <c r="ML16" s="493"/>
      <c r="MM16" s="493"/>
      <c r="MN16" s="493"/>
      <c r="MO16" s="493"/>
      <c r="MP16" s="493"/>
      <c r="MQ16" s="493"/>
      <c r="MR16" s="493"/>
      <c r="MS16" s="493"/>
      <c r="MT16" s="493"/>
      <c r="MU16" s="493"/>
      <c r="MV16" s="493"/>
      <c r="MW16" s="493"/>
      <c r="MX16" s="493"/>
      <c r="MY16" s="493"/>
      <c r="MZ16" s="493"/>
      <c r="NA16" s="493"/>
      <c r="NB16" s="493"/>
      <c r="NC16" s="493"/>
      <c r="ND16" s="493"/>
      <c r="NE16" s="493"/>
      <c r="NF16" s="493"/>
      <c r="NG16" s="493"/>
      <c r="NH16" s="493"/>
      <c r="NI16" s="493"/>
      <c r="NJ16" s="493"/>
      <c r="NK16" s="493"/>
      <c r="NL16" s="493"/>
      <c r="NM16" s="493"/>
      <c r="NN16" s="493"/>
      <c r="NO16" s="493"/>
      <c r="NP16" s="493"/>
      <c r="NQ16" s="493"/>
      <c r="NR16" s="493"/>
      <c r="NS16" s="493"/>
      <c r="NT16" s="493"/>
      <c r="NU16" s="493"/>
      <c r="NV16" s="493"/>
      <c r="NW16" s="493"/>
      <c r="NX16" s="493"/>
      <c r="NY16" s="493"/>
      <c r="NZ16" s="493"/>
      <c r="OA16" s="493"/>
      <c r="OB16" s="493"/>
      <c r="OC16" s="493"/>
      <c r="OD16" s="493"/>
      <c r="OE16" s="493"/>
      <c r="OF16" s="493"/>
      <c r="OG16" s="493"/>
      <c r="OH16" s="493"/>
      <c r="OI16" s="493"/>
      <c r="OJ16" s="493"/>
      <c r="OK16" s="493"/>
      <c r="OL16" s="493"/>
      <c r="OM16" s="493"/>
      <c r="ON16" s="493"/>
      <c r="OO16" s="493"/>
      <c r="OP16" s="493"/>
      <c r="OQ16" s="493"/>
      <c r="OR16" s="493"/>
      <c r="OS16" s="493"/>
      <c r="OT16" s="493"/>
      <c r="OU16" s="493"/>
      <c r="OV16" s="493"/>
      <c r="OW16" s="493"/>
      <c r="OX16" s="493"/>
      <c r="OY16" s="493"/>
      <c r="OZ16" s="493"/>
      <c r="PA16" s="493"/>
      <c r="PB16" s="493"/>
      <c r="PC16" s="493"/>
      <c r="PD16" s="493"/>
      <c r="PE16" s="493"/>
      <c r="PF16" s="493"/>
      <c r="PG16" s="493"/>
      <c r="PH16" s="493"/>
      <c r="PI16" s="493"/>
      <c r="PJ16" s="493"/>
      <c r="PK16" s="493"/>
      <c r="PL16" s="493"/>
      <c r="PM16" s="493"/>
      <c r="PN16" s="493"/>
      <c r="PO16" s="493"/>
      <c r="PP16" s="493"/>
      <c r="PQ16" s="493"/>
      <c r="PR16" s="493"/>
      <c r="PS16" s="493"/>
      <c r="PT16" s="493"/>
      <c r="PU16" s="493"/>
      <c r="PV16" s="493"/>
      <c r="PW16" s="493"/>
      <c r="PX16" s="493"/>
      <c r="PY16" s="493"/>
      <c r="PZ16" s="493"/>
      <c r="QA16" s="493"/>
      <c r="QB16" s="493"/>
      <c r="QC16" s="493"/>
      <c r="QD16" s="493"/>
      <c r="QE16" s="493"/>
      <c r="QF16" s="493"/>
      <c r="QG16" s="493"/>
      <c r="QH16" s="493"/>
      <c r="QI16" s="493"/>
      <c r="QJ16" s="493"/>
      <c r="QK16" s="493"/>
      <c r="QL16" s="493"/>
      <c r="QM16" s="493"/>
      <c r="QN16" s="493"/>
      <c r="QO16" s="493"/>
      <c r="QP16" s="493"/>
      <c r="QQ16" s="493"/>
      <c r="QR16" s="493"/>
      <c r="QS16" s="493"/>
      <c r="QT16" s="493"/>
      <c r="QU16" s="493"/>
      <c r="QV16" s="493"/>
      <c r="QW16" s="493"/>
      <c r="QX16" s="493"/>
      <c r="QY16" s="493"/>
      <c r="QZ16" s="493"/>
      <c r="RA16" s="493"/>
      <c r="RB16" s="493"/>
      <c r="RC16" s="493"/>
      <c r="RD16" s="493"/>
      <c r="RE16" s="493"/>
      <c r="RF16" s="493"/>
      <c r="RG16" s="493"/>
      <c r="RH16" s="493"/>
      <c r="RI16" s="493"/>
      <c r="RJ16" s="493"/>
      <c r="RK16" s="493"/>
      <c r="RL16" s="493"/>
      <c r="RM16" s="493"/>
      <c r="RN16" s="493"/>
      <c r="RO16" s="493"/>
      <c r="RP16" s="493"/>
      <c r="RQ16" s="493"/>
      <c r="RR16" s="493"/>
      <c r="RS16" s="493"/>
      <c r="RT16" s="493"/>
      <c r="RU16" s="493"/>
      <c r="RV16" s="493"/>
      <c r="RW16" s="493"/>
      <c r="RX16" s="493"/>
      <c r="RY16" s="493"/>
      <c r="RZ16" s="493"/>
      <c r="SA16" s="493"/>
      <c r="SB16" s="493"/>
      <c r="SC16" s="493"/>
      <c r="SD16" s="493"/>
      <c r="SE16" s="493"/>
      <c r="SF16" s="493"/>
      <c r="SG16" s="493"/>
      <c r="SH16" s="493"/>
      <c r="SI16" s="493"/>
      <c r="SJ16" s="493"/>
      <c r="SK16" s="493"/>
      <c r="SL16" s="493"/>
      <c r="SM16" s="493"/>
      <c r="SN16" s="493"/>
      <c r="SO16" s="493"/>
      <c r="SP16" s="493"/>
      <c r="SQ16" s="493"/>
      <c r="SR16" s="493"/>
      <c r="SS16" s="493"/>
      <c r="ST16" s="493"/>
      <c r="SU16" s="493"/>
      <c r="SV16" s="493"/>
      <c r="SW16" s="493"/>
      <c r="SX16" s="493"/>
      <c r="SY16" s="493"/>
      <c r="SZ16" s="493"/>
      <c r="TA16" s="493"/>
      <c r="TB16" s="493"/>
      <c r="TC16" s="493"/>
      <c r="TD16" s="493"/>
      <c r="TE16" s="493"/>
      <c r="TF16" s="493"/>
      <c r="TG16" s="493"/>
      <c r="TH16" s="493"/>
      <c r="TI16" s="493"/>
      <c r="TJ16" s="493"/>
      <c r="TK16" s="493"/>
      <c r="TL16" s="493"/>
      <c r="TM16" s="493"/>
      <c r="TN16" s="493"/>
      <c r="TO16" s="493"/>
      <c r="TP16" s="493"/>
      <c r="TQ16" s="493"/>
      <c r="TR16" s="493"/>
      <c r="TS16" s="493"/>
      <c r="TT16" s="493"/>
      <c r="TU16" s="493"/>
      <c r="TV16" s="493"/>
      <c r="TW16" s="493"/>
      <c r="TX16" s="493"/>
      <c r="TY16" s="493"/>
      <c r="TZ16" s="493"/>
      <c r="UA16" s="493"/>
      <c r="UB16" s="493"/>
      <c r="UC16" s="493"/>
      <c r="UD16" s="493"/>
      <c r="UE16" s="493"/>
      <c r="UF16" s="493"/>
      <c r="UG16" s="493"/>
      <c r="UH16" s="493"/>
      <c r="UI16" s="493"/>
      <c r="UJ16" s="493"/>
      <c r="UK16" s="493"/>
      <c r="UL16" s="493"/>
      <c r="UM16" s="493"/>
      <c r="UN16" s="493"/>
      <c r="UO16" s="493"/>
      <c r="UP16" s="493"/>
      <c r="UQ16" s="493"/>
      <c r="UR16" s="493"/>
      <c r="US16" s="493"/>
      <c r="UT16" s="493"/>
      <c r="UU16" s="493"/>
      <c r="UV16" s="493"/>
      <c r="UW16" s="493"/>
      <c r="UX16" s="493"/>
      <c r="UY16" s="493"/>
      <c r="UZ16" s="493"/>
      <c r="VA16" s="493"/>
      <c r="VB16" s="493"/>
      <c r="VC16" s="493"/>
      <c r="VD16" s="493"/>
      <c r="VE16" s="493"/>
      <c r="VF16" s="493"/>
      <c r="VG16" s="493"/>
      <c r="VH16" s="493"/>
      <c r="VI16" s="493"/>
      <c r="VJ16" s="493"/>
      <c r="VK16" s="493"/>
      <c r="VL16" s="493"/>
      <c r="VM16" s="493"/>
      <c r="VN16" s="493"/>
      <c r="VO16" s="493"/>
      <c r="VP16" s="493"/>
      <c r="VQ16" s="493"/>
      <c r="VR16" s="493"/>
      <c r="VS16" s="493"/>
      <c r="VT16" s="493"/>
      <c r="VU16" s="493"/>
      <c r="VV16" s="493"/>
      <c r="VW16" s="493"/>
      <c r="VX16" s="493"/>
      <c r="VY16" s="493"/>
      <c r="VZ16" s="493"/>
      <c r="WA16" s="493"/>
      <c r="WB16" s="493"/>
      <c r="WC16" s="493"/>
      <c r="WD16" s="493"/>
      <c r="WE16" s="493"/>
      <c r="WF16" s="493"/>
      <c r="WG16" s="493"/>
      <c r="WH16" s="493"/>
      <c r="WI16" s="493"/>
      <c r="WJ16" s="493"/>
      <c r="WK16" s="493"/>
      <c r="WL16" s="493"/>
      <c r="WM16" s="493"/>
      <c r="WN16" s="493"/>
      <c r="WO16" s="493"/>
      <c r="WP16" s="493"/>
      <c r="WQ16" s="493"/>
      <c r="WR16" s="493"/>
      <c r="WS16" s="493"/>
      <c r="WT16" s="493"/>
      <c r="WU16" s="493"/>
      <c r="WV16" s="493"/>
      <c r="WW16" s="493"/>
      <c r="WX16" s="493"/>
      <c r="WY16" s="493"/>
      <c r="WZ16" s="493"/>
      <c r="XA16" s="493"/>
      <c r="XB16" s="493"/>
      <c r="XC16" s="493"/>
      <c r="XD16" s="493"/>
      <c r="XE16" s="493"/>
      <c r="XF16" s="493"/>
      <c r="XG16" s="493"/>
      <c r="XH16" s="493"/>
      <c r="XI16" s="493"/>
      <c r="XJ16" s="493"/>
      <c r="XK16" s="493"/>
      <c r="XL16" s="493"/>
      <c r="XM16" s="493"/>
      <c r="XN16" s="493"/>
      <c r="XO16" s="493"/>
      <c r="XP16" s="493"/>
      <c r="XQ16" s="493"/>
      <c r="XR16" s="493"/>
      <c r="XS16" s="493"/>
      <c r="XT16" s="493"/>
      <c r="XU16" s="493"/>
      <c r="XV16" s="493"/>
      <c r="XW16" s="493"/>
      <c r="XX16" s="493"/>
      <c r="XY16" s="493"/>
      <c r="XZ16" s="493"/>
      <c r="YA16" s="493"/>
      <c r="YB16" s="493"/>
      <c r="YC16" s="493"/>
      <c r="YD16" s="493"/>
      <c r="YE16" s="493"/>
      <c r="YF16" s="493"/>
      <c r="YG16" s="493"/>
      <c r="YH16" s="493"/>
      <c r="YI16" s="493"/>
      <c r="YJ16" s="493"/>
      <c r="YK16" s="493"/>
      <c r="YL16" s="493"/>
      <c r="YM16" s="493"/>
      <c r="YN16" s="493"/>
      <c r="YO16" s="493"/>
      <c r="YP16" s="493"/>
      <c r="YQ16" s="493"/>
      <c r="YR16" s="493"/>
      <c r="YS16" s="493"/>
      <c r="YT16" s="493"/>
      <c r="YU16" s="493"/>
      <c r="YV16" s="493"/>
      <c r="YW16" s="493"/>
      <c r="YX16" s="493"/>
      <c r="YY16" s="493"/>
      <c r="YZ16" s="493"/>
      <c r="ZA16" s="493"/>
      <c r="ZB16" s="493"/>
      <c r="ZC16" s="493"/>
      <c r="ZD16" s="493"/>
      <c r="ZE16" s="493"/>
      <c r="ZF16" s="493"/>
      <c r="ZG16" s="493"/>
      <c r="ZH16" s="493"/>
      <c r="ZI16" s="493"/>
      <c r="ZJ16" s="493"/>
      <c r="ZK16" s="493"/>
      <c r="ZL16" s="493"/>
      <c r="ZM16" s="493"/>
      <c r="ZN16" s="493"/>
      <c r="ZO16" s="493"/>
      <c r="ZP16" s="493"/>
      <c r="ZQ16" s="493"/>
      <c r="ZR16" s="493"/>
      <c r="ZS16" s="493"/>
      <c r="ZT16" s="493"/>
      <c r="ZU16" s="493"/>
      <c r="ZV16" s="493"/>
      <c r="ZW16" s="493"/>
      <c r="ZX16" s="493"/>
      <c r="ZY16" s="493"/>
      <c r="ZZ16" s="493"/>
      <c r="AAA16" s="493"/>
      <c r="AAB16" s="493"/>
      <c r="AAC16" s="493"/>
      <c r="AAD16" s="493"/>
      <c r="AAE16" s="493"/>
      <c r="AAF16" s="493"/>
      <c r="AAG16" s="493"/>
      <c r="AAH16" s="493"/>
      <c r="AAI16" s="493"/>
      <c r="AAJ16" s="493"/>
      <c r="AAK16" s="493"/>
      <c r="AAL16" s="493"/>
      <c r="AAM16" s="493"/>
      <c r="AAN16" s="493"/>
      <c r="AAO16" s="493"/>
      <c r="AAP16" s="493"/>
      <c r="AAQ16" s="493"/>
      <c r="AAR16" s="493"/>
      <c r="AAS16" s="493"/>
      <c r="AAT16" s="493"/>
      <c r="AAU16" s="493"/>
      <c r="AAV16" s="493"/>
      <c r="AAW16" s="493"/>
      <c r="AAX16" s="493"/>
      <c r="AAY16" s="493"/>
      <c r="AAZ16" s="493"/>
      <c r="ABA16" s="493"/>
      <c r="ABB16" s="493"/>
      <c r="ABC16" s="493"/>
      <c r="ABD16" s="493"/>
      <c r="ABE16" s="493"/>
      <c r="ABF16" s="493"/>
      <c r="ABG16" s="493"/>
      <c r="ABH16" s="493"/>
      <c r="ABI16" s="493"/>
      <c r="ABJ16" s="493"/>
      <c r="ABK16" s="493"/>
      <c r="ABL16" s="493"/>
      <c r="ABM16" s="493"/>
      <c r="ABN16" s="493"/>
      <c r="ABO16" s="493"/>
      <c r="ABP16" s="493"/>
      <c r="ABQ16" s="493"/>
      <c r="ABR16" s="493"/>
      <c r="ABS16" s="493"/>
      <c r="ABT16" s="493"/>
      <c r="ABU16" s="493"/>
      <c r="ABV16" s="493"/>
      <c r="ABW16" s="493"/>
      <c r="ABX16" s="493"/>
      <c r="ABY16" s="493"/>
      <c r="ABZ16" s="493"/>
      <c r="ACA16" s="493"/>
      <c r="ACB16" s="493"/>
      <c r="ACC16" s="493"/>
      <c r="ACD16" s="493"/>
      <c r="ACE16" s="493"/>
      <c r="ACF16" s="493"/>
      <c r="ACG16" s="493"/>
      <c r="ACH16" s="493"/>
      <c r="ACI16" s="493"/>
      <c r="ACJ16" s="493"/>
      <c r="ACK16" s="493"/>
      <c r="ACL16" s="493"/>
      <c r="ACM16" s="493"/>
      <c r="ACN16" s="493"/>
      <c r="ACO16" s="493"/>
      <c r="ACP16" s="493"/>
      <c r="ACQ16" s="493"/>
      <c r="ACR16" s="493"/>
      <c r="ACS16" s="493"/>
      <c r="ACT16" s="493"/>
      <c r="ACU16" s="493"/>
      <c r="ACV16" s="493"/>
      <c r="ACW16" s="493"/>
      <c r="ACX16" s="493"/>
      <c r="ACY16" s="493"/>
      <c r="ACZ16" s="493"/>
      <c r="ADA16" s="493"/>
      <c r="ADB16" s="493"/>
      <c r="ADC16" s="493"/>
      <c r="ADD16" s="493"/>
      <c r="ADE16" s="493"/>
      <c r="ADF16" s="493"/>
      <c r="ADG16" s="493"/>
      <c r="ADH16" s="493"/>
      <c r="ADI16" s="493"/>
      <c r="ADJ16" s="493"/>
      <c r="ADK16" s="493"/>
      <c r="ADL16" s="493"/>
      <c r="ADM16" s="493"/>
      <c r="ADN16" s="493"/>
      <c r="ADO16" s="493"/>
      <c r="ADP16" s="493"/>
      <c r="ADQ16" s="493"/>
      <c r="ADR16" s="493"/>
      <c r="ADS16" s="493"/>
      <c r="ADT16" s="493"/>
      <c r="ADU16" s="493"/>
      <c r="ADV16" s="493"/>
      <c r="ADW16" s="493"/>
      <c r="ADX16" s="493"/>
      <c r="ADY16" s="493"/>
      <c r="ADZ16" s="493"/>
      <c r="AEA16" s="493"/>
      <c r="AEB16" s="493"/>
      <c r="AEC16" s="493"/>
      <c r="AED16" s="493"/>
      <c r="AEE16" s="493"/>
      <c r="AEF16" s="493"/>
      <c r="AEG16" s="493"/>
      <c r="AEH16" s="493"/>
      <c r="AEI16" s="493"/>
      <c r="AEJ16" s="493"/>
      <c r="AEK16" s="493"/>
      <c r="AEL16" s="493"/>
      <c r="AEM16" s="493"/>
      <c r="AEN16" s="493"/>
      <c r="AEO16" s="493"/>
      <c r="AEP16" s="493"/>
      <c r="AEQ16" s="493"/>
      <c r="AER16" s="493"/>
      <c r="AES16" s="493"/>
      <c r="AET16" s="493"/>
      <c r="AEU16" s="493"/>
      <c r="AEV16" s="493"/>
      <c r="AEW16" s="493"/>
      <c r="AEX16" s="493"/>
      <c r="AEY16" s="493"/>
      <c r="AEZ16" s="493"/>
      <c r="AFA16" s="493"/>
      <c r="AFB16" s="493"/>
      <c r="AFC16" s="493"/>
      <c r="AFD16" s="493"/>
      <c r="AFE16" s="493"/>
      <c r="AFF16" s="493"/>
      <c r="AFG16" s="493"/>
      <c r="AFH16" s="493"/>
      <c r="AFI16" s="493"/>
      <c r="AFJ16" s="493"/>
      <c r="AFK16" s="493"/>
      <c r="AFL16" s="493"/>
      <c r="AFM16" s="493"/>
      <c r="AFN16" s="493"/>
      <c r="AFO16" s="493"/>
      <c r="AFP16" s="493"/>
      <c r="AFQ16" s="493"/>
      <c r="AFR16" s="493"/>
      <c r="AFS16" s="493"/>
      <c r="AFT16" s="493"/>
      <c r="AFU16" s="493"/>
      <c r="AFV16" s="493"/>
      <c r="AFW16" s="493"/>
      <c r="AFX16" s="493"/>
      <c r="AFY16" s="493"/>
      <c r="AFZ16" s="493"/>
      <c r="AGA16" s="493"/>
      <c r="AGB16" s="493"/>
      <c r="AGC16" s="493"/>
      <c r="AGD16" s="493"/>
      <c r="AGE16" s="493"/>
      <c r="AGF16" s="493"/>
      <c r="AGG16" s="493"/>
      <c r="AGH16" s="493"/>
      <c r="AGI16" s="493"/>
      <c r="AGJ16" s="493"/>
      <c r="AGK16" s="493"/>
      <c r="AGL16" s="493"/>
      <c r="AGM16" s="493"/>
      <c r="AGN16" s="493"/>
      <c r="AGO16" s="493"/>
      <c r="AGP16" s="493"/>
      <c r="AGQ16" s="493"/>
      <c r="AGR16" s="493"/>
      <c r="AGS16" s="493"/>
      <c r="AGT16" s="493"/>
      <c r="AGU16" s="493"/>
      <c r="AGV16" s="493"/>
      <c r="AGW16" s="493"/>
      <c r="AGX16" s="493"/>
      <c r="AGY16" s="493"/>
      <c r="AGZ16" s="493"/>
      <c r="AHA16" s="493"/>
      <c r="AHB16" s="493"/>
      <c r="AHC16" s="493"/>
      <c r="AHD16" s="493"/>
      <c r="AHE16" s="493"/>
      <c r="AHF16" s="493"/>
      <c r="AHG16" s="493"/>
      <c r="AHH16" s="493"/>
      <c r="AHI16" s="493"/>
      <c r="AHJ16" s="493"/>
      <c r="AHK16" s="493"/>
      <c r="AHL16" s="493"/>
      <c r="AHM16" s="493"/>
      <c r="AHN16" s="493"/>
      <c r="AHO16" s="493"/>
      <c r="AHP16" s="493"/>
      <c r="AHQ16" s="493"/>
      <c r="AHR16" s="493"/>
      <c r="AHS16" s="493"/>
      <c r="AHT16" s="493"/>
      <c r="AHU16" s="493"/>
      <c r="AHV16" s="493"/>
      <c r="AHW16" s="493"/>
      <c r="AHX16" s="493"/>
      <c r="AHY16" s="493"/>
      <c r="AHZ16" s="493"/>
      <c r="AIA16" s="493"/>
      <c r="AIB16" s="493"/>
      <c r="AIC16" s="493"/>
      <c r="AID16" s="493"/>
      <c r="AIE16" s="493"/>
      <c r="AIF16" s="493"/>
      <c r="AIG16" s="493"/>
      <c r="AIH16" s="493"/>
      <c r="AII16" s="493"/>
      <c r="AIJ16" s="493"/>
      <c r="AIK16" s="493"/>
      <c r="AIL16" s="493"/>
      <c r="AIM16" s="493"/>
      <c r="AIN16" s="493"/>
      <c r="AIO16" s="493"/>
      <c r="AIP16" s="493"/>
      <c r="AIQ16" s="493"/>
      <c r="AIR16" s="493"/>
      <c r="AIS16" s="493"/>
      <c r="AIT16" s="493"/>
      <c r="AIU16" s="493"/>
      <c r="AIV16" s="493"/>
      <c r="AIW16" s="493"/>
      <c r="AIX16" s="493"/>
      <c r="AIY16" s="493"/>
      <c r="AIZ16" s="493"/>
      <c r="AJA16" s="493"/>
      <c r="AJB16" s="493"/>
      <c r="AJC16" s="493"/>
      <c r="AJD16" s="493"/>
      <c r="AJE16" s="493"/>
      <c r="AJF16" s="493"/>
      <c r="AJG16" s="493"/>
      <c r="AJH16" s="493"/>
      <c r="AJI16" s="493"/>
      <c r="AJJ16" s="493"/>
      <c r="AJK16" s="493"/>
      <c r="AJL16" s="493"/>
      <c r="AJM16" s="493"/>
      <c r="AJN16" s="493"/>
      <c r="AJO16" s="493"/>
      <c r="AJP16" s="493"/>
    </row>
    <row r="17" spans="1:952" s="499" customFormat="1" ht="16.2" hidden="1" customHeight="1">
      <c r="A17" s="87"/>
      <c r="B17" s="88" t="s">
        <v>167</v>
      </c>
      <c r="C17" s="497"/>
      <c r="D17" s="498">
        <f>Finansowanie!D115</f>
        <v>1</v>
      </c>
      <c r="E17" s="498">
        <f>Finansowanie!E115</f>
        <v>1</v>
      </c>
      <c r="F17" s="498">
        <f>Finansowanie!F115</f>
        <v>1</v>
      </c>
      <c r="G17" s="498">
        <f>Finansowanie!G115</f>
        <v>1</v>
      </c>
      <c r="H17" s="498">
        <f>Finansowanie!H115</f>
        <v>1</v>
      </c>
      <c r="I17" s="498">
        <f>Finansowanie!I115</f>
        <v>1</v>
      </c>
      <c r="J17" s="498">
        <f>Finansowanie!J115</f>
        <v>1</v>
      </c>
      <c r="K17" s="498">
        <f>Finansowanie!K115</f>
        <v>1</v>
      </c>
      <c r="L17" s="498">
        <f>Finansowanie!L115</f>
        <v>1</v>
      </c>
      <c r="M17" s="498">
        <f>Finansowanie!M115</f>
        <v>1</v>
      </c>
      <c r="N17" s="498">
        <f>Finansowanie!N115</f>
        <v>0</v>
      </c>
      <c r="O17" s="498">
        <f>Finansowanie!O115</f>
        <v>0</v>
      </c>
      <c r="P17" s="498"/>
      <c r="Q17" s="498"/>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c r="BL17" s="498"/>
      <c r="BM17" s="498"/>
      <c r="BN17" s="498"/>
      <c r="BO17" s="498"/>
      <c r="BP17" s="498"/>
      <c r="BQ17" s="498"/>
      <c r="BR17" s="498"/>
      <c r="BS17" s="498"/>
      <c r="BT17" s="498"/>
      <c r="BU17" s="498"/>
      <c r="BV17" s="498"/>
      <c r="BW17" s="498"/>
      <c r="BX17" s="498"/>
      <c r="BY17" s="498"/>
      <c r="BZ17" s="498"/>
      <c r="CA17" s="498"/>
      <c r="CB17" s="498"/>
      <c r="CC17" s="498"/>
      <c r="CD17" s="498"/>
      <c r="CE17" s="498"/>
      <c r="CF17" s="498"/>
      <c r="CG17" s="498"/>
      <c r="CH17" s="498"/>
      <c r="CI17" s="498"/>
      <c r="CJ17" s="498"/>
      <c r="CK17" s="498"/>
      <c r="CL17" s="498"/>
      <c r="CM17" s="498"/>
      <c r="CN17" s="498"/>
      <c r="CO17" s="498"/>
      <c r="CP17" s="498"/>
      <c r="CQ17" s="498"/>
      <c r="CR17" s="498"/>
      <c r="CS17" s="498"/>
      <c r="CT17" s="498"/>
      <c r="CU17" s="498"/>
      <c r="CV17" s="498"/>
      <c r="CW17" s="498"/>
      <c r="CX17" s="498"/>
      <c r="CY17" s="498"/>
      <c r="CZ17" s="498"/>
      <c r="DA17" s="498"/>
      <c r="DB17" s="498"/>
      <c r="DC17" s="498"/>
      <c r="DD17" s="498"/>
      <c r="DE17" s="498"/>
      <c r="DF17" s="498"/>
      <c r="DG17" s="498"/>
      <c r="DH17" s="498"/>
      <c r="DI17" s="498"/>
      <c r="DJ17" s="498"/>
      <c r="DK17" s="498"/>
      <c r="DL17" s="498"/>
      <c r="DM17" s="498"/>
      <c r="DN17" s="498"/>
      <c r="DO17" s="498"/>
      <c r="DP17" s="498"/>
      <c r="DQ17" s="498"/>
      <c r="DR17" s="498"/>
      <c r="DS17" s="498"/>
      <c r="DT17" s="498"/>
      <c r="DU17" s="498"/>
      <c r="DV17" s="498"/>
      <c r="DW17" s="498"/>
      <c r="DX17" s="498"/>
      <c r="DY17" s="498"/>
      <c r="DZ17" s="498"/>
      <c r="EA17" s="498"/>
      <c r="EB17" s="498"/>
      <c r="EC17" s="498"/>
      <c r="ED17" s="498"/>
      <c r="EE17" s="498"/>
      <c r="EF17" s="498"/>
      <c r="EG17" s="498"/>
      <c r="EH17" s="498"/>
      <c r="EI17" s="498"/>
      <c r="EJ17" s="498"/>
      <c r="EK17" s="498"/>
      <c r="EL17" s="498"/>
      <c r="EM17" s="498"/>
      <c r="EN17" s="498"/>
      <c r="EO17" s="498"/>
      <c r="EP17" s="498"/>
      <c r="EQ17" s="498"/>
      <c r="ER17" s="498"/>
      <c r="ES17" s="498"/>
      <c r="ET17" s="498"/>
      <c r="EU17" s="498"/>
      <c r="EV17" s="498"/>
      <c r="EW17" s="498"/>
      <c r="EX17" s="498"/>
      <c r="EY17" s="498"/>
      <c r="EZ17" s="498"/>
      <c r="FA17" s="498"/>
      <c r="FB17" s="498"/>
      <c r="FC17" s="498"/>
      <c r="FD17" s="498"/>
      <c r="FE17" s="498"/>
      <c r="FF17" s="498"/>
      <c r="FG17" s="498"/>
      <c r="FH17" s="498"/>
      <c r="FI17" s="498"/>
      <c r="FJ17" s="498"/>
      <c r="FK17" s="498"/>
      <c r="FL17" s="498"/>
      <c r="FM17" s="498"/>
      <c r="FN17" s="498"/>
      <c r="FO17" s="498"/>
      <c r="FP17" s="498"/>
      <c r="FQ17" s="498"/>
      <c r="FR17" s="498"/>
      <c r="FS17" s="498"/>
      <c r="FT17" s="498"/>
      <c r="FU17" s="498"/>
      <c r="FV17" s="498"/>
      <c r="FW17" s="498"/>
      <c r="FX17" s="498"/>
      <c r="FY17" s="498"/>
      <c r="FZ17" s="498"/>
      <c r="GA17" s="498"/>
      <c r="GB17" s="498"/>
      <c r="GC17" s="498"/>
      <c r="GD17" s="498"/>
      <c r="GE17" s="498"/>
      <c r="GF17" s="498"/>
      <c r="GG17" s="498"/>
      <c r="GH17" s="498"/>
      <c r="GI17" s="498"/>
      <c r="GJ17" s="498"/>
      <c r="GK17" s="498"/>
      <c r="GL17" s="498"/>
      <c r="GM17" s="498"/>
      <c r="GN17" s="498"/>
      <c r="GO17" s="498"/>
      <c r="GP17" s="498"/>
      <c r="GQ17" s="498"/>
      <c r="GR17" s="498"/>
      <c r="GS17" s="498"/>
      <c r="GT17" s="498"/>
      <c r="GU17" s="498"/>
      <c r="GV17" s="498"/>
      <c r="GW17" s="498"/>
      <c r="GX17" s="498"/>
      <c r="GY17" s="498"/>
      <c r="GZ17" s="498"/>
      <c r="HA17" s="498"/>
      <c r="HB17" s="498"/>
      <c r="HC17" s="498"/>
      <c r="HD17" s="498"/>
      <c r="HE17" s="498"/>
      <c r="HF17" s="498"/>
      <c r="HG17" s="498"/>
      <c r="HH17" s="498"/>
      <c r="HI17" s="498"/>
      <c r="HJ17" s="498"/>
      <c r="HK17" s="498"/>
      <c r="HL17" s="498"/>
      <c r="HM17" s="498"/>
      <c r="HN17" s="498"/>
      <c r="HO17" s="498"/>
      <c r="HP17" s="498"/>
      <c r="HQ17" s="498"/>
      <c r="HR17" s="498"/>
      <c r="HS17" s="498"/>
      <c r="HT17" s="498"/>
      <c r="HU17" s="498"/>
      <c r="HV17" s="498"/>
      <c r="HW17" s="498"/>
      <c r="HX17" s="498"/>
      <c r="HY17" s="498"/>
      <c r="HZ17" s="498"/>
      <c r="IA17" s="498"/>
      <c r="IB17" s="498"/>
      <c r="IC17" s="498"/>
      <c r="ID17" s="498"/>
      <c r="IE17" s="498"/>
      <c r="IF17" s="498"/>
      <c r="IG17" s="498"/>
      <c r="IH17" s="498"/>
      <c r="II17" s="498"/>
      <c r="IJ17" s="498"/>
      <c r="IK17" s="498"/>
      <c r="IL17" s="498"/>
      <c r="IM17" s="498"/>
      <c r="IN17" s="498"/>
      <c r="IO17" s="498"/>
      <c r="IP17" s="498"/>
      <c r="IQ17" s="498"/>
      <c r="IR17" s="498"/>
      <c r="IS17" s="498"/>
      <c r="IT17" s="498"/>
      <c r="IU17" s="498"/>
      <c r="IV17" s="498"/>
      <c r="IW17" s="498"/>
      <c r="IX17" s="498"/>
      <c r="IY17" s="498"/>
      <c r="IZ17" s="498"/>
      <c r="JA17" s="498"/>
      <c r="JB17" s="498"/>
      <c r="JC17" s="498"/>
      <c r="JD17" s="498"/>
      <c r="JE17" s="498"/>
      <c r="JF17" s="498"/>
      <c r="JG17" s="498"/>
      <c r="JH17" s="498"/>
      <c r="JI17" s="498"/>
      <c r="JJ17" s="498"/>
      <c r="JK17" s="498"/>
      <c r="JL17" s="498"/>
      <c r="JM17" s="498"/>
      <c r="JN17" s="498"/>
      <c r="JO17" s="498"/>
      <c r="JP17" s="498"/>
      <c r="JQ17" s="498"/>
      <c r="JR17" s="498"/>
      <c r="JS17" s="498"/>
      <c r="JT17" s="498"/>
      <c r="JU17" s="498"/>
      <c r="JV17" s="498"/>
      <c r="JW17" s="498"/>
      <c r="JX17" s="498"/>
      <c r="JY17" s="498"/>
      <c r="JZ17" s="498"/>
      <c r="KA17" s="498"/>
      <c r="KB17" s="498"/>
      <c r="KC17" s="498"/>
      <c r="KD17" s="498"/>
      <c r="KE17" s="498"/>
      <c r="KF17" s="498"/>
      <c r="KG17" s="498"/>
      <c r="KH17" s="498"/>
      <c r="KI17" s="498"/>
      <c r="KJ17" s="498"/>
      <c r="KK17" s="498"/>
      <c r="KL17" s="498"/>
      <c r="KM17" s="498"/>
      <c r="KN17" s="498"/>
      <c r="KO17" s="498"/>
      <c r="KP17" s="498"/>
      <c r="KQ17" s="498"/>
      <c r="KR17" s="498"/>
      <c r="KS17" s="498"/>
      <c r="KT17" s="498"/>
      <c r="KU17" s="498"/>
      <c r="KV17" s="498"/>
      <c r="KW17" s="498"/>
      <c r="KX17" s="498"/>
      <c r="KY17" s="498"/>
      <c r="KZ17" s="498"/>
      <c r="LA17" s="498"/>
      <c r="LB17" s="498"/>
      <c r="LC17" s="498"/>
      <c r="LD17" s="498"/>
      <c r="LE17" s="498"/>
      <c r="LF17" s="498"/>
      <c r="LG17" s="498"/>
      <c r="LH17" s="498"/>
      <c r="LI17" s="498"/>
      <c r="LJ17" s="498"/>
      <c r="LK17" s="498"/>
      <c r="LL17" s="498"/>
      <c r="LM17" s="498"/>
      <c r="LN17" s="498"/>
      <c r="LO17" s="498"/>
      <c r="LP17" s="498"/>
      <c r="LQ17" s="498"/>
      <c r="LR17" s="498"/>
      <c r="LS17" s="498"/>
      <c r="LT17" s="498"/>
      <c r="LU17" s="498"/>
      <c r="LV17" s="498"/>
      <c r="LW17" s="498"/>
      <c r="LX17" s="498"/>
      <c r="LY17" s="498"/>
      <c r="LZ17" s="498"/>
      <c r="MA17" s="498"/>
      <c r="MB17" s="498"/>
      <c r="MC17" s="498"/>
      <c r="MD17" s="498"/>
      <c r="ME17" s="498"/>
      <c r="MF17" s="498"/>
      <c r="MG17" s="498"/>
      <c r="MH17" s="498"/>
      <c r="MI17" s="498"/>
      <c r="MJ17" s="498"/>
      <c r="MK17" s="498"/>
      <c r="ML17" s="498"/>
      <c r="MM17" s="498"/>
      <c r="MN17" s="498"/>
      <c r="MO17" s="498"/>
      <c r="MP17" s="498"/>
      <c r="MQ17" s="498"/>
      <c r="MR17" s="498"/>
      <c r="MS17" s="498"/>
      <c r="MT17" s="498"/>
      <c r="MU17" s="498"/>
      <c r="MV17" s="498"/>
      <c r="MW17" s="498"/>
      <c r="MX17" s="498"/>
      <c r="MY17" s="498"/>
      <c r="MZ17" s="498"/>
      <c r="NA17" s="498"/>
      <c r="NB17" s="498"/>
      <c r="NC17" s="498"/>
      <c r="ND17" s="498"/>
      <c r="NE17" s="498"/>
      <c r="NF17" s="498"/>
      <c r="NG17" s="498"/>
      <c r="NH17" s="498"/>
      <c r="NI17" s="498"/>
      <c r="NJ17" s="498"/>
      <c r="NK17" s="498"/>
      <c r="NL17" s="498"/>
      <c r="NM17" s="498"/>
      <c r="NN17" s="498"/>
      <c r="NO17" s="498"/>
      <c r="NP17" s="498"/>
      <c r="NQ17" s="498"/>
      <c r="NR17" s="498"/>
      <c r="NS17" s="498"/>
      <c r="NT17" s="498"/>
      <c r="NU17" s="498"/>
      <c r="NV17" s="498"/>
      <c r="NW17" s="498"/>
      <c r="NX17" s="498"/>
      <c r="NY17" s="498"/>
      <c r="NZ17" s="498"/>
      <c r="OA17" s="498"/>
      <c r="OB17" s="498"/>
      <c r="OC17" s="498"/>
      <c r="OD17" s="498"/>
      <c r="OE17" s="498"/>
      <c r="OF17" s="498"/>
      <c r="OG17" s="498"/>
      <c r="OH17" s="498"/>
      <c r="OI17" s="498"/>
      <c r="OJ17" s="498"/>
      <c r="OK17" s="498"/>
      <c r="OL17" s="498"/>
      <c r="OM17" s="498"/>
      <c r="ON17" s="498"/>
      <c r="OO17" s="498"/>
      <c r="OP17" s="498"/>
      <c r="OQ17" s="498"/>
      <c r="OR17" s="498"/>
      <c r="OS17" s="498"/>
      <c r="OT17" s="498"/>
      <c r="OU17" s="498"/>
      <c r="OV17" s="498"/>
      <c r="OW17" s="498"/>
      <c r="OX17" s="498"/>
      <c r="OY17" s="498"/>
      <c r="OZ17" s="498"/>
      <c r="PA17" s="498"/>
      <c r="PB17" s="498"/>
      <c r="PC17" s="498"/>
      <c r="PD17" s="498"/>
      <c r="PE17" s="498"/>
      <c r="PF17" s="498"/>
      <c r="PG17" s="498"/>
      <c r="PH17" s="498"/>
      <c r="PI17" s="498"/>
      <c r="PJ17" s="498"/>
      <c r="PK17" s="498"/>
      <c r="PL17" s="498"/>
      <c r="PM17" s="498"/>
      <c r="PN17" s="498"/>
      <c r="PO17" s="498"/>
      <c r="PP17" s="498"/>
      <c r="PQ17" s="498"/>
      <c r="PR17" s="498"/>
      <c r="PS17" s="498"/>
      <c r="PT17" s="498"/>
      <c r="PU17" s="498"/>
      <c r="PV17" s="498"/>
      <c r="PW17" s="498"/>
      <c r="PX17" s="498"/>
      <c r="PY17" s="498"/>
      <c r="PZ17" s="498"/>
      <c r="QA17" s="498"/>
      <c r="QB17" s="498"/>
      <c r="QC17" s="498"/>
      <c r="QD17" s="498"/>
      <c r="QE17" s="498"/>
      <c r="QF17" s="498"/>
      <c r="QG17" s="498"/>
      <c r="QH17" s="498"/>
      <c r="QI17" s="498"/>
      <c r="QJ17" s="498"/>
      <c r="QK17" s="498"/>
      <c r="QL17" s="498"/>
      <c r="QM17" s="498"/>
      <c r="QN17" s="498"/>
      <c r="QO17" s="498"/>
      <c r="QP17" s="498"/>
      <c r="QQ17" s="498"/>
      <c r="QR17" s="498"/>
      <c r="QS17" s="498"/>
      <c r="QT17" s="498"/>
      <c r="QU17" s="498"/>
      <c r="QV17" s="498"/>
      <c r="QW17" s="498"/>
      <c r="QX17" s="498"/>
      <c r="QY17" s="498"/>
      <c r="QZ17" s="498"/>
      <c r="RA17" s="498"/>
      <c r="RB17" s="498"/>
      <c r="RC17" s="498"/>
      <c r="RD17" s="498"/>
      <c r="RE17" s="498"/>
      <c r="RF17" s="498"/>
      <c r="RG17" s="498"/>
      <c r="RH17" s="498"/>
      <c r="RI17" s="498"/>
      <c r="RJ17" s="498"/>
      <c r="RK17" s="498"/>
      <c r="RL17" s="498"/>
      <c r="RM17" s="498"/>
      <c r="RN17" s="498"/>
      <c r="RO17" s="498"/>
      <c r="RP17" s="498"/>
      <c r="RQ17" s="498"/>
      <c r="RR17" s="498"/>
      <c r="RS17" s="498"/>
      <c r="RT17" s="498"/>
      <c r="RU17" s="498"/>
      <c r="RV17" s="498"/>
      <c r="RW17" s="498"/>
      <c r="RX17" s="498"/>
      <c r="RY17" s="498"/>
      <c r="RZ17" s="498"/>
      <c r="SA17" s="498"/>
      <c r="SB17" s="498"/>
      <c r="SC17" s="498"/>
      <c r="SD17" s="498"/>
      <c r="SE17" s="498"/>
      <c r="SF17" s="498"/>
      <c r="SG17" s="498"/>
      <c r="SH17" s="498"/>
      <c r="SI17" s="498"/>
      <c r="SJ17" s="498"/>
      <c r="SK17" s="498"/>
      <c r="SL17" s="498"/>
      <c r="SM17" s="498"/>
      <c r="SN17" s="498"/>
      <c r="SO17" s="498"/>
      <c r="SP17" s="498"/>
      <c r="SQ17" s="498"/>
      <c r="SR17" s="498"/>
      <c r="SS17" s="498"/>
      <c r="ST17" s="498"/>
      <c r="SU17" s="498"/>
      <c r="SV17" s="498"/>
      <c r="SW17" s="498"/>
      <c r="SX17" s="498"/>
      <c r="SY17" s="498"/>
      <c r="SZ17" s="498"/>
      <c r="TA17" s="498"/>
      <c r="TB17" s="498"/>
      <c r="TC17" s="498"/>
      <c r="TD17" s="498"/>
      <c r="TE17" s="498"/>
      <c r="TF17" s="498"/>
      <c r="TG17" s="498"/>
      <c r="TH17" s="498"/>
      <c r="TI17" s="498"/>
      <c r="TJ17" s="498"/>
      <c r="TK17" s="498"/>
      <c r="TL17" s="498"/>
      <c r="TM17" s="498"/>
      <c r="TN17" s="498"/>
      <c r="TO17" s="498"/>
      <c r="TP17" s="498"/>
      <c r="TQ17" s="498"/>
      <c r="TR17" s="498"/>
      <c r="TS17" s="498"/>
      <c r="TT17" s="498"/>
      <c r="TU17" s="498"/>
      <c r="TV17" s="498"/>
      <c r="TW17" s="498"/>
      <c r="TX17" s="498"/>
      <c r="TY17" s="498"/>
      <c r="TZ17" s="498"/>
      <c r="UA17" s="498"/>
      <c r="UB17" s="498"/>
      <c r="UC17" s="498"/>
      <c r="UD17" s="498"/>
      <c r="UE17" s="498"/>
      <c r="UF17" s="498"/>
      <c r="UG17" s="498"/>
      <c r="UH17" s="498"/>
      <c r="UI17" s="498"/>
      <c r="UJ17" s="498"/>
      <c r="UK17" s="498"/>
      <c r="UL17" s="498"/>
      <c r="UM17" s="498"/>
      <c r="UN17" s="498"/>
      <c r="UO17" s="498"/>
      <c r="UP17" s="498"/>
      <c r="UQ17" s="498"/>
      <c r="UR17" s="498"/>
      <c r="US17" s="498"/>
      <c r="UT17" s="498"/>
      <c r="UU17" s="498"/>
      <c r="UV17" s="498"/>
      <c r="UW17" s="498"/>
      <c r="UX17" s="498"/>
      <c r="UY17" s="498"/>
      <c r="UZ17" s="498"/>
      <c r="VA17" s="498"/>
      <c r="VB17" s="498"/>
      <c r="VC17" s="498"/>
      <c r="VD17" s="498"/>
      <c r="VE17" s="498"/>
      <c r="VF17" s="498"/>
      <c r="VG17" s="498"/>
      <c r="VH17" s="498"/>
      <c r="VI17" s="498"/>
      <c r="VJ17" s="498"/>
      <c r="VK17" s="498"/>
      <c r="VL17" s="498"/>
      <c r="VM17" s="498"/>
      <c r="VN17" s="498"/>
      <c r="VO17" s="498"/>
      <c r="VP17" s="498"/>
      <c r="VQ17" s="498"/>
      <c r="VR17" s="498"/>
      <c r="VS17" s="498"/>
      <c r="VT17" s="498"/>
      <c r="VU17" s="498"/>
      <c r="VV17" s="498"/>
      <c r="VW17" s="498"/>
      <c r="VX17" s="498"/>
      <c r="VY17" s="498"/>
      <c r="VZ17" s="498"/>
      <c r="WA17" s="498"/>
      <c r="WB17" s="498"/>
      <c r="WC17" s="498"/>
      <c r="WD17" s="498"/>
      <c r="WE17" s="498"/>
      <c r="WF17" s="498"/>
      <c r="WG17" s="498"/>
      <c r="WH17" s="498"/>
      <c r="WI17" s="498"/>
      <c r="WJ17" s="498"/>
      <c r="WK17" s="498"/>
      <c r="WL17" s="498"/>
      <c r="WM17" s="498"/>
      <c r="WN17" s="498"/>
      <c r="WO17" s="498"/>
      <c r="WP17" s="498"/>
      <c r="WQ17" s="498"/>
      <c r="WR17" s="498"/>
      <c r="WS17" s="498"/>
      <c r="WT17" s="498"/>
      <c r="WU17" s="498"/>
      <c r="WV17" s="498"/>
      <c r="WW17" s="498"/>
      <c r="WX17" s="498"/>
      <c r="WY17" s="498"/>
      <c r="WZ17" s="498"/>
      <c r="XA17" s="498"/>
      <c r="XB17" s="498"/>
      <c r="XC17" s="498"/>
      <c r="XD17" s="498"/>
      <c r="XE17" s="498"/>
      <c r="XF17" s="498"/>
      <c r="XG17" s="498"/>
      <c r="XH17" s="498"/>
      <c r="XI17" s="498"/>
      <c r="XJ17" s="498"/>
      <c r="XK17" s="498"/>
      <c r="XL17" s="498"/>
      <c r="XM17" s="498"/>
      <c r="XN17" s="498"/>
      <c r="XO17" s="498"/>
      <c r="XP17" s="498"/>
      <c r="XQ17" s="498"/>
      <c r="XR17" s="498"/>
      <c r="XS17" s="498"/>
      <c r="XT17" s="498"/>
      <c r="XU17" s="498"/>
      <c r="XV17" s="498"/>
      <c r="XW17" s="498"/>
      <c r="XX17" s="498"/>
      <c r="XY17" s="498"/>
      <c r="XZ17" s="498"/>
      <c r="YA17" s="498"/>
      <c r="YB17" s="498"/>
      <c r="YC17" s="498"/>
      <c r="YD17" s="498"/>
      <c r="YE17" s="498"/>
      <c r="YF17" s="498"/>
      <c r="YG17" s="498"/>
      <c r="YH17" s="498"/>
      <c r="YI17" s="498"/>
      <c r="YJ17" s="498"/>
      <c r="YK17" s="498"/>
      <c r="YL17" s="498"/>
      <c r="YM17" s="498"/>
      <c r="YN17" s="498"/>
      <c r="YO17" s="498"/>
      <c r="YP17" s="498"/>
      <c r="YQ17" s="498"/>
      <c r="YR17" s="498"/>
      <c r="YS17" s="498"/>
      <c r="YT17" s="498"/>
      <c r="YU17" s="498"/>
      <c r="YV17" s="498"/>
      <c r="YW17" s="498"/>
      <c r="YX17" s="498"/>
      <c r="YY17" s="498"/>
      <c r="YZ17" s="498"/>
      <c r="ZA17" s="498"/>
      <c r="ZB17" s="498"/>
      <c r="ZC17" s="498"/>
      <c r="ZD17" s="498"/>
      <c r="ZE17" s="498"/>
      <c r="ZF17" s="498"/>
      <c r="ZG17" s="498"/>
      <c r="ZH17" s="498"/>
      <c r="ZI17" s="498"/>
      <c r="ZJ17" s="498"/>
      <c r="ZK17" s="498"/>
      <c r="ZL17" s="498"/>
      <c r="ZM17" s="498"/>
      <c r="ZN17" s="498"/>
      <c r="ZO17" s="498"/>
      <c r="ZP17" s="498"/>
      <c r="ZQ17" s="498"/>
      <c r="ZR17" s="498"/>
      <c r="ZS17" s="498"/>
      <c r="ZT17" s="498"/>
      <c r="ZU17" s="498"/>
      <c r="ZV17" s="498"/>
      <c r="ZW17" s="498"/>
      <c r="ZX17" s="498"/>
      <c r="ZY17" s="498"/>
      <c r="ZZ17" s="498"/>
      <c r="AAA17" s="498"/>
      <c r="AAB17" s="498"/>
      <c r="AAC17" s="498"/>
      <c r="AAD17" s="498"/>
      <c r="AAE17" s="498"/>
      <c r="AAF17" s="498"/>
      <c r="AAG17" s="498"/>
      <c r="AAH17" s="498"/>
      <c r="AAI17" s="498"/>
      <c r="AAJ17" s="498"/>
      <c r="AAK17" s="498"/>
      <c r="AAL17" s="498"/>
      <c r="AAM17" s="498"/>
      <c r="AAN17" s="498"/>
      <c r="AAO17" s="498"/>
      <c r="AAP17" s="498"/>
      <c r="AAQ17" s="498"/>
      <c r="AAR17" s="498"/>
      <c r="AAS17" s="498"/>
      <c r="AAT17" s="498"/>
      <c r="AAU17" s="498"/>
      <c r="AAV17" s="498"/>
      <c r="AAW17" s="498"/>
      <c r="AAX17" s="498"/>
      <c r="AAY17" s="498"/>
      <c r="AAZ17" s="498"/>
      <c r="ABA17" s="498"/>
      <c r="ABB17" s="498"/>
      <c r="ABC17" s="498"/>
      <c r="ABD17" s="498"/>
      <c r="ABE17" s="498"/>
      <c r="ABF17" s="498"/>
      <c r="ABG17" s="498"/>
      <c r="ABH17" s="498"/>
      <c r="ABI17" s="498"/>
      <c r="ABJ17" s="498"/>
      <c r="ABK17" s="498"/>
      <c r="ABL17" s="498"/>
      <c r="ABM17" s="498"/>
      <c r="ABN17" s="498"/>
      <c r="ABO17" s="498"/>
      <c r="ABP17" s="498"/>
      <c r="ABQ17" s="498"/>
      <c r="ABR17" s="498"/>
      <c r="ABS17" s="498"/>
      <c r="ABT17" s="498"/>
      <c r="ABU17" s="498"/>
      <c r="ABV17" s="498"/>
      <c r="ABW17" s="498"/>
      <c r="ABX17" s="498"/>
      <c r="ABY17" s="498"/>
      <c r="ABZ17" s="498"/>
      <c r="ACA17" s="498"/>
      <c r="ACB17" s="498"/>
      <c r="ACC17" s="498"/>
      <c r="ACD17" s="498"/>
      <c r="ACE17" s="498"/>
      <c r="ACF17" s="498"/>
      <c r="ACG17" s="498"/>
      <c r="ACH17" s="498"/>
      <c r="ACI17" s="498"/>
      <c r="ACJ17" s="498"/>
      <c r="ACK17" s="498"/>
      <c r="ACL17" s="498"/>
      <c r="ACM17" s="498"/>
      <c r="ACN17" s="498"/>
      <c r="ACO17" s="498"/>
      <c r="ACP17" s="498"/>
      <c r="ACQ17" s="498"/>
      <c r="ACR17" s="498"/>
      <c r="ACS17" s="498"/>
      <c r="ACT17" s="498"/>
      <c r="ACU17" s="498"/>
      <c r="ACV17" s="498"/>
      <c r="ACW17" s="498"/>
      <c r="ACX17" s="498"/>
      <c r="ACY17" s="498"/>
      <c r="ACZ17" s="498"/>
      <c r="ADA17" s="498"/>
      <c r="ADB17" s="498"/>
      <c r="ADC17" s="498"/>
      <c r="ADD17" s="498"/>
      <c r="ADE17" s="498"/>
      <c r="ADF17" s="498"/>
      <c r="ADG17" s="498"/>
      <c r="ADH17" s="498"/>
      <c r="ADI17" s="498"/>
      <c r="ADJ17" s="498"/>
      <c r="ADK17" s="498"/>
      <c r="ADL17" s="498"/>
      <c r="ADM17" s="498"/>
      <c r="ADN17" s="498"/>
      <c r="ADO17" s="498"/>
      <c r="ADP17" s="498"/>
      <c r="ADQ17" s="498"/>
      <c r="ADR17" s="498"/>
      <c r="ADS17" s="498"/>
      <c r="ADT17" s="498"/>
      <c r="ADU17" s="498"/>
      <c r="ADV17" s="498"/>
      <c r="ADW17" s="498"/>
      <c r="ADX17" s="498"/>
      <c r="ADY17" s="498"/>
      <c r="ADZ17" s="498"/>
      <c r="AEA17" s="498"/>
      <c r="AEB17" s="498"/>
      <c r="AEC17" s="498"/>
      <c r="AED17" s="498"/>
      <c r="AEE17" s="498"/>
      <c r="AEF17" s="498"/>
      <c r="AEG17" s="498"/>
      <c r="AEH17" s="498"/>
      <c r="AEI17" s="498"/>
      <c r="AEJ17" s="498"/>
      <c r="AEK17" s="498"/>
      <c r="AEL17" s="498"/>
      <c r="AEM17" s="498"/>
      <c r="AEN17" s="498"/>
      <c r="AEO17" s="498"/>
      <c r="AEP17" s="498"/>
      <c r="AEQ17" s="498"/>
      <c r="AER17" s="498"/>
      <c r="AES17" s="498"/>
      <c r="AET17" s="498"/>
      <c r="AEU17" s="498"/>
      <c r="AEV17" s="498"/>
      <c r="AEW17" s="498"/>
      <c r="AEX17" s="498"/>
      <c r="AEY17" s="498"/>
      <c r="AEZ17" s="498"/>
      <c r="AFA17" s="498"/>
      <c r="AFB17" s="498"/>
      <c r="AFC17" s="498"/>
      <c r="AFD17" s="498"/>
      <c r="AFE17" s="498"/>
      <c r="AFF17" s="498"/>
      <c r="AFG17" s="498"/>
      <c r="AFH17" s="498"/>
      <c r="AFI17" s="498"/>
      <c r="AFJ17" s="498"/>
      <c r="AFK17" s="498"/>
      <c r="AFL17" s="498"/>
      <c r="AFM17" s="498"/>
      <c r="AFN17" s="498"/>
      <c r="AFO17" s="498"/>
      <c r="AFP17" s="498"/>
      <c r="AFQ17" s="498"/>
      <c r="AFR17" s="498"/>
      <c r="AFS17" s="498"/>
      <c r="AFT17" s="498"/>
      <c r="AFU17" s="498"/>
      <c r="AFV17" s="498"/>
      <c r="AFW17" s="498"/>
      <c r="AFX17" s="498"/>
      <c r="AFY17" s="498"/>
      <c r="AFZ17" s="498"/>
      <c r="AGA17" s="498"/>
      <c r="AGB17" s="498"/>
      <c r="AGC17" s="498"/>
      <c r="AGD17" s="498"/>
      <c r="AGE17" s="498"/>
      <c r="AGF17" s="498"/>
      <c r="AGG17" s="498"/>
      <c r="AGH17" s="498"/>
      <c r="AGI17" s="498"/>
      <c r="AGJ17" s="498"/>
      <c r="AGK17" s="498"/>
      <c r="AGL17" s="498"/>
      <c r="AGM17" s="498"/>
      <c r="AGN17" s="498"/>
      <c r="AGO17" s="498"/>
      <c r="AGP17" s="498"/>
      <c r="AGQ17" s="498"/>
      <c r="AGR17" s="498"/>
      <c r="AGS17" s="498"/>
      <c r="AGT17" s="498"/>
      <c r="AGU17" s="498"/>
      <c r="AGV17" s="498"/>
      <c r="AGW17" s="498"/>
      <c r="AGX17" s="498"/>
      <c r="AGY17" s="498"/>
      <c r="AGZ17" s="498"/>
      <c r="AHA17" s="498"/>
      <c r="AHB17" s="498"/>
      <c r="AHC17" s="498"/>
      <c r="AHD17" s="498"/>
      <c r="AHE17" s="498"/>
      <c r="AHF17" s="498"/>
      <c r="AHG17" s="498"/>
      <c r="AHH17" s="498"/>
      <c r="AHI17" s="498"/>
      <c r="AHJ17" s="498"/>
      <c r="AHK17" s="498"/>
      <c r="AHL17" s="498"/>
      <c r="AHM17" s="498"/>
      <c r="AHN17" s="498"/>
      <c r="AHO17" s="498"/>
      <c r="AHP17" s="498"/>
      <c r="AHQ17" s="498"/>
      <c r="AHR17" s="498"/>
      <c r="AHS17" s="498"/>
      <c r="AHT17" s="498"/>
      <c r="AHU17" s="498"/>
      <c r="AHV17" s="498"/>
      <c r="AHW17" s="498"/>
      <c r="AHX17" s="498"/>
      <c r="AHY17" s="498"/>
      <c r="AHZ17" s="498"/>
      <c r="AIA17" s="498"/>
      <c r="AIB17" s="498"/>
      <c r="AIC17" s="498"/>
      <c r="AID17" s="498"/>
      <c r="AIE17" s="498"/>
      <c r="AIF17" s="498"/>
      <c r="AIG17" s="498"/>
      <c r="AIH17" s="498"/>
      <c r="AII17" s="498"/>
      <c r="AIJ17" s="498"/>
      <c r="AIK17" s="498"/>
      <c r="AIL17" s="498"/>
      <c r="AIM17" s="498"/>
      <c r="AIN17" s="498"/>
      <c r="AIO17" s="498"/>
      <c r="AIP17" s="498"/>
      <c r="AIQ17" s="498"/>
      <c r="AIR17" s="498"/>
      <c r="AIS17" s="498"/>
      <c r="AIT17" s="498"/>
      <c r="AIU17" s="498"/>
      <c r="AIV17" s="498"/>
      <c r="AIW17" s="498"/>
      <c r="AIX17" s="498"/>
      <c r="AIY17" s="498"/>
      <c r="AIZ17" s="498"/>
      <c r="AJA17" s="498"/>
      <c r="AJB17" s="498"/>
      <c r="AJC17" s="498"/>
      <c r="AJD17" s="498"/>
      <c r="AJE17" s="498"/>
      <c r="AJF17" s="498"/>
      <c r="AJG17" s="498"/>
      <c r="AJH17" s="498"/>
      <c r="AJI17" s="498"/>
      <c r="AJJ17" s="498"/>
      <c r="AJK17" s="498"/>
      <c r="AJL17" s="498"/>
      <c r="AJM17" s="498"/>
      <c r="AJN17" s="498"/>
      <c r="AJO17" s="498"/>
    </row>
    <row r="18" spans="1:952" s="475" customFormat="1" hidden="1">
      <c r="A18" s="500"/>
      <c r="B18" s="474">
        <f>1-B19</f>
        <v>0.80417041949834878</v>
      </c>
      <c r="C18" s="501"/>
      <c r="D18" s="502"/>
      <c r="E18" s="502"/>
      <c r="F18" s="502"/>
      <c r="G18" s="502"/>
      <c r="H18" s="502"/>
      <c r="I18" s="502"/>
      <c r="J18" s="502"/>
      <c r="K18" s="502"/>
      <c r="L18" s="502"/>
      <c r="M18" s="502"/>
      <c r="N18" s="502"/>
      <c r="O18" s="502"/>
      <c r="P18" s="502"/>
      <c r="Q18" s="502"/>
      <c r="R18" s="502"/>
      <c r="S18" s="502"/>
      <c r="T18" s="502"/>
      <c r="U18" s="502"/>
      <c r="V18" s="502"/>
      <c r="W18" s="502"/>
      <c r="X18" s="502"/>
      <c r="Y18" s="502"/>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502"/>
      <c r="BC18" s="502"/>
      <c r="BD18" s="502"/>
      <c r="BE18" s="502"/>
      <c r="BF18" s="502"/>
      <c r="BG18" s="502"/>
      <c r="BH18" s="502"/>
      <c r="BI18" s="502"/>
      <c r="BJ18" s="502"/>
      <c r="BK18" s="502"/>
      <c r="BL18" s="502"/>
      <c r="BM18" s="502"/>
      <c r="BN18" s="502"/>
      <c r="BO18" s="502"/>
      <c r="BP18" s="502"/>
      <c r="BQ18" s="502"/>
      <c r="BR18" s="502"/>
      <c r="BS18" s="502"/>
      <c r="BT18" s="502"/>
      <c r="BU18" s="502"/>
      <c r="BV18" s="502"/>
      <c r="BW18" s="502"/>
      <c r="BX18" s="502"/>
      <c r="BY18" s="502"/>
      <c r="BZ18" s="502"/>
      <c r="CA18" s="502"/>
      <c r="CB18" s="502"/>
      <c r="CC18" s="502"/>
      <c r="CD18" s="502"/>
      <c r="CE18" s="502"/>
      <c r="CF18" s="502"/>
      <c r="CG18" s="502"/>
      <c r="CH18" s="502"/>
      <c r="CI18" s="502"/>
      <c r="CJ18" s="502"/>
      <c r="CK18" s="502"/>
      <c r="CL18" s="502"/>
      <c r="CM18" s="502"/>
      <c r="CN18" s="502"/>
      <c r="CO18" s="502"/>
      <c r="CP18" s="502"/>
      <c r="CQ18" s="502"/>
      <c r="CR18" s="502"/>
      <c r="CS18" s="502"/>
      <c r="CT18" s="502"/>
      <c r="CU18" s="502"/>
      <c r="CV18" s="502"/>
      <c r="CW18" s="502"/>
      <c r="CX18" s="502"/>
      <c r="CY18" s="502"/>
      <c r="CZ18" s="502"/>
      <c r="DA18" s="502"/>
      <c r="DB18" s="502"/>
      <c r="DC18" s="502"/>
      <c r="DD18" s="502"/>
      <c r="DE18" s="502"/>
      <c r="DF18" s="502"/>
      <c r="DG18" s="502"/>
      <c r="DH18" s="502"/>
      <c r="DI18" s="502"/>
      <c r="DJ18" s="502"/>
      <c r="DK18" s="502"/>
      <c r="DL18" s="502"/>
      <c r="DM18" s="502"/>
      <c r="DN18" s="502"/>
      <c r="DO18" s="502"/>
      <c r="DP18" s="502"/>
      <c r="DQ18" s="502"/>
      <c r="DR18" s="502"/>
      <c r="DS18" s="502"/>
      <c r="DT18" s="502"/>
      <c r="DU18" s="502"/>
      <c r="DV18" s="502"/>
      <c r="DW18" s="502"/>
      <c r="DX18" s="502"/>
      <c r="DY18" s="502"/>
      <c r="DZ18" s="502"/>
      <c r="EA18" s="502"/>
      <c r="EB18" s="502"/>
      <c r="EC18" s="502"/>
      <c r="ED18" s="502"/>
      <c r="EE18" s="502"/>
      <c r="EF18" s="502"/>
      <c r="EG18" s="502"/>
      <c r="EH18" s="502"/>
      <c r="EI18" s="502"/>
      <c r="EJ18" s="502"/>
      <c r="EK18" s="502"/>
      <c r="EL18" s="502"/>
      <c r="EM18" s="502"/>
      <c r="EN18" s="502"/>
      <c r="EO18" s="502"/>
      <c r="EP18" s="502"/>
      <c r="EQ18" s="502"/>
      <c r="ER18" s="502"/>
      <c r="ES18" s="502"/>
      <c r="ET18" s="502"/>
      <c r="EU18" s="502"/>
      <c r="EV18" s="502"/>
      <c r="EW18" s="502"/>
      <c r="EX18" s="502"/>
      <c r="EY18" s="502"/>
      <c r="EZ18" s="502"/>
      <c r="FA18" s="502"/>
      <c r="FB18" s="502"/>
      <c r="FC18" s="502"/>
      <c r="FD18" s="502"/>
      <c r="FE18" s="502"/>
      <c r="FF18" s="502"/>
      <c r="FG18" s="502"/>
      <c r="FH18" s="502"/>
      <c r="FI18" s="502"/>
      <c r="FJ18" s="502"/>
      <c r="FK18" s="502"/>
      <c r="FL18" s="502"/>
      <c r="FM18" s="502"/>
      <c r="FN18" s="502"/>
      <c r="FO18" s="502"/>
      <c r="FP18" s="502"/>
      <c r="FQ18" s="502"/>
      <c r="FR18" s="502"/>
      <c r="FS18" s="502"/>
      <c r="FT18" s="502"/>
      <c r="FU18" s="502"/>
      <c r="FV18" s="502"/>
      <c r="FW18" s="502"/>
      <c r="FX18" s="502"/>
      <c r="FY18" s="502"/>
      <c r="FZ18" s="502"/>
      <c r="GA18" s="502"/>
      <c r="GB18" s="502"/>
      <c r="GC18" s="502"/>
      <c r="GD18" s="502"/>
      <c r="GE18" s="502"/>
      <c r="GF18" s="502"/>
      <c r="GG18" s="502"/>
      <c r="GH18" s="502"/>
      <c r="GI18" s="502"/>
      <c r="GJ18" s="502"/>
      <c r="GK18" s="502"/>
      <c r="GL18" s="502"/>
      <c r="GM18" s="502"/>
      <c r="GN18" s="502"/>
      <c r="GO18" s="502"/>
      <c r="GP18" s="502"/>
      <c r="GQ18" s="502"/>
      <c r="GR18" s="502"/>
      <c r="GS18" s="502"/>
      <c r="GT18" s="502"/>
      <c r="GU18" s="502"/>
      <c r="GV18" s="502"/>
      <c r="GW18" s="502"/>
      <c r="GX18" s="502"/>
      <c r="GY18" s="502"/>
      <c r="GZ18" s="502"/>
      <c r="HA18" s="502"/>
      <c r="HB18" s="502"/>
      <c r="HC18" s="502"/>
      <c r="HD18" s="502"/>
      <c r="HE18" s="502"/>
      <c r="HF18" s="502"/>
      <c r="HG18" s="502"/>
      <c r="HH18" s="502"/>
      <c r="HI18" s="502"/>
      <c r="HJ18" s="502"/>
      <c r="HK18" s="502"/>
      <c r="HL18" s="502"/>
      <c r="HM18" s="502"/>
      <c r="HN18" s="502"/>
      <c r="HO18" s="502"/>
      <c r="HP18" s="502"/>
      <c r="HQ18" s="502"/>
      <c r="HR18" s="502"/>
      <c r="HS18" s="502"/>
      <c r="HT18" s="502"/>
      <c r="HU18" s="502"/>
      <c r="HV18" s="502"/>
      <c r="HW18" s="502"/>
      <c r="HX18" s="502"/>
      <c r="HY18" s="502"/>
      <c r="HZ18" s="502"/>
      <c r="IA18" s="502"/>
      <c r="IB18" s="502"/>
      <c r="IC18" s="502"/>
      <c r="ID18" s="502"/>
      <c r="IE18" s="502"/>
      <c r="IF18" s="502"/>
      <c r="IG18" s="502"/>
      <c r="IH18" s="502"/>
      <c r="II18" s="502"/>
      <c r="IJ18" s="502"/>
      <c r="IK18" s="502"/>
      <c r="IL18" s="502"/>
      <c r="IM18" s="502"/>
      <c r="IN18" s="502"/>
      <c r="IO18" s="502"/>
      <c r="IP18" s="502"/>
      <c r="IQ18" s="502"/>
      <c r="IR18" s="502"/>
      <c r="IS18" s="502"/>
      <c r="IT18" s="502"/>
      <c r="IU18" s="502"/>
      <c r="IV18" s="502"/>
      <c r="IW18" s="502"/>
      <c r="IX18" s="502"/>
      <c r="IY18" s="502"/>
      <c r="IZ18" s="502"/>
      <c r="JA18" s="502"/>
      <c r="JB18" s="502"/>
      <c r="JC18" s="502"/>
      <c r="JD18" s="502"/>
      <c r="JE18" s="502"/>
      <c r="JF18" s="502"/>
      <c r="JG18" s="502"/>
      <c r="JH18" s="502"/>
      <c r="JI18" s="502"/>
      <c r="JJ18" s="502"/>
      <c r="JK18" s="502"/>
      <c r="JL18" s="502"/>
      <c r="JM18" s="502"/>
      <c r="JN18" s="502"/>
      <c r="JO18" s="502"/>
      <c r="JP18" s="502"/>
      <c r="JQ18" s="502"/>
      <c r="JR18" s="502"/>
      <c r="JS18" s="502"/>
      <c r="JT18" s="502"/>
      <c r="JU18" s="502"/>
      <c r="JV18" s="502"/>
      <c r="JW18" s="502"/>
      <c r="JX18" s="502"/>
      <c r="JY18" s="502"/>
      <c r="JZ18" s="502"/>
      <c r="KA18" s="502"/>
      <c r="KB18" s="502"/>
      <c r="KC18" s="502"/>
      <c r="KD18" s="502"/>
      <c r="KE18" s="502"/>
      <c r="KF18" s="502"/>
      <c r="KG18" s="502"/>
      <c r="KH18" s="502"/>
      <c r="KI18" s="502"/>
      <c r="KJ18" s="502"/>
      <c r="KK18" s="502"/>
      <c r="KL18" s="502"/>
      <c r="KM18" s="502"/>
      <c r="KN18" s="502"/>
      <c r="KO18" s="502"/>
      <c r="KP18" s="502"/>
      <c r="KQ18" s="502"/>
      <c r="KR18" s="502"/>
      <c r="KS18" s="502"/>
      <c r="KT18" s="502"/>
      <c r="KU18" s="502"/>
      <c r="KV18" s="502"/>
      <c r="KW18" s="502"/>
      <c r="KX18" s="502"/>
      <c r="KY18" s="502"/>
      <c r="KZ18" s="502"/>
      <c r="LA18" s="502"/>
      <c r="LB18" s="502"/>
      <c r="LC18" s="502"/>
      <c r="LD18" s="502"/>
      <c r="LE18" s="502"/>
      <c r="LF18" s="502"/>
      <c r="LG18" s="502"/>
      <c r="LH18" s="502"/>
      <c r="LI18" s="502"/>
      <c r="LJ18" s="502"/>
      <c r="LK18" s="502"/>
      <c r="LL18" s="502"/>
      <c r="LM18" s="502"/>
      <c r="LN18" s="502"/>
      <c r="LO18" s="502"/>
      <c r="LP18" s="502"/>
      <c r="LQ18" s="502"/>
      <c r="LR18" s="502"/>
      <c r="LS18" s="502"/>
      <c r="LT18" s="502"/>
      <c r="LU18" s="502"/>
      <c r="LV18" s="502"/>
      <c r="LW18" s="502"/>
      <c r="LX18" s="502"/>
      <c r="LY18" s="502"/>
      <c r="LZ18" s="502"/>
      <c r="MA18" s="502"/>
      <c r="MB18" s="502"/>
      <c r="MC18" s="502"/>
      <c r="MD18" s="502"/>
      <c r="ME18" s="502"/>
      <c r="MF18" s="502"/>
      <c r="MG18" s="502"/>
      <c r="MH18" s="502"/>
      <c r="MI18" s="502"/>
      <c r="MJ18" s="502"/>
      <c r="MK18" s="502"/>
      <c r="ML18" s="502"/>
      <c r="MM18" s="502"/>
      <c r="MN18" s="502"/>
      <c r="MO18" s="502"/>
      <c r="MP18" s="502"/>
      <c r="MQ18" s="502"/>
      <c r="MR18" s="502"/>
      <c r="MS18" s="502"/>
      <c r="MT18" s="502"/>
      <c r="MU18" s="502"/>
      <c r="MV18" s="502"/>
      <c r="MW18" s="502"/>
      <c r="MX18" s="502"/>
      <c r="MY18" s="502"/>
      <c r="MZ18" s="502"/>
      <c r="NA18" s="502"/>
      <c r="NB18" s="502"/>
      <c r="NC18" s="502"/>
      <c r="ND18" s="502"/>
      <c r="NE18" s="502"/>
      <c r="NF18" s="502"/>
      <c r="NG18" s="502"/>
      <c r="NH18" s="502"/>
      <c r="NI18" s="502"/>
      <c r="NJ18" s="502"/>
      <c r="NK18" s="502"/>
      <c r="NL18" s="502"/>
      <c r="NM18" s="502"/>
      <c r="NN18" s="502"/>
      <c r="NO18" s="502"/>
      <c r="NP18" s="502"/>
      <c r="NQ18" s="502"/>
      <c r="NR18" s="502"/>
      <c r="NS18" s="502"/>
      <c r="NT18" s="502"/>
      <c r="NU18" s="502"/>
      <c r="NV18" s="502"/>
      <c r="NW18" s="502"/>
      <c r="NX18" s="502"/>
      <c r="NY18" s="502"/>
      <c r="NZ18" s="502"/>
      <c r="OA18" s="502"/>
      <c r="OB18" s="502"/>
      <c r="OC18" s="502"/>
      <c r="OD18" s="502"/>
      <c r="OE18" s="502"/>
      <c r="OF18" s="502"/>
      <c r="OG18" s="502"/>
      <c r="OH18" s="502"/>
      <c r="OI18" s="502"/>
      <c r="OJ18" s="502"/>
      <c r="OK18" s="502"/>
      <c r="OL18" s="502"/>
      <c r="OM18" s="502"/>
      <c r="ON18" s="502"/>
      <c r="OO18" s="502"/>
      <c r="OP18" s="502"/>
      <c r="OQ18" s="502"/>
      <c r="OR18" s="502"/>
      <c r="OS18" s="502"/>
      <c r="OT18" s="502"/>
      <c r="OU18" s="502"/>
      <c r="OV18" s="502"/>
      <c r="OW18" s="502"/>
      <c r="OX18" s="502"/>
      <c r="OY18" s="502"/>
      <c r="OZ18" s="502"/>
      <c r="PA18" s="502"/>
      <c r="PB18" s="502"/>
      <c r="PC18" s="502"/>
      <c r="PD18" s="502"/>
      <c r="PE18" s="502"/>
      <c r="PF18" s="502"/>
      <c r="PG18" s="502"/>
      <c r="PH18" s="502"/>
      <c r="PI18" s="502"/>
      <c r="PJ18" s="502"/>
      <c r="PK18" s="502"/>
      <c r="PL18" s="502"/>
      <c r="PM18" s="502"/>
      <c r="PN18" s="502"/>
      <c r="PO18" s="502"/>
      <c r="PP18" s="502"/>
      <c r="PQ18" s="502"/>
      <c r="PR18" s="502"/>
      <c r="PS18" s="502"/>
      <c r="PT18" s="502"/>
      <c r="PU18" s="502"/>
      <c r="PV18" s="502"/>
      <c r="PW18" s="502"/>
      <c r="PX18" s="502"/>
      <c r="PY18" s="502"/>
      <c r="PZ18" s="502"/>
      <c r="QA18" s="502"/>
      <c r="QB18" s="502"/>
      <c r="QC18" s="502"/>
      <c r="QD18" s="502"/>
      <c r="QE18" s="502"/>
      <c r="QF18" s="502"/>
      <c r="QG18" s="502"/>
      <c r="QH18" s="502"/>
      <c r="QI18" s="502"/>
      <c r="QJ18" s="502"/>
      <c r="QK18" s="502"/>
      <c r="QL18" s="502"/>
      <c r="QM18" s="502"/>
      <c r="QN18" s="502"/>
      <c r="QO18" s="502"/>
      <c r="QP18" s="502"/>
      <c r="QQ18" s="502"/>
      <c r="QR18" s="502"/>
      <c r="QS18" s="502"/>
      <c r="QT18" s="502"/>
      <c r="QU18" s="502"/>
      <c r="QV18" s="502"/>
      <c r="QW18" s="502"/>
      <c r="QX18" s="502"/>
      <c r="QY18" s="502"/>
      <c r="QZ18" s="502"/>
      <c r="RA18" s="502"/>
      <c r="RB18" s="502"/>
      <c r="RC18" s="502"/>
      <c r="RD18" s="502"/>
      <c r="RE18" s="502"/>
      <c r="RF18" s="502"/>
      <c r="RG18" s="502"/>
      <c r="RH18" s="502"/>
      <c r="RI18" s="502"/>
      <c r="RJ18" s="502"/>
      <c r="RK18" s="502"/>
      <c r="RL18" s="502"/>
      <c r="RM18" s="502"/>
      <c r="RN18" s="502"/>
      <c r="RO18" s="502"/>
      <c r="RP18" s="502"/>
      <c r="RQ18" s="502"/>
      <c r="RR18" s="502"/>
      <c r="RS18" s="502"/>
      <c r="RT18" s="502"/>
      <c r="RU18" s="502"/>
      <c r="RV18" s="502"/>
      <c r="RW18" s="502"/>
      <c r="RX18" s="502"/>
      <c r="RY18" s="502"/>
      <c r="RZ18" s="502"/>
      <c r="SA18" s="502"/>
      <c r="SB18" s="502"/>
      <c r="SC18" s="502"/>
      <c r="SD18" s="502"/>
      <c r="SE18" s="502"/>
      <c r="SF18" s="502"/>
      <c r="SG18" s="502"/>
      <c r="SH18" s="502"/>
      <c r="SI18" s="502"/>
      <c r="SJ18" s="502"/>
      <c r="SK18" s="502"/>
      <c r="SL18" s="502"/>
      <c r="SM18" s="502"/>
      <c r="SN18" s="502"/>
      <c r="SO18" s="502"/>
      <c r="SP18" s="502"/>
      <c r="SQ18" s="502"/>
      <c r="SR18" s="502"/>
      <c r="SS18" s="502"/>
      <c r="ST18" s="502"/>
      <c r="SU18" s="502"/>
      <c r="SV18" s="502"/>
      <c r="SW18" s="502"/>
      <c r="SX18" s="502"/>
      <c r="SY18" s="502"/>
      <c r="SZ18" s="502"/>
      <c r="TA18" s="502"/>
      <c r="TB18" s="502"/>
      <c r="TC18" s="502"/>
      <c r="TD18" s="502"/>
      <c r="TE18" s="502"/>
      <c r="TF18" s="502"/>
      <c r="TG18" s="502"/>
      <c r="TH18" s="502"/>
      <c r="TI18" s="502"/>
      <c r="TJ18" s="502"/>
      <c r="TK18" s="502"/>
      <c r="TL18" s="502"/>
      <c r="TM18" s="502"/>
      <c r="TN18" s="502"/>
      <c r="TO18" s="502"/>
      <c r="TP18" s="502"/>
      <c r="TQ18" s="502"/>
      <c r="TR18" s="502"/>
      <c r="TS18" s="502"/>
      <c r="TT18" s="502"/>
      <c r="TU18" s="502"/>
      <c r="TV18" s="502"/>
      <c r="TW18" s="502"/>
      <c r="TX18" s="502"/>
      <c r="TY18" s="502"/>
      <c r="TZ18" s="502"/>
      <c r="UA18" s="502"/>
      <c r="UB18" s="502"/>
      <c r="UC18" s="502"/>
      <c r="UD18" s="502"/>
      <c r="UE18" s="502"/>
      <c r="UF18" s="502"/>
      <c r="UG18" s="502"/>
      <c r="UH18" s="502"/>
      <c r="UI18" s="502"/>
      <c r="UJ18" s="502"/>
      <c r="UK18" s="502"/>
      <c r="UL18" s="502"/>
      <c r="UM18" s="502"/>
      <c r="UN18" s="502"/>
      <c r="UO18" s="502"/>
      <c r="UP18" s="502"/>
      <c r="UQ18" s="502"/>
      <c r="UR18" s="502"/>
      <c r="US18" s="502"/>
      <c r="UT18" s="502"/>
      <c r="UU18" s="502"/>
      <c r="UV18" s="502"/>
      <c r="UW18" s="502"/>
      <c r="UX18" s="502"/>
      <c r="UY18" s="502"/>
      <c r="UZ18" s="502"/>
      <c r="VA18" s="502"/>
      <c r="VB18" s="502"/>
      <c r="VC18" s="502"/>
      <c r="VD18" s="502"/>
      <c r="VE18" s="502"/>
      <c r="VF18" s="502"/>
      <c r="VG18" s="502"/>
      <c r="VH18" s="502"/>
      <c r="VI18" s="502"/>
      <c r="VJ18" s="502"/>
      <c r="VK18" s="502"/>
      <c r="VL18" s="502"/>
      <c r="VM18" s="502"/>
      <c r="VN18" s="502"/>
      <c r="VO18" s="502"/>
      <c r="VP18" s="502"/>
      <c r="VQ18" s="502"/>
      <c r="VR18" s="502"/>
      <c r="VS18" s="502"/>
      <c r="VT18" s="502"/>
      <c r="VU18" s="502"/>
      <c r="VV18" s="502"/>
      <c r="VW18" s="502"/>
      <c r="VX18" s="502"/>
      <c r="VY18" s="502"/>
      <c r="VZ18" s="502"/>
      <c r="WA18" s="502"/>
      <c r="WB18" s="502"/>
      <c r="WC18" s="502"/>
      <c r="WD18" s="502"/>
      <c r="WE18" s="502"/>
      <c r="WF18" s="502"/>
      <c r="WG18" s="502"/>
      <c r="WH18" s="502"/>
      <c r="WI18" s="502"/>
      <c r="WJ18" s="502"/>
      <c r="WK18" s="502"/>
      <c r="WL18" s="502"/>
      <c r="WM18" s="502"/>
      <c r="WN18" s="502"/>
      <c r="WO18" s="502"/>
      <c r="WP18" s="502"/>
      <c r="WQ18" s="502"/>
      <c r="WR18" s="502"/>
      <c r="WS18" s="502"/>
      <c r="WT18" s="502"/>
      <c r="WU18" s="502"/>
      <c r="WV18" s="502"/>
      <c r="WW18" s="502"/>
      <c r="WX18" s="502"/>
      <c r="WY18" s="502"/>
      <c r="WZ18" s="502"/>
      <c r="XA18" s="502"/>
      <c r="XB18" s="502"/>
      <c r="XC18" s="502"/>
      <c r="XD18" s="502"/>
      <c r="XE18" s="502"/>
      <c r="XF18" s="502"/>
      <c r="XG18" s="502"/>
      <c r="XH18" s="502"/>
      <c r="XI18" s="502"/>
      <c r="XJ18" s="502"/>
      <c r="XK18" s="502"/>
      <c r="XL18" s="502"/>
      <c r="XM18" s="502"/>
      <c r="XN18" s="502"/>
      <c r="XO18" s="502"/>
      <c r="XP18" s="502"/>
      <c r="XQ18" s="502"/>
      <c r="XR18" s="502"/>
      <c r="XS18" s="502"/>
      <c r="XT18" s="502"/>
      <c r="XU18" s="502"/>
      <c r="XV18" s="502"/>
      <c r="XW18" s="502"/>
      <c r="XX18" s="502"/>
      <c r="XY18" s="502"/>
      <c r="XZ18" s="502"/>
      <c r="YA18" s="502"/>
      <c r="YB18" s="502"/>
      <c r="YC18" s="502"/>
      <c r="YD18" s="502"/>
      <c r="YE18" s="502"/>
      <c r="YF18" s="502"/>
      <c r="YG18" s="502"/>
      <c r="YH18" s="502"/>
      <c r="YI18" s="502"/>
      <c r="YJ18" s="502"/>
      <c r="YK18" s="502"/>
      <c r="YL18" s="502"/>
      <c r="YM18" s="502"/>
      <c r="YN18" s="502"/>
      <c r="YO18" s="502"/>
      <c r="YP18" s="502"/>
      <c r="YQ18" s="502"/>
      <c r="YR18" s="502"/>
      <c r="YS18" s="502"/>
      <c r="YT18" s="502"/>
      <c r="YU18" s="502"/>
      <c r="YV18" s="502"/>
      <c r="YW18" s="502"/>
      <c r="YX18" s="502"/>
      <c r="YY18" s="502"/>
      <c r="YZ18" s="502"/>
      <c r="ZA18" s="502"/>
      <c r="ZB18" s="502"/>
      <c r="ZC18" s="502"/>
      <c r="ZD18" s="502"/>
      <c r="ZE18" s="502"/>
      <c r="ZF18" s="502"/>
      <c r="ZG18" s="502"/>
      <c r="ZH18" s="502"/>
      <c r="ZI18" s="502"/>
      <c r="ZJ18" s="502"/>
      <c r="ZK18" s="502"/>
      <c r="ZL18" s="502"/>
      <c r="ZM18" s="502"/>
      <c r="ZN18" s="502"/>
      <c r="ZO18" s="502"/>
      <c r="ZP18" s="502"/>
      <c r="ZQ18" s="502"/>
      <c r="ZR18" s="502"/>
      <c r="ZS18" s="502"/>
      <c r="ZT18" s="502"/>
      <c r="ZU18" s="502"/>
      <c r="ZV18" s="502"/>
      <c r="ZW18" s="502"/>
      <c r="ZX18" s="502"/>
      <c r="ZY18" s="502"/>
      <c r="ZZ18" s="502"/>
      <c r="AAA18" s="502"/>
      <c r="AAB18" s="502"/>
      <c r="AAC18" s="502"/>
      <c r="AAD18" s="502"/>
      <c r="AAE18" s="502"/>
      <c r="AAF18" s="502"/>
      <c r="AAG18" s="502"/>
      <c r="AAH18" s="502"/>
      <c r="AAI18" s="502"/>
      <c r="AAJ18" s="502"/>
      <c r="AAK18" s="502"/>
      <c r="AAL18" s="502"/>
      <c r="AAM18" s="502"/>
      <c r="AAN18" s="502"/>
      <c r="AAO18" s="502"/>
      <c r="AAP18" s="502"/>
      <c r="AAQ18" s="502"/>
      <c r="AAR18" s="502"/>
      <c r="AAS18" s="502"/>
      <c r="AAT18" s="502"/>
      <c r="AAU18" s="502"/>
      <c r="AAV18" s="502"/>
      <c r="AAW18" s="502"/>
      <c r="AAX18" s="502"/>
      <c r="AAY18" s="502"/>
      <c r="AAZ18" s="502"/>
      <c r="ABA18" s="502"/>
      <c r="ABB18" s="502"/>
      <c r="ABC18" s="502"/>
      <c r="ABD18" s="502"/>
      <c r="ABE18" s="502"/>
      <c r="ABF18" s="502"/>
      <c r="ABG18" s="502"/>
      <c r="ABH18" s="502"/>
      <c r="ABI18" s="502"/>
      <c r="ABJ18" s="502"/>
      <c r="ABK18" s="502"/>
      <c r="ABL18" s="502"/>
      <c r="ABM18" s="502"/>
      <c r="ABN18" s="502"/>
      <c r="ABO18" s="502"/>
      <c r="ABP18" s="502"/>
      <c r="ABQ18" s="502"/>
      <c r="ABR18" s="502"/>
      <c r="ABS18" s="502"/>
      <c r="ABT18" s="502"/>
      <c r="ABU18" s="502"/>
      <c r="ABV18" s="502"/>
      <c r="ABW18" s="502"/>
      <c r="ABX18" s="502"/>
      <c r="ABY18" s="502"/>
      <c r="ABZ18" s="502"/>
      <c r="ACA18" s="502"/>
      <c r="ACB18" s="502"/>
      <c r="ACC18" s="502"/>
      <c r="ACD18" s="502"/>
      <c r="ACE18" s="502"/>
      <c r="ACF18" s="502"/>
      <c r="ACG18" s="502"/>
      <c r="ACH18" s="502"/>
      <c r="ACI18" s="502"/>
      <c r="ACJ18" s="502"/>
      <c r="ACK18" s="502"/>
      <c r="ACL18" s="502"/>
      <c r="ACM18" s="502"/>
      <c r="ACN18" s="502"/>
      <c r="ACO18" s="502"/>
      <c r="ACP18" s="502"/>
      <c r="ACQ18" s="502"/>
      <c r="ACR18" s="502"/>
      <c r="ACS18" s="502"/>
      <c r="ACT18" s="502"/>
      <c r="ACU18" s="502"/>
      <c r="ACV18" s="502"/>
      <c r="ACW18" s="502"/>
      <c r="ACX18" s="502"/>
      <c r="ACY18" s="502"/>
      <c r="ACZ18" s="502"/>
      <c r="ADA18" s="502"/>
      <c r="ADB18" s="502"/>
      <c r="ADC18" s="502"/>
      <c r="ADD18" s="502"/>
      <c r="ADE18" s="502"/>
      <c r="ADF18" s="502"/>
      <c r="ADG18" s="502"/>
      <c r="ADH18" s="502"/>
      <c r="ADI18" s="502"/>
      <c r="ADJ18" s="502"/>
      <c r="ADK18" s="502"/>
      <c r="ADL18" s="502"/>
      <c r="ADM18" s="502"/>
      <c r="ADN18" s="502"/>
      <c r="ADO18" s="502"/>
      <c r="ADP18" s="502"/>
      <c r="ADQ18" s="502"/>
      <c r="ADR18" s="502"/>
      <c r="ADS18" s="502"/>
      <c r="ADT18" s="502"/>
      <c r="ADU18" s="502"/>
      <c r="ADV18" s="502"/>
      <c r="ADW18" s="502"/>
      <c r="ADX18" s="502"/>
      <c r="ADY18" s="502"/>
      <c r="ADZ18" s="502"/>
      <c r="AEA18" s="502"/>
      <c r="AEB18" s="502"/>
      <c r="AEC18" s="502"/>
      <c r="AED18" s="502"/>
      <c r="AEE18" s="502"/>
      <c r="AEF18" s="502"/>
      <c r="AEG18" s="502"/>
      <c r="AEH18" s="502"/>
      <c r="AEI18" s="502"/>
      <c r="AEJ18" s="502"/>
      <c r="AEK18" s="502"/>
      <c r="AEL18" s="502"/>
      <c r="AEM18" s="502"/>
      <c r="AEN18" s="502"/>
      <c r="AEO18" s="502"/>
      <c r="AEP18" s="502"/>
      <c r="AEQ18" s="502"/>
      <c r="AER18" s="502"/>
      <c r="AES18" s="502"/>
      <c r="AET18" s="502"/>
      <c r="AEU18" s="502"/>
      <c r="AEV18" s="502"/>
      <c r="AEW18" s="502"/>
      <c r="AEX18" s="502"/>
      <c r="AEY18" s="502"/>
      <c r="AEZ18" s="502"/>
      <c r="AFA18" s="502"/>
      <c r="AFB18" s="502"/>
      <c r="AFC18" s="502"/>
      <c r="AFD18" s="502"/>
      <c r="AFE18" s="502"/>
      <c r="AFF18" s="502"/>
      <c r="AFG18" s="502"/>
      <c r="AFH18" s="502"/>
      <c r="AFI18" s="502"/>
      <c r="AFJ18" s="502"/>
      <c r="AFK18" s="502"/>
      <c r="AFL18" s="502"/>
      <c r="AFM18" s="502"/>
      <c r="AFN18" s="502"/>
      <c r="AFO18" s="502"/>
      <c r="AFP18" s="502"/>
      <c r="AFQ18" s="502"/>
      <c r="AFR18" s="502"/>
      <c r="AFS18" s="502"/>
      <c r="AFT18" s="502"/>
      <c r="AFU18" s="502"/>
      <c r="AFV18" s="502"/>
      <c r="AFW18" s="502"/>
      <c r="AFX18" s="502"/>
      <c r="AFY18" s="502"/>
      <c r="AFZ18" s="502"/>
      <c r="AGA18" s="502"/>
      <c r="AGB18" s="502"/>
      <c r="AGC18" s="502"/>
      <c r="AGD18" s="502"/>
      <c r="AGE18" s="502"/>
      <c r="AGF18" s="502"/>
      <c r="AGG18" s="502"/>
      <c r="AGH18" s="502"/>
      <c r="AGI18" s="502"/>
      <c r="AGJ18" s="502"/>
      <c r="AGK18" s="502"/>
      <c r="AGL18" s="502"/>
      <c r="AGM18" s="502"/>
      <c r="AGN18" s="502"/>
      <c r="AGO18" s="502"/>
      <c r="AGP18" s="502"/>
      <c r="AGQ18" s="502"/>
      <c r="AGR18" s="502"/>
      <c r="AGS18" s="502"/>
      <c r="AGT18" s="502"/>
      <c r="AGU18" s="502"/>
      <c r="AGV18" s="502"/>
      <c r="AGW18" s="502"/>
      <c r="AGX18" s="502"/>
      <c r="AGY18" s="502"/>
      <c r="AGZ18" s="502"/>
      <c r="AHA18" s="502"/>
      <c r="AHB18" s="502"/>
      <c r="AHC18" s="502"/>
      <c r="AHD18" s="502"/>
      <c r="AHE18" s="502"/>
      <c r="AHF18" s="502"/>
      <c r="AHG18" s="502"/>
      <c r="AHH18" s="502"/>
      <c r="AHI18" s="502"/>
      <c r="AHJ18" s="502"/>
      <c r="AHK18" s="502"/>
      <c r="AHL18" s="502"/>
      <c r="AHM18" s="502"/>
      <c r="AHN18" s="502"/>
      <c r="AHO18" s="502"/>
      <c r="AHP18" s="502"/>
      <c r="AHQ18" s="502"/>
      <c r="AHR18" s="502"/>
      <c r="AHS18" s="502"/>
      <c r="AHT18" s="502"/>
      <c r="AHU18" s="502"/>
      <c r="AHV18" s="502"/>
      <c r="AHW18" s="502"/>
      <c r="AHX18" s="502"/>
      <c r="AHY18" s="502"/>
      <c r="AHZ18" s="502"/>
      <c r="AIA18" s="502"/>
      <c r="AIB18" s="502"/>
      <c r="AIC18" s="502"/>
      <c r="AID18" s="502"/>
      <c r="AIE18" s="502"/>
      <c r="AIF18" s="502"/>
      <c r="AIG18" s="502"/>
      <c r="AIH18" s="502"/>
      <c r="AII18" s="502"/>
      <c r="AIJ18" s="502"/>
      <c r="AIK18" s="502"/>
      <c r="AIL18" s="502"/>
      <c r="AIM18" s="502"/>
      <c r="AIN18" s="502"/>
      <c r="AIO18" s="502"/>
      <c r="AIP18" s="502"/>
      <c r="AIQ18" s="502"/>
      <c r="AIR18" s="502"/>
      <c r="AIS18" s="502"/>
      <c r="AIT18" s="502"/>
      <c r="AIU18" s="502"/>
      <c r="AIV18" s="502"/>
      <c r="AIW18" s="502"/>
      <c r="AIX18" s="502"/>
      <c r="AIY18" s="502"/>
      <c r="AIZ18" s="502"/>
      <c r="AJA18" s="502"/>
      <c r="AJB18" s="502"/>
      <c r="AJC18" s="502"/>
      <c r="AJD18" s="502"/>
      <c r="AJE18" s="502"/>
      <c r="AJF18" s="502"/>
      <c r="AJG18" s="502"/>
      <c r="AJH18" s="502"/>
      <c r="AJI18" s="502"/>
      <c r="AJJ18" s="502"/>
      <c r="AJK18" s="502"/>
      <c r="AJL18" s="502"/>
      <c r="AJM18" s="502"/>
      <c r="AJN18" s="502"/>
      <c r="AJO18" s="502"/>
    </row>
    <row r="19" spans="1:952" s="475" customFormat="1" hidden="1">
      <c r="A19" s="474"/>
      <c r="B19" s="503">
        <f>IFERROR(MAX(D9:O9)/MAX(D8:O8),0)</f>
        <v>0.19582958050165125</v>
      </c>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474"/>
      <c r="AY19" s="474"/>
      <c r="AZ19" s="474"/>
      <c r="BA19" s="474"/>
      <c r="BB19" s="474"/>
      <c r="BC19" s="474"/>
      <c r="BD19" s="474"/>
      <c r="BE19" s="474"/>
      <c r="BF19" s="474"/>
      <c r="BG19" s="474"/>
      <c r="BH19" s="474"/>
      <c r="BI19" s="474"/>
      <c r="BJ19" s="474"/>
      <c r="BK19" s="474"/>
      <c r="BL19" s="474"/>
      <c r="BM19" s="474"/>
      <c r="BN19" s="474"/>
      <c r="BO19" s="474"/>
      <c r="BP19" s="474"/>
      <c r="BQ19" s="474"/>
      <c r="BR19" s="474"/>
      <c r="BS19" s="474"/>
      <c r="BT19" s="474"/>
      <c r="BU19" s="474"/>
      <c r="BV19" s="474"/>
      <c r="BW19" s="474"/>
      <c r="BX19" s="474"/>
      <c r="BY19" s="474"/>
      <c r="BZ19" s="474"/>
      <c r="CA19" s="474"/>
      <c r="CB19" s="474"/>
      <c r="CC19" s="474"/>
      <c r="CD19" s="474"/>
      <c r="CE19" s="474"/>
      <c r="CF19" s="474"/>
      <c r="CG19" s="474"/>
      <c r="CH19" s="474"/>
      <c r="CI19" s="474"/>
      <c r="CJ19" s="474"/>
      <c r="CK19" s="474"/>
      <c r="CL19" s="474"/>
      <c r="CM19" s="474"/>
      <c r="CN19" s="474"/>
      <c r="CO19" s="474"/>
      <c r="CP19" s="474"/>
      <c r="CQ19" s="474"/>
      <c r="CR19" s="474"/>
      <c r="CS19" s="474"/>
      <c r="CT19" s="474"/>
      <c r="CU19" s="474"/>
      <c r="CV19" s="474"/>
      <c r="CW19" s="474"/>
      <c r="CX19" s="474"/>
      <c r="CY19" s="474"/>
      <c r="CZ19" s="474"/>
      <c r="DA19" s="474"/>
      <c r="DB19" s="474"/>
      <c r="DC19" s="474"/>
      <c r="DD19" s="474"/>
      <c r="DE19" s="474"/>
      <c r="DF19" s="474"/>
      <c r="DG19" s="474"/>
      <c r="DH19" s="474"/>
      <c r="DI19" s="474"/>
      <c r="DJ19" s="474"/>
      <c r="DK19" s="474"/>
      <c r="DL19" s="474"/>
      <c r="DM19" s="474"/>
      <c r="DN19" s="474"/>
      <c r="DO19" s="474"/>
      <c r="DP19" s="474"/>
      <c r="DQ19" s="474"/>
      <c r="DR19" s="474"/>
      <c r="DS19" s="474"/>
      <c r="DT19" s="474"/>
      <c r="DU19" s="474"/>
      <c r="DV19" s="474"/>
      <c r="DW19" s="474"/>
      <c r="DX19" s="474"/>
      <c r="DY19" s="474"/>
      <c r="DZ19" s="474"/>
      <c r="EA19" s="474"/>
      <c r="EB19" s="474"/>
      <c r="EC19" s="474"/>
      <c r="ED19" s="474"/>
      <c r="EE19" s="474"/>
      <c r="EF19" s="474"/>
      <c r="EG19" s="474"/>
      <c r="EH19" s="474"/>
      <c r="EI19" s="474"/>
      <c r="EJ19" s="474"/>
      <c r="EK19" s="474"/>
      <c r="EL19" s="474"/>
      <c r="EM19" s="474"/>
      <c r="EN19" s="474"/>
      <c r="EO19" s="474"/>
      <c r="EP19" s="474"/>
      <c r="EQ19" s="474"/>
      <c r="ER19" s="474"/>
      <c r="ES19" s="474"/>
      <c r="ET19" s="474"/>
      <c r="EU19" s="474"/>
      <c r="EV19" s="474"/>
      <c r="EW19" s="474"/>
      <c r="EX19" s="474"/>
      <c r="EY19" s="474"/>
      <c r="EZ19" s="474"/>
      <c r="FA19" s="474"/>
      <c r="FB19" s="474"/>
      <c r="FC19" s="474"/>
      <c r="FD19" s="474"/>
      <c r="FE19" s="474"/>
      <c r="FF19" s="474"/>
      <c r="FG19" s="474"/>
      <c r="FH19" s="474"/>
      <c r="FI19" s="474"/>
      <c r="FJ19" s="474"/>
      <c r="FK19" s="474"/>
      <c r="FL19" s="474"/>
      <c r="FM19" s="474"/>
      <c r="FN19" s="474"/>
      <c r="FO19" s="474"/>
      <c r="FP19" s="474"/>
      <c r="FQ19" s="474"/>
      <c r="FR19" s="474"/>
      <c r="FS19" s="474"/>
      <c r="FT19" s="474"/>
      <c r="FU19" s="474"/>
      <c r="FV19" s="474"/>
      <c r="FW19" s="474"/>
      <c r="FX19" s="474"/>
      <c r="FY19" s="474"/>
      <c r="FZ19" s="474"/>
      <c r="GA19" s="474"/>
      <c r="GB19" s="474"/>
      <c r="GC19" s="474"/>
      <c r="GD19" s="474"/>
      <c r="GE19" s="474"/>
      <c r="GF19" s="474"/>
      <c r="GG19" s="474"/>
      <c r="GH19" s="474"/>
      <c r="GI19" s="474"/>
      <c r="GJ19" s="474"/>
      <c r="GK19" s="474"/>
      <c r="GL19" s="474"/>
      <c r="GM19" s="474"/>
      <c r="GN19" s="474"/>
      <c r="GO19" s="474"/>
      <c r="GP19" s="474"/>
      <c r="GQ19" s="474"/>
      <c r="GR19" s="474"/>
      <c r="GS19" s="474"/>
      <c r="GT19" s="474"/>
      <c r="GU19" s="474"/>
      <c r="GV19" s="474"/>
      <c r="GW19" s="474"/>
      <c r="GX19" s="474"/>
      <c r="GY19" s="474"/>
      <c r="GZ19" s="474"/>
      <c r="HA19" s="474"/>
      <c r="HB19" s="474"/>
      <c r="HC19" s="474"/>
      <c r="HD19" s="474"/>
      <c r="HE19" s="474"/>
      <c r="HF19" s="474"/>
      <c r="HG19" s="474"/>
      <c r="HH19" s="474"/>
      <c r="HI19" s="474"/>
      <c r="HJ19" s="474"/>
      <c r="HK19" s="474"/>
      <c r="HL19" s="474"/>
      <c r="HM19" s="474"/>
      <c r="HN19" s="474"/>
      <c r="HO19" s="474"/>
      <c r="HP19" s="474"/>
      <c r="HQ19" s="474"/>
      <c r="HR19" s="474"/>
      <c r="HS19" s="474"/>
      <c r="HT19" s="474"/>
      <c r="HU19" s="474"/>
      <c r="HV19" s="474"/>
      <c r="HW19" s="474"/>
      <c r="HX19" s="474"/>
      <c r="HY19" s="474"/>
      <c r="HZ19" s="474"/>
      <c r="IA19" s="474"/>
      <c r="IB19" s="474"/>
      <c r="IC19" s="474"/>
      <c r="ID19" s="474"/>
      <c r="IE19" s="474"/>
      <c r="IF19" s="474"/>
      <c r="IG19" s="474"/>
      <c r="IH19" s="474"/>
      <c r="II19" s="474"/>
      <c r="IJ19" s="474"/>
      <c r="IK19" s="474"/>
      <c r="IL19" s="474"/>
      <c r="IM19" s="474"/>
      <c r="IN19" s="474"/>
      <c r="IO19" s="474"/>
      <c r="IP19" s="474"/>
      <c r="IQ19" s="474"/>
      <c r="IR19" s="474"/>
      <c r="IS19" s="474"/>
      <c r="IT19" s="474"/>
      <c r="IU19" s="474"/>
      <c r="IV19" s="474"/>
      <c r="IW19" s="474"/>
      <c r="IX19" s="474"/>
      <c r="IY19" s="474"/>
      <c r="IZ19" s="474"/>
      <c r="JA19" s="474"/>
      <c r="JB19" s="474"/>
      <c r="JC19" s="474"/>
      <c r="JD19" s="474"/>
      <c r="JE19" s="474"/>
      <c r="JF19" s="474"/>
      <c r="JG19" s="474"/>
      <c r="JH19" s="474"/>
      <c r="JI19" s="474"/>
      <c r="JJ19" s="474"/>
      <c r="JK19" s="474"/>
      <c r="JL19" s="474"/>
      <c r="JM19" s="474"/>
      <c r="JN19" s="474"/>
      <c r="JO19" s="474"/>
      <c r="JP19" s="474"/>
      <c r="JQ19" s="474"/>
      <c r="JR19" s="474"/>
      <c r="JS19" s="474"/>
      <c r="JT19" s="474"/>
      <c r="JU19" s="474"/>
      <c r="JV19" s="474"/>
      <c r="JW19" s="474"/>
      <c r="JX19" s="474"/>
      <c r="JY19" s="474"/>
      <c r="JZ19" s="474"/>
      <c r="KA19" s="474"/>
      <c r="KB19" s="474"/>
      <c r="KC19" s="474"/>
      <c r="KD19" s="474"/>
      <c r="KE19" s="474"/>
      <c r="KF19" s="474"/>
      <c r="KG19" s="474"/>
      <c r="KH19" s="474"/>
      <c r="KI19" s="474"/>
      <c r="KJ19" s="474"/>
      <c r="KK19" s="474"/>
      <c r="KL19" s="474"/>
      <c r="KM19" s="474"/>
      <c r="KN19" s="474"/>
      <c r="KO19" s="474"/>
      <c r="KP19" s="474"/>
      <c r="KQ19" s="474"/>
      <c r="KR19" s="474"/>
      <c r="KS19" s="474"/>
      <c r="KT19" s="474"/>
      <c r="KU19" s="474"/>
      <c r="KV19" s="474"/>
      <c r="KW19" s="474"/>
      <c r="KX19" s="474"/>
      <c r="KY19" s="474"/>
      <c r="KZ19" s="474"/>
      <c r="LA19" s="474"/>
      <c r="LB19" s="474"/>
      <c r="LC19" s="474"/>
      <c r="LD19" s="474"/>
      <c r="LE19" s="474"/>
      <c r="LF19" s="474"/>
      <c r="LG19" s="474"/>
      <c r="LH19" s="474"/>
      <c r="LI19" s="474"/>
      <c r="LJ19" s="474"/>
      <c r="LK19" s="474"/>
      <c r="LL19" s="474"/>
      <c r="LM19" s="474"/>
      <c r="LN19" s="474"/>
      <c r="LO19" s="474"/>
      <c r="LP19" s="474"/>
      <c r="LQ19" s="474"/>
      <c r="LR19" s="474"/>
      <c r="LS19" s="474"/>
      <c r="LT19" s="474"/>
      <c r="LU19" s="474"/>
      <c r="LV19" s="474"/>
      <c r="LW19" s="474"/>
      <c r="LX19" s="474"/>
      <c r="LY19" s="474"/>
      <c r="LZ19" s="474"/>
      <c r="MA19" s="474"/>
      <c r="MB19" s="474"/>
      <c r="MC19" s="474"/>
      <c r="MD19" s="474"/>
      <c r="ME19" s="474"/>
      <c r="MF19" s="474"/>
      <c r="MG19" s="474"/>
      <c r="MH19" s="474"/>
      <c r="MI19" s="474"/>
      <c r="MJ19" s="474"/>
      <c r="MK19" s="474"/>
      <c r="ML19" s="474"/>
      <c r="MM19" s="474"/>
      <c r="MN19" s="474"/>
      <c r="MO19" s="474"/>
      <c r="MP19" s="474"/>
      <c r="MQ19" s="474"/>
      <c r="MR19" s="474"/>
      <c r="MS19" s="474"/>
      <c r="MT19" s="474"/>
      <c r="MU19" s="474"/>
      <c r="MV19" s="474"/>
      <c r="MW19" s="474"/>
      <c r="MX19" s="474"/>
      <c r="MY19" s="474"/>
      <c r="MZ19" s="474"/>
      <c r="NA19" s="474"/>
      <c r="NB19" s="474"/>
      <c r="NC19" s="474"/>
      <c r="ND19" s="474"/>
      <c r="NE19" s="474"/>
      <c r="NF19" s="474"/>
      <c r="NG19" s="474"/>
      <c r="NH19" s="474"/>
      <c r="NI19" s="474"/>
      <c r="NJ19" s="474"/>
      <c r="NK19" s="474"/>
      <c r="NL19" s="474"/>
      <c r="NM19" s="474"/>
      <c r="NN19" s="474"/>
      <c r="NO19" s="474"/>
      <c r="NP19" s="474"/>
      <c r="NQ19" s="474"/>
      <c r="NR19" s="474"/>
      <c r="NS19" s="474"/>
      <c r="NT19" s="474"/>
      <c r="NU19" s="474"/>
      <c r="NV19" s="474"/>
      <c r="NW19" s="474"/>
      <c r="NX19" s="474"/>
      <c r="NY19" s="474"/>
      <c r="NZ19" s="474"/>
      <c r="OA19" s="474"/>
      <c r="OB19" s="474"/>
      <c r="OC19" s="474"/>
      <c r="OD19" s="474"/>
      <c r="OE19" s="474"/>
      <c r="OF19" s="474"/>
      <c r="OG19" s="474"/>
      <c r="OH19" s="474"/>
      <c r="OI19" s="474"/>
      <c r="OJ19" s="474"/>
      <c r="OK19" s="474"/>
      <c r="OL19" s="474"/>
      <c r="OM19" s="474"/>
      <c r="ON19" s="474"/>
      <c r="OO19" s="474"/>
      <c r="OP19" s="474"/>
      <c r="OQ19" s="474"/>
      <c r="OR19" s="474"/>
      <c r="OS19" s="474"/>
      <c r="OT19" s="474"/>
      <c r="OU19" s="474"/>
      <c r="OV19" s="474"/>
      <c r="OW19" s="474"/>
      <c r="OX19" s="474"/>
      <c r="OY19" s="474"/>
      <c r="OZ19" s="474"/>
      <c r="PA19" s="474"/>
      <c r="PB19" s="474"/>
      <c r="PC19" s="474"/>
      <c r="PD19" s="474"/>
      <c r="PE19" s="474"/>
      <c r="PF19" s="474"/>
      <c r="PG19" s="474"/>
      <c r="PH19" s="474"/>
      <c r="PI19" s="474"/>
      <c r="PJ19" s="474"/>
      <c r="PK19" s="474"/>
      <c r="PL19" s="474"/>
      <c r="PM19" s="474"/>
      <c r="PN19" s="474"/>
      <c r="PO19" s="474"/>
      <c r="PP19" s="474"/>
      <c r="PQ19" s="474"/>
      <c r="PR19" s="474"/>
      <c r="PS19" s="474"/>
      <c r="PT19" s="474"/>
      <c r="PU19" s="474"/>
      <c r="PV19" s="474"/>
      <c r="PW19" s="474"/>
      <c r="PX19" s="474"/>
      <c r="PY19" s="474"/>
      <c r="PZ19" s="474"/>
      <c r="QA19" s="474"/>
      <c r="QB19" s="474"/>
      <c r="QC19" s="474"/>
      <c r="QD19" s="474"/>
      <c r="QE19" s="474"/>
      <c r="QF19" s="474"/>
      <c r="QG19" s="474"/>
      <c r="QH19" s="474"/>
      <c r="QI19" s="474"/>
      <c r="QJ19" s="474"/>
      <c r="QK19" s="474"/>
      <c r="QL19" s="474"/>
      <c r="QM19" s="474"/>
      <c r="QN19" s="474"/>
      <c r="QO19" s="474"/>
      <c r="QP19" s="474"/>
      <c r="QQ19" s="474"/>
      <c r="QR19" s="474"/>
      <c r="QS19" s="474"/>
      <c r="QT19" s="474"/>
      <c r="QU19" s="474"/>
      <c r="QV19" s="474"/>
      <c r="QW19" s="474"/>
      <c r="QX19" s="474"/>
      <c r="QY19" s="474"/>
      <c r="QZ19" s="474"/>
      <c r="RA19" s="474"/>
      <c r="RB19" s="474"/>
      <c r="RC19" s="474"/>
      <c r="RD19" s="474"/>
      <c r="RE19" s="474"/>
      <c r="RF19" s="474"/>
      <c r="RG19" s="474"/>
      <c r="RH19" s="474"/>
      <c r="RI19" s="474"/>
      <c r="RJ19" s="474"/>
      <c r="RK19" s="474"/>
      <c r="RL19" s="474"/>
      <c r="RM19" s="474"/>
      <c r="RN19" s="474"/>
      <c r="RO19" s="474"/>
      <c r="RP19" s="474"/>
      <c r="RQ19" s="474"/>
      <c r="RR19" s="474"/>
      <c r="RS19" s="474"/>
      <c r="RT19" s="474"/>
      <c r="RU19" s="474"/>
      <c r="RV19" s="474"/>
      <c r="RW19" s="474"/>
      <c r="RX19" s="474"/>
      <c r="RY19" s="474"/>
      <c r="RZ19" s="474"/>
      <c r="SA19" s="474"/>
      <c r="SB19" s="474"/>
      <c r="SC19" s="474"/>
      <c r="SD19" s="474"/>
      <c r="SE19" s="474"/>
      <c r="SF19" s="474"/>
      <c r="SG19" s="474"/>
      <c r="SH19" s="474"/>
      <c r="SI19" s="474"/>
      <c r="SJ19" s="474"/>
      <c r="SK19" s="474"/>
      <c r="SL19" s="474"/>
      <c r="SM19" s="474"/>
      <c r="SN19" s="474"/>
      <c r="SO19" s="474"/>
      <c r="SP19" s="474"/>
      <c r="SQ19" s="474"/>
      <c r="SR19" s="474"/>
      <c r="SS19" s="474"/>
      <c r="ST19" s="474"/>
      <c r="SU19" s="474"/>
      <c r="SV19" s="474"/>
      <c r="SW19" s="474"/>
      <c r="SX19" s="474"/>
      <c r="SY19" s="474"/>
      <c r="SZ19" s="474"/>
      <c r="TA19" s="474"/>
      <c r="TB19" s="474"/>
      <c r="TC19" s="474"/>
      <c r="TD19" s="474"/>
      <c r="TE19" s="474"/>
      <c r="TF19" s="474"/>
      <c r="TG19" s="474"/>
      <c r="TH19" s="474"/>
      <c r="TI19" s="474"/>
      <c r="TJ19" s="474"/>
      <c r="TK19" s="474"/>
      <c r="TL19" s="474"/>
      <c r="TM19" s="474"/>
      <c r="TN19" s="474"/>
      <c r="TO19" s="474"/>
      <c r="TP19" s="474"/>
      <c r="TQ19" s="474"/>
      <c r="TR19" s="474"/>
      <c r="TS19" s="474"/>
      <c r="TT19" s="474"/>
      <c r="TU19" s="474"/>
      <c r="TV19" s="474"/>
      <c r="TW19" s="474"/>
      <c r="TX19" s="474"/>
      <c r="TY19" s="474"/>
      <c r="TZ19" s="474"/>
      <c r="UA19" s="474"/>
      <c r="UB19" s="474"/>
      <c r="UC19" s="474"/>
      <c r="UD19" s="474"/>
      <c r="UE19" s="474"/>
      <c r="UF19" s="474"/>
      <c r="UG19" s="474"/>
      <c r="UH19" s="474"/>
      <c r="UI19" s="474"/>
      <c r="UJ19" s="474"/>
      <c r="UK19" s="474"/>
      <c r="UL19" s="474"/>
      <c r="UM19" s="474"/>
      <c r="UN19" s="474"/>
      <c r="UO19" s="474"/>
      <c r="UP19" s="474"/>
      <c r="UQ19" s="474"/>
      <c r="UR19" s="474"/>
      <c r="US19" s="474"/>
      <c r="UT19" s="474"/>
      <c r="UU19" s="474"/>
      <c r="UV19" s="474"/>
      <c r="UW19" s="474"/>
      <c r="UX19" s="474"/>
      <c r="UY19" s="474"/>
      <c r="UZ19" s="474"/>
      <c r="VA19" s="474"/>
      <c r="VB19" s="474"/>
      <c r="VC19" s="474"/>
      <c r="VD19" s="474"/>
      <c r="VE19" s="474"/>
      <c r="VF19" s="474"/>
      <c r="VG19" s="474"/>
      <c r="VH19" s="474"/>
      <c r="VI19" s="474"/>
      <c r="VJ19" s="474"/>
      <c r="VK19" s="474"/>
      <c r="VL19" s="474"/>
      <c r="VM19" s="474"/>
      <c r="VN19" s="474"/>
      <c r="VO19" s="474"/>
      <c r="VP19" s="474"/>
      <c r="VQ19" s="474"/>
      <c r="VR19" s="474"/>
      <c r="VS19" s="474"/>
      <c r="VT19" s="474"/>
      <c r="VU19" s="474"/>
      <c r="VV19" s="474"/>
      <c r="VW19" s="474"/>
      <c r="VX19" s="474"/>
      <c r="VY19" s="474"/>
      <c r="VZ19" s="474"/>
      <c r="WA19" s="474"/>
      <c r="WB19" s="474"/>
      <c r="WC19" s="474"/>
      <c r="WD19" s="474"/>
      <c r="WE19" s="474"/>
      <c r="WF19" s="474"/>
      <c r="WG19" s="474"/>
      <c r="WH19" s="474"/>
      <c r="WI19" s="474"/>
      <c r="WJ19" s="474"/>
      <c r="WK19" s="474"/>
      <c r="WL19" s="474"/>
      <c r="WM19" s="474"/>
      <c r="WN19" s="474"/>
      <c r="WO19" s="474"/>
      <c r="WP19" s="474"/>
      <c r="WQ19" s="474"/>
      <c r="WR19" s="474"/>
      <c r="WS19" s="474"/>
      <c r="WT19" s="474"/>
      <c r="WU19" s="474"/>
      <c r="WV19" s="474"/>
      <c r="WW19" s="474"/>
      <c r="WX19" s="474"/>
      <c r="WY19" s="474"/>
      <c r="WZ19" s="474"/>
      <c r="XA19" s="474"/>
      <c r="XB19" s="474"/>
      <c r="XC19" s="474"/>
      <c r="XD19" s="474"/>
      <c r="XE19" s="474"/>
      <c r="XF19" s="474"/>
      <c r="XG19" s="474"/>
      <c r="XH19" s="474"/>
      <c r="XI19" s="474"/>
      <c r="XJ19" s="474"/>
      <c r="XK19" s="474"/>
      <c r="XL19" s="474"/>
      <c r="XM19" s="474"/>
      <c r="XN19" s="474"/>
      <c r="XO19" s="474"/>
      <c r="XP19" s="474"/>
      <c r="XQ19" s="474"/>
      <c r="XR19" s="474"/>
      <c r="XS19" s="474"/>
      <c r="XT19" s="474"/>
      <c r="XU19" s="474"/>
      <c r="XV19" s="474"/>
      <c r="XW19" s="474"/>
      <c r="XX19" s="474"/>
      <c r="XY19" s="474"/>
      <c r="XZ19" s="474"/>
      <c r="YA19" s="474"/>
      <c r="YB19" s="474"/>
      <c r="YC19" s="474"/>
      <c r="YD19" s="474"/>
      <c r="YE19" s="474"/>
      <c r="YF19" s="474"/>
      <c r="YG19" s="474"/>
      <c r="YH19" s="474"/>
      <c r="YI19" s="474"/>
      <c r="YJ19" s="474"/>
      <c r="YK19" s="474"/>
      <c r="YL19" s="474"/>
      <c r="YM19" s="474"/>
      <c r="YN19" s="474"/>
      <c r="YO19" s="474"/>
      <c r="YP19" s="474"/>
      <c r="YQ19" s="474"/>
      <c r="YR19" s="474"/>
      <c r="YS19" s="474"/>
      <c r="YT19" s="474"/>
      <c r="YU19" s="474"/>
      <c r="YV19" s="474"/>
      <c r="YW19" s="474"/>
      <c r="YX19" s="474"/>
      <c r="YY19" s="474"/>
      <c r="YZ19" s="474"/>
      <c r="ZA19" s="474"/>
      <c r="ZB19" s="474"/>
      <c r="ZC19" s="474"/>
      <c r="ZD19" s="474"/>
      <c r="ZE19" s="474"/>
      <c r="ZF19" s="474"/>
      <c r="ZG19" s="474"/>
      <c r="ZH19" s="474"/>
      <c r="ZI19" s="474"/>
      <c r="ZJ19" s="474"/>
      <c r="ZK19" s="474"/>
      <c r="ZL19" s="474"/>
      <c r="ZM19" s="474"/>
      <c r="ZN19" s="474"/>
      <c r="ZO19" s="474"/>
      <c r="ZP19" s="474"/>
      <c r="ZQ19" s="474"/>
      <c r="ZR19" s="474"/>
      <c r="ZS19" s="474"/>
      <c r="ZT19" s="474"/>
      <c r="ZU19" s="474"/>
      <c r="ZV19" s="474"/>
      <c r="ZW19" s="474"/>
      <c r="ZX19" s="474"/>
      <c r="ZY19" s="474"/>
      <c r="ZZ19" s="474"/>
      <c r="AAA19" s="474"/>
      <c r="AAB19" s="474"/>
      <c r="AAC19" s="474"/>
      <c r="AAD19" s="474"/>
      <c r="AAE19" s="474"/>
      <c r="AAF19" s="474"/>
      <c r="AAG19" s="474"/>
      <c r="AAH19" s="474"/>
      <c r="AAI19" s="474"/>
      <c r="AAJ19" s="474"/>
      <c r="AAK19" s="474"/>
      <c r="AAL19" s="474"/>
      <c r="AAM19" s="474"/>
      <c r="AAN19" s="474"/>
      <c r="AAO19" s="474"/>
      <c r="AAP19" s="474"/>
      <c r="AAQ19" s="474"/>
      <c r="AAR19" s="474"/>
      <c r="AAS19" s="474"/>
      <c r="AAT19" s="474"/>
      <c r="AAU19" s="474"/>
      <c r="AAV19" s="474"/>
      <c r="AAW19" s="474"/>
      <c r="AAX19" s="474"/>
      <c r="AAY19" s="474"/>
      <c r="AAZ19" s="474"/>
      <c r="ABA19" s="474"/>
      <c r="ABB19" s="474"/>
      <c r="ABC19" s="474"/>
      <c r="ABD19" s="474"/>
      <c r="ABE19" s="474"/>
      <c r="ABF19" s="474"/>
      <c r="ABG19" s="474"/>
      <c r="ABH19" s="474"/>
      <c r="ABI19" s="474"/>
      <c r="ABJ19" s="474"/>
      <c r="ABK19" s="474"/>
      <c r="ABL19" s="474"/>
      <c r="ABM19" s="474"/>
      <c r="ABN19" s="474"/>
      <c r="ABO19" s="474"/>
      <c r="ABP19" s="474"/>
      <c r="ABQ19" s="474"/>
      <c r="ABR19" s="474"/>
      <c r="ABS19" s="474"/>
      <c r="ABT19" s="474"/>
      <c r="ABU19" s="474"/>
      <c r="ABV19" s="474"/>
      <c r="ABW19" s="474"/>
      <c r="ABX19" s="474"/>
      <c r="ABY19" s="474"/>
      <c r="ABZ19" s="474"/>
      <c r="ACA19" s="474"/>
      <c r="ACB19" s="474"/>
      <c r="ACC19" s="474"/>
      <c r="ACD19" s="474"/>
      <c r="ACE19" s="474"/>
      <c r="ACF19" s="474"/>
      <c r="ACG19" s="474"/>
      <c r="ACH19" s="474"/>
      <c r="ACI19" s="474"/>
      <c r="ACJ19" s="474"/>
      <c r="ACK19" s="474"/>
      <c r="ACL19" s="474"/>
      <c r="ACM19" s="474"/>
      <c r="ACN19" s="474"/>
      <c r="ACO19" s="474"/>
      <c r="ACP19" s="474"/>
      <c r="ACQ19" s="474"/>
      <c r="ACR19" s="474"/>
      <c r="ACS19" s="474"/>
      <c r="ACT19" s="474"/>
      <c r="ACU19" s="474"/>
      <c r="ACV19" s="474"/>
      <c r="ACW19" s="474"/>
      <c r="ACX19" s="474"/>
      <c r="ACY19" s="474"/>
      <c r="ACZ19" s="474"/>
      <c r="ADA19" s="474"/>
      <c r="ADB19" s="474"/>
      <c r="ADC19" s="474"/>
      <c r="ADD19" s="474"/>
      <c r="ADE19" s="474"/>
      <c r="ADF19" s="474"/>
      <c r="ADG19" s="474"/>
      <c r="ADH19" s="474"/>
      <c r="ADI19" s="474"/>
      <c r="ADJ19" s="474"/>
      <c r="ADK19" s="474"/>
      <c r="ADL19" s="474"/>
      <c r="ADM19" s="474"/>
      <c r="ADN19" s="474"/>
      <c r="ADO19" s="474"/>
      <c r="ADP19" s="474"/>
      <c r="ADQ19" s="474"/>
      <c r="ADR19" s="474"/>
      <c r="ADS19" s="474"/>
      <c r="ADT19" s="474"/>
      <c r="ADU19" s="474"/>
      <c r="ADV19" s="474"/>
      <c r="ADW19" s="474"/>
      <c r="ADX19" s="474"/>
      <c r="ADY19" s="474"/>
      <c r="ADZ19" s="474"/>
      <c r="AEA19" s="474"/>
      <c r="AEB19" s="474"/>
      <c r="AEC19" s="474"/>
      <c r="AED19" s="474"/>
      <c r="AEE19" s="474"/>
      <c r="AEF19" s="474"/>
      <c r="AEG19" s="474"/>
      <c r="AEH19" s="474"/>
      <c r="AEI19" s="474"/>
      <c r="AEJ19" s="474"/>
      <c r="AEK19" s="474"/>
      <c r="AEL19" s="474"/>
      <c r="AEM19" s="474"/>
      <c r="AEN19" s="474"/>
      <c r="AEO19" s="474"/>
      <c r="AEP19" s="474"/>
      <c r="AEQ19" s="474"/>
      <c r="AER19" s="474"/>
      <c r="AES19" s="474"/>
      <c r="AET19" s="474"/>
      <c r="AEU19" s="474"/>
      <c r="AEV19" s="474"/>
      <c r="AEW19" s="474"/>
      <c r="AEX19" s="474"/>
      <c r="AEY19" s="474"/>
      <c r="AEZ19" s="474"/>
      <c r="AFA19" s="474"/>
      <c r="AFB19" s="474"/>
      <c r="AFC19" s="474"/>
      <c r="AFD19" s="474"/>
      <c r="AFE19" s="474"/>
      <c r="AFF19" s="474"/>
      <c r="AFG19" s="474"/>
      <c r="AFH19" s="474"/>
      <c r="AFI19" s="474"/>
      <c r="AFJ19" s="474"/>
      <c r="AFK19" s="474"/>
      <c r="AFL19" s="474"/>
      <c r="AFM19" s="474"/>
      <c r="AFN19" s="474"/>
      <c r="AFO19" s="474"/>
      <c r="AFP19" s="474"/>
      <c r="AFQ19" s="474"/>
      <c r="AFR19" s="474"/>
      <c r="AFS19" s="474"/>
      <c r="AFT19" s="474"/>
      <c r="AFU19" s="474"/>
      <c r="AFV19" s="474"/>
      <c r="AFW19" s="474"/>
      <c r="AFX19" s="474"/>
      <c r="AFY19" s="474"/>
      <c r="AFZ19" s="474"/>
      <c r="AGA19" s="474"/>
      <c r="AGB19" s="474"/>
      <c r="AGC19" s="474"/>
      <c r="AGD19" s="474"/>
      <c r="AGE19" s="474"/>
      <c r="AGF19" s="474"/>
      <c r="AGG19" s="474"/>
      <c r="AGH19" s="474"/>
      <c r="AGI19" s="474"/>
      <c r="AGJ19" s="474"/>
      <c r="AGK19" s="474"/>
      <c r="AGL19" s="474"/>
      <c r="AGM19" s="474"/>
      <c r="AGN19" s="474"/>
      <c r="AGO19" s="474"/>
      <c r="AGP19" s="474"/>
      <c r="AGQ19" s="474"/>
      <c r="AGR19" s="474"/>
      <c r="AGS19" s="474"/>
      <c r="AGT19" s="474"/>
      <c r="AGU19" s="474"/>
      <c r="AGV19" s="474"/>
      <c r="AGW19" s="474"/>
      <c r="AGX19" s="474"/>
      <c r="AGY19" s="474"/>
      <c r="AGZ19" s="474"/>
      <c r="AHA19" s="474"/>
      <c r="AHB19" s="474"/>
      <c r="AHC19" s="474"/>
      <c r="AHD19" s="474"/>
      <c r="AHE19" s="474"/>
      <c r="AHF19" s="474"/>
      <c r="AHG19" s="474"/>
      <c r="AHH19" s="474"/>
      <c r="AHI19" s="474"/>
      <c r="AHJ19" s="474"/>
      <c r="AHK19" s="474"/>
      <c r="AHL19" s="474"/>
      <c r="AHM19" s="474"/>
      <c r="AHN19" s="474"/>
      <c r="AHO19" s="474"/>
      <c r="AHP19" s="474"/>
      <c r="AHQ19" s="474"/>
      <c r="AHR19" s="474"/>
      <c r="AHS19" s="474"/>
      <c r="AHT19" s="474"/>
      <c r="AHU19" s="474"/>
      <c r="AHV19" s="474"/>
      <c r="AHW19" s="474"/>
      <c r="AHX19" s="474"/>
      <c r="AHY19" s="474"/>
      <c r="AHZ19" s="474"/>
      <c r="AIA19" s="474"/>
      <c r="AIB19" s="474"/>
      <c r="AIC19" s="474"/>
      <c r="AID19" s="474"/>
      <c r="AIE19" s="474"/>
      <c r="AIF19" s="474"/>
      <c r="AIG19" s="474"/>
      <c r="AIH19" s="474"/>
      <c r="AII19" s="474"/>
      <c r="AIJ19" s="474"/>
      <c r="AIK19" s="474"/>
      <c r="AIL19" s="474"/>
      <c r="AIM19" s="474"/>
      <c r="AIN19" s="474"/>
      <c r="AIO19" s="474"/>
      <c r="AIP19" s="474"/>
      <c r="AIQ19" s="474"/>
      <c r="AIR19" s="474"/>
      <c r="AIS19" s="474"/>
      <c r="AIT19" s="474"/>
      <c r="AIU19" s="474"/>
      <c r="AIV19" s="474"/>
      <c r="AIW19" s="474"/>
      <c r="AIX19" s="474"/>
      <c r="AIY19" s="474"/>
      <c r="AIZ19" s="474"/>
      <c r="AJA19" s="474"/>
      <c r="AJB19" s="474"/>
      <c r="AJC19" s="474"/>
      <c r="AJD19" s="474"/>
      <c r="AJE19" s="474"/>
      <c r="AJF19" s="474"/>
      <c r="AJG19" s="474"/>
      <c r="AJH19" s="474"/>
      <c r="AJI19" s="474"/>
      <c r="AJJ19" s="474"/>
      <c r="AJK19" s="474"/>
      <c r="AJL19" s="474"/>
      <c r="AJM19" s="474"/>
      <c r="AJN19" s="474"/>
      <c r="AJO19" s="474"/>
      <c r="AJP19" s="474"/>
    </row>
  </sheetData>
  <sheetProtection algorithmName="SHA-512" hashValue="xmvf6hP4Xpe9Ae8wu6ZBxMyDJqw3XvXgrAEW0oL+mvT8/hvtbvVdsUrc+tz/Kzm+eID1q1QbnMWuFQNuEDA5tg==" saltValue="IuT3488NIZwm34THJrF0Eg==" spinCount="100000" sheet="1" formatCells="0"/>
  <mergeCells count="1">
    <mergeCell ref="A3:A8"/>
  </mergeCells>
  <dataValidations count="1">
    <dataValidation type="list" allowBlank="1" showInputMessage="1" showErrorMessage="1" sqref="A18" xr:uid="{59BFB193-8CE1-45BB-910A-63FCC0CB1E03}">
      <formula1>$A$19:$A$63</formula1>
    </dataValidation>
  </dataValidations>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dimension ref="A1:AKI406"/>
  <sheetViews>
    <sheetView zoomScale="120" zoomScaleNormal="120" workbookViewId="0">
      <pane xSplit="2" ySplit="2" topLeftCell="D3" activePane="bottomRight" state="frozen"/>
      <selection activeCell="E2" sqref="E2"/>
      <selection pane="topRight" activeCell="E2" sqref="E2"/>
      <selection pane="bottomLeft" activeCell="E2" sqref="E2"/>
      <selection pane="bottomRight" activeCell="B1" sqref="B1"/>
    </sheetView>
  </sheetViews>
  <sheetFormatPr defaultRowHeight="10.199999999999999"/>
  <cols>
    <col min="1" max="1" width="3.69921875" style="93" customWidth="1"/>
    <col min="2" max="2" width="44.19921875" style="92" customWidth="1"/>
    <col min="3" max="3" width="13.09765625" style="92" hidden="1" customWidth="1"/>
    <col min="4" max="4" width="11.19921875" style="92" customWidth="1"/>
    <col min="5" max="15" width="10.69921875" style="92" customWidth="1"/>
    <col min="16" max="947" width="9.09765625" style="92" customWidth="1"/>
    <col min="948" max="948" width="9" style="515" customWidth="1"/>
    <col min="949" max="16384" width="8.796875" style="515"/>
  </cols>
  <sheetData>
    <row r="1" spans="1:971" s="504" customFormat="1">
      <c r="A1" s="125"/>
      <c r="B1" s="125"/>
      <c r="D1" s="18" t="str">
        <f>Finansowanie!D1</f>
        <v>IV. kwartał 1</v>
      </c>
      <c r="E1" s="18" t="str">
        <f>Finansowanie!E1</f>
        <v>I. kwartał 2</v>
      </c>
      <c r="F1" s="18" t="str">
        <f>Finansowanie!F1</f>
        <v>II. kwartał 2</v>
      </c>
      <c r="G1" s="18" t="str">
        <f>Finansowanie!G1</f>
        <v>III. kwartał 2</v>
      </c>
      <c r="H1" s="18" t="str">
        <f>Finansowanie!H1</f>
        <v>IV. kwartał 2</v>
      </c>
      <c r="I1" s="18" t="str">
        <f>Finansowanie!I1</f>
        <v>I. kwartał 3</v>
      </c>
      <c r="J1" s="18" t="str">
        <f>Finansowanie!J1</f>
        <v>II. kwartał 3</v>
      </c>
      <c r="K1" s="18" t="str">
        <f>Finansowanie!K1</f>
        <v>III. kwartał 3</v>
      </c>
      <c r="L1" s="18" t="str">
        <f>Finansowanie!L1</f>
        <v>IV. kwartał 3</v>
      </c>
      <c r="M1" s="18" t="str">
        <f>Finansowanie!M1</f>
        <v>I. kwartał 4</v>
      </c>
      <c r="N1" s="18" t="str">
        <f>Finansowanie!N1</f>
        <v>II. kwartał 4</v>
      </c>
      <c r="O1" s="18" t="str">
        <f>Finansowanie!O1</f>
        <v>III. kwartał 4</v>
      </c>
    </row>
    <row r="2" spans="1:971" s="504" customFormat="1" ht="15.6">
      <c r="A2" s="116"/>
      <c r="B2" s="125" t="s">
        <v>194</v>
      </c>
      <c r="D2" s="505" t="s">
        <v>200</v>
      </c>
      <c r="E2" s="353" t="s">
        <v>180</v>
      </c>
      <c r="F2" s="353" t="s">
        <v>179</v>
      </c>
      <c r="G2" s="353" t="s">
        <v>179</v>
      </c>
      <c r="H2" s="353" t="s">
        <v>179</v>
      </c>
      <c r="I2" s="353" t="s">
        <v>180</v>
      </c>
      <c r="J2" s="353" t="s">
        <v>179</v>
      </c>
      <c r="K2" s="353" t="s">
        <v>179</v>
      </c>
      <c r="L2" s="353" t="s">
        <v>179</v>
      </c>
      <c r="M2" s="353" t="s">
        <v>180</v>
      </c>
      <c r="N2" s="353" t="s">
        <v>179</v>
      </c>
      <c r="O2" s="353" t="s">
        <v>179</v>
      </c>
    </row>
    <row r="3" spans="1:971" s="509" customFormat="1" ht="13.8" customHeight="1">
      <c r="A3" s="506" t="s">
        <v>23</v>
      </c>
      <c r="B3" s="507" t="s">
        <v>92</v>
      </c>
      <c r="C3" s="507"/>
      <c r="D3" s="508">
        <f t="shared" ref="D3:O3" ca="1" si="0">SUM(D4,D5,D6)</f>
        <v>0</v>
      </c>
      <c r="E3" s="508">
        <f t="shared" ca="1" si="0"/>
        <v>0</v>
      </c>
      <c r="F3" s="508">
        <f t="shared" ca="1" si="0"/>
        <v>0</v>
      </c>
      <c r="G3" s="508">
        <f t="shared" ca="1" si="0"/>
        <v>0</v>
      </c>
      <c r="H3" s="508">
        <f t="shared" ca="1" si="0"/>
        <v>0</v>
      </c>
      <c r="I3" s="508">
        <f t="shared" ca="1" si="0"/>
        <v>0</v>
      </c>
      <c r="J3" s="508">
        <f t="shared" ca="1" si="0"/>
        <v>0</v>
      </c>
      <c r="K3" s="508">
        <f t="shared" ca="1" si="0"/>
        <v>0</v>
      </c>
      <c r="L3" s="508">
        <f t="shared" ca="1" si="0"/>
        <v>0</v>
      </c>
      <c r="M3" s="508">
        <f t="shared" ca="1" si="0"/>
        <v>0</v>
      </c>
      <c r="N3" s="508">
        <f t="shared" ca="1" si="0"/>
        <v>25228800</v>
      </c>
      <c r="O3" s="508">
        <f t="shared" ca="1" si="0"/>
        <v>6307200</v>
      </c>
    </row>
    <row r="4" spans="1:971" s="513" customFormat="1" ht="13.8" customHeight="1">
      <c r="A4" s="510" t="s">
        <v>25</v>
      </c>
      <c r="B4" s="511" t="s">
        <v>140</v>
      </c>
      <c r="C4" s="511"/>
      <c r="D4" s="512">
        <f ca="1">Majatek!$B$18*('Sprzedaz | Wplywy'!D109-'Sprzedaz | Wplywy'!D111+(IF(AND(Bilans!D70=0,Bilans!C70=1),Bilans!C64,0)))</f>
        <v>0</v>
      </c>
      <c r="E4" s="512">
        <f ca="1">Majatek!$B$18*('Sprzedaz | Wplywy'!E109-'Sprzedaz | Wplywy'!E111+(IF(AND(Bilans!E70=0,Bilans!D70=1),Bilans!D64,0)))</f>
        <v>0</v>
      </c>
      <c r="F4" s="512">
        <f ca="1">Majatek!$B$18*('Sprzedaz | Wplywy'!F109-'Sprzedaz | Wplywy'!F111+(IF(AND(Bilans!F70=0,Bilans!E70=1),Bilans!E64,0)))</f>
        <v>0</v>
      </c>
      <c r="G4" s="512">
        <f ca="1">Majatek!$B$18*('Sprzedaz | Wplywy'!G109-'Sprzedaz | Wplywy'!G111+(IF(AND(Bilans!G70=0,Bilans!F70=1),Bilans!F64,0)))</f>
        <v>0</v>
      </c>
      <c r="H4" s="512">
        <f ca="1">Majatek!$B$18*('Sprzedaz | Wplywy'!H109-'Sprzedaz | Wplywy'!H111+(IF(AND(Bilans!H70=0,Bilans!G70=1),Bilans!G64,0)))</f>
        <v>0</v>
      </c>
      <c r="I4" s="512">
        <f ca="1">Majatek!$B$18*('Sprzedaz | Wplywy'!I109-'Sprzedaz | Wplywy'!I111+(IF(AND(Bilans!I70=0,Bilans!H70=1),Bilans!H64,0)))</f>
        <v>0</v>
      </c>
      <c r="J4" s="512">
        <f ca="1">Majatek!$B$18*('Sprzedaz | Wplywy'!J109-'Sprzedaz | Wplywy'!J111+(IF(AND(Bilans!J70=0,Bilans!I70=1),Bilans!I64,0)))</f>
        <v>0</v>
      </c>
      <c r="K4" s="512">
        <f ca="1">Majatek!$B$18*('Sprzedaz | Wplywy'!K109-'Sprzedaz | Wplywy'!K111+(IF(AND(Bilans!K70=0,Bilans!J70=1),Bilans!J64,0)))</f>
        <v>0</v>
      </c>
      <c r="L4" s="512">
        <f ca="1">Majatek!$B$18*('Sprzedaz | Wplywy'!L109-'Sprzedaz | Wplywy'!L111+(IF(AND(Bilans!L70=0,Bilans!K70=1),Bilans!K64,0)))</f>
        <v>0</v>
      </c>
      <c r="M4" s="512">
        <f ca="1">Majatek!$B$18*('Sprzedaz | Wplywy'!M109-'Sprzedaz | Wplywy'!M111+(IF(AND(Bilans!M70=0,Bilans!L70=1),Bilans!L64,0)))</f>
        <v>0</v>
      </c>
      <c r="N4" s="512">
        <f ca="1">Majatek!$B$18*('Sprzedaz | Wplywy'!N109-'Sprzedaz | Wplywy'!N111+(IF(AND(Bilans!N70=0,Bilans!M70=1),Bilans!M64,0)))</f>
        <v>39243516.471519418</v>
      </c>
      <c r="O4" s="512">
        <f ca="1">Majatek!$B$18*('Sprzedaz | Wplywy'!O109-'Sprzedaz | Wplywy'!O111+(IF(AND(Bilans!O70=0,Bilans!N70=1),Bilans!N64,0)))</f>
        <v>9810879.1178798545</v>
      </c>
    </row>
    <row r="5" spans="1:971" s="513" customFormat="1" ht="13.8" customHeight="1">
      <c r="A5" s="510" t="s">
        <v>31</v>
      </c>
      <c r="B5" s="511" t="s">
        <v>93</v>
      </c>
      <c r="C5" s="511"/>
      <c r="D5" s="512">
        <f>-IF(AND(Majatek!D17=0,Majatek!C17=1),Majatek!D10-Majatek!D11,IF(Majatek!D17=0,Majatek!D10-Majatek!C10-(Majatek!D11-Majatek!C11),0))</f>
        <v>0</v>
      </c>
      <c r="E5" s="512">
        <f>-IF(AND(Majatek!E17=0,Majatek!D17=1),Majatek!E10-Majatek!E11,IF(Majatek!E17=0,Majatek!E10-Majatek!D10-(Majatek!E11-Majatek!D11),0))</f>
        <v>0</v>
      </c>
      <c r="F5" s="512">
        <f>-IF(AND(Majatek!F17=0,Majatek!E17=1),Majatek!F10-Majatek!F11,IF(Majatek!F17=0,Majatek!F10-Majatek!E10-(Majatek!F11-Majatek!E11),0))</f>
        <v>0</v>
      </c>
      <c r="G5" s="512">
        <f>-IF(AND(Majatek!G17=0,Majatek!F17=1),Majatek!G10-Majatek!G11,IF(Majatek!G17=0,Majatek!G10-Majatek!F10-(Majatek!G11-Majatek!F11),0))</f>
        <v>0</v>
      </c>
      <c r="H5" s="512">
        <f>-IF(AND(Majatek!H17=0,Majatek!G17=1),Majatek!H10-Majatek!H11,IF(Majatek!H17=0,Majatek!H10-Majatek!G10-(Majatek!H11-Majatek!G11),0))</f>
        <v>0</v>
      </c>
      <c r="I5" s="512">
        <f>-IF(AND(Majatek!I17=0,Majatek!H17=1),Majatek!I10-Majatek!I11,IF(Majatek!I17=0,Majatek!I10-Majatek!H10-(Majatek!I11-Majatek!H11),0))</f>
        <v>0</v>
      </c>
      <c r="J5" s="512">
        <f>-IF(AND(Majatek!J17=0,Majatek!I17=1),Majatek!J10-Majatek!J11,IF(Majatek!J17=0,Majatek!J10-Majatek!I10-(Majatek!J11-Majatek!I11),0))</f>
        <v>0</v>
      </c>
      <c r="K5" s="512">
        <f>-IF(AND(Majatek!K17=0,Majatek!J17=1),Majatek!K10-Majatek!K11,IF(Majatek!K17=0,Majatek!K10-Majatek!J10-(Majatek!K11-Majatek!J11),0))</f>
        <v>0</v>
      </c>
      <c r="L5" s="512">
        <f>-IF(AND(Majatek!L17=0,Majatek!K17=1),Majatek!L10-Majatek!L11,IF(Majatek!L17=0,Majatek!L10-Majatek!K10-(Majatek!L11-Majatek!K11),0))</f>
        <v>0</v>
      </c>
      <c r="M5" s="512">
        <f>-IF(AND(Majatek!M17=0,Majatek!L17=1),Majatek!M10-Majatek!M11,IF(Majatek!M17=0,Majatek!M10-Majatek!L10-(Majatek!M11-Majatek!L11),0))</f>
        <v>0</v>
      </c>
      <c r="N5" s="512">
        <f ca="1">-IF(AND(Majatek!N17=0,Majatek!M17=1),Majatek!N10-Majatek!N11,IF(Majatek!N17=0,Majatek!N10-Majatek!M10-(Majatek!N11-Majatek!M11),0))</f>
        <v>-23571200</v>
      </c>
      <c r="O5" s="512">
        <f ca="1">-IF(AND(Majatek!O17=0,Majatek!N17=1),Majatek!O10-Majatek!O11,IF(Majatek!O17=0,Majatek!O10-Majatek!N10-(Majatek!O11-Majatek!N11),0))</f>
        <v>-5892800</v>
      </c>
    </row>
    <row r="6" spans="1:971" s="515" customFormat="1" ht="13.8" customHeight="1">
      <c r="A6" s="19" t="s">
        <v>35</v>
      </c>
      <c r="B6" s="511" t="s">
        <v>94</v>
      </c>
      <c r="C6" s="514"/>
      <c r="D6" s="512">
        <f ca="1">Majatek!$B$19*('Sprzedaz | Wplywy'!D109-'Sprzedaz | Wplywy'!D111+(IF(AND(Bilans!D70=0,Bilans!C70=1),Bilans!C64,0)))</f>
        <v>0</v>
      </c>
      <c r="E6" s="512">
        <f ca="1">Majatek!$B$19*('Sprzedaz | Wplywy'!E109-'Sprzedaz | Wplywy'!E111+(IF(AND(Bilans!E70=0,Bilans!D70=1),Bilans!D64,0)))</f>
        <v>0</v>
      </c>
      <c r="F6" s="512">
        <f ca="1">Majatek!$B$19*('Sprzedaz | Wplywy'!F109-'Sprzedaz | Wplywy'!F111+(IF(AND(Bilans!F70=0,Bilans!E70=1),Bilans!E64,0)))</f>
        <v>0</v>
      </c>
      <c r="G6" s="512">
        <f ca="1">Majatek!$B$19*('Sprzedaz | Wplywy'!G109-'Sprzedaz | Wplywy'!G111+(IF(AND(Bilans!G70=0,Bilans!F70=1),Bilans!F64,0)))</f>
        <v>0</v>
      </c>
      <c r="H6" s="512">
        <f ca="1">Majatek!$B$19*('Sprzedaz | Wplywy'!H109-'Sprzedaz | Wplywy'!H111+(IF(AND(Bilans!H70=0,Bilans!G70=1),Bilans!G64,0)))</f>
        <v>0</v>
      </c>
      <c r="I6" s="512">
        <f ca="1">Majatek!$B$19*('Sprzedaz | Wplywy'!I109-'Sprzedaz | Wplywy'!I111+(IF(AND(Bilans!I70=0,Bilans!H70=1),Bilans!H64,0)))</f>
        <v>0</v>
      </c>
      <c r="J6" s="512">
        <f ca="1">Majatek!$B$19*('Sprzedaz | Wplywy'!J109-'Sprzedaz | Wplywy'!J111+(IF(AND(Bilans!J70=0,Bilans!I70=1),Bilans!I64,0)))</f>
        <v>0</v>
      </c>
      <c r="K6" s="512">
        <f ca="1">Majatek!$B$19*('Sprzedaz | Wplywy'!K109-'Sprzedaz | Wplywy'!K111+(IF(AND(Bilans!K70=0,Bilans!J70=1),Bilans!J64,0)))</f>
        <v>0</v>
      </c>
      <c r="L6" s="512">
        <f ca="1">Majatek!$B$19*('Sprzedaz | Wplywy'!L109-'Sprzedaz | Wplywy'!L111+(IF(AND(Bilans!L70=0,Bilans!K70=1),Bilans!K64,0)))</f>
        <v>0</v>
      </c>
      <c r="M6" s="512">
        <f ca="1">Majatek!$B$19*('Sprzedaz | Wplywy'!M109-'Sprzedaz | Wplywy'!M111+(IF(AND(Bilans!M70=0,Bilans!L70=1),Bilans!L64,0)))</f>
        <v>0</v>
      </c>
      <c r="N6" s="512">
        <f ca="1">Majatek!$B$19*('Sprzedaz | Wplywy'!N109-'Sprzedaz | Wplywy'!N111+(IF(AND(Bilans!N70=0,Bilans!M70=1),Bilans!M64,0)))</f>
        <v>9556483.5284805819</v>
      </c>
      <c r="O6" s="512">
        <f ca="1">Majatek!$B$19*('Sprzedaz | Wplywy'!O109-'Sprzedaz | Wplywy'!O111+(IF(AND(Bilans!O70=0,Bilans!N70=1),Bilans!N64,0)))</f>
        <v>2389120.8821201455</v>
      </c>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c r="GK6" s="92"/>
      <c r="GL6" s="92"/>
      <c r="GM6" s="92"/>
      <c r="GN6" s="92"/>
      <c r="GO6" s="92"/>
      <c r="GP6" s="92"/>
      <c r="GQ6" s="92"/>
      <c r="GR6" s="92"/>
      <c r="GS6" s="92"/>
      <c r="GT6" s="92"/>
      <c r="GU6" s="92"/>
      <c r="GV6" s="92"/>
      <c r="GW6" s="92"/>
      <c r="GX6" s="92"/>
      <c r="GY6" s="92"/>
      <c r="GZ6" s="92"/>
      <c r="HA6" s="92"/>
      <c r="HB6" s="92"/>
      <c r="HC6" s="92"/>
      <c r="HD6" s="92"/>
      <c r="HE6" s="92"/>
      <c r="HF6" s="92"/>
      <c r="HG6" s="92"/>
      <c r="HH6" s="92"/>
      <c r="HI6" s="92"/>
      <c r="HJ6" s="92"/>
      <c r="HK6" s="92"/>
      <c r="HL6" s="92"/>
      <c r="HM6" s="92"/>
      <c r="HN6" s="92"/>
      <c r="HO6" s="92"/>
      <c r="HP6" s="92"/>
      <c r="HQ6" s="92"/>
      <c r="HR6" s="92"/>
      <c r="HS6" s="92"/>
      <c r="HT6" s="92"/>
      <c r="HU6" s="92"/>
      <c r="HV6" s="92"/>
      <c r="HW6" s="92"/>
      <c r="HX6" s="92"/>
      <c r="HY6" s="92"/>
      <c r="HZ6" s="92"/>
      <c r="IA6" s="92"/>
      <c r="IB6" s="92"/>
      <c r="IC6" s="92"/>
      <c r="ID6" s="92"/>
      <c r="IE6" s="92"/>
      <c r="IF6" s="92"/>
      <c r="IG6" s="92"/>
      <c r="IH6" s="92"/>
      <c r="II6" s="92"/>
      <c r="IJ6" s="92"/>
      <c r="IK6" s="92"/>
      <c r="IL6" s="92"/>
      <c r="IM6" s="92"/>
      <c r="IN6" s="92"/>
      <c r="IO6" s="92"/>
      <c r="IP6" s="92"/>
      <c r="IQ6" s="92"/>
      <c r="IR6" s="92"/>
      <c r="IS6" s="92"/>
      <c r="IT6" s="92"/>
      <c r="IU6" s="92"/>
      <c r="IV6" s="92"/>
      <c r="IW6" s="92"/>
      <c r="IX6" s="92"/>
      <c r="IY6" s="92"/>
      <c r="IZ6" s="92"/>
      <c r="JA6" s="92"/>
      <c r="JB6" s="92"/>
      <c r="JC6" s="92"/>
      <c r="JD6" s="92"/>
      <c r="JE6" s="92"/>
      <c r="JF6" s="92"/>
      <c r="JG6" s="92"/>
      <c r="JH6" s="92"/>
      <c r="JI6" s="92"/>
      <c r="JJ6" s="92"/>
      <c r="JK6" s="92"/>
      <c r="JL6" s="92"/>
      <c r="JM6" s="92"/>
      <c r="JN6" s="92"/>
      <c r="JO6" s="92"/>
      <c r="JP6" s="92"/>
      <c r="JQ6" s="92"/>
      <c r="JR6" s="92"/>
      <c r="JS6" s="92"/>
      <c r="JT6" s="92"/>
      <c r="JU6" s="92"/>
      <c r="JV6" s="92"/>
      <c r="JW6" s="92"/>
      <c r="JX6" s="92"/>
      <c r="JY6" s="92"/>
      <c r="JZ6" s="92"/>
      <c r="KA6" s="92"/>
      <c r="KB6" s="92"/>
      <c r="KC6" s="92"/>
      <c r="KD6" s="92"/>
      <c r="KE6" s="92"/>
      <c r="KF6" s="92"/>
      <c r="KG6" s="92"/>
      <c r="KH6" s="92"/>
      <c r="KI6" s="92"/>
      <c r="KJ6" s="92"/>
      <c r="KK6" s="92"/>
      <c r="KL6" s="92"/>
      <c r="KM6" s="92"/>
      <c r="KN6" s="92"/>
      <c r="KO6" s="92"/>
      <c r="KP6" s="92"/>
      <c r="KQ6" s="92"/>
      <c r="KR6" s="92"/>
      <c r="KS6" s="92"/>
      <c r="KT6" s="92"/>
      <c r="KU6" s="92"/>
      <c r="KV6" s="92"/>
      <c r="KW6" s="92"/>
      <c r="KX6" s="92"/>
      <c r="KY6" s="92"/>
      <c r="KZ6" s="92"/>
      <c r="LA6" s="92"/>
      <c r="LB6" s="92"/>
      <c r="LC6" s="92"/>
      <c r="LD6" s="92"/>
      <c r="LE6" s="92"/>
      <c r="LF6" s="92"/>
      <c r="LG6" s="92"/>
      <c r="LH6" s="92"/>
      <c r="LI6" s="92"/>
      <c r="LJ6" s="92"/>
      <c r="LK6" s="92"/>
      <c r="LL6" s="92"/>
      <c r="LM6" s="92"/>
      <c r="LN6" s="92"/>
      <c r="LO6" s="92"/>
      <c r="LP6" s="92"/>
      <c r="LQ6" s="92"/>
      <c r="LR6" s="92"/>
      <c r="LS6" s="92"/>
      <c r="LT6" s="92"/>
      <c r="LU6" s="92"/>
      <c r="LV6" s="92"/>
      <c r="LW6" s="92"/>
      <c r="LX6" s="92"/>
      <c r="LY6" s="92"/>
      <c r="LZ6" s="92"/>
      <c r="MA6" s="92"/>
      <c r="MB6" s="92"/>
      <c r="MC6" s="92"/>
      <c r="MD6" s="92"/>
      <c r="ME6" s="92"/>
      <c r="MF6" s="92"/>
      <c r="MG6" s="92"/>
      <c r="MH6" s="92"/>
      <c r="MI6" s="92"/>
      <c r="MJ6" s="92"/>
      <c r="MK6" s="92"/>
      <c r="ML6" s="92"/>
      <c r="MM6" s="92"/>
      <c r="MN6" s="92"/>
      <c r="MO6" s="92"/>
      <c r="MP6" s="92"/>
      <c r="MQ6" s="92"/>
      <c r="MR6" s="92"/>
      <c r="MS6" s="92"/>
      <c r="MT6" s="92"/>
      <c r="MU6" s="92"/>
      <c r="MV6" s="92"/>
      <c r="MW6" s="92"/>
      <c r="MX6" s="92"/>
      <c r="MY6" s="92"/>
      <c r="MZ6" s="92"/>
      <c r="NA6" s="92"/>
      <c r="NB6" s="92"/>
      <c r="NC6" s="92"/>
      <c r="ND6" s="92"/>
      <c r="NE6" s="92"/>
      <c r="NF6" s="92"/>
      <c r="NG6" s="92"/>
      <c r="NH6" s="92"/>
      <c r="NI6" s="92"/>
      <c r="NJ6" s="92"/>
      <c r="NK6" s="92"/>
      <c r="NL6" s="92"/>
      <c r="NM6" s="92"/>
      <c r="NN6" s="92"/>
      <c r="NO6" s="92"/>
      <c r="NP6" s="92"/>
      <c r="NQ6" s="92"/>
      <c r="NR6" s="92"/>
      <c r="NS6" s="92"/>
      <c r="NT6" s="92"/>
      <c r="NU6" s="92"/>
      <c r="NV6" s="92"/>
      <c r="NW6" s="92"/>
      <c r="NX6" s="92"/>
      <c r="NY6" s="92"/>
      <c r="NZ6" s="92"/>
      <c r="OA6" s="92"/>
      <c r="OB6" s="92"/>
      <c r="OC6" s="92"/>
      <c r="OD6" s="92"/>
      <c r="OE6" s="92"/>
      <c r="OF6" s="92"/>
      <c r="OG6" s="92"/>
      <c r="OH6" s="92"/>
      <c r="OI6" s="92"/>
      <c r="OJ6" s="92"/>
      <c r="OK6" s="92"/>
      <c r="OL6" s="92"/>
      <c r="OM6" s="92"/>
      <c r="ON6" s="92"/>
      <c r="OO6" s="92"/>
      <c r="OP6" s="92"/>
      <c r="OQ6" s="92"/>
      <c r="OR6" s="92"/>
      <c r="OS6" s="92"/>
      <c r="OT6" s="92"/>
      <c r="OU6" s="92"/>
      <c r="OV6" s="92"/>
      <c r="OW6" s="92"/>
      <c r="OX6" s="92"/>
      <c r="OY6" s="92"/>
      <c r="OZ6" s="92"/>
      <c r="PA6" s="92"/>
      <c r="PB6" s="92"/>
      <c r="PC6" s="92"/>
      <c r="PD6" s="92"/>
      <c r="PE6" s="92"/>
      <c r="PF6" s="92"/>
      <c r="PG6" s="92"/>
      <c r="PH6" s="92"/>
      <c r="PI6" s="92"/>
      <c r="PJ6" s="92"/>
      <c r="PK6" s="92"/>
      <c r="PL6" s="92"/>
      <c r="PM6" s="92"/>
      <c r="PN6" s="92"/>
      <c r="PO6" s="92"/>
      <c r="PP6" s="92"/>
      <c r="PQ6" s="92"/>
      <c r="PR6" s="92"/>
      <c r="PS6" s="92"/>
      <c r="PT6" s="92"/>
      <c r="PU6" s="92"/>
      <c r="PV6" s="92"/>
      <c r="PW6" s="92"/>
      <c r="PX6" s="92"/>
      <c r="PY6" s="92"/>
      <c r="PZ6" s="92"/>
      <c r="QA6" s="92"/>
      <c r="QB6" s="92"/>
      <c r="QC6" s="92"/>
      <c r="QD6" s="92"/>
      <c r="QE6" s="92"/>
      <c r="QF6" s="92"/>
      <c r="QG6" s="92"/>
      <c r="QH6" s="92"/>
      <c r="QI6" s="92"/>
      <c r="QJ6" s="92"/>
      <c r="QK6" s="92"/>
      <c r="QL6" s="92"/>
      <c r="QM6" s="92"/>
      <c r="QN6" s="92"/>
      <c r="QO6" s="92"/>
      <c r="QP6" s="92"/>
      <c r="QQ6" s="92"/>
      <c r="QR6" s="92"/>
      <c r="QS6" s="92"/>
      <c r="QT6" s="92"/>
      <c r="QU6" s="92"/>
      <c r="QV6" s="92"/>
      <c r="QW6" s="92"/>
      <c r="QX6" s="92"/>
      <c r="QY6" s="92"/>
      <c r="QZ6" s="92"/>
      <c r="RA6" s="92"/>
      <c r="RB6" s="92"/>
      <c r="RC6" s="92"/>
      <c r="RD6" s="92"/>
      <c r="RE6" s="92"/>
      <c r="RF6" s="92"/>
      <c r="RG6" s="92"/>
      <c r="RH6" s="92"/>
      <c r="RI6" s="92"/>
      <c r="RJ6" s="92"/>
      <c r="RK6" s="92"/>
      <c r="RL6" s="92"/>
      <c r="RM6" s="92"/>
      <c r="RN6" s="92"/>
      <c r="RO6" s="92"/>
      <c r="RP6" s="92"/>
      <c r="RQ6" s="92"/>
      <c r="RR6" s="92"/>
      <c r="RS6" s="92"/>
      <c r="RT6" s="92"/>
      <c r="RU6" s="92"/>
      <c r="RV6" s="92"/>
      <c r="RW6" s="92"/>
      <c r="RX6" s="92"/>
      <c r="RY6" s="92"/>
      <c r="RZ6" s="92"/>
      <c r="SA6" s="92"/>
      <c r="SB6" s="92"/>
      <c r="SC6" s="92"/>
      <c r="SD6" s="92"/>
      <c r="SE6" s="92"/>
      <c r="SF6" s="92"/>
      <c r="SG6" s="92"/>
      <c r="SH6" s="92"/>
      <c r="SI6" s="92"/>
      <c r="SJ6" s="92"/>
      <c r="SK6" s="92"/>
      <c r="SL6" s="92"/>
      <c r="SM6" s="92"/>
      <c r="SN6" s="92"/>
      <c r="SO6" s="92"/>
      <c r="SP6" s="92"/>
      <c r="SQ6" s="92"/>
      <c r="SR6" s="92"/>
      <c r="SS6" s="92"/>
      <c r="ST6" s="92"/>
      <c r="SU6" s="92"/>
      <c r="SV6" s="92"/>
      <c r="SW6" s="92"/>
      <c r="SX6" s="92"/>
      <c r="SY6" s="92"/>
      <c r="SZ6" s="92"/>
      <c r="TA6" s="92"/>
      <c r="TB6" s="92"/>
      <c r="TC6" s="92"/>
      <c r="TD6" s="92"/>
      <c r="TE6" s="92"/>
      <c r="TF6" s="92"/>
      <c r="TG6" s="92"/>
      <c r="TH6" s="92"/>
      <c r="TI6" s="92"/>
      <c r="TJ6" s="92"/>
      <c r="TK6" s="92"/>
      <c r="TL6" s="92"/>
      <c r="TM6" s="92"/>
      <c r="TN6" s="92"/>
      <c r="TO6" s="92"/>
      <c r="TP6" s="92"/>
      <c r="TQ6" s="92"/>
      <c r="TR6" s="92"/>
      <c r="TS6" s="92"/>
      <c r="TT6" s="92"/>
      <c r="TU6" s="92"/>
      <c r="TV6" s="92"/>
      <c r="TW6" s="92"/>
      <c r="TX6" s="92"/>
      <c r="TY6" s="92"/>
      <c r="TZ6" s="92"/>
      <c r="UA6" s="92"/>
      <c r="UB6" s="92"/>
      <c r="UC6" s="92"/>
      <c r="UD6" s="92"/>
      <c r="UE6" s="92"/>
      <c r="UF6" s="92"/>
      <c r="UG6" s="92"/>
      <c r="UH6" s="92"/>
      <c r="UI6" s="92"/>
      <c r="UJ6" s="92"/>
      <c r="UK6" s="92"/>
      <c r="UL6" s="92"/>
      <c r="UM6" s="92"/>
      <c r="UN6" s="92"/>
      <c r="UO6" s="92"/>
      <c r="UP6" s="92"/>
      <c r="UQ6" s="92"/>
      <c r="UR6" s="92"/>
      <c r="US6" s="92"/>
      <c r="UT6" s="92"/>
      <c r="UU6" s="92"/>
      <c r="UV6" s="92"/>
      <c r="UW6" s="92"/>
      <c r="UX6" s="92"/>
      <c r="UY6" s="92"/>
      <c r="UZ6" s="92"/>
      <c r="VA6" s="92"/>
      <c r="VB6" s="92"/>
      <c r="VC6" s="92"/>
      <c r="VD6" s="92"/>
      <c r="VE6" s="92"/>
      <c r="VF6" s="92"/>
      <c r="VG6" s="92"/>
      <c r="VH6" s="92"/>
      <c r="VI6" s="92"/>
      <c r="VJ6" s="92"/>
      <c r="VK6" s="92"/>
      <c r="VL6" s="92"/>
      <c r="VM6" s="92"/>
      <c r="VN6" s="92"/>
      <c r="VO6" s="92"/>
      <c r="VP6" s="92"/>
      <c r="VQ6" s="92"/>
      <c r="VR6" s="92"/>
      <c r="VS6" s="92"/>
      <c r="VT6" s="92"/>
      <c r="VU6" s="92"/>
      <c r="VV6" s="92"/>
      <c r="VW6" s="92"/>
      <c r="VX6" s="92"/>
      <c r="VY6" s="92"/>
      <c r="VZ6" s="92"/>
      <c r="WA6" s="92"/>
      <c r="WB6" s="92"/>
      <c r="WC6" s="92"/>
      <c r="WD6" s="92"/>
      <c r="WE6" s="92"/>
      <c r="WF6" s="92"/>
      <c r="WG6" s="92"/>
      <c r="WH6" s="92"/>
      <c r="WI6" s="92"/>
      <c r="WJ6" s="92"/>
      <c r="WK6" s="92"/>
      <c r="WL6" s="92"/>
      <c r="WM6" s="92"/>
      <c r="WN6" s="92"/>
      <c r="WO6" s="92"/>
      <c r="WP6" s="92"/>
      <c r="WQ6" s="92"/>
      <c r="WR6" s="92"/>
      <c r="WS6" s="92"/>
      <c r="WT6" s="92"/>
      <c r="WU6" s="92"/>
      <c r="WV6" s="92"/>
      <c r="WW6" s="92"/>
      <c r="WX6" s="92"/>
      <c r="WY6" s="92"/>
      <c r="WZ6" s="92"/>
      <c r="XA6" s="92"/>
      <c r="XB6" s="92"/>
      <c r="XC6" s="92"/>
      <c r="XD6" s="92"/>
      <c r="XE6" s="92"/>
      <c r="XF6" s="92"/>
      <c r="XG6" s="92"/>
      <c r="XH6" s="92"/>
      <c r="XI6" s="92"/>
      <c r="XJ6" s="92"/>
      <c r="XK6" s="92"/>
      <c r="XL6" s="92"/>
      <c r="XM6" s="92"/>
      <c r="XN6" s="92"/>
      <c r="XO6" s="92"/>
      <c r="XP6" s="92"/>
      <c r="XQ6" s="92"/>
      <c r="XR6" s="92"/>
      <c r="XS6" s="92"/>
      <c r="XT6" s="92"/>
      <c r="XU6" s="92"/>
      <c r="XV6" s="92"/>
      <c r="XW6" s="92"/>
      <c r="XX6" s="92"/>
      <c r="XY6" s="92"/>
      <c r="XZ6" s="92"/>
      <c r="YA6" s="92"/>
      <c r="YB6" s="92"/>
      <c r="YC6" s="92"/>
      <c r="YD6" s="92"/>
      <c r="YE6" s="92"/>
      <c r="YF6" s="92"/>
      <c r="YG6" s="92"/>
      <c r="YH6" s="92"/>
      <c r="YI6" s="92"/>
      <c r="YJ6" s="92"/>
      <c r="YK6" s="92"/>
      <c r="YL6" s="92"/>
      <c r="YM6" s="92"/>
      <c r="YN6" s="92"/>
      <c r="YO6" s="92"/>
      <c r="YP6" s="92"/>
      <c r="YQ6" s="92"/>
      <c r="YR6" s="92"/>
      <c r="YS6" s="92"/>
      <c r="YT6" s="92"/>
      <c r="YU6" s="92"/>
      <c r="YV6" s="92"/>
      <c r="YW6" s="92"/>
      <c r="YX6" s="92"/>
      <c r="YY6" s="92"/>
      <c r="YZ6" s="92"/>
      <c r="ZA6" s="92"/>
      <c r="ZB6" s="92"/>
      <c r="ZC6" s="92"/>
      <c r="ZD6" s="92"/>
      <c r="ZE6" s="92"/>
      <c r="ZF6" s="92"/>
      <c r="ZG6" s="92"/>
      <c r="ZH6" s="92"/>
      <c r="ZI6" s="92"/>
      <c r="ZJ6" s="92"/>
      <c r="ZK6" s="92"/>
      <c r="ZL6" s="92"/>
      <c r="ZM6" s="92"/>
      <c r="ZN6" s="92"/>
      <c r="ZO6" s="92"/>
      <c r="ZP6" s="92"/>
      <c r="ZQ6" s="92"/>
      <c r="ZR6" s="92"/>
      <c r="ZS6" s="92"/>
      <c r="ZT6" s="92"/>
      <c r="ZU6" s="92"/>
      <c r="ZV6" s="92"/>
      <c r="ZW6" s="92"/>
      <c r="ZX6" s="92"/>
      <c r="ZY6" s="92"/>
      <c r="ZZ6" s="92"/>
      <c r="AAA6" s="92"/>
      <c r="AAB6" s="92"/>
      <c r="AAC6" s="92"/>
      <c r="AAD6" s="92"/>
      <c r="AAE6" s="92"/>
      <c r="AAF6" s="92"/>
      <c r="AAG6" s="92"/>
      <c r="AAH6" s="92"/>
      <c r="AAI6" s="92"/>
      <c r="AAJ6" s="92"/>
      <c r="AAK6" s="92"/>
      <c r="AAL6" s="92"/>
      <c r="AAM6" s="92"/>
      <c r="AAN6" s="92"/>
      <c r="AAO6" s="92"/>
      <c r="AAP6" s="92"/>
      <c r="AAQ6" s="92"/>
      <c r="AAR6" s="92"/>
      <c r="AAS6" s="92"/>
      <c r="AAT6" s="92"/>
      <c r="AAU6" s="92"/>
      <c r="AAV6" s="92"/>
      <c r="AAW6" s="92"/>
      <c r="AAX6" s="92"/>
      <c r="AAY6" s="92"/>
      <c r="AAZ6" s="92"/>
      <c r="ABA6" s="92"/>
      <c r="ABB6" s="92"/>
      <c r="ABC6" s="92"/>
      <c r="ABD6" s="92"/>
      <c r="ABE6" s="92"/>
      <c r="ABF6" s="92"/>
      <c r="ABG6" s="92"/>
      <c r="ABH6" s="92"/>
      <c r="ABI6" s="92"/>
      <c r="ABJ6" s="92"/>
      <c r="ABK6" s="92"/>
      <c r="ABL6" s="92"/>
      <c r="ABM6" s="92"/>
      <c r="ABN6" s="92"/>
      <c r="ABO6" s="92"/>
      <c r="ABP6" s="92"/>
      <c r="ABQ6" s="92"/>
      <c r="ABR6" s="92"/>
      <c r="ABS6" s="92"/>
      <c r="ABT6" s="92"/>
      <c r="ABU6" s="92"/>
      <c r="ABV6" s="92"/>
      <c r="ABW6" s="92"/>
      <c r="ABX6" s="92"/>
      <c r="ABY6" s="92"/>
      <c r="ABZ6" s="92"/>
      <c r="ACA6" s="92"/>
      <c r="ACB6" s="92"/>
      <c r="ACC6" s="92"/>
      <c r="ACD6" s="92"/>
      <c r="ACE6" s="92"/>
      <c r="ACF6" s="92"/>
      <c r="ACG6" s="92"/>
      <c r="ACH6" s="92"/>
      <c r="ACI6" s="92"/>
      <c r="ACJ6" s="92"/>
      <c r="ACK6" s="92"/>
      <c r="ACL6" s="92"/>
      <c r="ACM6" s="92"/>
      <c r="ACN6" s="92"/>
      <c r="ACO6" s="92"/>
      <c r="ACP6" s="92"/>
      <c r="ACQ6" s="92"/>
      <c r="ACR6" s="92"/>
      <c r="ACS6" s="92"/>
      <c r="ACT6" s="92"/>
      <c r="ACU6" s="92"/>
      <c r="ACV6" s="92"/>
      <c r="ACW6" s="92"/>
      <c r="ACX6" s="92"/>
      <c r="ACY6" s="92"/>
      <c r="ACZ6" s="92"/>
      <c r="ADA6" s="92"/>
      <c r="ADB6" s="92"/>
      <c r="ADC6" s="92"/>
      <c r="ADD6" s="92"/>
      <c r="ADE6" s="92"/>
      <c r="ADF6" s="92"/>
      <c r="ADG6" s="92"/>
      <c r="ADH6" s="92"/>
      <c r="ADI6" s="92"/>
      <c r="ADJ6" s="92"/>
      <c r="ADK6" s="92"/>
      <c r="ADL6" s="92"/>
      <c r="ADM6" s="92"/>
      <c r="ADN6" s="92"/>
      <c r="ADO6" s="92"/>
      <c r="ADP6" s="92"/>
      <c r="ADQ6" s="92"/>
      <c r="ADR6" s="92"/>
      <c r="ADS6" s="92"/>
      <c r="ADT6" s="92"/>
      <c r="ADU6" s="92"/>
      <c r="ADV6" s="92"/>
      <c r="ADW6" s="92"/>
      <c r="ADX6" s="92"/>
      <c r="ADY6" s="92"/>
      <c r="ADZ6" s="92"/>
      <c r="AEA6" s="92"/>
      <c r="AEB6" s="92"/>
      <c r="AEC6" s="92"/>
      <c r="AED6" s="92"/>
      <c r="AEE6" s="92"/>
      <c r="AEF6" s="92"/>
      <c r="AEG6" s="92"/>
      <c r="AEH6" s="92"/>
      <c r="AEI6" s="92"/>
      <c r="AEJ6" s="92"/>
      <c r="AEK6" s="92"/>
      <c r="AEL6" s="92"/>
      <c r="AEM6" s="92"/>
      <c r="AEN6" s="92"/>
      <c r="AEO6" s="92"/>
      <c r="AEP6" s="92"/>
      <c r="AEQ6" s="92"/>
      <c r="AER6" s="92"/>
      <c r="AES6" s="92"/>
      <c r="AET6" s="92"/>
      <c r="AEU6" s="92"/>
      <c r="AEV6" s="92"/>
      <c r="AEW6" s="92"/>
      <c r="AEX6" s="92"/>
      <c r="AEY6" s="92"/>
      <c r="AEZ6" s="92"/>
      <c r="AFA6" s="92"/>
      <c r="AFB6" s="92"/>
      <c r="AFC6" s="92"/>
      <c r="AFD6" s="92"/>
      <c r="AFE6" s="92"/>
      <c r="AFF6" s="92"/>
      <c r="AFG6" s="92"/>
      <c r="AFH6" s="92"/>
      <c r="AFI6" s="92"/>
      <c r="AFJ6" s="92"/>
      <c r="AFK6" s="92"/>
      <c r="AFL6" s="92"/>
      <c r="AFM6" s="92"/>
      <c r="AFN6" s="92"/>
      <c r="AFO6" s="92"/>
      <c r="AFP6" s="92"/>
      <c r="AFQ6" s="92"/>
      <c r="AFR6" s="92"/>
      <c r="AFS6" s="92"/>
      <c r="AFT6" s="92"/>
      <c r="AFU6" s="92"/>
      <c r="AFV6" s="92"/>
      <c r="AFW6" s="92"/>
      <c r="AFX6" s="92"/>
      <c r="AFY6" s="92"/>
      <c r="AFZ6" s="92"/>
      <c r="AGA6" s="92"/>
      <c r="AGB6" s="92"/>
      <c r="AGC6" s="92"/>
      <c r="AGD6" s="92"/>
      <c r="AGE6" s="92"/>
      <c r="AGF6" s="92"/>
      <c r="AGG6" s="92"/>
      <c r="AGH6" s="92"/>
      <c r="AGI6" s="92"/>
      <c r="AGJ6" s="92"/>
      <c r="AGK6" s="92"/>
      <c r="AGL6" s="92"/>
      <c r="AGM6" s="92"/>
      <c r="AGN6" s="92"/>
      <c r="AGO6" s="92"/>
      <c r="AGP6" s="92"/>
      <c r="AGQ6" s="92"/>
      <c r="AGR6" s="92"/>
      <c r="AGS6" s="92"/>
      <c r="AGT6" s="92"/>
      <c r="AGU6" s="92"/>
      <c r="AGV6" s="92"/>
      <c r="AGW6" s="92"/>
      <c r="AGX6" s="92"/>
      <c r="AGY6" s="92"/>
      <c r="AGZ6" s="92"/>
      <c r="AHA6" s="92"/>
      <c r="AHB6" s="92"/>
      <c r="AHC6" s="92"/>
      <c r="AHD6" s="92"/>
      <c r="AHE6" s="92"/>
      <c r="AHF6" s="92"/>
      <c r="AHG6" s="92"/>
      <c r="AHH6" s="92"/>
      <c r="AHI6" s="92"/>
      <c r="AHJ6" s="92"/>
      <c r="AHK6" s="92"/>
      <c r="AHL6" s="92"/>
      <c r="AHM6" s="92"/>
      <c r="AHN6" s="92"/>
      <c r="AHO6" s="92"/>
      <c r="AHP6" s="92"/>
      <c r="AHQ6" s="92"/>
      <c r="AHR6" s="92"/>
      <c r="AHS6" s="92"/>
      <c r="AHT6" s="92"/>
      <c r="AHU6" s="92"/>
      <c r="AHV6" s="92"/>
      <c r="AHW6" s="92"/>
      <c r="AHX6" s="92"/>
      <c r="AHY6" s="92"/>
      <c r="AHZ6" s="92"/>
      <c r="AIA6" s="92"/>
      <c r="AIB6" s="92"/>
      <c r="AIC6" s="92"/>
      <c r="AID6" s="92"/>
      <c r="AIE6" s="92"/>
      <c r="AIF6" s="92"/>
      <c r="AIG6" s="92"/>
      <c r="AIH6" s="92"/>
      <c r="AII6" s="92"/>
      <c r="AIJ6" s="92"/>
      <c r="AIK6" s="92"/>
      <c r="AIL6" s="92"/>
      <c r="AIM6" s="92"/>
      <c r="AIN6" s="92"/>
      <c r="AIO6" s="92"/>
      <c r="AIP6" s="92"/>
      <c r="AIQ6" s="92"/>
      <c r="AIR6" s="92"/>
      <c r="AIS6" s="92"/>
      <c r="AIT6" s="92"/>
      <c r="AIU6" s="92"/>
      <c r="AIV6" s="92"/>
      <c r="AIW6" s="92"/>
      <c r="AIX6" s="92"/>
      <c r="AIY6" s="92"/>
      <c r="AIZ6" s="92"/>
      <c r="AJA6" s="92"/>
      <c r="AJB6" s="92"/>
      <c r="AJC6" s="92"/>
      <c r="AJD6" s="92"/>
      <c r="AJE6" s="92"/>
      <c r="AJF6" s="92"/>
      <c r="AJG6" s="92"/>
      <c r="AJH6" s="92"/>
      <c r="AJI6" s="92"/>
      <c r="AJJ6" s="92"/>
      <c r="AJK6" s="92"/>
      <c r="AJL6" s="92"/>
      <c r="AJM6" s="92"/>
      <c r="AJN6" s="92"/>
      <c r="AJO6" s="92"/>
      <c r="AJP6" s="92"/>
      <c r="AJQ6" s="92"/>
      <c r="AJR6" s="92"/>
      <c r="AJS6" s="92"/>
      <c r="AJT6" s="92"/>
      <c r="AJU6" s="92"/>
      <c r="AJV6" s="92"/>
      <c r="AJW6" s="92"/>
      <c r="AJX6" s="92"/>
      <c r="AJY6" s="92"/>
      <c r="AJZ6" s="92"/>
      <c r="AKA6" s="92"/>
      <c r="AKB6" s="92"/>
      <c r="AKC6" s="92"/>
      <c r="AKD6" s="92"/>
      <c r="AKE6" s="92"/>
      <c r="AKF6" s="92"/>
      <c r="AKG6" s="92"/>
      <c r="AKH6" s="92"/>
      <c r="AKI6" s="92"/>
    </row>
    <row r="7" spans="1:971" s="509" customFormat="1" ht="13.8" customHeight="1">
      <c r="A7" s="516" t="s">
        <v>41</v>
      </c>
      <c r="B7" s="517" t="s">
        <v>95</v>
      </c>
      <c r="C7" s="507"/>
      <c r="D7" s="508">
        <f t="shared" ref="D7:O7" si="1">IF(D$1="",0,SUM(D8:D15))</f>
        <v>0</v>
      </c>
      <c r="E7" s="508">
        <f t="shared" si="1"/>
        <v>0</v>
      </c>
      <c r="F7" s="508">
        <f t="shared" si="1"/>
        <v>0</v>
      </c>
      <c r="G7" s="508">
        <f t="shared" si="1"/>
        <v>0</v>
      </c>
      <c r="H7" s="508">
        <f t="shared" si="1"/>
        <v>0</v>
      </c>
      <c r="I7" s="508">
        <f t="shared" si="1"/>
        <v>0</v>
      </c>
      <c r="J7" s="508">
        <f t="shared" si="1"/>
        <v>0</v>
      </c>
      <c r="K7" s="508">
        <f t="shared" si="1"/>
        <v>0</v>
      </c>
      <c r="L7" s="508">
        <f t="shared" si="1"/>
        <v>0</v>
      </c>
      <c r="M7" s="508">
        <f t="shared" si="1"/>
        <v>0</v>
      </c>
      <c r="N7" s="508">
        <f t="shared" ca="1" si="1"/>
        <v>6146000</v>
      </c>
      <c r="O7" s="508">
        <f t="shared" ca="1" si="1"/>
        <v>1775000</v>
      </c>
    </row>
    <row r="8" spans="1:971" s="515" customFormat="1" ht="13.8" customHeight="1">
      <c r="A8" s="19" t="s">
        <v>25</v>
      </c>
      <c r="B8" s="514" t="s">
        <v>96</v>
      </c>
      <c r="C8" s="514"/>
      <c r="D8" s="518"/>
      <c r="E8" s="518"/>
      <c r="F8" s="518"/>
      <c r="G8" s="518"/>
      <c r="H8" s="518"/>
      <c r="I8" s="518"/>
      <c r="J8" s="518"/>
      <c r="K8" s="518"/>
      <c r="L8" s="518"/>
      <c r="M8" s="518"/>
      <c r="N8" s="518"/>
      <c r="O8" s="518"/>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92"/>
      <c r="FE8" s="92"/>
      <c r="FF8" s="92"/>
      <c r="FG8" s="92"/>
      <c r="FH8" s="92"/>
      <c r="FI8" s="92"/>
      <c r="FJ8" s="92"/>
      <c r="FK8" s="92"/>
      <c r="FL8" s="92"/>
      <c r="FM8" s="92"/>
      <c r="FN8" s="92"/>
      <c r="FO8" s="92"/>
      <c r="FP8" s="92"/>
      <c r="FQ8" s="92"/>
      <c r="FR8" s="92"/>
      <c r="FS8" s="92"/>
      <c r="FT8" s="92"/>
      <c r="FU8" s="92"/>
      <c r="FV8" s="92"/>
      <c r="FW8" s="92"/>
      <c r="FX8" s="92"/>
      <c r="FY8" s="92"/>
      <c r="FZ8" s="92"/>
      <c r="GA8" s="92"/>
      <c r="GB8" s="92"/>
      <c r="GC8" s="92"/>
      <c r="GD8" s="92"/>
      <c r="GE8" s="92"/>
      <c r="GF8" s="92"/>
      <c r="GG8" s="92"/>
      <c r="GH8" s="92"/>
      <c r="GI8" s="92"/>
      <c r="GJ8" s="92"/>
      <c r="GK8" s="92"/>
      <c r="GL8" s="92"/>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c r="IN8" s="92"/>
      <c r="IO8" s="92"/>
      <c r="IP8" s="92"/>
      <c r="IQ8" s="92"/>
      <c r="IR8" s="92"/>
      <c r="IS8" s="92"/>
      <c r="IT8" s="92"/>
      <c r="IU8" s="92"/>
      <c r="IV8" s="92"/>
      <c r="IW8" s="92"/>
      <c r="IX8" s="92"/>
      <c r="IY8" s="92"/>
      <c r="IZ8" s="92"/>
      <c r="JA8" s="92"/>
      <c r="JB8" s="92"/>
      <c r="JC8" s="92"/>
      <c r="JD8" s="92"/>
      <c r="JE8" s="92"/>
      <c r="JF8" s="92"/>
      <c r="JG8" s="92"/>
      <c r="JH8" s="92"/>
      <c r="JI8" s="92"/>
      <c r="JJ8" s="92"/>
      <c r="JK8" s="92"/>
      <c r="JL8" s="92"/>
      <c r="JM8" s="92"/>
      <c r="JN8" s="92"/>
      <c r="JO8" s="92"/>
      <c r="JP8" s="92"/>
      <c r="JQ8" s="92"/>
      <c r="JR8" s="92"/>
      <c r="JS8" s="92"/>
      <c r="JT8" s="92"/>
      <c r="JU8" s="92"/>
      <c r="JV8" s="92"/>
      <c r="JW8" s="92"/>
      <c r="JX8" s="92"/>
      <c r="JY8" s="92"/>
      <c r="JZ8" s="92"/>
      <c r="KA8" s="92"/>
      <c r="KB8" s="92"/>
      <c r="KC8" s="92"/>
      <c r="KD8" s="92"/>
      <c r="KE8" s="92"/>
      <c r="KF8" s="92"/>
      <c r="KG8" s="92"/>
      <c r="KH8" s="92"/>
      <c r="KI8" s="92"/>
      <c r="KJ8" s="92"/>
      <c r="KK8" s="92"/>
      <c r="KL8" s="92"/>
      <c r="KM8" s="92"/>
      <c r="KN8" s="92"/>
      <c r="KO8" s="92"/>
      <c r="KP8" s="92"/>
      <c r="KQ8" s="92"/>
      <c r="KR8" s="92"/>
      <c r="KS8" s="92"/>
      <c r="KT8" s="92"/>
      <c r="KU8" s="92"/>
      <c r="KV8" s="92"/>
      <c r="KW8" s="92"/>
      <c r="KX8" s="92"/>
      <c r="KY8" s="92"/>
      <c r="KZ8" s="92"/>
      <c r="LA8" s="92"/>
      <c r="LB8" s="92"/>
      <c r="LC8" s="92"/>
      <c r="LD8" s="92"/>
      <c r="LE8" s="92"/>
      <c r="LF8" s="92"/>
      <c r="LG8" s="92"/>
      <c r="LH8" s="92"/>
      <c r="LI8" s="92"/>
      <c r="LJ8" s="92"/>
      <c r="LK8" s="92"/>
      <c r="LL8" s="92"/>
      <c r="LM8" s="92"/>
      <c r="LN8" s="92"/>
      <c r="LO8" s="92"/>
      <c r="LP8" s="92"/>
      <c r="LQ8" s="92"/>
      <c r="LR8" s="92"/>
      <c r="LS8" s="92"/>
      <c r="LT8" s="92"/>
      <c r="LU8" s="92"/>
      <c r="LV8" s="92"/>
      <c r="LW8" s="92"/>
      <c r="LX8" s="92"/>
      <c r="LY8" s="92"/>
      <c r="LZ8" s="92"/>
      <c r="MA8" s="92"/>
      <c r="MB8" s="92"/>
      <c r="MC8" s="92"/>
      <c r="MD8" s="92"/>
      <c r="ME8" s="92"/>
      <c r="MF8" s="92"/>
      <c r="MG8" s="92"/>
      <c r="MH8" s="92"/>
      <c r="MI8" s="92"/>
      <c r="MJ8" s="92"/>
      <c r="MK8" s="92"/>
      <c r="ML8" s="92"/>
      <c r="MM8" s="92"/>
      <c r="MN8" s="92"/>
      <c r="MO8" s="92"/>
      <c r="MP8" s="92"/>
      <c r="MQ8" s="92"/>
      <c r="MR8" s="92"/>
      <c r="MS8" s="92"/>
      <c r="MT8" s="92"/>
      <c r="MU8" s="92"/>
      <c r="MV8" s="92"/>
      <c r="MW8" s="92"/>
      <c r="MX8" s="92"/>
      <c r="MY8" s="92"/>
      <c r="MZ8" s="92"/>
      <c r="NA8" s="92"/>
      <c r="NB8" s="92"/>
      <c r="NC8" s="92"/>
      <c r="ND8" s="92"/>
      <c r="NE8" s="92"/>
      <c r="NF8" s="92"/>
      <c r="NG8" s="92"/>
      <c r="NH8" s="92"/>
      <c r="NI8" s="92"/>
      <c r="NJ8" s="92"/>
      <c r="NK8" s="92"/>
      <c r="NL8" s="92"/>
      <c r="NM8" s="92"/>
      <c r="NN8" s="92"/>
      <c r="NO8" s="92"/>
      <c r="NP8" s="92"/>
      <c r="NQ8" s="92"/>
      <c r="NR8" s="92"/>
      <c r="NS8" s="92"/>
      <c r="NT8" s="92"/>
      <c r="NU8" s="92"/>
      <c r="NV8" s="92"/>
      <c r="NW8" s="92"/>
      <c r="NX8" s="92"/>
      <c r="NY8" s="92"/>
      <c r="NZ8" s="92"/>
      <c r="OA8" s="92"/>
      <c r="OB8" s="92"/>
      <c r="OC8" s="92"/>
      <c r="OD8" s="92"/>
      <c r="OE8" s="92"/>
      <c r="OF8" s="92"/>
      <c r="OG8" s="92"/>
      <c r="OH8" s="92"/>
      <c r="OI8" s="92"/>
      <c r="OJ8" s="92"/>
      <c r="OK8" s="92"/>
      <c r="OL8" s="92"/>
      <c r="OM8" s="92"/>
      <c r="ON8" s="92"/>
      <c r="OO8" s="92"/>
      <c r="OP8" s="92"/>
      <c r="OQ8" s="92"/>
      <c r="OR8" s="92"/>
      <c r="OS8" s="92"/>
      <c r="OT8" s="92"/>
      <c r="OU8" s="92"/>
      <c r="OV8" s="92"/>
      <c r="OW8" s="92"/>
      <c r="OX8" s="92"/>
      <c r="OY8" s="92"/>
      <c r="OZ8" s="92"/>
      <c r="PA8" s="92"/>
      <c r="PB8" s="92"/>
      <c r="PC8" s="92"/>
      <c r="PD8" s="92"/>
      <c r="PE8" s="92"/>
      <c r="PF8" s="92"/>
      <c r="PG8" s="92"/>
      <c r="PH8" s="92"/>
      <c r="PI8" s="92"/>
      <c r="PJ8" s="92"/>
      <c r="PK8" s="92"/>
      <c r="PL8" s="92"/>
      <c r="PM8" s="92"/>
      <c r="PN8" s="92"/>
      <c r="PO8" s="92"/>
      <c r="PP8" s="92"/>
      <c r="PQ8" s="92"/>
      <c r="PR8" s="92"/>
      <c r="PS8" s="92"/>
      <c r="PT8" s="92"/>
      <c r="PU8" s="92"/>
      <c r="PV8" s="92"/>
      <c r="PW8" s="92"/>
      <c r="PX8" s="92"/>
      <c r="PY8" s="92"/>
      <c r="PZ8" s="92"/>
      <c r="QA8" s="92"/>
      <c r="QB8" s="92"/>
      <c r="QC8" s="92"/>
      <c r="QD8" s="92"/>
      <c r="QE8" s="92"/>
      <c r="QF8" s="92"/>
      <c r="QG8" s="92"/>
      <c r="QH8" s="92"/>
      <c r="QI8" s="92"/>
      <c r="QJ8" s="92"/>
      <c r="QK8" s="92"/>
      <c r="QL8" s="92"/>
      <c r="QM8" s="92"/>
      <c r="QN8" s="92"/>
      <c r="QO8" s="92"/>
      <c r="QP8" s="92"/>
      <c r="QQ8" s="92"/>
      <c r="QR8" s="92"/>
      <c r="QS8" s="92"/>
      <c r="QT8" s="92"/>
      <c r="QU8" s="92"/>
      <c r="QV8" s="92"/>
      <c r="QW8" s="92"/>
      <c r="QX8" s="92"/>
      <c r="QY8" s="92"/>
      <c r="QZ8" s="92"/>
      <c r="RA8" s="92"/>
      <c r="RB8" s="92"/>
      <c r="RC8" s="92"/>
      <c r="RD8" s="92"/>
      <c r="RE8" s="92"/>
      <c r="RF8" s="92"/>
      <c r="RG8" s="92"/>
      <c r="RH8" s="92"/>
      <c r="RI8" s="92"/>
      <c r="RJ8" s="92"/>
      <c r="RK8" s="92"/>
      <c r="RL8" s="92"/>
      <c r="RM8" s="92"/>
      <c r="RN8" s="92"/>
      <c r="RO8" s="92"/>
      <c r="RP8" s="92"/>
      <c r="RQ8" s="92"/>
      <c r="RR8" s="92"/>
      <c r="RS8" s="92"/>
      <c r="RT8" s="92"/>
      <c r="RU8" s="92"/>
      <c r="RV8" s="92"/>
      <c r="RW8" s="92"/>
      <c r="RX8" s="92"/>
      <c r="RY8" s="92"/>
      <c r="RZ8" s="92"/>
      <c r="SA8" s="92"/>
      <c r="SB8" s="92"/>
      <c r="SC8" s="92"/>
      <c r="SD8" s="92"/>
      <c r="SE8" s="92"/>
      <c r="SF8" s="92"/>
      <c r="SG8" s="92"/>
      <c r="SH8" s="92"/>
      <c r="SI8" s="92"/>
      <c r="SJ8" s="92"/>
      <c r="SK8" s="92"/>
      <c r="SL8" s="92"/>
      <c r="SM8" s="92"/>
      <c r="SN8" s="92"/>
      <c r="SO8" s="92"/>
      <c r="SP8" s="92"/>
      <c r="SQ8" s="92"/>
      <c r="SR8" s="92"/>
      <c r="SS8" s="92"/>
      <c r="ST8" s="92"/>
      <c r="SU8" s="92"/>
      <c r="SV8" s="92"/>
      <c r="SW8" s="92"/>
      <c r="SX8" s="92"/>
      <c r="SY8" s="92"/>
      <c r="SZ8" s="92"/>
      <c r="TA8" s="92"/>
      <c r="TB8" s="92"/>
      <c r="TC8" s="92"/>
      <c r="TD8" s="92"/>
      <c r="TE8" s="92"/>
      <c r="TF8" s="92"/>
      <c r="TG8" s="92"/>
      <c r="TH8" s="92"/>
      <c r="TI8" s="92"/>
      <c r="TJ8" s="92"/>
      <c r="TK8" s="92"/>
      <c r="TL8" s="92"/>
      <c r="TM8" s="92"/>
      <c r="TN8" s="92"/>
      <c r="TO8" s="92"/>
      <c r="TP8" s="92"/>
      <c r="TQ8" s="92"/>
      <c r="TR8" s="92"/>
      <c r="TS8" s="92"/>
      <c r="TT8" s="92"/>
      <c r="TU8" s="92"/>
      <c r="TV8" s="92"/>
      <c r="TW8" s="92"/>
      <c r="TX8" s="92"/>
      <c r="TY8" s="92"/>
      <c r="TZ8" s="92"/>
      <c r="UA8" s="92"/>
      <c r="UB8" s="92"/>
      <c r="UC8" s="92"/>
      <c r="UD8" s="92"/>
      <c r="UE8" s="92"/>
      <c r="UF8" s="92"/>
      <c r="UG8" s="92"/>
      <c r="UH8" s="92"/>
      <c r="UI8" s="92"/>
      <c r="UJ8" s="92"/>
      <c r="UK8" s="92"/>
      <c r="UL8" s="92"/>
      <c r="UM8" s="92"/>
      <c r="UN8" s="92"/>
      <c r="UO8" s="92"/>
      <c r="UP8" s="92"/>
      <c r="UQ8" s="92"/>
      <c r="UR8" s="92"/>
      <c r="US8" s="92"/>
      <c r="UT8" s="92"/>
      <c r="UU8" s="92"/>
      <c r="UV8" s="92"/>
      <c r="UW8" s="92"/>
      <c r="UX8" s="92"/>
      <c r="UY8" s="92"/>
      <c r="UZ8" s="92"/>
      <c r="VA8" s="92"/>
      <c r="VB8" s="92"/>
      <c r="VC8" s="92"/>
      <c r="VD8" s="92"/>
      <c r="VE8" s="92"/>
      <c r="VF8" s="92"/>
      <c r="VG8" s="92"/>
      <c r="VH8" s="92"/>
      <c r="VI8" s="92"/>
      <c r="VJ8" s="92"/>
      <c r="VK8" s="92"/>
      <c r="VL8" s="92"/>
      <c r="VM8" s="92"/>
      <c r="VN8" s="92"/>
      <c r="VO8" s="92"/>
      <c r="VP8" s="92"/>
      <c r="VQ8" s="92"/>
      <c r="VR8" s="92"/>
      <c r="VS8" s="92"/>
      <c r="VT8" s="92"/>
      <c r="VU8" s="92"/>
      <c r="VV8" s="92"/>
      <c r="VW8" s="92"/>
      <c r="VX8" s="92"/>
      <c r="VY8" s="92"/>
      <c r="VZ8" s="92"/>
      <c r="WA8" s="92"/>
      <c r="WB8" s="92"/>
      <c r="WC8" s="92"/>
      <c r="WD8" s="92"/>
      <c r="WE8" s="92"/>
      <c r="WF8" s="92"/>
      <c r="WG8" s="92"/>
      <c r="WH8" s="92"/>
      <c r="WI8" s="92"/>
      <c r="WJ8" s="92"/>
      <c r="WK8" s="92"/>
      <c r="WL8" s="92"/>
      <c r="WM8" s="92"/>
      <c r="WN8" s="92"/>
      <c r="WO8" s="92"/>
      <c r="WP8" s="92"/>
      <c r="WQ8" s="92"/>
      <c r="WR8" s="92"/>
      <c r="WS8" s="92"/>
      <c r="WT8" s="92"/>
      <c r="WU8" s="92"/>
      <c r="WV8" s="92"/>
      <c r="WW8" s="92"/>
      <c r="WX8" s="92"/>
      <c r="WY8" s="92"/>
      <c r="WZ8" s="92"/>
      <c r="XA8" s="92"/>
      <c r="XB8" s="92"/>
      <c r="XC8" s="92"/>
      <c r="XD8" s="92"/>
      <c r="XE8" s="92"/>
      <c r="XF8" s="92"/>
      <c r="XG8" s="92"/>
      <c r="XH8" s="92"/>
      <c r="XI8" s="92"/>
      <c r="XJ8" s="92"/>
      <c r="XK8" s="92"/>
      <c r="XL8" s="92"/>
      <c r="XM8" s="92"/>
      <c r="XN8" s="92"/>
      <c r="XO8" s="92"/>
      <c r="XP8" s="92"/>
      <c r="XQ8" s="92"/>
      <c r="XR8" s="92"/>
      <c r="XS8" s="92"/>
      <c r="XT8" s="92"/>
      <c r="XU8" s="92"/>
      <c r="XV8" s="92"/>
      <c r="XW8" s="92"/>
      <c r="XX8" s="92"/>
      <c r="XY8" s="92"/>
      <c r="XZ8" s="92"/>
      <c r="YA8" s="92"/>
      <c r="YB8" s="92"/>
      <c r="YC8" s="92"/>
      <c r="YD8" s="92"/>
      <c r="YE8" s="92"/>
      <c r="YF8" s="92"/>
      <c r="YG8" s="92"/>
      <c r="YH8" s="92"/>
      <c r="YI8" s="92"/>
      <c r="YJ8" s="92"/>
      <c r="YK8" s="92"/>
      <c r="YL8" s="92"/>
      <c r="YM8" s="92"/>
      <c r="YN8" s="92"/>
      <c r="YO8" s="92"/>
      <c r="YP8" s="92"/>
      <c r="YQ8" s="92"/>
      <c r="YR8" s="92"/>
      <c r="YS8" s="92"/>
      <c r="YT8" s="92"/>
      <c r="YU8" s="92"/>
      <c r="YV8" s="92"/>
      <c r="YW8" s="92"/>
      <c r="YX8" s="92"/>
      <c r="YY8" s="92"/>
      <c r="YZ8" s="92"/>
      <c r="ZA8" s="92"/>
      <c r="ZB8" s="92"/>
      <c r="ZC8" s="92"/>
      <c r="ZD8" s="92"/>
      <c r="ZE8" s="92"/>
      <c r="ZF8" s="92"/>
      <c r="ZG8" s="92"/>
      <c r="ZH8" s="92"/>
      <c r="ZI8" s="92"/>
      <c r="ZJ8" s="92"/>
      <c r="ZK8" s="92"/>
      <c r="ZL8" s="92"/>
      <c r="ZM8" s="92"/>
      <c r="ZN8" s="92"/>
      <c r="ZO8" s="92"/>
      <c r="ZP8" s="92"/>
      <c r="ZQ8" s="92"/>
      <c r="ZR8" s="92"/>
      <c r="ZS8" s="92"/>
      <c r="ZT8" s="92"/>
      <c r="ZU8" s="92"/>
      <c r="ZV8" s="92"/>
      <c r="ZW8" s="92"/>
      <c r="ZX8" s="92"/>
      <c r="ZY8" s="92"/>
      <c r="ZZ8" s="92"/>
      <c r="AAA8" s="92"/>
      <c r="AAB8" s="92"/>
      <c r="AAC8" s="92"/>
      <c r="AAD8" s="92"/>
      <c r="AAE8" s="92"/>
      <c r="AAF8" s="92"/>
      <c r="AAG8" s="92"/>
      <c r="AAH8" s="92"/>
      <c r="AAI8" s="92"/>
      <c r="AAJ8" s="92"/>
      <c r="AAK8" s="92"/>
      <c r="AAL8" s="92"/>
      <c r="AAM8" s="92"/>
      <c r="AAN8" s="92"/>
      <c r="AAO8" s="92"/>
      <c r="AAP8" s="92"/>
      <c r="AAQ8" s="92"/>
      <c r="AAR8" s="92"/>
      <c r="AAS8" s="92"/>
      <c r="AAT8" s="92"/>
      <c r="AAU8" s="92"/>
      <c r="AAV8" s="92"/>
      <c r="AAW8" s="92"/>
      <c r="AAX8" s="92"/>
      <c r="AAY8" s="92"/>
      <c r="AAZ8" s="92"/>
      <c r="ABA8" s="92"/>
      <c r="ABB8" s="92"/>
      <c r="ABC8" s="92"/>
      <c r="ABD8" s="92"/>
      <c r="ABE8" s="92"/>
      <c r="ABF8" s="92"/>
      <c r="ABG8" s="92"/>
      <c r="ABH8" s="92"/>
      <c r="ABI8" s="92"/>
      <c r="ABJ8" s="92"/>
      <c r="ABK8" s="92"/>
      <c r="ABL8" s="92"/>
      <c r="ABM8" s="92"/>
      <c r="ABN8" s="92"/>
      <c r="ABO8" s="92"/>
      <c r="ABP8" s="92"/>
      <c r="ABQ8" s="92"/>
      <c r="ABR8" s="92"/>
      <c r="ABS8" s="92"/>
      <c r="ABT8" s="92"/>
      <c r="ABU8" s="92"/>
      <c r="ABV8" s="92"/>
      <c r="ABW8" s="92"/>
      <c r="ABX8" s="92"/>
      <c r="ABY8" s="92"/>
      <c r="ABZ8" s="92"/>
      <c r="ACA8" s="92"/>
      <c r="ACB8" s="92"/>
      <c r="ACC8" s="92"/>
      <c r="ACD8" s="92"/>
      <c r="ACE8" s="92"/>
      <c r="ACF8" s="92"/>
      <c r="ACG8" s="92"/>
      <c r="ACH8" s="92"/>
      <c r="ACI8" s="92"/>
      <c r="ACJ8" s="92"/>
      <c r="ACK8" s="92"/>
      <c r="ACL8" s="92"/>
      <c r="ACM8" s="92"/>
      <c r="ACN8" s="92"/>
      <c r="ACO8" s="92"/>
      <c r="ACP8" s="92"/>
      <c r="ACQ8" s="92"/>
      <c r="ACR8" s="92"/>
      <c r="ACS8" s="92"/>
      <c r="ACT8" s="92"/>
      <c r="ACU8" s="92"/>
      <c r="ACV8" s="92"/>
      <c r="ACW8" s="92"/>
      <c r="ACX8" s="92"/>
      <c r="ACY8" s="92"/>
      <c r="ACZ8" s="92"/>
      <c r="ADA8" s="92"/>
      <c r="ADB8" s="92"/>
      <c r="ADC8" s="92"/>
      <c r="ADD8" s="92"/>
      <c r="ADE8" s="92"/>
      <c r="ADF8" s="92"/>
      <c r="ADG8" s="92"/>
      <c r="ADH8" s="92"/>
      <c r="ADI8" s="92"/>
      <c r="ADJ8" s="92"/>
      <c r="ADK8" s="92"/>
      <c r="ADL8" s="92"/>
      <c r="ADM8" s="92"/>
      <c r="ADN8" s="92"/>
      <c r="ADO8" s="92"/>
      <c r="ADP8" s="92"/>
      <c r="ADQ8" s="92"/>
      <c r="ADR8" s="92"/>
      <c r="ADS8" s="92"/>
      <c r="ADT8" s="92"/>
      <c r="ADU8" s="92"/>
      <c r="ADV8" s="92"/>
      <c r="ADW8" s="92"/>
      <c r="ADX8" s="92"/>
      <c r="ADY8" s="92"/>
      <c r="ADZ8" s="92"/>
      <c r="AEA8" s="92"/>
      <c r="AEB8" s="92"/>
      <c r="AEC8" s="92"/>
      <c r="AED8" s="92"/>
      <c r="AEE8" s="92"/>
      <c r="AEF8" s="92"/>
      <c r="AEG8" s="92"/>
      <c r="AEH8" s="92"/>
      <c r="AEI8" s="92"/>
      <c r="AEJ8" s="92"/>
      <c r="AEK8" s="92"/>
      <c r="AEL8" s="92"/>
      <c r="AEM8" s="92"/>
      <c r="AEN8" s="92"/>
      <c r="AEO8" s="92"/>
      <c r="AEP8" s="92"/>
      <c r="AEQ8" s="92"/>
      <c r="AER8" s="92"/>
      <c r="AES8" s="92"/>
      <c r="AET8" s="92"/>
      <c r="AEU8" s="92"/>
      <c r="AEV8" s="92"/>
      <c r="AEW8" s="92"/>
      <c r="AEX8" s="92"/>
      <c r="AEY8" s="92"/>
      <c r="AEZ8" s="92"/>
      <c r="AFA8" s="92"/>
      <c r="AFB8" s="92"/>
      <c r="AFC8" s="92"/>
      <c r="AFD8" s="92"/>
      <c r="AFE8" s="92"/>
      <c r="AFF8" s="92"/>
      <c r="AFG8" s="92"/>
      <c r="AFH8" s="92"/>
      <c r="AFI8" s="92"/>
      <c r="AFJ8" s="92"/>
      <c r="AFK8" s="92"/>
      <c r="AFL8" s="92"/>
      <c r="AFM8" s="92"/>
      <c r="AFN8" s="92"/>
      <c r="AFO8" s="92"/>
      <c r="AFP8" s="92"/>
      <c r="AFQ8" s="92"/>
      <c r="AFR8" s="92"/>
      <c r="AFS8" s="92"/>
      <c r="AFT8" s="92"/>
      <c r="AFU8" s="92"/>
      <c r="AFV8" s="92"/>
      <c r="AFW8" s="92"/>
      <c r="AFX8" s="92"/>
      <c r="AFY8" s="92"/>
      <c r="AFZ8" s="92"/>
      <c r="AGA8" s="92"/>
      <c r="AGB8" s="92"/>
      <c r="AGC8" s="92"/>
      <c r="AGD8" s="92"/>
      <c r="AGE8" s="92"/>
      <c r="AGF8" s="92"/>
      <c r="AGG8" s="92"/>
      <c r="AGH8" s="92"/>
      <c r="AGI8" s="92"/>
      <c r="AGJ8" s="92"/>
      <c r="AGK8" s="92"/>
      <c r="AGL8" s="92"/>
      <c r="AGM8" s="92"/>
      <c r="AGN8" s="92"/>
      <c r="AGO8" s="92"/>
      <c r="AGP8" s="92"/>
      <c r="AGQ8" s="92"/>
      <c r="AGR8" s="92"/>
      <c r="AGS8" s="92"/>
      <c r="AGT8" s="92"/>
      <c r="AGU8" s="92"/>
      <c r="AGV8" s="92"/>
      <c r="AGW8" s="92"/>
      <c r="AGX8" s="92"/>
      <c r="AGY8" s="92"/>
      <c r="AGZ8" s="92"/>
      <c r="AHA8" s="92"/>
      <c r="AHB8" s="92"/>
      <c r="AHC8" s="92"/>
      <c r="AHD8" s="92"/>
      <c r="AHE8" s="92"/>
      <c r="AHF8" s="92"/>
      <c r="AHG8" s="92"/>
      <c r="AHH8" s="92"/>
      <c r="AHI8" s="92"/>
      <c r="AHJ8" s="92"/>
      <c r="AHK8" s="92"/>
      <c r="AHL8" s="92"/>
      <c r="AHM8" s="92"/>
      <c r="AHN8" s="92"/>
      <c r="AHO8" s="92"/>
      <c r="AHP8" s="92"/>
      <c r="AHQ8" s="92"/>
      <c r="AHR8" s="92"/>
      <c r="AHS8" s="92"/>
      <c r="AHT8" s="92"/>
      <c r="AHU8" s="92"/>
      <c r="AHV8" s="92"/>
      <c r="AHW8" s="92"/>
      <c r="AHX8" s="92"/>
      <c r="AHY8" s="92"/>
      <c r="AHZ8" s="92"/>
      <c r="AIA8" s="92"/>
      <c r="AIB8" s="92"/>
      <c r="AIC8" s="92"/>
      <c r="AID8" s="92"/>
      <c r="AIE8" s="92"/>
      <c r="AIF8" s="92"/>
      <c r="AIG8" s="92"/>
      <c r="AIH8" s="92"/>
      <c r="AII8" s="92"/>
      <c r="AIJ8" s="92"/>
      <c r="AIK8" s="92"/>
      <c r="AIL8" s="92"/>
      <c r="AIM8" s="92"/>
      <c r="AIN8" s="92"/>
      <c r="AIO8" s="92"/>
      <c r="AIP8" s="92"/>
      <c r="AIQ8" s="92"/>
      <c r="AIR8" s="92"/>
      <c r="AIS8" s="92"/>
      <c r="AIT8" s="92"/>
      <c r="AIU8" s="92"/>
      <c r="AIV8" s="92"/>
      <c r="AIW8" s="92"/>
      <c r="AIX8" s="92"/>
      <c r="AIY8" s="92"/>
      <c r="AIZ8" s="92"/>
      <c r="AJA8" s="92"/>
      <c r="AJB8" s="92"/>
      <c r="AJC8" s="92"/>
      <c r="AJD8" s="92"/>
      <c r="AJE8" s="92"/>
      <c r="AJF8" s="92"/>
      <c r="AJG8" s="92"/>
      <c r="AJH8" s="92"/>
      <c r="AJI8" s="92"/>
      <c r="AJJ8" s="92"/>
      <c r="AJK8" s="92"/>
      <c r="AJL8" s="92"/>
      <c r="AJM8" s="92"/>
      <c r="AJN8" s="92"/>
      <c r="AJO8" s="92"/>
      <c r="AJP8" s="92"/>
      <c r="AJQ8" s="92"/>
      <c r="AJR8" s="92"/>
      <c r="AJS8" s="92"/>
      <c r="AJT8" s="92"/>
      <c r="AJU8" s="92"/>
      <c r="AJV8" s="92"/>
      <c r="AJW8" s="92"/>
      <c r="AJX8" s="92"/>
      <c r="AJY8" s="92"/>
      <c r="AJZ8" s="92"/>
      <c r="AKA8" s="92"/>
      <c r="AKB8" s="92"/>
      <c r="AKC8" s="92"/>
      <c r="AKD8" s="92"/>
      <c r="AKE8" s="92"/>
      <c r="AKF8" s="92"/>
      <c r="AKG8" s="92"/>
      <c r="AKH8" s="92"/>
      <c r="AKI8" s="92"/>
    </row>
    <row r="9" spans="1:971" s="92" customFormat="1" ht="13.8" customHeight="1">
      <c r="A9" s="519" t="s">
        <v>31</v>
      </c>
      <c r="B9" s="520" t="s">
        <v>17</v>
      </c>
      <c r="C9" s="520"/>
      <c r="D9" s="521">
        <v>0</v>
      </c>
      <c r="E9" s="521">
        <v>0</v>
      </c>
      <c r="F9" s="521">
        <v>0</v>
      </c>
      <c r="G9" s="521">
        <v>0</v>
      </c>
      <c r="H9" s="521">
        <v>0</v>
      </c>
      <c r="I9" s="521">
        <v>0</v>
      </c>
      <c r="J9" s="521">
        <v>0</v>
      </c>
      <c r="K9" s="521">
        <v>0</v>
      </c>
      <c r="L9" s="521">
        <v>0</v>
      </c>
      <c r="M9" s="521">
        <v>0</v>
      </c>
      <c r="N9" s="521">
        <v>292799.99999999994</v>
      </c>
      <c r="O9" s="521">
        <v>244000</v>
      </c>
    </row>
    <row r="10" spans="1:971" s="92" customFormat="1" ht="13.8" customHeight="1">
      <c r="A10" s="519" t="s">
        <v>35</v>
      </c>
      <c r="B10" s="520" t="s">
        <v>18</v>
      </c>
      <c r="C10" s="520"/>
      <c r="D10" s="521">
        <v>0</v>
      </c>
      <c r="E10" s="521">
        <v>0</v>
      </c>
      <c r="F10" s="521">
        <v>0</v>
      </c>
      <c r="G10" s="521">
        <v>0</v>
      </c>
      <c r="H10" s="521">
        <v>0</v>
      </c>
      <c r="I10" s="521">
        <v>0</v>
      </c>
      <c r="J10" s="521">
        <v>0</v>
      </c>
      <c r="K10" s="521">
        <v>0</v>
      </c>
      <c r="L10" s="521">
        <v>0</v>
      </c>
      <c r="M10" s="521">
        <v>0</v>
      </c>
      <c r="N10" s="521">
        <v>10000</v>
      </c>
      <c r="O10" s="521">
        <v>10000</v>
      </c>
    </row>
    <row r="11" spans="1:971" s="92" customFormat="1" ht="13.8" customHeight="1">
      <c r="A11" s="519" t="s">
        <v>37</v>
      </c>
      <c r="B11" s="520" t="s">
        <v>19</v>
      </c>
      <c r="C11" s="520"/>
      <c r="D11" s="521">
        <v>0</v>
      </c>
      <c r="E11" s="521">
        <v>0</v>
      </c>
      <c r="F11" s="521">
        <v>0</v>
      </c>
      <c r="G11" s="521">
        <v>0</v>
      </c>
      <c r="H11" s="521">
        <v>0</v>
      </c>
      <c r="I11" s="521">
        <v>0</v>
      </c>
      <c r="J11" s="521">
        <v>0</v>
      </c>
      <c r="K11" s="521">
        <v>0</v>
      </c>
      <c r="L11" s="521">
        <v>0</v>
      </c>
      <c r="M11" s="521">
        <v>0</v>
      </c>
      <c r="N11" s="521">
        <v>0</v>
      </c>
      <c r="O11" s="521">
        <v>0</v>
      </c>
    </row>
    <row r="12" spans="1:971" s="92" customFormat="1" ht="13.8" customHeight="1">
      <c r="A12" s="519" t="s">
        <v>39</v>
      </c>
      <c r="B12" s="520" t="s">
        <v>20</v>
      </c>
      <c r="C12" s="520"/>
      <c r="D12" s="521">
        <v>0</v>
      </c>
      <c r="E12" s="521">
        <v>0</v>
      </c>
      <c r="F12" s="521">
        <v>0</v>
      </c>
      <c r="G12" s="521">
        <v>0</v>
      </c>
      <c r="H12" s="521">
        <v>0</v>
      </c>
      <c r="I12" s="521">
        <v>0</v>
      </c>
      <c r="J12" s="521">
        <v>0</v>
      </c>
      <c r="K12" s="521">
        <v>0</v>
      </c>
      <c r="L12" s="521">
        <v>0</v>
      </c>
      <c r="M12" s="521">
        <v>0</v>
      </c>
      <c r="N12" s="521">
        <v>0</v>
      </c>
      <c r="O12" s="521">
        <v>0</v>
      </c>
    </row>
    <row r="13" spans="1:971" s="92" customFormat="1" ht="13.8" customHeight="1">
      <c r="A13" s="519" t="s">
        <v>60</v>
      </c>
      <c r="B13" s="520" t="s">
        <v>21</v>
      </c>
      <c r="C13" s="520"/>
      <c r="D13" s="521">
        <v>0</v>
      </c>
      <c r="E13" s="521">
        <v>0</v>
      </c>
      <c r="F13" s="521">
        <v>0</v>
      </c>
      <c r="G13" s="521">
        <v>0</v>
      </c>
      <c r="H13" s="521">
        <v>0</v>
      </c>
      <c r="I13" s="521">
        <v>0</v>
      </c>
      <c r="J13" s="521">
        <v>0</v>
      </c>
      <c r="K13" s="521">
        <v>0</v>
      </c>
      <c r="L13" s="521">
        <v>0</v>
      </c>
      <c r="M13" s="521">
        <v>0</v>
      </c>
      <c r="N13" s="521">
        <v>0</v>
      </c>
      <c r="O13" s="521">
        <v>0</v>
      </c>
    </row>
    <row r="14" spans="1:971" s="92" customFormat="1" ht="13.8" customHeight="1">
      <c r="A14" s="519" t="s">
        <v>62</v>
      </c>
      <c r="B14" s="520" t="s">
        <v>22</v>
      </c>
      <c r="C14" s="520"/>
      <c r="D14" s="521">
        <v>0</v>
      </c>
      <c r="E14" s="521">
        <v>0</v>
      </c>
      <c r="F14" s="521">
        <v>0</v>
      </c>
      <c r="G14" s="521">
        <v>0</v>
      </c>
      <c r="H14" s="521">
        <v>0</v>
      </c>
      <c r="I14" s="521">
        <v>0</v>
      </c>
      <c r="J14" s="521">
        <v>0</v>
      </c>
      <c r="K14" s="521">
        <v>0</v>
      </c>
      <c r="L14" s="521">
        <v>0</v>
      </c>
      <c r="M14" s="521">
        <v>0</v>
      </c>
      <c r="N14" s="521">
        <v>103199.99999999999</v>
      </c>
      <c r="O14" s="521">
        <v>86000</v>
      </c>
    </row>
    <row r="15" spans="1:971" s="515" customFormat="1" ht="13.8" customHeight="1">
      <c r="A15" s="19" t="s">
        <v>64</v>
      </c>
      <c r="B15" s="514" t="s">
        <v>97</v>
      </c>
      <c r="C15" s="514"/>
      <c r="D15" s="512">
        <f>IF(AND(Majatek!D17=0,Majatek!C17=1),Majatek!D11,IF(Majatek!D17=0,Majatek!D11-Majatek!C11,0))</f>
        <v>0</v>
      </c>
      <c r="E15" s="512">
        <f>IF(AND(Majatek!E17=0,Majatek!D17=1),Majatek!E11,IF(Majatek!E17=0,Majatek!E11-Majatek!D11,0))</f>
        <v>0</v>
      </c>
      <c r="F15" s="512">
        <f>IF(AND(Majatek!F17=0,Majatek!E17=1),Majatek!F11,IF(Majatek!F17=0,Majatek!F11-Majatek!E11,0))</f>
        <v>0</v>
      </c>
      <c r="G15" s="512">
        <f>IF(AND(Majatek!G17=0,Majatek!F17=1),Majatek!G11,IF(Majatek!G17=0,Majatek!G11-Majatek!F11,0))</f>
        <v>0</v>
      </c>
      <c r="H15" s="512">
        <f>IF(AND(Majatek!H17=0,Majatek!G17=1),Majatek!H11,IF(Majatek!H17=0,Majatek!H11-Majatek!G11,0))</f>
        <v>0</v>
      </c>
      <c r="I15" s="512">
        <f>IF(AND(Majatek!I17=0,Majatek!H17=1),Majatek!I11,IF(Majatek!I17=0,Majatek!I11-Majatek!H11,0))</f>
        <v>0</v>
      </c>
      <c r="J15" s="512">
        <f>IF(AND(Majatek!J17=0,Majatek!I17=1),Majatek!J11,IF(Majatek!J17=0,Majatek!J11-Majatek!I11,0))</f>
        <v>0</v>
      </c>
      <c r="K15" s="512">
        <f>IF(AND(Majatek!K17=0,Majatek!J17=1),Majatek!K11,IF(Majatek!K17=0,Majatek!K11-Majatek!J11,0))</f>
        <v>0</v>
      </c>
      <c r="L15" s="512">
        <f>IF(AND(Majatek!L17=0,Majatek!K17=1),Majatek!L11,IF(Majatek!L17=0,Majatek!L11-Majatek!K11,0))</f>
        <v>0</v>
      </c>
      <c r="M15" s="512">
        <f>IF(AND(Majatek!M17=0,Majatek!L17=1),Majatek!M11,IF(Majatek!M17=0,Majatek!M11-Majatek!L11,0))</f>
        <v>0</v>
      </c>
      <c r="N15" s="512">
        <f ca="1">IF(AND(Majatek!N17=0,Majatek!M17=1),Majatek!N11,IF(Majatek!N17=0,Majatek!N11-Majatek!M11,0))</f>
        <v>5740000</v>
      </c>
      <c r="O15" s="512">
        <f ca="1">IF(AND(Majatek!O17=0,Majatek!N17=1),Majatek!O11,IF(Majatek!O17=0,Majatek!O11-Majatek!N11,0))</f>
        <v>1435000</v>
      </c>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92"/>
      <c r="FE15" s="92"/>
      <c r="FF15" s="92"/>
      <c r="FG15" s="92"/>
      <c r="FH15" s="92"/>
      <c r="FI15" s="92"/>
      <c r="FJ15" s="92"/>
      <c r="FK15" s="92"/>
      <c r="FL15" s="92"/>
      <c r="FM15" s="92"/>
      <c r="FN15" s="92"/>
      <c r="FO15" s="92"/>
      <c r="FP15" s="92"/>
      <c r="FQ15" s="92"/>
      <c r="FR15" s="92"/>
      <c r="FS15" s="92"/>
      <c r="FT15" s="92"/>
      <c r="FU15" s="92"/>
      <c r="FV15" s="92"/>
      <c r="FW15" s="92"/>
      <c r="FX15" s="92"/>
      <c r="FY15" s="92"/>
      <c r="FZ15" s="92"/>
      <c r="GA15" s="92"/>
      <c r="GB15" s="92"/>
      <c r="GC15" s="92"/>
      <c r="GD15" s="92"/>
      <c r="GE15" s="92"/>
      <c r="GF15" s="92"/>
      <c r="GG15" s="92"/>
      <c r="GH15" s="92"/>
      <c r="GI15" s="92"/>
      <c r="GJ15" s="92"/>
      <c r="GK15" s="92"/>
      <c r="GL15" s="92"/>
      <c r="GM15" s="92"/>
      <c r="GN15" s="92"/>
      <c r="GO15" s="92"/>
      <c r="GP15" s="92"/>
      <c r="GQ15" s="92"/>
      <c r="GR15" s="92"/>
      <c r="GS15" s="92"/>
      <c r="GT15" s="92"/>
      <c r="GU15" s="92"/>
      <c r="GV15" s="92"/>
      <c r="GW15" s="92"/>
      <c r="GX15" s="92"/>
      <c r="GY15" s="92"/>
      <c r="GZ15" s="92"/>
      <c r="HA15" s="92"/>
      <c r="HB15" s="92"/>
      <c r="HC15" s="92"/>
      <c r="HD15" s="92"/>
      <c r="HE15" s="92"/>
      <c r="HF15" s="92"/>
      <c r="HG15" s="92"/>
      <c r="HH15" s="92"/>
      <c r="HI15" s="92"/>
      <c r="HJ15" s="92"/>
      <c r="HK15" s="92"/>
      <c r="HL15" s="92"/>
      <c r="HM15" s="92"/>
      <c r="HN15" s="92"/>
      <c r="HO15" s="92"/>
      <c r="HP15" s="92"/>
      <c r="HQ15" s="92"/>
      <c r="HR15" s="92"/>
      <c r="HS15" s="92"/>
      <c r="HT15" s="92"/>
      <c r="HU15" s="92"/>
      <c r="HV15" s="92"/>
      <c r="HW15" s="92"/>
      <c r="HX15" s="92"/>
      <c r="HY15" s="92"/>
      <c r="HZ15" s="92"/>
      <c r="IA15" s="92"/>
      <c r="IB15" s="92"/>
      <c r="IC15" s="92"/>
      <c r="ID15" s="92"/>
      <c r="IE15" s="92"/>
      <c r="IF15" s="92"/>
      <c r="IG15" s="92"/>
      <c r="IH15" s="92"/>
      <c r="II15" s="92"/>
      <c r="IJ15" s="92"/>
      <c r="IK15" s="92"/>
      <c r="IL15" s="92"/>
      <c r="IM15" s="92"/>
      <c r="IN15" s="92"/>
      <c r="IO15" s="92"/>
      <c r="IP15" s="92"/>
      <c r="IQ15" s="92"/>
      <c r="IR15" s="92"/>
      <c r="IS15" s="92"/>
      <c r="IT15" s="92"/>
      <c r="IU15" s="92"/>
      <c r="IV15" s="92"/>
      <c r="IW15" s="92"/>
      <c r="IX15" s="92"/>
      <c r="IY15" s="92"/>
      <c r="IZ15" s="92"/>
      <c r="JA15" s="92"/>
      <c r="JB15" s="92"/>
      <c r="JC15" s="92"/>
      <c r="JD15" s="92"/>
      <c r="JE15" s="92"/>
      <c r="JF15" s="92"/>
      <c r="JG15" s="92"/>
      <c r="JH15" s="92"/>
      <c r="JI15" s="92"/>
      <c r="JJ15" s="92"/>
      <c r="JK15" s="92"/>
      <c r="JL15" s="92"/>
      <c r="JM15" s="92"/>
      <c r="JN15" s="92"/>
      <c r="JO15" s="92"/>
      <c r="JP15" s="92"/>
      <c r="JQ15" s="92"/>
      <c r="JR15" s="92"/>
      <c r="JS15" s="92"/>
      <c r="JT15" s="92"/>
      <c r="JU15" s="92"/>
      <c r="JV15" s="92"/>
      <c r="JW15" s="92"/>
      <c r="JX15" s="92"/>
      <c r="JY15" s="92"/>
      <c r="JZ15" s="92"/>
      <c r="KA15" s="92"/>
      <c r="KB15" s="92"/>
      <c r="KC15" s="92"/>
      <c r="KD15" s="92"/>
      <c r="KE15" s="92"/>
      <c r="KF15" s="92"/>
      <c r="KG15" s="92"/>
      <c r="KH15" s="92"/>
      <c r="KI15" s="92"/>
      <c r="KJ15" s="92"/>
      <c r="KK15" s="92"/>
      <c r="KL15" s="92"/>
      <c r="KM15" s="92"/>
      <c r="KN15" s="92"/>
      <c r="KO15" s="92"/>
      <c r="KP15" s="92"/>
      <c r="KQ15" s="92"/>
      <c r="KR15" s="92"/>
      <c r="KS15" s="92"/>
      <c r="KT15" s="92"/>
      <c r="KU15" s="92"/>
      <c r="KV15" s="92"/>
      <c r="KW15" s="92"/>
      <c r="KX15" s="92"/>
      <c r="KY15" s="92"/>
      <c r="KZ15" s="92"/>
      <c r="LA15" s="92"/>
      <c r="LB15" s="92"/>
      <c r="LC15" s="92"/>
      <c r="LD15" s="92"/>
      <c r="LE15" s="92"/>
      <c r="LF15" s="92"/>
      <c r="LG15" s="92"/>
      <c r="LH15" s="92"/>
      <c r="LI15" s="92"/>
      <c r="LJ15" s="92"/>
      <c r="LK15" s="92"/>
      <c r="LL15" s="92"/>
      <c r="LM15" s="92"/>
      <c r="LN15" s="92"/>
      <c r="LO15" s="92"/>
      <c r="LP15" s="92"/>
      <c r="LQ15" s="92"/>
      <c r="LR15" s="92"/>
      <c r="LS15" s="92"/>
      <c r="LT15" s="92"/>
      <c r="LU15" s="92"/>
      <c r="LV15" s="92"/>
      <c r="LW15" s="92"/>
      <c r="LX15" s="92"/>
      <c r="LY15" s="92"/>
      <c r="LZ15" s="92"/>
      <c r="MA15" s="92"/>
      <c r="MB15" s="92"/>
      <c r="MC15" s="92"/>
      <c r="MD15" s="92"/>
      <c r="ME15" s="92"/>
      <c r="MF15" s="92"/>
      <c r="MG15" s="92"/>
      <c r="MH15" s="92"/>
      <c r="MI15" s="92"/>
      <c r="MJ15" s="92"/>
      <c r="MK15" s="92"/>
      <c r="ML15" s="92"/>
      <c r="MM15" s="92"/>
      <c r="MN15" s="92"/>
      <c r="MO15" s="92"/>
      <c r="MP15" s="92"/>
      <c r="MQ15" s="92"/>
      <c r="MR15" s="92"/>
      <c r="MS15" s="92"/>
      <c r="MT15" s="92"/>
      <c r="MU15" s="92"/>
      <c r="MV15" s="92"/>
      <c r="MW15" s="92"/>
      <c r="MX15" s="92"/>
      <c r="MY15" s="92"/>
      <c r="MZ15" s="92"/>
      <c r="NA15" s="92"/>
      <c r="NB15" s="92"/>
      <c r="NC15" s="92"/>
      <c r="ND15" s="92"/>
      <c r="NE15" s="92"/>
      <c r="NF15" s="92"/>
      <c r="NG15" s="92"/>
      <c r="NH15" s="92"/>
      <c r="NI15" s="92"/>
      <c r="NJ15" s="92"/>
      <c r="NK15" s="92"/>
      <c r="NL15" s="92"/>
      <c r="NM15" s="92"/>
      <c r="NN15" s="92"/>
      <c r="NO15" s="92"/>
      <c r="NP15" s="92"/>
      <c r="NQ15" s="92"/>
      <c r="NR15" s="92"/>
      <c r="NS15" s="92"/>
      <c r="NT15" s="92"/>
      <c r="NU15" s="92"/>
      <c r="NV15" s="92"/>
      <c r="NW15" s="92"/>
      <c r="NX15" s="92"/>
      <c r="NY15" s="92"/>
      <c r="NZ15" s="92"/>
      <c r="OA15" s="92"/>
      <c r="OB15" s="92"/>
      <c r="OC15" s="92"/>
      <c r="OD15" s="92"/>
      <c r="OE15" s="92"/>
      <c r="OF15" s="92"/>
      <c r="OG15" s="92"/>
      <c r="OH15" s="92"/>
      <c r="OI15" s="92"/>
      <c r="OJ15" s="92"/>
      <c r="OK15" s="92"/>
      <c r="OL15" s="92"/>
      <c r="OM15" s="92"/>
      <c r="ON15" s="92"/>
      <c r="OO15" s="92"/>
      <c r="OP15" s="92"/>
      <c r="OQ15" s="92"/>
      <c r="OR15" s="92"/>
      <c r="OS15" s="92"/>
      <c r="OT15" s="92"/>
      <c r="OU15" s="92"/>
      <c r="OV15" s="92"/>
      <c r="OW15" s="92"/>
      <c r="OX15" s="92"/>
      <c r="OY15" s="92"/>
      <c r="OZ15" s="92"/>
      <c r="PA15" s="92"/>
      <c r="PB15" s="92"/>
      <c r="PC15" s="92"/>
      <c r="PD15" s="92"/>
      <c r="PE15" s="92"/>
      <c r="PF15" s="92"/>
      <c r="PG15" s="92"/>
      <c r="PH15" s="92"/>
      <c r="PI15" s="92"/>
      <c r="PJ15" s="92"/>
      <c r="PK15" s="92"/>
      <c r="PL15" s="92"/>
      <c r="PM15" s="92"/>
      <c r="PN15" s="92"/>
      <c r="PO15" s="92"/>
      <c r="PP15" s="92"/>
      <c r="PQ15" s="92"/>
      <c r="PR15" s="92"/>
      <c r="PS15" s="92"/>
      <c r="PT15" s="92"/>
      <c r="PU15" s="92"/>
      <c r="PV15" s="92"/>
      <c r="PW15" s="92"/>
      <c r="PX15" s="92"/>
      <c r="PY15" s="92"/>
      <c r="PZ15" s="92"/>
      <c r="QA15" s="92"/>
      <c r="QB15" s="92"/>
      <c r="QC15" s="92"/>
      <c r="QD15" s="92"/>
      <c r="QE15" s="92"/>
      <c r="QF15" s="92"/>
      <c r="QG15" s="92"/>
      <c r="QH15" s="92"/>
      <c r="QI15" s="92"/>
      <c r="QJ15" s="92"/>
      <c r="QK15" s="92"/>
      <c r="QL15" s="92"/>
      <c r="QM15" s="92"/>
      <c r="QN15" s="92"/>
      <c r="QO15" s="92"/>
      <c r="QP15" s="92"/>
      <c r="QQ15" s="92"/>
      <c r="QR15" s="92"/>
      <c r="QS15" s="92"/>
      <c r="QT15" s="92"/>
      <c r="QU15" s="92"/>
      <c r="QV15" s="92"/>
      <c r="QW15" s="92"/>
      <c r="QX15" s="92"/>
      <c r="QY15" s="92"/>
      <c r="QZ15" s="92"/>
      <c r="RA15" s="92"/>
      <c r="RB15" s="92"/>
      <c r="RC15" s="92"/>
      <c r="RD15" s="92"/>
      <c r="RE15" s="92"/>
      <c r="RF15" s="92"/>
      <c r="RG15" s="92"/>
      <c r="RH15" s="92"/>
      <c r="RI15" s="92"/>
      <c r="RJ15" s="92"/>
      <c r="RK15" s="92"/>
      <c r="RL15" s="92"/>
      <c r="RM15" s="92"/>
      <c r="RN15" s="92"/>
      <c r="RO15" s="92"/>
      <c r="RP15" s="92"/>
      <c r="RQ15" s="92"/>
      <c r="RR15" s="92"/>
      <c r="RS15" s="92"/>
      <c r="RT15" s="92"/>
      <c r="RU15" s="92"/>
      <c r="RV15" s="92"/>
      <c r="RW15" s="92"/>
      <c r="RX15" s="92"/>
      <c r="RY15" s="92"/>
      <c r="RZ15" s="92"/>
      <c r="SA15" s="92"/>
      <c r="SB15" s="92"/>
      <c r="SC15" s="92"/>
      <c r="SD15" s="92"/>
      <c r="SE15" s="92"/>
      <c r="SF15" s="92"/>
      <c r="SG15" s="92"/>
      <c r="SH15" s="92"/>
      <c r="SI15" s="92"/>
      <c r="SJ15" s="92"/>
      <c r="SK15" s="92"/>
      <c r="SL15" s="92"/>
      <c r="SM15" s="92"/>
      <c r="SN15" s="92"/>
      <c r="SO15" s="92"/>
      <c r="SP15" s="92"/>
      <c r="SQ15" s="92"/>
      <c r="SR15" s="92"/>
      <c r="SS15" s="92"/>
      <c r="ST15" s="92"/>
      <c r="SU15" s="92"/>
      <c r="SV15" s="92"/>
      <c r="SW15" s="92"/>
      <c r="SX15" s="92"/>
      <c r="SY15" s="92"/>
      <c r="SZ15" s="92"/>
      <c r="TA15" s="92"/>
      <c r="TB15" s="92"/>
      <c r="TC15" s="92"/>
      <c r="TD15" s="92"/>
      <c r="TE15" s="92"/>
      <c r="TF15" s="92"/>
      <c r="TG15" s="92"/>
      <c r="TH15" s="92"/>
      <c r="TI15" s="92"/>
      <c r="TJ15" s="92"/>
      <c r="TK15" s="92"/>
      <c r="TL15" s="92"/>
      <c r="TM15" s="92"/>
      <c r="TN15" s="92"/>
      <c r="TO15" s="92"/>
      <c r="TP15" s="92"/>
      <c r="TQ15" s="92"/>
      <c r="TR15" s="92"/>
      <c r="TS15" s="92"/>
      <c r="TT15" s="92"/>
      <c r="TU15" s="92"/>
      <c r="TV15" s="92"/>
      <c r="TW15" s="92"/>
      <c r="TX15" s="92"/>
      <c r="TY15" s="92"/>
      <c r="TZ15" s="92"/>
      <c r="UA15" s="92"/>
      <c r="UB15" s="92"/>
      <c r="UC15" s="92"/>
      <c r="UD15" s="92"/>
      <c r="UE15" s="92"/>
      <c r="UF15" s="92"/>
      <c r="UG15" s="92"/>
      <c r="UH15" s="92"/>
      <c r="UI15" s="92"/>
      <c r="UJ15" s="92"/>
      <c r="UK15" s="92"/>
      <c r="UL15" s="92"/>
      <c r="UM15" s="92"/>
      <c r="UN15" s="92"/>
      <c r="UO15" s="92"/>
      <c r="UP15" s="92"/>
      <c r="UQ15" s="92"/>
      <c r="UR15" s="92"/>
      <c r="US15" s="92"/>
      <c r="UT15" s="92"/>
      <c r="UU15" s="92"/>
      <c r="UV15" s="92"/>
      <c r="UW15" s="92"/>
      <c r="UX15" s="92"/>
      <c r="UY15" s="92"/>
      <c r="UZ15" s="92"/>
      <c r="VA15" s="92"/>
      <c r="VB15" s="92"/>
      <c r="VC15" s="92"/>
      <c r="VD15" s="92"/>
      <c r="VE15" s="92"/>
      <c r="VF15" s="92"/>
      <c r="VG15" s="92"/>
      <c r="VH15" s="92"/>
      <c r="VI15" s="92"/>
      <c r="VJ15" s="92"/>
      <c r="VK15" s="92"/>
      <c r="VL15" s="92"/>
      <c r="VM15" s="92"/>
      <c r="VN15" s="92"/>
      <c r="VO15" s="92"/>
      <c r="VP15" s="92"/>
      <c r="VQ15" s="92"/>
      <c r="VR15" s="92"/>
      <c r="VS15" s="92"/>
      <c r="VT15" s="92"/>
      <c r="VU15" s="92"/>
      <c r="VV15" s="92"/>
      <c r="VW15" s="92"/>
      <c r="VX15" s="92"/>
      <c r="VY15" s="92"/>
      <c r="VZ15" s="92"/>
      <c r="WA15" s="92"/>
      <c r="WB15" s="92"/>
      <c r="WC15" s="92"/>
      <c r="WD15" s="92"/>
      <c r="WE15" s="92"/>
      <c r="WF15" s="92"/>
      <c r="WG15" s="92"/>
      <c r="WH15" s="92"/>
      <c r="WI15" s="92"/>
      <c r="WJ15" s="92"/>
      <c r="WK15" s="92"/>
      <c r="WL15" s="92"/>
      <c r="WM15" s="92"/>
      <c r="WN15" s="92"/>
      <c r="WO15" s="92"/>
      <c r="WP15" s="92"/>
      <c r="WQ15" s="92"/>
      <c r="WR15" s="92"/>
      <c r="WS15" s="92"/>
      <c r="WT15" s="92"/>
      <c r="WU15" s="92"/>
      <c r="WV15" s="92"/>
      <c r="WW15" s="92"/>
      <c r="WX15" s="92"/>
      <c r="WY15" s="92"/>
      <c r="WZ15" s="92"/>
      <c r="XA15" s="92"/>
      <c r="XB15" s="92"/>
      <c r="XC15" s="92"/>
      <c r="XD15" s="92"/>
      <c r="XE15" s="92"/>
      <c r="XF15" s="92"/>
      <c r="XG15" s="92"/>
      <c r="XH15" s="92"/>
      <c r="XI15" s="92"/>
      <c r="XJ15" s="92"/>
      <c r="XK15" s="92"/>
      <c r="XL15" s="92"/>
      <c r="XM15" s="92"/>
      <c r="XN15" s="92"/>
      <c r="XO15" s="92"/>
      <c r="XP15" s="92"/>
      <c r="XQ15" s="92"/>
      <c r="XR15" s="92"/>
      <c r="XS15" s="92"/>
      <c r="XT15" s="92"/>
      <c r="XU15" s="92"/>
      <c r="XV15" s="92"/>
      <c r="XW15" s="92"/>
      <c r="XX15" s="92"/>
      <c r="XY15" s="92"/>
      <c r="XZ15" s="92"/>
      <c r="YA15" s="92"/>
      <c r="YB15" s="92"/>
      <c r="YC15" s="92"/>
      <c r="YD15" s="92"/>
      <c r="YE15" s="92"/>
      <c r="YF15" s="92"/>
      <c r="YG15" s="92"/>
      <c r="YH15" s="92"/>
      <c r="YI15" s="92"/>
      <c r="YJ15" s="92"/>
      <c r="YK15" s="92"/>
      <c r="YL15" s="92"/>
      <c r="YM15" s="92"/>
      <c r="YN15" s="92"/>
      <c r="YO15" s="92"/>
      <c r="YP15" s="92"/>
      <c r="YQ15" s="92"/>
      <c r="YR15" s="92"/>
      <c r="YS15" s="92"/>
      <c r="YT15" s="92"/>
      <c r="YU15" s="92"/>
      <c r="YV15" s="92"/>
      <c r="YW15" s="92"/>
      <c r="YX15" s="92"/>
      <c r="YY15" s="92"/>
      <c r="YZ15" s="92"/>
      <c r="ZA15" s="92"/>
      <c r="ZB15" s="92"/>
      <c r="ZC15" s="92"/>
      <c r="ZD15" s="92"/>
      <c r="ZE15" s="92"/>
      <c r="ZF15" s="92"/>
      <c r="ZG15" s="92"/>
      <c r="ZH15" s="92"/>
      <c r="ZI15" s="92"/>
      <c r="ZJ15" s="92"/>
      <c r="ZK15" s="92"/>
      <c r="ZL15" s="92"/>
      <c r="ZM15" s="92"/>
      <c r="ZN15" s="92"/>
      <c r="ZO15" s="92"/>
      <c r="ZP15" s="92"/>
      <c r="ZQ15" s="92"/>
      <c r="ZR15" s="92"/>
      <c r="ZS15" s="92"/>
      <c r="ZT15" s="92"/>
      <c r="ZU15" s="92"/>
      <c r="ZV15" s="92"/>
      <c r="ZW15" s="92"/>
      <c r="ZX15" s="92"/>
      <c r="ZY15" s="92"/>
      <c r="ZZ15" s="92"/>
      <c r="AAA15" s="92"/>
      <c r="AAB15" s="92"/>
      <c r="AAC15" s="92"/>
      <c r="AAD15" s="92"/>
      <c r="AAE15" s="92"/>
      <c r="AAF15" s="92"/>
      <c r="AAG15" s="92"/>
      <c r="AAH15" s="92"/>
      <c r="AAI15" s="92"/>
      <c r="AAJ15" s="92"/>
      <c r="AAK15" s="92"/>
      <c r="AAL15" s="92"/>
      <c r="AAM15" s="92"/>
      <c r="AAN15" s="92"/>
      <c r="AAO15" s="92"/>
      <c r="AAP15" s="92"/>
      <c r="AAQ15" s="92"/>
      <c r="AAR15" s="92"/>
      <c r="AAS15" s="92"/>
      <c r="AAT15" s="92"/>
      <c r="AAU15" s="92"/>
      <c r="AAV15" s="92"/>
      <c r="AAW15" s="92"/>
      <c r="AAX15" s="92"/>
      <c r="AAY15" s="92"/>
      <c r="AAZ15" s="92"/>
      <c r="ABA15" s="92"/>
      <c r="ABB15" s="92"/>
      <c r="ABC15" s="92"/>
      <c r="ABD15" s="92"/>
      <c r="ABE15" s="92"/>
      <c r="ABF15" s="92"/>
      <c r="ABG15" s="92"/>
      <c r="ABH15" s="92"/>
      <c r="ABI15" s="92"/>
      <c r="ABJ15" s="92"/>
      <c r="ABK15" s="92"/>
      <c r="ABL15" s="92"/>
      <c r="ABM15" s="92"/>
      <c r="ABN15" s="92"/>
      <c r="ABO15" s="92"/>
      <c r="ABP15" s="92"/>
      <c r="ABQ15" s="92"/>
      <c r="ABR15" s="92"/>
      <c r="ABS15" s="92"/>
      <c r="ABT15" s="92"/>
      <c r="ABU15" s="92"/>
      <c r="ABV15" s="92"/>
      <c r="ABW15" s="92"/>
      <c r="ABX15" s="92"/>
      <c r="ABY15" s="92"/>
      <c r="ABZ15" s="92"/>
      <c r="ACA15" s="92"/>
      <c r="ACB15" s="92"/>
      <c r="ACC15" s="92"/>
      <c r="ACD15" s="92"/>
      <c r="ACE15" s="92"/>
      <c r="ACF15" s="92"/>
      <c r="ACG15" s="92"/>
      <c r="ACH15" s="92"/>
      <c r="ACI15" s="92"/>
      <c r="ACJ15" s="92"/>
      <c r="ACK15" s="92"/>
      <c r="ACL15" s="92"/>
      <c r="ACM15" s="92"/>
      <c r="ACN15" s="92"/>
      <c r="ACO15" s="92"/>
      <c r="ACP15" s="92"/>
      <c r="ACQ15" s="92"/>
      <c r="ACR15" s="92"/>
      <c r="ACS15" s="92"/>
      <c r="ACT15" s="92"/>
      <c r="ACU15" s="92"/>
      <c r="ACV15" s="92"/>
      <c r="ACW15" s="92"/>
      <c r="ACX15" s="92"/>
      <c r="ACY15" s="92"/>
      <c r="ACZ15" s="92"/>
      <c r="ADA15" s="92"/>
      <c r="ADB15" s="92"/>
      <c r="ADC15" s="92"/>
      <c r="ADD15" s="92"/>
      <c r="ADE15" s="92"/>
      <c r="ADF15" s="92"/>
      <c r="ADG15" s="92"/>
      <c r="ADH15" s="92"/>
      <c r="ADI15" s="92"/>
      <c r="ADJ15" s="92"/>
      <c r="ADK15" s="92"/>
      <c r="ADL15" s="92"/>
      <c r="ADM15" s="92"/>
      <c r="ADN15" s="92"/>
      <c r="ADO15" s="92"/>
      <c r="ADP15" s="92"/>
      <c r="ADQ15" s="92"/>
      <c r="ADR15" s="92"/>
      <c r="ADS15" s="92"/>
      <c r="ADT15" s="92"/>
      <c r="ADU15" s="92"/>
      <c r="ADV15" s="92"/>
      <c r="ADW15" s="92"/>
      <c r="ADX15" s="92"/>
      <c r="ADY15" s="92"/>
      <c r="ADZ15" s="92"/>
      <c r="AEA15" s="92"/>
      <c r="AEB15" s="92"/>
      <c r="AEC15" s="92"/>
      <c r="AED15" s="92"/>
      <c r="AEE15" s="92"/>
      <c r="AEF15" s="92"/>
      <c r="AEG15" s="92"/>
      <c r="AEH15" s="92"/>
      <c r="AEI15" s="92"/>
      <c r="AEJ15" s="92"/>
      <c r="AEK15" s="92"/>
      <c r="AEL15" s="92"/>
      <c r="AEM15" s="92"/>
      <c r="AEN15" s="92"/>
      <c r="AEO15" s="92"/>
      <c r="AEP15" s="92"/>
      <c r="AEQ15" s="92"/>
      <c r="AER15" s="92"/>
      <c r="AES15" s="92"/>
      <c r="AET15" s="92"/>
      <c r="AEU15" s="92"/>
      <c r="AEV15" s="92"/>
      <c r="AEW15" s="92"/>
      <c r="AEX15" s="92"/>
      <c r="AEY15" s="92"/>
      <c r="AEZ15" s="92"/>
      <c r="AFA15" s="92"/>
      <c r="AFB15" s="92"/>
      <c r="AFC15" s="92"/>
      <c r="AFD15" s="92"/>
      <c r="AFE15" s="92"/>
      <c r="AFF15" s="92"/>
      <c r="AFG15" s="92"/>
      <c r="AFH15" s="92"/>
      <c r="AFI15" s="92"/>
      <c r="AFJ15" s="92"/>
      <c r="AFK15" s="92"/>
      <c r="AFL15" s="92"/>
      <c r="AFM15" s="92"/>
      <c r="AFN15" s="92"/>
      <c r="AFO15" s="92"/>
      <c r="AFP15" s="92"/>
      <c r="AFQ15" s="92"/>
      <c r="AFR15" s="92"/>
      <c r="AFS15" s="92"/>
      <c r="AFT15" s="92"/>
      <c r="AFU15" s="92"/>
      <c r="AFV15" s="92"/>
      <c r="AFW15" s="92"/>
      <c r="AFX15" s="92"/>
      <c r="AFY15" s="92"/>
      <c r="AFZ15" s="92"/>
      <c r="AGA15" s="92"/>
      <c r="AGB15" s="92"/>
      <c r="AGC15" s="92"/>
      <c r="AGD15" s="92"/>
      <c r="AGE15" s="92"/>
      <c r="AGF15" s="92"/>
      <c r="AGG15" s="92"/>
      <c r="AGH15" s="92"/>
      <c r="AGI15" s="92"/>
      <c r="AGJ15" s="92"/>
      <c r="AGK15" s="92"/>
      <c r="AGL15" s="92"/>
      <c r="AGM15" s="92"/>
      <c r="AGN15" s="92"/>
      <c r="AGO15" s="92"/>
      <c r="AGP15" s="92"/>
      <c r="AGQ15" s="92"/>
      <c r="AGR15" s="92"/>
      <c r="AGS15" s="92"/>
      <c r="AGT15" s="92"/>
      <c r="AGU15" s="92"/>
      <c r="AGV15" s="92"/>
      <c r="AGW15" s="92"/>
      <c r="AGX15" s="92"/>
      <c r="AGY15" s="92"/>
      <c r="AGZ15" s="92"/>
      <c r="AHA15" s="92"/>
      <c r="AHB15" s="92"/>
      <c r="AHC15" s="92"/>
      <c r="AHD15" s="92"/>
      <c r="AHE15" s="92"/>
      <c r="AHF15" s="92"/>
      <c r="AHG15" s="92"/>
      <c r="AHH15" s="92"/>
      <c r="AHI15" s="92"/>
      <c r="AHJ15" s="92"/>
      <c r="AHK15" s="92"/>
      <c r="AHL15" s="92"/>
      <c r="AHM15" s="92"/>
      <c r="AHN15" s="92"/>
      <c r="AHO15" s="92"/>
      <c r="AHP15" s="92"/>
      <c r="AHQ15" s="92"/>
      <c r="AHR15" s="92"/>
      <c r="AHS15" s="92"/>
      <c r="AHT15" s="92"/>
      <c r="AHU15" s="92"/>
      <c r="AHV15" s="92"/>
      <c r="AHW15" s="92"/>
      <c r="AHX15" s="92"/>
      <c r="AHY15" s="92"/>
      <c r="AHZ15" s="92"/>
      <c r="AIA15" s="92"/>
      <c r="AIB15" s="92"/>
      <c r="AIC15" s="92"/>
      <c r="AID15" s="92"/>
      <c r="AIE15" s="92"/>
      <c r="AIF15" s="92"/>
      <c r="AIG15" s="92"/>
      <c r="AIH15" s="92"/>
      <c r="AII15" s="92"/>
      <c r="AIJ15" s="92"/>
      <c r="AIK15" s="92"/>
      <c r="AIL15" s="92"/>
      <c r="AIM15" s="92"/>
      <c r="AIN15" s="92"/>
      <c r="AIO15" s="92"/>
      <c r="AIP15" s="92"/>
      <c r="AIQ15" s="92"/>
      <c r="AIR15" s="92"/>
      <c r="AIS15" s="92"/>
      <c r="AIT15" s="92"/>
      <c r="AIU15" s="92"/>
      <c r="AIV15" s="92"/>
      <c r="AIW15" s="92"/>
      <c r="AIX15" s="92"/>
      <c r="AIY15" s="92"/>
      <c r="AIZ15" s="92"/>
      <c r="AJA15" s="92"/>
      <c r="AJB15" s="92"/>
      <c r="AJC15" s="92"/>
      <c r="AJD15" s="92"/>
      <c r="AJE15" s="92"/>
      <c r="AJF15" s="92"/>
      <c r="AJG15" s="92"/>
      <c r="AJH15" s="92"/>
      <c r="AJI15" s="92"/>
      <c r="AJJ15" s="92"/>
      <c r="AJK15" s="92"/>
      <c r="AJL15" s="92"/>
      <c r="AJM15" s="92"/>
      <c r="AJN15" s="92"/>
      <c r="AJO15" s="92"/>
      <c r="AJP15" s="92"/>
      <c r="AJQ15" s="92"/>
      <c r="AJR15" s="92"/>
      <c r="AJS15" s="92"/>
      <c r="AJT15" s="92"/>
      <c r="AJU15" s="92"/>
      <c r="AJV15" s="92"/>
      <c r="AJW15" s="92"/>
      <c r="AJX15" s="92"/>
      <c r="AJY15" s="92"/>
      <c r="AJZ15" s="92"/>
      <c r="AKA15" s="92"/>
      <c r="AKB15" s="92"/>
      <c r="AKC15" s="92"/>
      <c r="AKD15" s="92"/>
      <c r="AKE15" s="92"/>
      <c r="AKF15" s="92"/>
      <c r="AKG15" s="92"/>
      <c r="AKH15" s="92"/>
      <c r="AKI15" s="92"/>
    </row>
    <row r="16" spans="1:971" s="509" customFormat="1" ht="13.8" customHeight="1">
      <c r="A16" s="516" t="s">
        <v>98</v>
      </c>
      <c r="B16" s="517" t="s">
        <v>196</v>
      </c>
      <c r="C16" s="507"/>
      <c r="D16" s="508">
        <f t="shared" ref="D16:O16" ca="1" si="2">IF(D1="",0,D3-D7)</f>
        <v>0</v>
      </c>
      <c r="E16" s="508">
        <f t="shared" ca="1" si="2"/>
        <v>0</v>
      </c>
      <c r="F16" s="508">
        <f t="shared" ca="1" si="2"/>
        <v>0</v>
      </c>
      <c r="G16" s="508">
        <f t="shared" ca="1" si="2"/>
        <v>0</v>
      </c>
      <c r="H16" s="508">
        <f t="shared" ca="1" si="2"/>
        <v>0</v>
      </c>
      <c r="I16" s="508">
        <f t="shared" ca="1" si="2"/>
        <v>0</v>
      </c>
      <c r="J16" s="508">
        <f t="shared" ca="1" si="2"/>
        <v>0</v>
      </c>
      <c r="K16" s="508">
        <f t="shared" ca="1" si="2"/>
        <v>0</v>
      </c>
      <c r="L16" s="508">
        <f t="shared" ca="1" si="2"/>
        <v>0</v>
      </c>
      <c r="M16" s="508">
        <f t="shared" ca="1" si="2"/>
        <v>0</v>
      </c>
      <c r="N16" s="508">
        <f t="shared" ca="1" si="2"/>
        <v>19082800</v>
      </c>
      <c r="O16" s="508">
        <f t="shared" ca="1" si="2"/>
        <v>4532200</v>
      </c>
    </row>
    <row r="17" spans="1:971" s="509" customFormat="1" ht="13.8" customHeight="1">
      <c r="A17" s="516" t="s">
        <v>99</v>
      </c>
      <c r="B17" s="517" t="s">
        <v>100</v>
      </c>
      <c r="C17" s="507"/>
      <c r="D17" s="508">
        <f>IF(D$1="",0,SUM(D18:D20))</f>
        <v>0</v>
      </c>
      <c r="E17" s="508">
        <f t="shared" ref="E17:O17" si="3">IF(E$1="",0,SUM(E18:E20))</f>
        <v>0</v>
      </c>
      <c r="F17" s="508">
        <f t="shared" si="3"/>
        <v>0</v>
      </c>
      <c r="G17" s="508">
        <f t="shared" si="3"/>
        <v>0</v>
      </c>
      <c r="H17" s="508">
        <f t="shared" si="3"/>
        <v>0</v>
      </c>
      <c r="I17" s="508">
        <f t="shared" si="3"/>
        <v>0</v>
      </c>
      <c r="J17" s="508">
        <f t="shared" si="3"/>
        <v>0</v>
      </c>
      <c r="K17" s="508">
        <f t="shared" si="3"/>
        <v>0</v>
      </c>
      <c r="L17" s="508">
        <f t="shared" si="3"/>
        <v>0</v>
      </c>
      <c r="M17" s="508">
        <f t="shared" si="3"/>
        <v>0</v>
      </c>
      <c r="N17" s="508">
        <f t="shared" si="3"/>
        <v>0</v>
      </c>
      <c r="O17" s="508">
        <f t="shared" si="3"/>
        <v>0</v>
      </c>
    </row>
    <row r="18" spans="1:971" s="515" customFormat="1" ht="13.8" customHeight="1">
      <c r="A18" s="19" t="s">
        <v>25</v>
      </c>
      <c r="B18" s="514" t="s">
        <v>101</v>
      </c>
      <c r="C18" s="514"/>
      <c r="D18" s="518"/>
      <c r="E18" s="518"/>
      <c r="F18" s="518"/>
      <c r="G18" s="518"/>
      <c r="H18" s="518"/>
      <c r="I18" s="518"/>
      <c r="J18" s="518"/>
      <c r="K18" s="518"/>
      <c r="L18" s="518"/>
      <c r="M18" s="518"/>
      <c r="N18" s="518"/>
      <c r="O18" s="518"/>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c r="GM18" s="92"/>
      <c r="GN18" s="92"/>
      <c r="GO18" s="92"/>
      <c r="GP18" s="92"/>
      <c r="GQ18" s="92"/>
      <c r="GR18" s="92"/>
      <c r="GS18" s="92"/>
      <c r="GT18" s="92"/>
      <c r="GU18" s="92"/>
      <c r="GV18" s="92"/>
      <c r="GW18" s="92"/>
      <c r="GX18" s="92"/>
      <c r="GY18" s="92"/>
      <c r="GZ18" s="92"/>
      <c r="HA18" s="92"/>
      <c r="HB18" s="92"/>
      <c r="HC18" s="92"/>
      <c r="HD18" s="92"/>
      <c r="HE18" s="92"/>
      <c r="HF18" s="92"/>
      <c r="HG18" s="92"/>
      <c r="HH18" s="92"/>
      <c r="HI18" s="92"/>
      <c r="HJ18" s="92"/>
      <c r="HK18" s="92"/>
      <c r="HL18" s="92"/>
      <c r="HM18" s="92"/>
      <c r="HN18" s="92"/>
      <c r="HO18" s="92"/>
      <c r="HP18" s="92"/>
      <c r="HQ18" s="92"/>
      <c r="HR18" s="92"/>
      <c r="HS18" s="92"/>
      <c r="HT18" s="92"/>
      <c r="HU18" s="92"/>
      <c r="HV18" s="92"/>
      <c r="HW18" s="92"/>
      <c r="HX18" s="92"/>
      <c r="HY18" s="92"/>
      <c r="HZ18" s="92"/>
      <c r="IA18" s="92"/>
      <c r="IB18" s="92"/>
      <c r="IC18" s="92"/>
      <c r="ID18" s="92"/>
      <c r="IE18" s="92"/>
      <c r="IF18" s="92"/>
      <c r="IG18" s="92"/>
      <c r="IH18" s="92"/>
      <c r="II18" s="92"/>
      <c r="IJ18" s="92"/>
      <c r="IK18" s="92"/>
      <c r="IL18" s="92"/>
      <c r="IM18" s="92"/>
      <c r="IN18" s="92"/>
      <c r="IO18" s="92"/>
      <c r="IP18" s="92"/>
      <c r="IQ18" s="92"/>
      <c r="IR18" s="92"/>
      <c r="IS18" s="92"/>
      <c r="IT18" s="92"/>
      <c r="IU18" s="92"/>
      <c r="IV18" s="92"/>
      <c r="IW18" s="92"/>
      <c r="IX18" s="92"/>
      <c r="IY18" s="92"/>
      <c r="IZ18" s="92"/>
      <c r="JA18" s="92"/>
      <c r="JB18" s="92"/>
      <c r="JC18" s="92"/>
      <c r="JD18" s="92"/>
      <c r="JE18" s="92"/>
      <c r="JF18" s="92"/>
      <c r="JG18" s="92"/>
      <c r="JH18" s="92"/>
      <c r="JI18" s="92"/>
      <c r="JJ18" s="92"/>
      <c r="JK18" s="92"/>
      <c r="JL18" s="92"/>
      <c r="JM18" s="92"/>
      <c r="JN18" s="92"/>
      <c r="JO18" s="92"/>
      <c r="JP18" s="92"/>
      <c r="JQ18" s="92"/>
      <c r="JR18" s="92"/>
      <c r="JS18" s="92"/>
      <c r="JT18" s="92"/>
      <c r="JU18" s="92"/>
      <c r="JV18" s="92"/>
      <c r="JW18" s="92"/>
      <c r="JX18" s="92"/>
      <c r="JY18" s="92"/>
      <c r="JZ18" s="92"/>
      <c r="KA18" s="92"/>
      <c r="KB18" s="92"/>
      <c r="KC18" s="92"/>
      <c r="KD18" s="92"/>
      <c r="KE18" s="92"/>
      <c r="KF18" s="92"/>
      <c r="KG18" s="92"/>
      <c r="KH18" s="92"/>
      <c r="KI18" s="92"/>
      <c r="KJ18" s="92"/>
      <c r="KK18" s="92"/>
      <c r="KL18" s="92"/>
      <c r="KM18" s="92"/>
      <c r="KN18" s="92"/>
      <c r="KO18" s="92"/>
      <c r="KP18" s="92"/>
      <c r="KQ18" s="92"/>
      <c r="KR18" s="92"/>
      <c r="KS18" s="92"/>
      <c r="KT18" s="92"/>
      <c r="KU18" s="92"/>
      <c r="KV18" s="92"/>
      <c r="KW18" s="92"/>
      <c r="KX18" s="92"/>
      <c r="KY18" s="92"/>
      <c r="KZ18" s="92"/>
      <c r="LA18" s="92"/>
      <c r="LB18" s="92"/>
      <c r="LC18" s="92"/>
      <c r="LD18" s="92"/>
      <c r="LE18" s="92"/>
      <c r="LF18" s="92"/>
      <c r="LG18" s="92"/>
      <c r="LH18" s="92"/>
      <c r="LI18" s="92"/>
      <c r="LJ18" s="92"/>
      <c r="LK18" s="92"/>
      <c r="LL18" s="92"/>
      <c r="LM18" s="92"/>
      <c r="LN18" s="92"/>
      <c r="LO18" s="92"/>
      <c r="LP18" s="92"/>
      <c r="LQ18" s="92"/>
      <c r="LR18" s="92"/>
      <c r="LS18" s="92"/>
      <c r="LT18" s="92"/>
      <c r="LU18" s="92"/>
      <c r="LV18" s="92"/>
      <c r="LW18" s="92"/>
      <c r="LX18" s="92"/>
      <c r="LY18" s="92"/>
      <c r="LZ18" s="92"/>
      <c r="MA18" s="92"/>
      <c r="MB18" s="92"/>
      <c r="MC18" s="92"/>
      <c r="MD18" s="92"/>
      <c r="ME18" s="92"/>
      <c r="MF18" s="92"/>
      <c r="MG18" s="92"/>
      <c r="MH18" s="92"/>
      <c r="MI18" s="92"/>
      <c r="MJ18" s="92"/>
      <c r="MK18" s="92"/>
      <c r="ML18" s="92"/>
      <c r="MM18" s="92"/>
      <c r="MN18" s="92"/>
      <c r="MO18" s="92"/>
      <c r="MP18" s="92"/>
      <c r="MQ18" s="92"/>
      <c r="MR18" s="92"/>
      <c r="MS18" s="92"/>
      <c r="MT18" s="92"/>
      <c r="MU18" s="92"/>
      <c r="MV18" s="92"/>
      <c r="MW18" s="92"/>
      <c r="MX18" s="92"/>
      <c r="MY18" s="92"/>
      <c r="MZ18" s="92"/>
      <c r="NA18" s="92"/>
      <c r="NB18" s="92"/>
      <c r="NC18" s="92"/>
      <c r="ND18" s="92"/>
      <c r="NE18" s="92"/>
      <c r="NF18" s="92"/>
      <c r="NG18" s="92"/>
      <c r="NH18" s="92"/>
      <c r="NI18" s="92"/>
      <c r="NJ18" s="92"/>
      <c r="NK18" s="92"/>
      <c r="NL18" s="92"/>
      <c r="NM18" s="92"/>
      <c r="NN18" s="92"/>
      <c r="NO18" s="92"/>
      <c r="NP18" s="92"/>
      <c r="NQ18" s="92"/>
      <c r="NR18" s="92"/>
      <c r="NS18" s="92"/>
      <c r="NT18" s="92"/>
      <c r="NU18" s="92"/>
      <c r="NV18" s="92"/>
      <c r="NW18" s="92"/>
      <c r="NX18" s="92"/>
      <c r="NY18" s="92"/>
      <c r="NZ18" s="92"/>
      <c r="OA18" s="92"/>
      <c r="OB18" s="92"/>
      <c r="OC18" s="92"/>
      <c r="OD18" s="92"/>
      <c r="OE18" s="92"/>
      <c r="OF18" s="92"/>
      <c r="OG18" s="92"/>
      <c r="OH18" s="92"/>
      <c r="OI18" s="92"/>
      <c r="OJ18" s="92"/>
      <c r="OK18" s="92"/>
      <c r="OL18" s="92"/>
      <c r="OM18" s="92"/>
      <c r="ON18" s="92"/>
      <c r="OO18" s="92"/>
      <c r="OP18" s="92"/>
      <c r="OQ18" s="92"/>
      <c r="OR18" s="92"/>
      <c r="OS18" s="92"/>
      <c r="OT18" s="92"/>
      <c r="OU18" s="92"/>
      <c r="OV18" s="92"/>
      <c r="OW18" s="92"/>
      <c r="OX18" s="92"/>
      <c r="OY18" s="92"/>
      <c r="OZ18" s="92"/>
      <c r="PA18" s="92"/>
      <c r="PB18" s="92"/>
      <c r="PC18" s="92"/>
      <c r="PD18" s="92"/>
      <c r="PE18" s="92"/>
      <c r="PF18" s="92"/>
      <c r="PG18" s="92"/>
      <c r="PH18" s="92"/>
      <c r="PI18" s="92"/>
      <c r="PJ18" s="92"/>
      <c r="PK18" s="92"/>
      <c r="PL18" s="92"/>
      <c r="PM18" s="92"/>
      <c r="PN18" s="92"/>
      <c r="PO18" s="92"/>
      <c r="PP18" s="92"/>
      <c r="PQ18" s="92"/>
      <c r="PR18" s="92"/>
      <c r="PS18" s="92"/>
      <c r="PT18" s="92"/>
      <c r="PU18" s="92"/>
      <c r="PV18" s="92"/>
      <c r="PW18" s="92"/>
      <c r="PX18" s="92"/>
      <c r="PY18" s="92"/>
      <c r="PZ18" s="92"/>
      <c r="QA18" s="92"/>
      <c r="QB18" s="92"/>
      <c r="QC18" s="92"/>
      <c r="QD18" s="92"/>
      <c r="QE18" s="92"/>
      <c r="QF18" s="92"/>
      <c r="QG18" s="92"/>
      <c r="QH18" s="92"/>
      <c r="QI18" s="92"/>
      <c r="QJ18" s="92"/>
      <c r="QK18" s="92"/>
      <c r="QL18" s="92"/>
      <c r="QM18" s="92"/>
      <c r="QN18" s="92"/>
      <c r="QO18" s="92"/>
      <c r="QP18" s="92"/>
      <c r="QQ18" s="92"/>
      <c r="QR18" s="92"/>
      <c r="QS18" s="92"/>
      <c r="QT18" s="92"/>
      <c r="QU18" s="92"/>
      <c r="QV18" s="92"/>
      <c r="QW18" s="92"/>
      <c r="QX18" s="92"/>
      <c r="QY18" s="92"/>
      <c r="QZ18" s="92"/>
      <c r="RA18" s="92"/>
      <c r="RB18" s="92"/>
      <c r="RC18" s="92"/>
      <c r="RD18" s="92"/>
      <c r="RE18" s="92"/>
      <c r="RF18" s="92"/>
      <c r="RG18" s="92"/>
      <c r="RH18" s="92"/>
      <c r="RI18" s="92"/>
      <c r="RJ18" s="92"/>
      <c r="RK18" s="92"/>
      <c r="RL18" s="92"/>
      <c r="RM18" s="92"/>
      <c r="RN18" s="92"/>
      <c r="RO18" s="92"/>
      <c r="RP18" s="92"/>
      <c r="RQ18" s="92"/>
      <c r="RR18" s="92"/>
      <c r="RS18" s="92"/>
      <c r="RT18" s="92"/>
      <c r="RU18" s="92"/>
      <c r="RV18" s="92"/>
      <c r="RW18" s="92"/>
      <c r="RX18" s="92"/>
      <c r="RY18" s="92"/>
      <c r="RZ18" s="92"/>
      <c r="SA18" s="92"/>
      <c r="SB18" s="92"/>
      <c r="SC18" s="92"/>
      <c r="SD18" s="92"/>
      <c r="SE18" s="92"/>
      <c r="SF18" s="92"/>
      <c r="SG18" s="92"/>
      <c r="SH18" s="92"/>
      <c r="SI18" s="92"/>
      <c r="SJ18" s="92"/>
      <c r="SK18" s="92"/>
      <c r="SL18" s="92"/>
      <c r="SM18" s="92"/>
      <c r="SN18" s="92"/>
      <c r="SO18" s="92"/>
      <c r="SP18" s="92"/>
      <c r="SQ18" s="92"/>
      <c r="SR18" s="92"/>
      <c r="SS18" s="92"/>
      <c r="ST18" s="92"/>
      <c r="SU18" s="92"/>
      <c r="SV18" s="92"/>
      <c r="SW18" s="92"/>
      <c r="SX18" s="92"/>
      <c r="SY18" s="92"/>
      <c r="SZ18" s="92"/>
      <c r="TA18" s="92"/>
      <c r="TB18" s="92"/>
      <c r="TC18" s="92"/>
      <c r="TD18" s="92"/>
      <c r="TE18" s="92"/>
      <c r="TF18" s="92"/>
      <c r="TG18" s="92"/>
      <c r="TH18" s="92"/>
      <c r="TI18" s="92"/>
      <c r="TJ18" s="92"/>
      <c r="TK18" s="92"/>
      <c r="TL18" s="92"/>
      <c r="TM18" s="92"/>
      <c r="TN18" s="92"/>
      <c r="TO18" s="92"/>
      <c r="TP18" s="92"/>
      <c r="TQ18" s="92"/>
      <c r="TR18" s="92"/>
      <c r="TS18" s="92"/>
      <c r="TT18" s="92"/>
      <c r="TU18" s="92"/>
      <c r="TV18" s="92"/>
      <c r="TW18" s="92"/>
      <c r="TX18" s="92"/>
      <c r="TY18" s="92"/>
      <c r="TZ18" s="92"/>
      <c r="UA18" s="92"/>
      <c r="UB18" s="92"/>
      <c r="UC18" s="92"/>
      <c r="UD18" s="92"/>
      <c r="UE18" s="92"/>
      <c r="UF18" s="92"/>
      <c r="UG18" s="92"/>
      <c r="UH18" s="92"/>
      <c r="UI18" s="92"/>
      <c r="UJ18" s="92"/>
      <c r="UK18" s="92"/>
      <c r="UL18" s="92"/>
      <c r="UM18" s="92"/>
      <c r="UN18" s="92"/>
      <c r="UO18" s="92"/>
      <c r="UP18" s="92"/>
      <c r="UQ18" s="92"/>
      <c r="UR18" s="92"/>
      <c r="US18" s="92"/>
      <c r="UT18" s="92"/>
      <c r="UU18" s="92"/>
      <c r="UV18" s="92"/>
      <c r="UW18" s="92"/>
      <c r="UX18" s="92"/>
      <c r="UY18" s="92"/>
      <c r="UZ18" s="92"/>
      <c r="VA18" s="92"/>
      <c r="VB18" s="92"/>
      <c r="VC18" s="92"/>
      <c r="VD18" s="92"/>
      <c r="VE18" s="92"/>
      <c r="VF18" s="92"/>
      <c r="VG18" s="92"/>
      <c r="VH18" s="92"/>
      <c r="VI18" s="92"/>
      <c r="VJ18" s="92"/>
      <c r="VK18" s="92"/>
      <c r="VL18" s="92"/>
      <c r="VM18" s="92"/>
      <c r="VN18" s="92"/>
      <c r="VO18" s="92"/>
      <c r="VP18" s="92"/>
      <c r="VQ18" s="92"/>
      <c r="VR18" s="92"/>
      <c r="VS18" s="92"/>
      <c r="VT18" s="92"/>
      <c r="VU18" s="92"/>
      <c r="VV18" s="92"/>
      <c r="VW18" s="92"/>
      <c r="VX18" s="92"/>
      <c r="VY18" s="92"/>
      <c r="VZ18" s="92"/>
      <c r="WA18" s="92"/>
      <c r="WB18" s="92"/>
      <c r="WC18" s="92"/>
      <c r="WD18" s="92"/>
      <c r="WE18" s="92"/>
      <c r="WF18" s="92"/>
      <c r="WG18" s="92"/>
      <c r="WH18" s="92"/>
      <c r="WI18" s="92"/>
      <c r="WJ18" s="92"/>
      <c r="WK18" s="92"/>
      <c r="WL18" s="92"/>
      <c r="WM18" s="92"/>
      <c r="WN18" s="92"/>
      <c r="WO18" s="92"/>
      <c r="WP18" s="92"/>
      <c r="WQ18" s="92"/>
      <c r="WR18" s="92"/>
      <c r="WS18" s="92"/>
      <c r="WT18" s="92"/>
      <c r="WU18" s="92"/>
      <c r="WV18" s="92"/>
      <c r="WW18" s="92"/>
      <c r="WX18" s="92"/>
      <c r="WY18" s="92"/>
      <c r="WZ18" s="92"/>
      <c r="XA18" s="92"/>
      <c r="XB18" s="92"/>
      <c r="XC18" s="92"/>
      <c r="XD18" s="92"/>
      <c r="XE18" s="92"/>
      <c r="XF18" s="92"/>
      <c r="XG18" s="92"/>
      <c r="XH18" s="92"/>
      <c r="XI18" s="92"/>
      <c r="XJ18" s="92"/>
      <c r="XK18" s="92"/>
      <c r="XL18" s="92"/>
      <c r="XM18" s="92"/>
      <c r="XN18" s="92"/>
      <c r="XO18" s="92"/>
      <c r="XP18" s="92"/>
      <c r="XQ18" s="92"/>
      <c r="XR18" s="92"/>
      <c r="XS18" s="92"/>
      <c r="XT18" s="92"/>
      <c r="XU18" s="92"/>
      <c r="XV18" s="92"/>
      <c r="XW18" s="92"/>
      <c r="XX18" s="92"/>
      <c r="XY18" s="92"/>
      <c r="XZ18" s="92"/>
      <c r="YA18" s="92"/>
      <c r="YB18" s="92"/>
      <c r="YC18" s="92"/>
      <c r="YD18" s="92"/>
      <c r="YE18" s="92"/>
      <c r="YF18" s="92"/>
      <c r="YG18" s="92"/>
      <c r="YH18" s="92"/>
      <c r="YI18" s="92"/>
      <c r="YJ18" s="92"/>
      <c r="YK18" s="92"/>
      <c r="YL18" s="92"/>
      <c r="YM18" s="92"/>
      <c r="YN18" s="92"/>
      <c r="YO18" s="92"/>
      <c r="YP18" s="92"/>
      <c r="YQ18" s="92"/>
      <c r="YR18" s="92"/>
      <c r="YS18" s="92"/>
      <c r="YT18" s="92"/>
      <c r="YU18" s="92"/>
      <c r="YV18" s="92"/>
      <c r="YW18" s="92"/>
      <c r="YX18" s="92"/>
      <c r="YY18" s="92"/>
      <c r="YZ18" s="92"/>
      <c r="ZA18" s="92"/>
      <c r="ZB18" s="92"/>
      <c r="ZC18" s="92"/>
      <c r="ZD18" s="92"/>
      <c r="ZE18" s="92"/>
      <c r="ZF18" s="92"/>
      <c r="ZG18" s="92"/>
      <c r="ZH18" s="92"/>
      <c r="ZI18" s="92"/>
      <c r="ZJ18" s="92"/>
      <c r="ZK18" s="92"/>
      <c r="ZL18" s="92"/>
      <c r="ZM18" s="92"/>
      <c r="ZN18" s="92"/>
      <c r="ZO18" s="92"/>
      <c r="ZP18" s="92"/>
      <c r="ZQ18" s="92"/>
      <c r="ZR18" s="92"/>
      <c r="ZS18" s="92"/>
      <c r="ZT18" s="92"/>
      <c r="ZU18" s="92"/>
      <c r="ZV18" s="92"/>
      <c r="ZW18" s="92"/>
      <c r="ZX18" s="92"/>
      <c r="ZY18" s="92"/>
      <c r="ZZ18" s="92"/>
      <c r="AAA18" s="92"/>
      <c r="AAB18" s="92"/>
      <c r="AAC18" s="92"/>
      <c r="AAD18" s="92"/>
      <c r="AAE18" s="92"/>
      <c r="AAF18" s="92"/>
      <c r="AAG18" s="92"/>
      <c r="AAH18" s="92"/>
      <c r="AAI18" s="92"/>
      <c r="AAJ18" s="92"/>
      <c r="AAK18" s="92"/>
      <c r="AAL18" s="92"/>
      <c r="AAM18" s="92"/>
      <c r="AAN18" s="92"/>
      <c r="AAO18" s="92"/>
      <c r="AAP18" s="92"/>
      <c r="AAQ18" s="92"/>
      <c r="AAR18" s="92"/>
      <c r="AAS18" s="92"/>
      <c r="AAT18" s="92"/>
      <c r="AAU18" s="92"/>
      <c r="AAV18" s="92"/>
      <c r="AAW18" s="92"/>
      <c r="AAX18" s="92"/>
      <c r="AAY18" s="92"/>
      <c r="AAZ18" s="92"/>
      <c r="ABA18" s="92"/>
      <c r="ABB18" s="92"/>
      <c r="ABC18" s="92"/>
      <c r="ABD18" s="92"/>
      <c r="ABE18" s="92"/>
      <c r="ABF18" s="92"/>
      <c r="ABG18" s="92"/>
      <c r="ABH18" s="92"/>
      <c r="ABI18" s="92"/>
      <c r="ABJ18" s="92"/>
      <c r="ABK18" s="92"/>
      <c r="ABL18" s="92"/>
      <c r="ABM18" s="92"/>
      <c r="ABN18" s="92"/>
      <c r="ABO18" s="92"/>
      <c r="ABP18" s="92"/>
      <c r="ABQ18" s="92"/>
      <c r="ABR18" s="92"/>
      <c r="ABS18" s="92"/>
      <c r="ABT18" s="92"/>
      <c r="ABU18" s="92"/>
      <c r="ABV18" s="92"/>
      <c r="ABW18" s="92"/>
      <c r="ABX18" s="92"/>
      <c r="ABY18" s="92"/>
      <c r="ABZ18" s="92"/>
      <c r="ACA18" s="92"/>
      <c r="ACB18" s="92"/>
      <c r="ACC18" s="92"/>
      <c r="ACD18" s="92"/>
      <c r="ACE18" s="92"/>
      <c r="ACF18" s="92"/>
      <c r="ACG18" s="92"/>
      <c r="ACH18" s="92"/>
      <c r="ACI18" s="92"/>
      <c r="ACJ18" s="92"/>
      <c r="ACK18" s="92"/>
      <c r="ACL18" s="92"/>
      <c r="ACM18" s="92"/>
      <c r="ACN18" s="92"/>
      <c r="ACO18" s="92"/>
      <c r="ACP18" s="92"/>
      <c r="ACQ18" s="92"/>
      <c r="ACR18" s="92"/>
      <c r="ACS18" s="92"/>
      <c r="ACT18" s="92"/>
      <c r="ACU18" s="92"/>
      <c r="ACV18" s="92"/>
      <c r="ACW18" s="92"/>
      <c r="ACX18" s="92"/>
      <c r="ACY18" s="92"/>
      <c r="ACZ18" s="92"/>
      <c r="ADA18" s="92"/>
      <c r="ADB18" s="92"/>
      <c r="ADC18" s="92"/>
      <c r="ADD18" s="92"/>
      <c r="ADE18" s="92"/>
      <c r="ADF18" s="92"/>
      <c r="ADG18" s="92"/>
      <c r="ADH18" s="92"/>
      <c r="ADI18" s="92"/>
      <c r="ADJ18" s="92"/>
      <c r="ADK18" s="92"/>
      <c r="ADL18" s="92"/>
      <c r="ADM18" s="92"/>
      <c r="ADN18" s="92"/>
      <c r="ADO18" s="92"/>
      <c r="ADP18" s="92"/>
      <c r="ADQ18" s="92"/>
      <c r="ADR18" s="92"/>
      <c r="ADS18" s="92"/>
      <c r="ADT18" s="92"/>
      <c r="ADU18" s="92"/>
      <c r="ADV18" s="92"/>
      <c r="ADW18" s="92"/>
      <c r="ADX18" s="92"/>
      <c r="ADY18" s="92"/>
      <c r="ADZ18" s="92"/>
      <c r="AEA18" s="92"/>
      <c r="AEB18" s="92"/>
      <c r="AEC18" s="92"/>
      <c r="AED18" s="92"/>
      <c r="AEE18" s="92"/>
      <c r="AEF18" s="92"/>
      <c r="AEG18" s="92"/>
      <c r="AEH18" s="92"/>
      <c r="AEI18" s="92"/>
      <c r="AEJ18" s="92"/>
      <c r="AEK18" s="92"/>
      <c r="AEL18" s="92"/>
      <c r="AEM18" s="92"/>
      <c r="AEN18" s="92"/>
      <c r="AEO18" s="92"/>
      <c r="AEP18" s="92"/>
      <c r="AEQ18" s="92"/>
      <c r="AER18" s="92"/>
      <c r="AES18" s="92"/>
      <c r="AET18" s="92"/>
      <c r="AEU18" s="92"/>
      <c r="AEV18" s="92"/>
      <c r="AEW18" s="92"/>
      <c r="AEX18" s="92"/>
      <c r="AEY18" s="92"/>
      <c r="AEZ18" s="92"/>
      <c r="AFA18" s="92"/>
      <c r="AFB18" s="92"/>
      <c r="AFC18" s="92"/>
      <c r="AFD18" s="92"/>
      <c r="AFE18" s="92"/>
      <c r="AFF18" s="92"/>
      <c r="AFG18" s="92"/>
      <c r="AFH18" s="92"/>
      <c r="AFI18" s="92"/>
      <c r="AFJ18" s="92"/>
      <c r="AFK18" s="92"/>
      <c r="AFL18" s="92"/>
      <c r="AFM18" s="92"/>
      <c r="AFN18" s="92"/>
      <c r="AFO18" s="92"/>
      <c r="AFP18" s="92"/>
      <c r="AFQ18" s="92"/>
      <c r="AFR18" s="92"/>
      <c r="AFS18" s="92"/>
      <c r="AFT18" s="92"/>
      <c r="AFU18" s="92"/>
      <c r="AFV18" s="92"/>
      <c r="AFW18" s="92"/>
      <c r="AFX18" s="92"/>
      <c r="AFY18" s="92"/>
      <c r="AFZ18" s="92"/>
      <c r="AGA18" s="92"/>
      <c r="AGB18" s="92"/>
      <c r="AGC18" s="92"/>
      <c r="AGD18" s="92"/>
      <c r="AGE18" s="92"/>
      <c r="AGF18" s="92"/>
      <c r="AGG18" s="92"/>
      <c r="AGH18" s="92"/>
      <c r="AGI18" s="92"/>
      <c r="AGJ18" s="92"/>
      <c r="AGK18" s="92"/>
      <c r="AGL18" s="92"/>
      <c r="AGM18" s="92"/>
      <c r="AGN18" s="92"/>
      <c r="AGO18" s="92"/>
      <c r="AGP18" s="92"/>
      <c r="AGQ18" s="92"/>
      <c r="AGR18" s="92"/>
      <c r="AGS18" s="92"/>
      <c r="AGT18" s="92"/>
      <c r="AGU18" s="92"/>
      <c r="AGV18" s="92"/>
      <c r="AGW18" s="92"/>
      <c r="AGX18" s="92"/>
      <c r="AGY18" s="92"/>
      <c r="AGZ18" s="92"/>
      <c r="AHA18" s="92"/>
      <c r="AHB18" s="92"/>
      <c r="AHC18" s="92"/>
      <c r="AHD18" s="92"/>
      <c r="AHE18" s="92"/>
      <c r="AHF18" s="92"/>
      <c r="AHG18" s="92"/>
      <c r="AHH18" s="92"/>
      <c r="AHI18" s="92"/>
      <c r="AHJ18" s="92"/>
      <c r="AHK18" s="92"/>
      <c r="AHL18" s="92"/>
      <c r="AHM18" s="92"/>
      <c r="AHN18" s="92"/>
      <c r="AHO18" s="92"/>
      <c r="AHP18" s="92"/>
      <c r="AHQ18" s="92"/>
      <c r="AHR18" s="92"/>
      <c r="AHS18" s="92"/>
      <c r="AHT18" s="92"/>
      <c r="AHU18" s="92"/>
      <c r="AHV18" s="92"/>
      <c r="AHW18" s="92"/>
      <c r="AHX18" s="92"/>
      <c r="AHY18" s="92"/>
      <c r="AHZ18" s="92"/>
      <c r="AIA18" s="92"/>
      <c r="AIB18" s="92"/>
      <c r="AIC18" s="92"/>
      <c r="AID18" s="92"/>
      <c r="AIE18" s="92"/>
      <c r="AIF18" s="92"/>
      <c r="AIG18" s="92"/>
      <c r="AIH18" s="92"/>
      <c r="AII18" s="92"/>
      <c r="AIJ18" s="92"/>
      <c r="AIK18" s="92"/>
      <c r="AIL18" s="92"/>
      <c r="AIM18" s="92"/>
      <c r="AIN18" s="92"/>
      <c r="AIO18" s="92"/>
      <c r="AIP18" s="92"/>
      <c r="AIQ18" s="92"/>
      <c r="AIR18" s="92"/>
      <c r="AIS18" s="92"/>
      <c r="AIT18" s="92"/>
      <c r="AIU18" s="92"/>
      <c r="AIV18" s="92"/>
      <c r="AIW18" s="92"/>
      <c r="AIX18" s="92"/>
      <c r="AIY18" s="92"/>
      <c r="AIZ18" s="92"/>
      <c r="AJA18" s="92"/>
      <c r="AJB18" s="92"/>
      <c r="AJC18" s="92"/>
      <c r="AJD18" s="92"/>
      <c r="AJE18" s="92"/>
      <c r="AJF18" s="92"/>
      <c r="AJG18" s="92"/>
      <c r="AJH18" s="92"/>
      <c r="AJI18" s="92"/>
      <c r="AJJ18" s="92"/>
      <c r="AJK18" s="92"/>
      <c r="AJL18" s="92"/>
      <c r="AJM18" s="92"/>
      <c r="AJN18" s="92"/>
      <c r="AJO18" s="92"/>
      <c r="AJP18" s="92"/>
      <c r="AJQ18" s="92"/>
      <c r="AJR18" s="92"/>
      <c r="AJS18" s="92"/>
      <c r="AJT18" s="92"/>
      <c r="AJU18" s="92"/>
      <c r="AJV18" s="92"/>
      <c r="AJW18" s="92"/>
      <c r="AJX18" s="92"/>
      <c r="AJY18" s="92"/>
      <c r="AJZ18" s="92"/>
      <c r="AKA18" s="92"/>
      <c r="AKB18" s="92"/>
      <c r="AKC18" s="92"/>
      <c r="AKD18" s="92"/>
      <c r="AKE18" s="92"/>
      <c r="AKF18" s="92"/>
      <c r="AKG18" s="92"/>
      <c r="AKH18" s="92"/>
      <c r="AKI18" s="92"/>
    </row>
    <row r="19" spans="1:971" s="515" customFormat="1" ht="13.8" customHeight="1">
      <c r="A19" s="19" t="s">
        <v>31</v>
      </c>
      <c r="B19" s="514" t="s">
        <v>102</v>
      </c>
      <c r="C19" s="514"/>
      <c r="D19" s="518"/>
      <c r="E19" s="518"/>
      <c r="F19" s="518"/>
      <c r="G19" s="518"/>
      <c r="H19" s="518"/>
      <c r="I19" s="518"/>
      <c r="J19" s="518"/>
      <c r="K19" s="518"/>
      <c r="L19" s="518"/>
      <c r="M19" s="518"/>
      <c r="N19" s="518"/>
      <c r="O19" s="518"/>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c r="GK19" s="92"/>
      <c r="GL19" s="92"/>
      <c r="GM19" s="92"/>
      <c r="GN19" s="92"/>
      <c r="GO19" s="92"/>
      <c r="GP19" s="92"/>
      <c r="GQ19" s="92"/>
      <c r="GR19" s="92"/>
      <c r="GS19" s="92"/>
      <c r="GT19" s="92"/>
      <c r="GU19" s="92"/>
      <c r="GV19" s="92"/>
      <c r="GW19" s="92"/>
      <c r="GX19" s="92"/>
      <c r="GY19" s="92"/>
      <c r="GZ19" s="92"/>
      <c r="HA19" s="92"/>
      <c r="HB19" s="92"/>
      <c r="HC19" s="92"/>
      <c r="HD19" s="92"/>
      <c r="HE19" s="92"/>
      <c r="HF19" s="92"/>
      <c r="HG19" s="92"/>
      <c r="HH19" s="92"/>
      <c r="HI19" s="92"/>
      <c r="HJ19" s="92"/>
      <c r="HK19" s="92"/>
      <c r="HL19" s="92"/>
      <c r="HM19" s="92"/>
      <c r="HN19" s="92"/>
      <c r="HO19" s="92"/>
      <c r="HP19" s="92"/>
      <c r="HQ19" s="92"/>
      <c r="HR19" s="92"/>
      <c r="HS19" s="92"/>
      <c r="HT19" s="92"/>
      <c r="HU19" s="92"/>
      <c r="HV19" s="92"/>
      <c r="HW19" s="92"/>
      <c r="HX19" s="92"/>
      <c r="HY19" s="92"/>
      <c r="HZ19" s="92"/>
      <c r="IA19" s="92"/>
      <c r="IB19" s="92"/>
      <c r="IC19" s="92"/>
      <c r="ID19" s="92"/>
      <c r="IE19" s="92"/>
      <c r="IF19" s="92"/>
      <c r="IG19" s="92"/>
      <c r="IH19" s="92"/>
      <c r="II19" s="92"/>
      <c r="IJ19" s="92"/>
      <c r="IK19" s="92"/>
      <c r="IL19" s="92"/>
      <c r="IM19" s="92"/>
      <c r="IN19" s="92"/>
      <c r="IO19" s="92"/>
      <c r="IP19" s="92"/>
      <c r="IQ19" s="92"/>
      <c r="IR19" s="92"/>
      <c r="IS19" s="92"/>
      <c r="IT19" s="92"/>
      <c r="IU19" s="92"/>
      <c r="IV19" s="92"/>
      <c r="IW19" s="92"/>
      <c r="IX19" s="92"/>
      <c r="IY19" s="92"/>
      <c r="IZ19" s="92"/>
      <c r="JA19" s="92"/>
      <c r="JB19" s="92"/>
      <c r="JC19" s="92"/>
      <c r="JD19" s="92"/>
      <c r="JE19" s="92"/>
      <c r="JF19" s="92"/>
      <c r="JG19" s="92"/>
      <c r="JH19" s="92"/>
      <c r="JI19" s="92"/>
      <c r="JJ19" s="92"/>
      <c r="JK19" s="92"/>
      <c r="JL19" s="92"/>
      <c r="JM19" s="92"/>
      <c r="JN19" s="92"/>
      <c r="JO19" s="92"/>
      <c r="JP19" s="92"/>
      <c r="JQ19" s="92"/>
      <c r="JR19" s="92"/>
      <c r="JS19" s="92"/>
      <c r="JT19" s="92"/>
      <c r="JU19" s="92"/>
      <c r="JV19" s="92"/>
      <c r="JW19" s="92"/>
      <c r="JX19" s="92"/>
      <c r="JY19" s="92"/>
      <c r="JZ19" s="92"/>
      <c r="KA19" s="92"/>
      <c r="KB19" s="92"/>
      <c r="KC19" s="92"/>
      <c r="KD19" s="92"/>
      <c r="KE19" s="92"/>
      <c r="KF19" s="92"/>
      <c r="KG19" s="92"/>
      <c r="KH19" s="92"/>
      <c r="KI19" s="92"/>
      <c r="KJ19" s="92"/>
      <c r="KK19" s="92"/>
      <c r="KL19" s="92"/>
      <c r="KM19" s="92"/>
      <c r="KN19" s="92"/>
      <c r="KO19" s="92"/>
      <c r="KP19" s="92"/>
      <c r="KQ19" s="92"/>
      <c r="KR19" s="92"/>
      <c r="KS19" s="92"/>
      <c r="KT19" s="92"/>
      <c r="KU19" s="92"/>
      <c r="KV19" s="92"/>
      <c r="KW19" s="92"/>
      <c r="KX19" s="92"/>
      <c r="KY19" s="92"/>
      <c r="KZ19" s="92"/>
      <c r="LA19" s="92"/>
      <c r="LB19" s="92"/>
      <c r="LC19" s="92"/>
      <c r="LD19" s="92"/>
      <c r="LE19" s="92"/>
      <c r="LF19" s="92"/>
      <c r="LG19" s="92"/>
      <c r="LH19" s="92"/>
      <c r="LI19" s="92"/>
      <c r="LJ19" s="92"/>
      <c r="LK19" s="92"/>
      <c r="LL19" s="92"/>
      <c r="LM19" s="92"/>
      <c r="LN19" s="92"/>
      <c r="LO19" s="92"/>
      <c r="LP19" s="92"/>
      <c r="LQ19" s="92"/>
      <c r="LR19" s="92"/>
      <c r="LS19" s="92"/>
      <c r="LT19" s="92"/>
      <c r="LU19" s="92"/>
      <c r="LV19" s="92"/>
      <c r="LW19" s="92"/>
      <c r="LX19" s="92"/>
      <c r="LY19" s="92"/>
      <c r="LZ19" s="92"/>
      <c r="MA19" s="92"/>
      <c r="MB19" s="92"/>
      <c r="MC19" s="92"/>
      <c r="MD19" s="92"/>
      <c r="ME19" s="92"/>
      <c r="MF19" s="92"/>
      <c r="MG19" s="92"/>
      <c r="MH19" s="92"/>
      <c r="MI19" s="92"/>
      <c r="MJ19" s="92"/>
      <c r="MK19" s="92"/>
      <c r="ML19" s="92"/>
      <c r="MM19" s="92"/>
      <c r="MN19" s="92"/>
      <c r="MO19" s="92"/>
      <c r="MP19" s="92"/>
      <c r="MQ19" s="92"/>
      <c r="MR19" s="92"/>
      <c r="MS19" s="92"/>
      <c r="MT19" s="92"/>
      <c r="MU19" s="92"/>
      <c r="MV19" s="92"/>
      <c r="MW19" s="92"/>
      <c r="MX19" s="92"/>
      <c r="MY19" s="92"/>
      <c r="MZ19" s="92"/>
      <c r="NA19" s="92"/>
      <c r="NB19" s="92"/>
      <c r="NC19" s="92"/>
      <c r="ND19" s="92"/>
      <c r="NE19" s="92"/>
      <c r="NF19" s="92"/>
      <c r="NG19" s="92"/>
      <c r="NH19" s="92"/>
      <c r="NI19" s="92"/>
      <c r="NJ19" s="92"/>
      <c r="NK19" s="92"/>
      <c r="NL19" s="92"/>
      <c r="NM19" s="92"/>
      <c r="NN19" s="92"/>
      <c r="NO19" s="92"/>
      <c r="NP19" s="92"/>
      <c r="NQ19" s="92"/>
      <c r="NR19" s="92"/>
      <c r="NS19" s="92"/>
      <c r="NT19" s="92"/>
      <c r="NU19" s="92"/>
      <c r="NV19" s="92"/>
      <c r="NW19" s="92"/>
      <c r="NX19" s="92"/>
      <c r="NY19" s="92"/>
      <c r="NZ19" s="92"/>
      <c r="OA19" s="92"/>
      <c r="OB19" s="92"/>
      <c r="OC19" s="92"/>
      <c r="OD19" s="92"/>
      <c r="OE19" s="92"/>
      <c r="OF19" s="92"/>
      <c r="OG19" s="92"/>
      <c r="OH19" s="92"/>
      <c r="OI19" s="92"/>
      <c r="OJ19" s="92"/>
      <c r="OK19" s="92"/>
      <c r="OL19" s="92"/>
      <c r="OM19" s="92"/>
      <c r="ON19" s="92"/>
      <c r="OO19" s="92"/>
      <c r="OP19" s="92"/>
      <c r="OQ19" s="92"/>
      <c r="OR19" s="92"/>
      <c r="OS19" s="92"/>
      <c r="OT19" s="92"/>
      <c r="OU19" s="92"/>
      <c r="OV19" s="92"/>
      <c r="OW19" s="92"/>
      <c r="OX19" s="92"/>
      <c r="OY19" s="92"/>
      <c r="OZ19" s="92"/>
      <c r="PA19" s="92"/>
      <c r="PB19" s="92"/>
      <c r="PC19" s="92"/>
      <c r="PD19" s="92"/>
      <c r="PE19" s="92"/>
      <c r="PF19" s="92"/>
      <c r="PG19" s="92"/>
      <c r="PH19" s="92"/>
      <c r="PI19" s="92"/>
      <c r="PJ19" s="92"/>
      <c r="PK19" s="92"/>
      <c r="PL19" s="92"/>
      <c r="PM19" s="92"/>
      <c r="PN19" s="92"/>
      <c r="PO19" s="92"/>
      <c r="PP19" s="92"/>
      <c r="PQ19" s="92"/>
      <c r="PR19" s="92"/>
      <c r="PS19" s="92"/>
      <c r="PT19" s="92"/>
      <c r="PU19" s="92"/>
      <c r="PV19" s="92"/>
      <c r="PW19" s="92"/>
      <c r="PX19" s="92"/>
      <c r="PY19" s="92"/>
      <c r="PZ19" s="92"/>
      <c r="QA19" s="92"/>
      <c r="QB19" s="92"/>
      <c r="QC19" s="92"/>
      <c r="QD19" s="92"/>
      <c r="QE19" s="92"/>
      <c r="QF19" s="92"/>
      <c r="QG19" s="92"/>
      <c r="QH19" s="92"/>
      <c r="QI19" s="92"/>
      <c r="QJ19" s="92"/>
      <c r="QK19" s="92"/>
      <c r="QL19" s="92"/>
      <c r="QM19" s="92"/>
      <c r="QN19" s="92"/>
      <c r="QO19" s="92"/>
      <c r="QP19" s="92"/>
      <c r="QQ19" s="92"/>
      <c r="QR19" s="92"/>
      <c r="QS19" s="92"/>
      <c r="QT19" s="92"/>
      <c r="QU19" s="92"/>
      <c r="QV19" s="92"/>
      <c r="QW19" s="92"/>
      <c r="QX19" s="92"/>
      <c r="QY19" s="92"/>
      <c r="QZ19" s="92"/>
      <c r="RA19" s="92"/>
      <c r="RB19" s="92"/>
      <c r="RC19" s="92"/>
      <c r="RD19" s="92"/>
      <c r="RE19" s="92"/>
      <c r="RF19" s="92"/>
      <c r="RG19" s="92"/>
      <c r="RH19" s="92"/>
      <c r="RI19" s="92"/>
      <c r="RJ19" s="92"/>
      <c r="RK19" s="92"/>
      <c r="RL19" s="92"/>
      <c r="RM19" s="92"/>
      <c r="RN19" s="92"/>
      <c r="RO19" s="92"/>
      <c r="RP19" s="92"/>
      <c r="RQ19" s="92"/>
      <c r="RR19" s="92"/>
      <c r="RS19" s="92"/>
      <c r="RT19" s="92"/>
      <c r="RU19" s="92"/>
      <c r="RV19" s="92"/>
      <c r="RW19" s="92"/>
      <c r="RX19" s="92"/>
      <c r="RY19" s="92"/>
      <c r="RZ19" s="92"/>
      <c r="SA19" s="92"/>
      <c r="SB19" s="92"/>
      <c r="SC19" s="92"/>
      <c r="SD19" s="92"/>
      <c r="SE19" s="92"/>
      <c r="SF19" s="92"/>
      <c r="SG19" s="92"/>
      <c r="SH19" s="92"/>
      <c r="SI19" s="92"/>
      <c r="SJ19" s="92"/>
      <c r="SK19" s="92"/>
      <c r="SL19" s="92"/>
      <c r="SM19" s="92"/>
      <c r="SN19" s="92"/>
      <c r="SO19" s="92"/>
      <c r="SP19" s="92"/>
      <c r="SQ19" s="92"/>
      <c r="SR19" s="92"/>
      <c r="SS19" s="92"/>
      <c r="ST19" s="92"/>
      <c r="SU19" s="92"/>
      <c r="SV19" s="92"/>
      <c r="SW19" s="92"/>
      <c r="SX19" s="92"/>
      <c r="SY19" s="92"/>
      <c r="SZ19" s="92"/>
      <c r="TA19" s="92"/>
      <c r="TB19" s="92"/>
      <c r="TC19" s="92"/>
      <c r="TD19" s="92"/>
      <c r="TE19" s="92"/>
      <c r="TF19" s="92"/>
      <c r="TG19" s="92"/>
      <c r="TH19" s="92"/>
      <c r="TI19" s="92"/>
      <c r="TJ19" s="92"/>
      <c r="TK19" s="92"/>
      <c r="TL19" s="92"/>
      <c r="TM19" s="92"/>
      <c r="TN19" s="92"/>
      <c r="TO19" s="92"/>
      <c r="TP19" s="92"/>
      <c r="TQ19" s="92"/>
      <c r="TR19" s="92"/>
      <c r="TS19" s="92"/>
      <c r="TT19" s="92"/>
      <c r="TU19" s="92"/>
      <c r="TV19" s="92"/>
      <c r="TW19" s="92"/>
      <c r="TX19" s="92"/>
      <c r="TY19" s="92"/>
      <c r="TZ19" s="92"/>
      <c r="UA19" s="92"/>
      <c r="UB19" s="92"/>
      <c r="UC19" s="92"/>
      <c r="UD19" s="92"/>
      <c r="UE19" s="92"/>
      <c r="UF19" s="92"/>
      <c r="UG19" s="92"/>
      <c r="UH19" s="92"/>
      <c r="UI19" s="92"/>
      <c r="UJ19" s="92"/>
      <c r="UK19" s="92"/>
      <c r="UL19" s="92"/>
      <c r="UM19" s="92"/>
      <c r="UN19" s="92"/>
      <c r="UO19" s="92"/>
      <c r="UP19" s="92"/>
      <c r="UQ19" s="92"/>
      <c r="UR19" s="92"/>
      <c r="US19" s="92"/>
      <c r="UT19" s="92"/>
      <c r="UU19" s="92"/>
      <c r="UV19" s="92"/>
      <c r="UW19" s="92"/>
      <c r="UX19" s="92"/>
      <c r="UY19" s="92"/>
      <c r="UZ19" s="92"/>
      <c r="VA19" s="92"/>
      <c r="VB19" s="92"/>
      <c r="VC19" s="92"/>
      <c r="VD19" s="92"/>
      <c r="VE19" s="92"/>
      <c r="VF19" s="92"/>
      <c r="VG19" s="92"/>
      <c r="VH19" s="92"/>
      <c r="VI19" s="92"/>
      <c r="VJ19" s="92"/>
      <c r="VK19" s="92"/>
      <c r="VL19" s="92"/>
      <c r="VM19" s="92"/>
      <c r="VN19" s="92"/>
      <c r="VO19" s="92"/>
      <c r="VP19" s="92"/>
      <c r="VQ19" s="92"/>
      <c r="VR19" s="92"/>
      <c r="VS19" s="92"/>
      <c r="VT19" s="92"/>
      <c r="VU19" s="92"/>
      <c r="VV19" s="92"/>
      <c r="VW19" s="92"/>
      <c r="VX19" s="92"/>
      <c r="VY19" s="92"/>
      <c r="VZ19" s="92"/>
      <c r="WA19" s="92"/>
      <c r="WB19" s="92"/>
      <c r="WC19" s="92"/>
      <c r="WD19" s="92"/>
      <c r="WE19" s="92"/>
      <c r="WF19" s="92"/>
      <c r="WG19" s="92"/>
      <c r="WH19" s="92"/>
      <c r="WI19" s="92"/>
      <c r="WJ19" s="92"/>
      <c r="WK19" s="92"/>
      <c r="WL19" s="92"/>
      <c r="WM19" s="92"/>
      <c r="WN19" s="92"/>
      <c r="WO19" s="92"/>
      <c r="WP19" s="92"/>
      <c r="WQ19" s="92"/>
      <c r="WR19" s="92"/>
      <c r="WS19" s="92"/>
      <c r="WT19" s="92"/>
      <c r="WU19" s="92"/>
      <c r="WV19" s="92"/>
      <c r="WW19" s="92"/>
      <c r="WX19" s="92"/>
      <c r="WY19" s="92"/>
      <c r="WZ19" s="92"/>
      <c r="XA19" s="92"/>
      <c r="XB19" s="92"/>
      <c r="XC19" s="92"/>
      <c r="XD19" s="92"/>
      <c r="XE19" s="92"/>
      <c r="XF19" s="92"/>
      <c r="XG19" s="92"/>
      <c r="XH19" s="92"/>
      <c r="XI19" s="92"/>
      <c r="XJ19" s="92"/>
      <c r="XK19" s="92"/>
      <c r="XL19" s="92"/>
      <c r="XM19" s="92"/>
      <c r="XN19" s="92"/>
      <c r="XO19" s="92"/>
      <c r="XP19" s="92"/>
      <c r="XQ19" s="92"/>
      <c r="XR19" s="92"/>
      <c r="XS19" s="92"/>
      <c r="XT19" s="92"/>
      <c r="XU19" s="92"/>
      <c r="XV19" s="92"/>
      <c r="XW19" s="92"/>
      <c r="XX19" s="92"/>
      <c r="XY19" s="92"/>
      <c r="XZ19" s="92"/>
      <c r="YA19" s="92"/>
      <c r="YB19" s="92"/>
      <c r="YC19" s="92"/>
      <c r="YD19" s="92"/>
      <c r="YE19" s="92"/>
      <c r="YF19" s="92"/>
      <c r="YG19" s="92"/>
      <c r="YH19" s="92"/>
      <c r="YI19" s="92"/>
      <c r="YJ19" s="92"/>
      <c r="YK19" s="92"/>
      <c r="YL19" s="92"/>
      <c r="YM19" s="92"/>
      <c r="YN19" s="92"/>
      <c r="YO19" s="92"/>
      <c r="YP19" s="92"/>
      <c r="YQ19" s="92"/>
      <c r="YR19" s="92"/>
      <c r="YS19" s="92"/>
      <c r="YT19" s="92"/>
      <c r="YU19" s="92"/>
      <c r="YV19" s="92"/>
      <c r="YW19" s="92"/>
      <c r="YX19" s="92"/>
      <c r="YY19" s="92"/>
      <c r="YZ19" s="92"/>
      <c r="ZA19" s="92"/>
      <c r="ZB19" s="92"/>
      <c r="ZC19" s="92"/>
      <c r="ZD19" s="92"/>
      <c r="ZE19" s="92"/>
      <c r="ZF19" s="92"/>
      <c r="ZG19" s="92"/>
      <c r="ZH19" s="92"/>
      <c r="ZI19" s="92"/>
      <c r="ZJ19" s="92"/>
      <c r="ZK19" s="92"/>
      <c r="ZL19" s="92"/>
      <c r="ZM19" s="92"/>
      <c r="ZN19" s="92"/>
      <c r="ZO19" s="92"/>
      <c r="ZP19" s="92"/>
      <c r="ZQ19" s="92"/>
      <c r="ZR19" s="92"/>
      <c r="ZS19" s="92"/>
      <c r="ZT19" s="92"/>
      <c r="ZU19" s="92"/>
      <c r="ZV19" s="92"/>
      <c r="ZW19" s="92"/>
      <c r="ZX19" s="92"/>
      <c r="ZY19" s="92"/>
      <c r="ZZ19" s="92"/>
      <c r="AAA19" s="92"/>
      <c r="AAB19" s="92"/>
      <c r="AAC19" s="92"/>
      <c r="AAD19" s="92"/>
      <c r="AAE19" s="92"/>
      <c r="AAF19" s="92"/>
      <c r="AAG19" s="92"/>
      <c r="AAH19" s="92"/>
      <c r="AAI19" s="92"/>
      <c r="AAJ19" s="92"/>
      <c r="AAK19" s="92"/>
      <c r="AAL19" s="92"/>
      <c r="AAM19" s="92"/>
      <c r="AAN19" s="92"/>
      <c r="AAO19" s="92"/>
      <c r="AAP19" s="92"/>
      <c r="AAQ19" s="92"/>
      <c r="AAR19" s="92"/>
      <c r="AAS19" s="92"/>
      <c r="AAT19" s="92"/>
      <c r="AAU19" s="92"/>
      <c r="AAV19" s="92"/>
      <c r="AAW19" s="92"/>
      <c r="AAX19" s="92"/>
      <c r="AAY19" s="92"/>
      <c r="AAZ19" s="92"/>
      <c r="ABA19" s="92"/>
      <c r="ABB19" s="92"/>
      <c r="ABC19" s="92"/>
      <c r="ABD19" s="92"/>
      <c r="ABE19" s="92"/>
      <c r="ABF19" s="92"/>
      <c r="ABG19" s="92"/>
      <c r="ABH19" s="92"/>
      <c r="ABI19" s="92"/>
      <c r="ABJ19" s="92"/>
      <c r="ABK19" s="92"/>
      <c r="ABL19" s="92"/>
      <c r="ABM19" s="92"/>
      <c r="ABN19" s="92"/>
      <c r="ABO19" s="92"/>
      <c r="ABP19" s="92"/>
      <c r="ABQ19" s="92"/>
      <c r="ABR19" s="92"/>
      <c r="ABS19" s="92"/>
      <c r="ABT19" s="92"/>
      <c r="ABU19" s="92"/>
      <c r="ABV19" s="92"/>
      <c r="ABW19" s="92"/>
      <c r="ABX19" s="92"/>
      <c r="ABY19" s="92"/>
      <c r="ABZ19" s="92"/>
      <c r="ACA19" s="92"/>
      <c r="ACB19" s="92"/>
      <c r="ACC19" s="92"/>
      <c r="ACD19" s="92"/>
      <c r="ACE19" s="92"/>
      <c r="ACF19" s="92"/>
      <c r="ACG19" s="92"/>
      <c r="ACH19" s="92"/>
      <c r="ACI19" s="92"/>
      <c r="ACJ19" s="92"/>
      <c r="ACK19" s="92"/>
      <c r="ACL19" s="92"/>
      <c r="ACM19" s="92"/>
      <c r="ACN19" s="92"/>
      <c r="ACO19" s="92"/>
      <c r="ACP19" s="92"/>
      <c r="ACQ19" s="92"/>
      <c r="ACR19" s="92"/>
      <c r="ACS19" s="92"/>
      <c r="ACT19" s="92"/>
      <c r="ACU19" s="92"/>
      <c r="ACV19" s="92"/>
      <c r="ACW19" s="92"/>
      <c r="ACX19" s="92"/>
      <c r="ACY19" s="92"/>
      <c r="ACZ19" s="92"/>
      <c r="ADA19" s="92"/>
      <c r="ADB19" s="92"/>
      <c r="ADC19" s="92"/>
      <c r="ADD19" s="92"/>
      <c r="ADE19" s="92"/>
      <c r="ADF19" s="92"/>
      <c r="ADG19" s="92"/>
      <c r="ADH19" s="92"/>
      <c r="ADI19" s="92"/>
      <c r="ADJ19" s="92"/>
      <c r="ADK19" s="92"/>
      <c r="ADL19" s="92"/>
      <c r="ADM19" s="92"/>
      <c r="ADN19" s="92"/>
      <c r="ADO19" s="92"/>
      <c r="ADP19" s="92"/>
      <c r="ADQ19" s="92"/>
      <c r="ADR19" s="92"/>
      <c r="ADS19" s="92"/>
      <c r="ADT19" s="92"/>
      <c r="ADU19" s="92"/>
      <c r="ADV19" s="92"/>
      <c r="ADW19" s="92"/>
      <c r="ADX19" s="92"/>
      <c r="ADY19" s="92"/>
      <c r="ADZ19" s="92"/>
      <c r="AEA19" s="92"/>
      <c r="AEB19" s="92"/>
      <c r="AEC19" s="92"/>
      <c r="AED19" s="92"/>
      <c r="AEE19" s="92"/>
      <c r="AEF19" s="92"/>
      <c r="AEG19" s="92"/>
      <c r="AEH19" s="92"/>
      <c r="AEI19" s="92"/>
      <c r="AEJ19" s="92"/>
      <c r="AEK19" s="92"/>
      <c r="AEL19" s="92"/>
      <c r="AEM19" s="92"/>
      <c r="AEN19" s="92"/>
      <c r="AEO19" s="92"/>
      <c r="AEP19" s="92"/>
      <c r="AEQ19" s="92"/>
      <c r="AER19" s="92"/>
      <c r="AES19" s="92"/>
      <c r="AET19" s="92"/>
      <c r="AEU19" s="92"/>
      <c r="AEV19" s="92"/>
      <c r="AEW19" s="92"/>
      <c r="AEX19" s="92"/>
      <c r="AEY19" s="92"/>
      <c r="AEZ19" s="92"/>
      <c r="AFA19" s="92"/>
      <c r="AFB19" s="92"/>
      <c r="AFC19" s="92"/>
      <c r="AFD19" s="92"/>
      <c r="AFE19" s="92"/>
      <c r="AFF19" s="92"/>
      <c r="AFG19" s="92"/>
      <c r="AFH19" s="92"/>
      <c r="AFI19" s="92"/>
      <c r="AFJ19" s="92"/>
      <c r="AFK19" s="92"/>
      <c r="AFL19" s="92"/>
      <c r="AFM19" s="92"/>
      <c r="AFN19" s="92"/>
      <c r="AFO19" s="92"/>
      <c r="AFP19" s="92"/>
      <c r="AFQ19" s="92"/>
      <c r="AFR19" s="92"/>
      <c r="AFS19" s="92"/>
      <c r="AFT19" s="92"/>
      <c r="AFU19" s="92"/>
      <c r="AFV19" s="92"/>
      <c r="AFW19" s="92"/>
      <c r="AFX19" s="92"/>
      <c r="AFY19" s="92"/>
      <c r="AFZ19" s="92"/>
      <c r="AGA19" s="92"/>
      <c r="AGB19" s="92"/>
      <c r="AGC19" s="92"/>
      <c r="AGD19" s="92"/>
      <c r="AGE19" s="92"/>
      <c r="AGF19" s="92"/>
      <c r="AGG19" s="92"/>
      <c r="AGH19" s="92"/>
      <c r="AGI19" s="92"/>
      <c r="AGJ19" s="92"/>
      <c r="AGK19" s="92"/>
      <c r="AGL19" s="92"/>
      <c r="AGM19" s="92"/>
      <c r="AGN19" s="92"/>
      <c r="AGO19" s="92"/>
      <c r="AGP19" s="92"/>
      <c r="AGQ19" s="92"/>
      <c r="AGR19" s="92"/>
      <c r="AGS19" s="92"/>
      <c r="AGT19" s="92"/>
      <c r="AGU19" s="92"/>
      <c r="AGV19" s="92"/>
      <c r="AGW19" s="92"/>
      <c r="AGX19" s="92"/>
      <c r="AGY19" s="92"/>
      <c r="AGZ19" s="92"/>
      <c r="AHA19" s="92"/>
      <c r="AHB19" s="92"/>
      <c r="AHC19" s="92"/>
      <c r="AHD19" s="92"/>
      <c r="AHE19" s="92"/>
      <c r="AHF19" s="92"/>
      <c r="AHG19" s="92"/>
      <c r="AHH19" s="92"/>
      <c r="AHI19" s="92"/>
      <c r="AHJ19" s="92"/>
      <c r="AHK19" s="92"/>
      <c r="AHL19" s="92"/>
      <c r="AHM19" s="92"/>
      <c r="AHN19" s="92"/>
      <c r="AHO19" s="92"/>
      <c r="AHP19" s="92"/>
      <c r="AHQ19" s="92"/>
      <c r="AHR19" s="92"/>
      <c r="AHS19" s="92"/>
      <c r="AHT19" s="92"/>
      <c r="AHU19" s="92"/>
      <c r="AHV19" s="92"/>
      <c r="AHW19" s="92"/>
      <c r="AHX19" s="92"/>
      <c r="AHY19" s="92"/>
      <c r="AHZ19" s="92"/>
      <c r="AIA19" s="92"/>
      <c r="AIB19" s="92"/>
      <c r="AIC19" s="92"/>
      <c r="AID19" s="92"/>
      <c r="AIE19" s="92"/>
      <c r="AIF19" s="92"/>
      <c r="AIG19" s="92"/>
      <c r="AIH19" s="92"/>
      <c r="AII19" s="92"/>
      <c r="AIJ19" s="92"/>
      <c r="AIK19" s="92"/>
      <c r="AIL19" s="92"/>
      <c r="AIM19" s="92"/>
      <c r="AIN19" s="92"/>
      <c r="AIO19" s="92"/>
      <c r="AIP19" s="92"/>
      <c r="AIQ19" s="92"/>
      <c r="AIR19" s="92"/>
      <c r="AIS19" s="92"/>
      <c r="AIT19" s="92"/>
      <c r="AIU19" s="92"/>
      <c r="AIV19" s="92"/>
      <c r="AIW19" s="92"/>
      <c r="AIX19" s="92"/>
      <c r="AIY19" s="92"/>
      <c r="AIZ19" s="92"/>
      <c r="AJA19" s="92"/>
      <c r="AJB19" s="92"/>
      <c r="AJC19" s="92"/>
      <c r="AJD19" s="92"/>
      <c r="AJE19" s="92"/>
      <c r="AJF19" s="92"/>
      <c r="AJG19" s="92"/>
      <c r="AJH19" s="92"/>
      <c r="AJI19" s="92"/>
      <c r="AJJ19" s="92"/>
      <c r="AJK19" s="92"/>
      <c r="AJL19" s="92"/>
      <c r="AJM19" s="92"/>
      <c r="AJN19" s="92"/>
      <c r="AJO19" s="92"/>
      <c r="AJP19" s="92"/>
      <c r="AJQ19" s="92"/>
      <c r="AJR19" s="92"/>
      <c r="AJS19" s="92"/>
      <c r="AJT19" s="92"/>
      <c r="AJU19" s="92"/>
      <c r="AJV19" s="92"/>
      <c r="AJW19" s="92"/>
      <c r="AJX19" s="92"/>
      <c r="AJY19" s="92"/>
      <c r="AJZ19" s="92"/>
      <c r="AKA19" s="92"/>
      <c r="AKB19" s="92"/>
      <c r="AKC19" s="92"/>
      <c r="AKD19" s="92"/>
      <c r="AKE19" s="92"/>
      <c r="AKF19" s="92"/>
      <c r="AKG19" s="92"/>
      <c r="AKH19" s="92"/>
      <c r="AKI19" s="92"/>
    </row>
    <row r="20" spans="1:971" s="515" customFormat="1" ht="13.8" customHeight="1">
      <c r="A20" s="19" t="s">
        <v>35</v>
      </c>
      <c r="B20" s="514" t="s">
        <v>103</v>
      </c>
      <c r="C20" s="514"/>
      <c r="D20" s="518"/>
      <c r="E20" s="518"/>
      <c r="F20" s="518"/>
      <c r="G20" s="518"/>
      <c r="H20" s="518"/>
      <c r="I20" s="518"/>
      <c r="J20" s="518"/>
      <c r="K20" s="518"/>
      <c r="L20" s="518"/>
      <c r="M20" s="518"/>
      <c r="N20" s="518"/>
      <c r="O20" s="518"/>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c r="DT20" s="92"/>
      <c r="DU20" s="92"/>
      <c r="DV20" s="92"/>
      <c r="DW20" s="92"/>
      <c r="DX20" s="92"/>
      <c r="DY20" s="92"/>
      <c r="DZ20" s="92"/>
      <c r="EA20" s="92"/>
      <c r="EB20" s="92"/>
      <c r="EC20" s="92"/>
      <c r="ED20" s="92"/>
      <c r="EE20" s="92"/>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92"/>
      <c r="FE20" s="92"/>
      <c r="FF20" s="92"/>
      <c r="FG20" s="92"/>
      <c r="FH20" s="92"/>
      <c r="FI20" s="92"/>
      <c r="FJ20" s="92"/>
      <c r="FK20" s="92"/>
      <c r="FL20" s="92"/>
      <c r="FM20" s="92"/>
      <c r="FN20" s="92"/>
      <c r="FO20" s="92"/>
      <c r="FP20" s="92"/>
      <c r="FQ20" s="92"/>
      <c r="FR20" s="92"/>
      <c r="FS20" s="92"/>
      <c r="FT20" s="92"/>
      <c r="FU20" s="92"/>
      <c r="FV20" s="92"/>
      <c r="FW20" s="92"/>
      <c r="FX20" s="92"/>
      <c r="FY20" s="92"/>
      <c r="FZ20" s="92"/>
      <c r="GA20" s="92"/>
      <c r="GB20" s="92"/>
      <c r="GC20" s="92"/>
      <c r="GD20" s="92"/>
      <c r="GE20" s="92"/>
      <c r="GF20" s="92"/>
      <c r="GG20" s="92"/>
      <c r="GH20" s="92"/>
      <c r="GI20" s="92"/>
      <c r="GJ20" s="92"/>
      <c r="GK20" s="92"/>
      <c r="GL20" s="92"/>
      <c r="GM20" s="92"/>
      <c r="GN20" s="92"/>
      <c r="GO20" s="92"/>
      <c r="GP20" s="92"/>
      <c r="GQ20" s="92"/>
      <c r="GR20" s="92"/>
      <c r="GS20" s="92"/>
      <c r="GT20" s="92"/>
      <c r="GU20" s="92"/>
      <c r="GV20" s="92"/>
      <c r="GW20" s="92"/>
      <c r="GX20" s="92"/>
      <c r="GY20" s="92"/>
      <c r="GZ20" s="92"/>
      <c r="HA20" s="92"/>
      <c r="HB20" s="92"/>
      <c r="HC20" s="92"/>
      <c r="HD20" s="92"/>
      <c r="HE20" s="92"/>
      <c r="HF20" s="92"/>
      <c r="HG20" s="92"/>
      <c r="HH20" s="92"/>
      <c r="HI20" s="92"/>
      <c r="HJ20" s="92"/>
      <c r="HK20" s="92"/>
      <c r="HL20" s="92"/>
      <c r="HM20" s="92"/>
      <c r="HN20" s="92"/>
      <c r="HO20" s="92"/>
      <c r="HP20" s="92"/>
      <c r="HQ20" s="92"/>
      <c r="HR20" s="92"/>
      <c r="HS20" s="92"/>
      <c r="HT20" s="92"/>
      <c r="HU20" s="92"/>
      <c r="HV20" s="92"/>
      <c r="HW20" s="92"/>
      <c r="HX20" s="92"/>
      <c r="HY20" s="92"/>
      <c r="HZ20" s="92"/>
      <c r="IA20" s="92"/>
      <c r="IB20" s="92"/>
      <c r="IC20" s="92"/>
      <c r="ID20" s="92"/>
      <c r="IE20" s="92"/>
      <c r="IF20" s="92"/>
      <c r="IG20" s="92"/>
      <c r="IH20" s="92"/>
      <c r="II20" s="92"/>
      <c r="IJ20" s="92"/>
      <c r="IK20" s="92"/>
      <c r="IL20" s="92"/>
      <c r="IM20" s="92"/>
      <c r="IN20" s="92"/>
      <c r="IO20" s="92"/>
      <c r="IP20" s="92"/>
      <c r="IQ20" s="92"/>
      <c r="IR20" s="92"/>
      <c r="IS20" s="92"/>
      <c r="IT20" s="92"/>
      <c r="IU20" s="92"/>
      <c r="IV20" s="92"/>
      <c r="IW20" s="92"/>
      <c r="IX20" s="92"/>
      <c r="IY20" s="92"/>
      <c r="IZ20" s="92"/>
      <c r="JA20" s="92"/>
      <c r="JB20" s="92"/>
      <c r="JC20" s="92"/>
      <c r="JD20" s="92"/>
      <c r="JE20" s="92"/>
      <c r="JF20" s="92"/>
      <c r="JG20" s="92"/>
      <c r="JH20" s="92"/>
      <c r="JI20" s="92"/>
      <c r="JJ20" s="92"/>
      <c r="JK20" s="92"/>
      <c r="JL20" s="92"/>
      <c r="JM20" s="92"/>
      <c r="JN20" s="92"/>
      <c r="JO20" s="92"/>
      <c r="JP20" s="92"/>
      <c r="JQ20" s="92"/>
      <c r="JR20" s="92"/>
      <c r="JS20" s="92"/>
      <c r="JT20" s="92"/>
      <c r="JU20" s="92"/>
      <c r="JV20" s="92"/>
      <c r="JW20" s="92"/>
      <c r="JX20" s="92"/>
      <c r="JY20" s="92"/>
      <c r="JZ20" s="92"/>
      <c r="KA20" s="92"/>
      <c r="KB20" s="92"/>
      <c r="KC20" s="92"/>
      <c r="KD20" s="92"/>
      <c r="KE20" s="92"/>
      <c r="KF20" s="92"/>
      <c r="KG20" s="92"/>
      <c r="KH20" s="92"/>
      <c r="KI20" s="92"/>
      <c r="KJ20" s="92"/>
      <c r="KK20" s="92"/>
      <c r="KL20" s="92"/>
      <c r="KM20" s="92"/>
      <c r="KN20" s="92"/>
      <c r="KO20" s="92"/>
      <c r="KP20" s="92"/>
      <c r="KQ20" s="92"/>
      <c r="KR20" s="92"/>
      <c r="KS20" s="92"/>
      <c r="KT20" s="92"/>
      <c r="KU20" s="92"/>
      <c r="KV20" s="92"/>
      <c r="KW20" s="92"/>
      <c r="KX20" s="92"/>
      <c r="KY20" s="92"/>
      <c r="KZ20" s="92"/>
      <c r="LA20" s="92"/>
      <c r="LB20" s="92"/>
      <c r="LC20" s="92"/>
      <c r="LD20" s="92"/>
      <c r="LE20" s="92"/>
      <c r="LF20" s="92"/>
      <c r="LG20" s="92"/>
      <c r="LH20" s="92"/>
      <c r="LI20" s="92"/>
      <c r="LJ20" s="92"/>
      <c r="LK20" s="92"/>
      <c r="LL20" s="92"/>
      <c r="LM20" s="92"/>
      <c r="LN20" s="92"/>
      <c r="LO20" s="92"/>
      <c r="LP20" s="92"/>
      <c r="LQ20" s="92"/>
      <c r="LR20" s="92"/>
      <c r="LS20" s="92"/>
      <c r="LT20" s="92"/>
      <c r="LU20" s="92"/>
      <c r="LV20" s="92"/>
      <c r="LW20" s="92"/>
      <c r="LX20" s="92"/>
      <c r="LY20" s="92"/>
      <c r="LZ20" s="92"/>
      <c r="MA20" s="92"/>
      <c r="MB20" s="92"/>
      <c r="MC20" s="92"/>
      <c r="MD20" s="92"/>
      <c r="ME20" s="92"/>
      <c r="MF20" s="92"/>
      <c r="MG20" s="92"/>
      <c r="MH20" s="92"/>
      <c r="MI20" s="92"/>
      <c r="MJ20" s="92"/>
      <c r="MK20" s="92"/>
      <c r="ML20" s="92"/>
      <c r="MM20" s="92"/>
      <c r="MN20" s="92"/>
      <c r="MO20" s="92"/>
      <c r="MP20" s="92"/>
      <c r="MQ20" s="92"/>
      <c r="MR20" s="92"/>
      <c r="MS20" s="92"/>
      <c r="MT20" s="92"/>
      <c r="MU20" s="92"/>
      <c r="MV20" s="92"/>
      <c r="MW20" s="92"/>
      <c r="MX20" s="92"/>
      <c r="MY20" s="92"/>
      <c r="MZ20" s="92"/>
      <c r="NA20" s="92"/>
      <c r="NB20" s="92"/>
      <c r="NC20" s="92"/>
      <c r="ND20" s="92"/>
      <c r="NE20" s="92"/>
      <c r="NF20" s="92"/>
      <c r="NG20" s="92"/>
      <c r="NH20" s="92"/>
      <c r="NI20" s="92"/>
      <c r="NJ20" s="92"/>
      <c r="NK20" s="92"/>
      <c r="NL20" s="92"/>
      <c r="NM20" s="92"/>
      <c r="NN20" s="92"/>
      <c r="NO20" s="92"/>
      <c r="NP20" s="92"/>
      <c r="NQ20" s="92"/>
      <c r="NR20" s="92"/>
      <c r="NS20" s="92"/>
      <c r="NT20" s="92"/>
      <c r="NU20" s="92"/>
      <c r="NV20" s="92"/>
      <c r="NW20" s="92"/>
      <c r="NX20" s="92"/>
      <c r="NY20" s="92"/>
      <c r="NZ20" s="92"/>
      <c r="OA20" s="92"/>
      <c r="OB20" s="92"/>
      <c r="OC20" s="92"/>
      <c r="OD20" s="92"/>
      <c r="OE20" s="92"/>
      <c r="OF20" s="92"/>
      <c r="OG20" s="92"/>
      <c r="OH20" s="92"/>
      <c r="OI20" s="92"/>
      <c r="OJ20" s="92"/>
      <c r="OK20" s="92"/>
      <c r="OL20" s="92"/>
      <c r="OM20" s="92"/>
      <c r="ON20" s="92"/>
      <c r="OO20" s="92"/>
      <c r="OP20" s="92"/>
      <c r="OQ20" s="92"/>
      <c r="OR20" s="92"/>
      <c r="OS20" s="92"/>
      <c r="OT20" s="92"/>
      <c r="OU20" s="92"/>
      <c r="OV20" s="92"/>
      <c r="OW20" s="92"/>
      <c r="OX20" s="92"/>
      <c r="OY20" s="92"/>
      <c r="OZ20" s="92"/>
      <c r="PA20" s="92"/>
      <c r="PB20" s="92"/>
      <c r="PC20" s="92"/>
      <c r="PD20" s="92"/>
      <c r="PE20" s="92"/>
      <c r="PF20" s="92"/>
      <c r="PG20" s="92"/>
      <c r="PH20" s="92"/>
      <c r="PI20" s="92"/>
      <c r="PJ20" s="92"/>
      <c r="PK20" s="92"/>
      <c r="PL20" s="92"/>
      <c r="PM20" s="92"/>
      <c r="PN20" s="92"/>
      <c r="PO20" s="92"/>
      <c r="PP20" s="92"/>
      <c r="PQ20" s="92"/>
      <c r="PR20" s="92"/>
      <c r="PS20" s="92"/>
      <c r="PT20" s="92"/>
      <c r="PU20" s="92"/>
      <c r="PV20" s="92"/>
      <c r="PW20" s="92"/>
      <c r="PX20" s="92"/>
      <c r="PY20" s="92"/>
      <c r="PZ20" s="92"/>
      <c r="QA20" s="92"/>
      <c r="QB20" s="92"/>
      <c r="QC20" s="92"/>
      <c r="QD20" s="92"/>
      <c r="QE20" s="92"/>
      <c r="QF20" s="92"/>
      <c r="QG20" s="92"/>
      <c r="QH20" s="92"/>
      <c r="QI20" s="92"/>
      <c r="QJ20" s="92"/>
      <c r="QK20" s="92"/>
      <c r="QL20" s="92"/>
      <c r="QM20" s="92"/>
      <c r="QN20" s="92"/>
      <c r="QO20" s="92"/>
      <c r="QP20" s="92"/>
      <c r="QQ20" s="92"/>
      <c r="QR20" s="92"/>
      <c r="QS20" s="92"/>
      <c r="QT20" s="92"/>
      <c r="QU20" s="92"/>
      <c r="QV20" s="92"/>
      <c r="QW20" s="92"/>
      <c r="QX20" s="92"/>
      <c r="QY20" s="92"/>
      <c r="QZ20" s="92"/>
      <c r="RA20" s="92"/>
      <c r="RB20" s="92"/>
      <c r="RC20" s="92"/>
      <c r="RD20" s="92"/>
      <c r="RE20" s="92"/>
      <c r="RF20" s="92"/>
      <c r="RG20" s="92"/>
      <c r="RH20" s="92"/>
      <c r="RI20" s="92"/>
      <c r="RJ20" s="92"/>
      <c r="RK20" s="92"/>
      <c r="RL20" s="92"/>
      <c r="RM20" s="92"/>
      <c r="RN20" s="92"/>
      <c r="RO20" s="92"/>
      <c r="RP20" s="92"/>
      <c r="RQ20" s="92"/>
      <c r="RR20" s="92"/>
      <c r="RS20" s="92"/>
      <c r="RT20" s="92"/>
      <c r="RU20" s="92"/>
      <c r="RV20" s="92"/>
      <c r="RW20" s="92"/>
      <c r="RX20" s="92"/>
      <c r="RY20" s="92"/>
      <c r="RZ20" s="92"/>
      <c r="SA20" s="92"/>
      <c r="SB20" s="92"/>
      <c r="SC20" s="92"/>
      <c r="SD20" s="92"/>
      <c r="SE20" s="92"/>
      <c r="SF20" s="92"/>
      <c r="SG20" s="92"/>
      <c r="SH20" s="92"/>
      <c r="SI20" s="92"/>
      <c r="SJ20" s="92"/>
      <c r="SK20" s="92"/>
      <c r="SL20" s="92"/>
      <c r="SM20" s="92"/>
      <c r="SN20" s="92"/>
      <c r="SO20" s="92"/>
      <c r="SP20" s="92"/>
      <c r="SQ20" s="92"/>
      <c r="SR20" s="92"/>
      <c r="SS20" s="92"/>
      <c r="ST20" s="92"/>
      <c r="SU20" s="92"/>
      <c r="SV20" s="92"/>
      <c r="SW20" s="92"/>
      <c r="SX20" s="92"/>
      <c r="SY20" s="92"/>
      <c r="SZ20" s="92"/>
      <c r="TA20" s="92"/>
      <c r="TB20" s="92"/>
      <c r="TC20" s="92"/>
      <c r="TD20" s="92"/>
      <c r="TE20" s="92"/>
      <c r="TF20" s="92"/>
      <c r="TG20" s="92"/>
      <c r="TH20" s="92"/>
      <c r="TI20" s="92"/>
      <c r="TJ20" s="92"/>
      <c r="TK20" s="92"/>
      <c r="TL20" s="92"/>
      <c r="TM20" s="92"/>
      <c r="TN20" s="92"/>
      <c r="TO20" s="92"/>
      <c r="TP20" s="92"/>
      <c r="TQ20" s="92"/>
      <c r="TR20" s="92"/>
      <c r="TS20" s="92"/>
      <c r="TT20" s="92"/>
      <c r="TU20" s="92"/>
      <c r="TV20" s="92"/>
      <c r="TW20" s="92"/>
      <c r="TX20" s="92"/>
      <c r="TY20" s="92"/>
      <c r="TZ20" s="92"/>
      <c r="UA20" s="92"/>
      <c r="UB20" s="92"/>
      <c r="UC20" s="92"/>
      <c r="UD20" s="92"/>
      <c r="UE20" s="92"/>
      <c r="UF20" s="92"/>
      <c r="UG20" s="92"/>
      <c r="UH20" s="92"/>
      <c r="UI20" s="92"/>
      <c r="UJ20" s="92"/>
      <c r="UK20" s="92"/>
      <c r="UL20" s="92"/>
      <c r="UM20" s="92"/>
      <c r="UN20" s="92"/>
      <c r="UO20" s="92"/>
      <c r="UP20" s="92"/>
      <c r="UQ20" s="92"/>
      <c r="UR20" s="92"/>
      <c r="US20" s="92"/>
      <c r="UT20" s="92"/>
      <c r="UU20" s="92"/>
      <c r="UV20" s="92"/>
      <c r="UW20" s="92"/>
      <c r="UX20" s="92"/>
      <c r="UY20" s="92"/>
      <c r="UZ20" s="92"/>
      <c r="VA20" s="92"/>
      <c r="VB20" s="92"/>
      <c r="VC20" s="92"/>
      <c r="VD20" s="92"/>
      <c r="VE20" s="92"/>
      <c r="VF20" s="92"/>
      <c r="VG20" s="92"/>
      <c r="VH20" s="92"/>
      <c r="VI20" s="92"/>
      <c r="VJ20" s="92"/>
      <c r="VK20" s="92"/>
      <c r="VL20" s="92"/>
      <c r="VM20" s="92"/>
      <c r="VN20" s="92"/>
      <c r="VO20" s="92"/>
      <c r="VP20" s="92"/>
      <c r="VQ20" s="92"/>
      <c r="VR20" s="92"/>
      <c r="VS20" s="92"/>
      <c r="VT20" s="92"/>
      <c r="VU20" s="92"/>
      <c r="VV20" s="92"/>
      <c r="VW20" s="92"/>
      <c r="VX20" s="92"/>
      <c r="VY20" s="92"/>
      <c r="VZ20" s="92"/>
      <c r="WA20" s="92"/>
      <c r="WB20" s="92"/>
      <c r="WC20" s="92"/>
      <c r="WD20" s="92"/>
      <c r="WE20" s="92"/>
      <c r="WF20" s="92"/>
      <c r="WG20" s="92"/>
      <c r="WH20" s="92"/>
      <c r="WI20" s="92"/>
      <c r="WJ20" s="92"/>
      <c r="WK20" s="92"/>
      <c r="WL20" s="92"/>
      <c r="WM20" s="92"/>
      <c r="WN20" s="92"/>
      <c r="WO20" s="92"/>
      <c r="WP20" s="92"/>
      <c r="WQ20" s="92"/>
      <c r="WR20" s="92"/>
      <c r="WS20" s="92"/>
      <c r="WT20" s="92"/>
      <c r="WU20" s="92"/>
      <c r="WV20" s="92"/>
      <c r="WW20" s="92"/>
      <c r="WX20" s="92"/>
      <c r="WY20" s="92"/>
      <c r="WZ20" s="92"/>
      <c r="XA20" s="92"/>
      <c r="XB20" s="92"/>
      <c r="XC20" s="92"/>
      <c r="XD20" s="92"/>
      <c r="XE20" s="92"/>
      <c r="XF20" s="92"/>
      <c r="XG20" s="92"/>
      <c r="XH20" s="92"/>
      <c r="XI20" s="92"/>
      <c r="XJ20" s="92"/>
      <c r="XK20" s="92"/>
      <c r="XL20" s="92"/>
      <c r="XM20" s="92"/>
      <c r="XN20" s="92"/>
      <c r="XO20" s="92"/>
      <c r="XP20" s="92"/>
      <c r="XQ20" s="92"/>
      <c r="XR20" s="92"/>
      <c r="XS20" s="92"/>
      <c r="XT20" s="92"/>
      <c r="XU20" s="92"/>
      <c r="XV20" s="92"/>
      <c r="XW20" s="92"/>
      <c r="XX20" s="92"/>
      <c r="XY20" s="92"/>
      <c r="XZ20" s="92"/>
      <c r="YA20" s="92"/>
      <c r="YB20" s="92"/>
      <c r="YC20" s="92"/>
      <c r="YD20" s="92"/>
      <c r="YE20" s="92"/>
      <c r="YF20" s="92"/>
      <c r="YG20" s="92"/>
      <c r="YH20" s="92"/>
      <c r="YI20" s="92"/>
      <c r="YJ20" s="92"/>
      <c r="YK20" s="92"/>
      <c r="YL20" s="92"/>
      <c r="YM20" s="92"/>
      <c r="YN20" s="92"/>
      <c r="YO20" s="92"/>
      <c r="YP20" s="92"/>
      <c r="YQ20" s="92"/>
      <c r="YR20" s="92"/>
      <c r="YS20" s="92"/>
      <c r="YT20" s="92"/>
      <c r="YU20" s="92"/>
      <c r="YV20" s="92"/>
      <c r="YW20" s="92"/>
      <c r="YX20" s="92"/>
      <c r="YY20" s="92"/>
      <c r="YZ20" s="92"/>
      <c r="ZA20" s="92"/>
      <c r="ZB20" s="92"/>
      <c r="ZC20" s="92"/>
      <c r="ZD20" s="92"/>
      <c r="ZE20" s="92"/>
      <c r="ZF20" s="92"/>
      <c r="ZG20" s="92"/>
      <c r="ZH20" s="92"/>
      <c r="ZI20" s="92"/>
      <c r="ZJ20" s="92"/>
      <c r="ZK20" s="92"/>
      <c r="ZL20" s="92"/>
      <c r="ZM20" s="92"/>
      <c r="ZN20" s="92"/>
      <c r="ZO20" s="92"/>
      <c r="ZP20" s="92"/>
      <c r="ZQ20" s="92"/>
      <c r="ZR20" s="92"/>
      <c r="ZS20" s="92"/>
      <c r="ZT20" s="92"/>
      <c r="ZU20" s="92"/>
      <c r="ZV20" s="92"/>
      <c r="ZW20" s="92"/>
      <c r="ZX20" s="92"/>
      <c r="ZY20" s="92"/>
      <c r="ZZ20" s="92"/>
      <c r="AAA20" s="92"/>
      <c r="AAB20" s="92"/>
      <c r="AAC20" s="92"/>
      <c r="AAD20" s="92"/>
      <c r="AAE20" s="92"/>
      <c r="AAF20" s="92"/>
      <c r="AAG20" s="92"/>
      <c r="AAH20" s="92"/>
      <c r="AAI20" s="92"/>
      <c r="AAJ20" s="92"/>
      <c r="AAK20" s="92"/>
      <c r="AAL20" s="92"/>
      <c r="AAM20" s="92"/>
      <c r="AAN20" s="92"/>
      <c r="AAO20" s="92"/>
      <c r="AAP20" s="92"/>
      <c r="AAQ20" s="92"/>
      <c r="AAR20" s="92"/>
      <c r="AAS20" s="92"/>
      <c r="AAT20" s="92"/>
      <c r="AAU20" s="92"/>
      <c r="AAV20" s="92"/>
      <c r="AAW20" s="92"/>
      <c r="AAX20" s="92"/>
      <c r="AAY20" s="92"/>
      <c r="AAZ20" s="92"/>
      <c r="ABA20" s="92"/>
      <c r="ABB20" s="92"/>
      <c r="ABC20" s="92"/>
      <c r="ABD20" s="92"/>
      <c r="ABE20" s="92"/>
      <c r="ABF20" s="92"/>
      <c r="ABG20" s="92"/>
      <c r="ABH20" s="92"/>
      <c r="ABI20" s="92"/>
      <c r="ABJ20" s="92"/>
      <c r="ABK20" s="92"/>
      <c r="ABL20" s="92"/>
      <c r="ABM20" s="92"/>
      <c r="ABN20" s="92"/>
      <c r="ABO20" s="92"/>
      <c r="ABP20" s="92"/>
      <c r="ABQ20" s="92"/>
      <c r="ABR20" s="92"/>
      <c r="ABS20" s="92"/>
      <c r="ABT20" s="92"/>
      <c r="ABU20" s="92"/>
      <c r="ABV20" s="92"/>
      <c r="ABW20" s="92"/>
      <c r="ABX20" s="92"/>
      <c r="ABY20" s="92"/>
      <c r="ABZ20" s="92"/>
      <c r="ACA20" s="92"/>
      <c r="ACB20" s="92"/>
      <c r="ACC20" s="92"/>
      <c r="ACD20" s="92"/>
      <c r="ACE20" s="92"/>
      <c r="ACF20" s="92"/>
      <c r="ACG20" s="92"/>
      <c r="ACH20" s="92"/>
      <c r="ACI20" s="92"/>
      <c r="ACJ20" s="92"/>
      <c r="ACK20" s="92"/>
      <c r="ACL20" s="92"/>
      <c r="ACM20" s="92"/>
      <c r="ACN20" s="92"/>
      <c r="ACO20" s="92"/>
      <c r="ACP20" s="92"/>
      <c r="ACQ20" s="92"/>
      <c r="ACR20" s="92"/>
      <c r="ACS20" s="92"/>
      <c r="ACT20" s="92"/>
      <c r="ACU20" s="92"/>
      <c r="ACV20" s="92"/>
      <c r="ACW20" s="92"/>
      <c r="ACX20" s="92"/>
      <c r="ACY20" s="92"/>
      <c r="ACZ20" s="92"/>
      <c r="ADA20" s="92"/>
      <c r="ADB20" s="92"/>
      <c r="ADC20" s="92"/>
      <c r="ADD20" s="92"/>
      <c r="ADE20" s="92"/>
      <c r="ADF20" s="92"/>
      <c r="ADG20" s="92"/>
      <c r="ADH20" s="92"/>
      <c r="ADI20" s="92"/>
      <c r="ADJ20" s="92"/>
      <c r="ADK20" s="92"/>
      <c r="ADL20" s="92"/>
      <c r="ADM20" s="92"/>
      <c r="ADN20" s="92"/>
      <c r="ADO20" s="92"/>
      <c r="ADP20" s="92"/>
      <c r="ADQ20" s="92"/>
      <c r="ADR20" s="92"/>
      <c r="ADS20" s="92"/>
      <c r="ADT20" s="92"/>
      <c r="ADU20" s="92"/>
      <c r="ADV20" s="92"/>
      <c r="ADW20" s="92"/>
      <c r="ADX20" s="92"/>
      <c r="ADY20" s="92"/>
      <c r="ADZ20" s="92"/>
      <c r="AEA20" s="92"/>
      <c r="AEB20" s="92"/>
      <c r="AEC20" s="92"/>
      <c r="AED20" s="92"/>
      <c r="AEE20" s="92"/>
      <c r="AEF20" s="92"/>
      <c r="AEG20" s="92"/>
      <c r="AEH20" s="92"/>
      <c r="AEI20" s="92"/>
      <c r="AEJ20" s="92"/>
      <c r="AEK20" s="92"/>
      <c r="AEL20" s="92"/>
      <c r="AEM20" s="92"/>
      <c r="AEN20" s="92"/>
      <c r="AEO20" s="92"/>
      <c r="AEP20" s="92"/>
      <c r="AEQ20" s="92"/>
      <c r="AER20" s="92"/>
      <c r="AES20" s="92"/>
      <c r="AET20" s="92"/>
      <c r="AEU20" s="92"/>
      <c r="AEV20" s="92"/>
      <c r="AEW20" s="92"/>
      <c r="AEX20" s="92"/>
      <c r="AEY20" s="92"/>
      <c r="AEZ20" s="92"/>
      <c r="AFA20" s="92"/>
      <c r="AFB20" s="92"/>
      <c r="AFC20" s="92"/>
      <c r="AFD20" s="92"/>
      <c r="AFE20" s="92"/>
      <c r="AFF20" s="92"/>
      <c r="AFG20" s="92"/>
      <c r="AFH20" s="92"/>
      <c r="AFI20" s="92"/>
      <c r="AFJ20" s="92"/>
      <c r="AFK20" s="92"/>
      <c r="AFL20" s="92"/>
      <c r="AFM20" s="92"/>
      <c r="AFN20" s="92"/>
      <c r="AFO20" s="92"/>
      <c r="AFP20" s="92"/>
      <c r="AFQ20" s="92"/>
      <c r="AFR20" s="92"/>
      <c r="AFS20" s="92"/>
      <c r="AFT20" s="92"/>
      <c r="AFU20" s="92"/>
      <c r="AFV20" s="92"/>
      <c r="AFW20" s="92"/>
      <c r="AFX20" s="92"/>
      <c r="AFY20" s="92"/>
      <c r="AFZ20" s="92"/>
      <c r="AGA20" s="92"/>
      <c r="AGB20" s="92"/>
      <c r="AGC20" s="92"/>
      <c r="AGD20" s="92"/>
      <c r="AGE20" s="92"/>
      <c r="AGF20" s="92"/>
      <c r="AGG20" s="92"/>
      <c r="AGH20" s="92"/>
      <c r="AGI20" s="92"/>
      <c r="AGJ20" s="92"/>
      <c r="AGK20" s="92"/>
      <c r="AGL20" s="92"/>
      <c r="AGM20" s="92"/>
      <c r="AGN20" s="92"/>
      <c r="AGO20" s="92"/>
      <c r="AGP20" s="92"/>
      <c r="AGQ20" s="92"/>
      <c r="AGR20" s="92"/>
      <c r="AGS20" s="92"/>
      <c r="AGT20" s="92"/>
      <c r="AGU20" s="92"/>
      <c r="AGV20" s="92"/>
      <c r="AGW20" s="92"/>
      <c r="AGX20" s="92"/>
      <c r="AGY20" s="92"/>
      <c r="AGZ20" s="92"/>
      <c r="AHA20" s="92"/>
      <c r="AHB20" s="92"/>
      <c r="AHC20" s="92"/>
      <c r="AHD20" s="92"/>
      <c r="AHE20" s="92"/>
      <c r="AHF20" s="92"/>
      <c r="AHG20" s="92"/>
      <c r="AHH20" s="92"/>
      <c r="AHI20" s="92"/>
      <c r="AHJ20" s="92"/>
      <c r="AHK20" s="92"/>
      <c r="AHL20" s="92"/>
      <c r="AHM20" s="92"/>
      <c r="AHN20" s="92"/>
      <c r="AHO20" s="92"/>
      <c r="AHP20" s="92"/>
      <c r="AHQ20" s="92"/>
      <c r="AHR20" s="92"/>
      <c r="AHS20" s="92"/>
      <c r="AHT20" s="92"/>
      <c r="AHU20" s="92"/>
      <c r="AHV20" s="92"/>
      <c r="AHW20" s="92"/>
      <c r="AHX20" s="92"/>
      <c r="AHY20" s="92"/>
      <c r="AHZ20" s="92"/>
      <c r="AIA20" s="92"/>
      <c r="AIB20" s="92"/>
      <c r="AIC20" s="92"/>
      <c r="AID20" s="92"/>
      <c r="AIE20" s="92"/>
      <c r="AIF20" s="92"/>
      <c r="AIG20" s="92"/>
      <c r="AIH20" s="92"/>
      <c r="AII20" s="92"/>
      <c r="AIJ20" s="92"/>
      <c r="AIK20" s="92"/>
      <c r="AIL20" s="92"/>
      <c r="AIM20" s="92"/>
      <c r="AIN20" s="92"/>
      <c r="AIO20" s="92"/>
      <c r="AIP20" s="92"/>
      <c r="AIQ20" s="92"/>
      <c r="AIR20" s="92"/>
      <c r="AIS20" s="92"/>
      <c r="AIT20" s="92"/>
      <c r="AIU20" s="92"/>
      <c r="AIV20" s="92"/>
      <c r="AIW20" s="92"/>
      <c r="AIX20" s="92"/>
      <c r="AIY20" s="92"/>
      <c r="AIZ20" s="92"/>
      <c r="AJA20" s="92"/>
      <c r="AJB20" s="92"/>
      <c r="AJC20" s="92"/>
      <c r="AJD20" s="92"/>
      <c r="AJE20" s="92"/>
      <c r="AJF20" s="92"/>
      <c r="AJG20" s="92"/>
      <c r="AJH20" s="92"/>
      <c r="AJI20" s="92"/>
      <c r="AJJ20" s="92"/>
      <c r="AJK20" s="92"/>
      <c r="AJL20" s="92"/>
      <c r="AJM20" s="92"/>
      <c r="AJN20" s="92"/>
      <c r="AJO20" s="92"/>
      <c r="AJP20" s="92"/>
      <c r="AJQ20" s="92"/>
      <c r="AJR20" s="92"/>
      <c r="AJS20" s="92"/>
      <c r="AJT20" s="92"/>
      <c r="AJU20" s="92"/>
      <c r="AJV20" s="92"/>
      <c r="AJW20" s="92"/>
      <c r="AJX20" s="92"/>
      <c r="AJY20" s="92"/>
      <c r="AJZ20" s="92"/>
      <c r="AKA20" s="92"/>
      <c r="AKB20" s="92"/>
      <c r="AKC20" s="92"/>
      <c r="AKD20" s="92"/>
      <c r="AKE20" s="92"/>
      <c r="AKF20" s="92"/>
      <c r="AKG20" s="92"/>
      <c r="AKH20" s="92"/>
      <c r="AKI20" s="92"/>
    </row>
    <row r="21" spans="1:971" s="509" customFormat="1" ht="13.8" customHeight="1">
      <c r="A21" s="516" t="s">
        <v>104</v>
      </c>
      <c r="B21" s="517" t="s">
        <v>105</v>
      </c>
      <c r="C21" s="507"/>
      <c r="D21" s="508">
        <f t="shared" ref="D21:O21" si="4">IF(D$1="",0,SUM(D22:D24))</f>
        <v>0</v>
      </c>
      <c r="E21" s="508">
        <f t="shared" si="4"/>
        <v>0</v>
      </c>
      <c r="F21" s="508">
        <f t="shared" si="4"/>
        <v>0</v>
      </c>
      <c r="G21" s="508">
        <f t="shared" si="4"/>
        <v>0</v>
      </c>
      <c r="H21" s="508">
        <f t="shared" si="4"/>
        <v>0</v>
      </c>
      <c r="I21" s="508">
        <f t="shared" si="4"/>
        <v>0</v>
      </c>
      <c r="J21" s="508">
        <f t="shared" si="4"/>
        <v>0</v>
      </c>
      <c r="K21" s="508">
        <f t="shared" si="4"/>
        <v>0</v>
      </c>
      <c r="L21" s="508">
        <f t="shared" si="4"/>
        <v>0</v>
      </c>
      <c r="M21" s="508">
        <f t="shared" si="4"/>
        <v>0</v>
      </c>
      <c r="N21" s="508">
        <f t="shared" si="4"/>
        <v>0</v>
      </c>
      <c r="O21" s="508">
        <f t="shared" si="4"/>
        <v>0</v>
      </c>
    </row>
    <row r="22" spans="1:971" s="515" customFormat="1" ht="13.8" customHeight="1">
      <c r="A22" s="19" t="s">
        <v>25</v>
      </c>
      <c r="B22" s="514" t="s">
        <v>106</v>
      </c>
      <c r="C22" s="514"/>
      <c r="D22" s="518"/>
      <c r="E22" s="518"/>
      <c r="F22" s="518"/>
      <c r="G22" s="518"/>
      <c r="H22" s="518"/>
      <c r="I22" s="518"/>
      <c r="J22" s="518"/>
      <c r="K22" s="518"/>
      <c r="L22" s="518"/>
      <c r="M22" s="518"/>
      <c r="N22" s="518"/>
      <c r="O22" s="518"/>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c r="DT22" s="92"/>
      <c r="DU22" s="92"/>
      <c r="DV22" s="92"/>
      <c r="DW22" s="92"/>
      <c r="DX22" s="92"/>
      <c r="DY22" s="92"/>
      <c r="DZ22" s="92"/>
      <c r="EA22" s="92"/>
      <c r="EB22" s="92"/>
      <c r="EC22" s="92"/>
      <c r="ED22" s="92"/>
      <c r="EE22" s="92"/>
      <c r="EF22" s="92"/>
      <c r="EG22" s="92"/>
      <c r="EH22" s="92"/>
      <c r="EI22" s="92"/>
      <c r="EJ22" s="92"/>
      <c r="EK22" s="92"/>
      <c r="EL22" s="92"/>
      <c r="EM22" s="92"/>
      <c r="EN22" s="92"/>
      <c r="EO22" s="92"/>
      <c r="EP22" s="92"/>
      <c r="EQ22" s="92"/>
      <c r="ER22" s="92"/>
      <c r="ES22" s="92"/>
      <c r="ET22" s="92"/>
      <c r="EU22" s="92"/>
      <c r="EV22" s="92"/>
      <c r="EW22" s="92"/>
      <c r="EX22" s="92"/>
      <c r="EY22" s="92"/>
      <c r="EZ22" s="92"/>
      <c r="FA22" s="92"/>
      <c r="FB22" s="92"/>
      <c r="FC22" s="92"/>
      <c r="FD22" s="92"/>
      <c r="FE22" s="92"/>
      <c r="FF22" s="92"/>
      <c r="FG22" s="92"/>
      <c r="FH22" s="92"/>
      <c r="FI22" s="92"/>
      <c r="FJ22" s="92"/>
      <c r="FK22" s="92"/>
      <c r="FL22" s="92"/>
      <c r="FM22" s="92"/>
      <c r="FN22" s="92"/>
      <c r="FO22" s="92"/>
      <c r="FP22" s="92"/>
      <c r="FQ22" s="92"/>
      <c r="FR22" s="92"/>
      <c r="FS22" s="92"/>
      <c r="FT22" s="92"/>
      <c r="FU22" s="92"/>
      <c r="FV22" s="92"/>
      <c r="FW22" s="92"/>
      <c r="FX22" s="92"/>
      <c r="FY22" s="92"/>
      <c r="FZ22" s="92"/>
      <c r="GA22" s="92"/>
      <c r="GB22" s="92"/>
      <c r="GC22" s="92"/>
      <c r="GD22" s="92"/>
      <c r="GE22" s="92"/>
      <c r="GF22" s="92"/>
      <c r="GG22" s="92"/>
      <c r="GH22" s="92"/>
      <c r="GI22" s="92"/>
      <c r="GJ22" s="92"/>
      <c r="GK22" s="92"/>
      <c r="GL22" s="92"/>
      <c r="GM22" s="92"/>
      <c r="GN22" s="92"/>
      <c r="GO22" s="92"/>
      <c r="GP22" s="92"/>
      <c r="GQ22" s="92"/>
      <c r="GR22" s="92"/>
      <c r="GS22" s="92"/>
      <c r="GT22" s="92"/>
      <c r="GU22" s="92"/>
      <c r="GV22" s="92"/>
      <c r="GW22" s="92"/>
      <c r="GX22" s="92"/>
      <c r="GY22" s="92"/>
      <c r="GZ22" s="92"/>
      <c r="HA22" s="92"/>
      <c r="HB22" s="92"/>
      <c r="HC22" s="92"/>
      <c r="HD22" s="92"/>
      <c r="HE22" s="92"/>
      <c r="HF22" s="92"/>
      <c r="HG22" s="92"/>
      <c r="HH22" s="92"/>
      <c r="HI22" s="92"/>
      <c r="HJ22" s="92"/>
      <c r="HK22" s="92"/>
      <c r="HL22" s="92"/>
      <c r="HM22" s="92"/>
      <c r="HN22" s="92"/>
      <c r="HO22" s="92"/>
      <c r="HP22" s="92"/>
      <c r="HQ22" s="92"/>
      <c r="HR22" s="92"/>
      <c r="HS22" s="92"/>
      <c r="HT22" s="92"/>
      <c r="HU22" s="92"/>
      <c r="HV22" s="92"/>
      <c r="HW22" s="92"/>
      <c r="HX22" s="92"/>
      <c r="HY22" s="92"/>
      <c r="HZ22" s="92"/>
      <c r="IA22" s="92"/>
      <c r="IB22" s="92"/>
      <c r="IC22" s="92"/>
      <c r="ID22" s="92"/>
      <c r="IE22" s="92"/>
      <c r="IF22" s="92"/>
      <c r="IG22" s="92"/>
      <c r="IH22" s="92"/>
      <c r="II22" s="92"/>
      <c r="IJ22" s="92"/>
      <c r="IK22" s="92"/>
      <c r="IL22" s="92"/>
      <c r="IM22" s="92"/>
      <c r="IN22" s="92"/>
      <c r="IO22" s="92"/>
      <c r="IP22" s="92"/>
      <c r="IQ22" s="92"/>
      <c r="IR22" s="92"/>
      <c r="IS22" s="92"/>
      <c r="IT22" s="92"/>
      <c r="IU22" s="92"/>
      <c r="IV22" s="92"/>
      <c r="IW22" s="92"/>
      <c r="IX22" s="92"/>
      <c r="IY22" s="92"/>
      <c r="IZ22" s="92"/>
      <c r="JA22" s="92"/>
      <c r="JB22" s="92"/>
      <c r="JC22" s="92"/>
      <c r="JD22" s="92"/>
      <c r="JE22" s="92"/>
      <c r="JF22" s="92"/>
      <c r="JG22" s="92"/>
      <c r="JH22" s="92"/>
      <c r="JI22" s="92"/>
      <c r="JJ22" s="92"/>
      <c r="JK22" s="92"/>
      <c r="JL22" s="92"/>
      <c r="JM22" s="92"/>
      <c r="JN22" s="92"/>
      <c r="JO22" s="92"/>
      <c r="JP22" s="92"/>
      <c r="JQ22" s="92"/>
      <c r="JR22" s="92"/>
      <c r="JS22" s="92"/>
      <c r="JT22" s="92"/>
      <c r="JU22" s="92"/>
      <c r="JV22" s="92"/>
      <c r="JW22" s="92"/>
      <c r="JX22" s="92"/>
      <c r="JY22" s="92"/>
      <c r="JZ22" s="92"/>
      <c r="KA22" s="92"/>
      <c r="KB22" s="92"/>
      <c r="KC22" s="92"/>
      <c r="KD22" s="92"/>
      <c r="KE22" s="92"/>
      <c r="KF22" s="92"/>
      <c r="KG22" s="92"/>
      <c r="KH22" s="92"/>
      <c r="KI22" s="92"/>
      <c r="KJ22" s="92"/>
      <c r="KK22" s="92"/>
      <c r="KL22" s="92"/>
      <c r="KM22" s="92"/>
      <c r="KN22" s="92"/>
      <c r="KO22" s="92"/>
      <c r="KP22" s="92"/>
      <c r="KQ22" s="92"/>
      <c r="KR22" s="92"/>
      <c r="KS22" s="92"/>
      <c r="KT22" s="92"/>
      <c r="KU22" s="92"/>
      <c r="KV22" s="92"/>
      <c r="KW22" s="92"/>
      <c r="KX22" s="92"/>
      <c r="KY22" s="92"/>
      <c r="KZ22" s="92"/>
      <c r="LA22" s="92"/>
      <c r="LB22" s="92"/>
      <c r="LC22" s="92"/>
      <c r="LD22" s="92"/>
      <c r="LE22" s="92"/>
      <c r="LF22" s="92"/>
      <c r="LG22" s="92"/>
      <c r="LH22" s="92"/>
      <c r="LI22" s="92"/>
      <c r="LJ22" s="92"/>
      <c r="LK22" s="92"/>
      <c r="LL22" s="92"/>
      <c r="LM22" s="92"/>
      <c r="LN22" s="92"/>
      <c r="LO22" s="92"/>
      <c r="LP22" s="92"/>
      <c r="LQ22" s="92"/>
      <c r="LR22" s="92"/>
      <c r="LS22" s="92"/>
      <c r="LT22" s="92"/>
      <c r="LU22" s="92"/>
      <c r="LV22" s="92"/>
      <c r="LW22" s="92"/>
      <c r="LX22" s="92"/>
      <c r="LY22" s="92"/>
      <c r="LZ22" s="92"/>
      <c r="MA22" s="92"/>
      <c r="MB22" s="92"/>
      <c r="MC22" s="92"/>
      <c r="MD22" s="92"/>
      <c r="ME22" s="92"/>
      <c r="MF22" s="92"/>
      <c r="MG22" s="92"/>
      <c r="MH22" s="92"/>
      <c r="MI22" s="92"/>
      <c r="MJ22" s="92"/>
      <c r="MK22" s="92"/>
      <c r="ML22" s="92"/>
      <c r="MM22" s="92"/>
      <c r="MN22" s="92"/>
      <c r="MO22" s="92"/>
      <c r="MP22" s="92"/>
      <c r="MQ22" s="92"/>
      <c r="MR22" s="92"/>
      <c r="MS22" s="92"/>
      <c r="MT22" s="92"/>
      <c r="MU22" s="92"/>
      <c r="MV22" s="92"/>
      <c r="MW22" s="92"/>
      <c r="MX22" s="92"/>
      <c r="MY22" s="92"/>
      <c r="MZ22" s="92"/>
      <c r="NA22" s="92"/>
      <c r="NB22" s="92"/>
      <c r="NC22" s="92"/>
      <c r="ND22" s="92"/>
      <c r="NE22" s="92"/>
      <c r="NF22" s="92"/>
      <c r="NG22" s="92"/>
      <c r="NH22" s="92"/>
      <c r="NI22" s="92"/>
      <c r="NJ22" s="92"/>
      <c r="NK22" s="92"/>
      <c r="NL22" s="92"/>
      <c r="NM22" s="92"/>
      <c r="NN22" s="92"/>
      <c r="NO22" s="92"/>
      <c r="NP22" s="92"/>
      <c r="NQ22" s="92"/>
      <c r="NR22" s="92"/>
      <c r="NS22" s="92"/>
      <c r="NT22" s="92"/>
      <c r="NU22" s="92"/>
      <c r="NV22" s="92"/>
      <c r="NW22" s="92"/>
      <c r="NX22" s="92"/>
      <c r="NY22" s="92"/>
      <c r="NZ22" s="92"/>
      <c r="OA22" s="92"/>
      <c r="OB22" s="92"/>
      <c r="OC22" s="92"/>
      <c r="OD22" s="92"/>
      <c r="OE22" s="92"/>
      <c r="OF22" s="92"/>
      <c r="OG22" s="92"/>
      <c r="OH22" s="92"/>
      <c r="OI22" s="92"/>
      <c r="OJ22" s="92"/>
      <c r="OK22" s="92"/>
      <c r="OL22" s="92"/>
      <c r="OM22" s="92"/>
      <c r="ON22" s="92"/>
      <c r="OO22" s="92"/>
      <c r="OP22" s="92"/>
      <c r="OQ22" s="92"/>
      <c r="OR22" s="92"/>
      <c r="OS22" s="92"/>
      <c r="OT22" s="92"/>
      <c r="OU22" s="92"/>
      <c r="OV22" s="92"/>
      <c r="OW22" s="92"/>
      <c r="OX22" s="92"/>
      <c r="OY22" s="92"/>
      <c r="OZ22" s="92"/>
      <c r="PA22" s="92"/>
      <c r="PB22" s="92"/>
      <c r="PC22" s="92"/>
      <c r="PD22" s="92"/>
      <c r="PE22" s="92"/>
      <c r="PF22" s="92"/>
      <c r="PG22" s="92"/>
      <c r="PH22" s="92"/>
      <c r="PI22" s="92"/>
      <c r="PJ22" s="92"/>
      <c r="PK22" s="92"/>
      <c r="PL22" s="92"/>
      <c r="PM22" s="92"/>
      <c r="PN22" s="92"/>
      <c r="PO22" s="92"/>
      <c r="PP22" s="92"/>
      <c r="PQ22" s="92"/>
      <c r="PR22" s="92"/>
      <c r="PS22" s="92"/>
      <c r="PT22" s="92"/>
      <c r="PU22" s="92"/>
      <c r="PV22" s="92"/>
      <c r="PW22" s="92"/>
      <c r="PX22" s="92"/>
      <c r="PY22" s="92"/>
      <c r="PZ22" s="92"/>
      <c r="QA22" s="92"/>
      <c r="QB22" s="92"/>
      <c r="QC22" s="92"/>
      <c r="QD22" s="92"/>
      <c r="QE22" s="92"/>
      <c r="QF22" s="92"/>
      <c r="QG22" s="92"/>
      <c r="QH22" s="92"/>
      <c r="QI22" s="92"/>
      <c r="QJ22" s="92"/>
      <c r="QK22" s="92"/>
      <c r="QL22" s="92"/>
      <c r="QM22" s="92"/>
      <c r="QN22" s="92"/>
      <c r="QO22" s="92"/>
      <c r="QP22" s="92"/>
      <c r="QQ22" s="92"/>
      <c r="QR22" s="92"/>
      <c r="QS22" s="92"/>
      <c r="QT22" s="92"/>
      <c r="QU22" s="92"/>
      <c r="QV22" s="92"/>
      <c r="QW22" s="92"/>
      <c r="QX22" s="92"/>
      <c r="QY22" s="92"/>
      <c r="QZ22" s="92"/>
      <c r="RA22" s="92"/>
      <c r="RB22" s="92"/>
      <c r="RC22" s="92"/>
      <c r="RD22" s="92"/>
      <c r="RE22" s="92"/>
      <c r="RF22" s="92"/>
      <c r="RG22" s="92"/>
      <c r="RH22" s="92"/>
      <c r="RI22" s="92"/>
      <c r="RJ22" s="92"/>
      <c r="RK22" s="92"/>
      <c r="RL22" s="92"/>
      <c r="RM22" s="92"/>
      <c r="RN22" s="92"/>
      <c r="RO22" s="92"/>
      <c r="RP22" s="92"/>
      <c r="RQ22" s="92"/>
      <c r="RR22" s="92"/>
      <c r="RS22" s="92"/>
      <c r="RT22" s="92"/>
      <c r="RU22" s="92"/>
      <c r="RV22" s="92"/>
      <c r="RW22" s="92"/>
      <c r="RX22" s="92"/>
      <c r="RY22" s="92"/>
      <c r="RZ22" s="92"/>
      <c r="SA22" s="92"/>
      <c r="SB22" s="92"/>
      <c r="SC22" s="92"/>
      <c r="SD22" s="92"/>
      <c r="SE22" s="92"/>
      <c r="SF22" s="92"/>
      <c r="SG22" s="92"/>
      <c r="SH22" s="92"/>
      <c r="SI22" s="92"/>
      <c r="SJ22" s="92"/>
      <c r="SK22" s="92"/>
      <c r="SL22" s="92"/>
      <c r="SM22" s="92"/>
      <c r="SN22" s="92"/>
      <c r="SO22" s="92"/>
      <c r="SP22" s="92"/>
      <c r="SQ22" s="92"/>
      <c r="SR22" s="92"/>
      <c r="SS22" s="92"/>
      <c r="ST22" s="92"/>
      <c r="SU22" s="92"/>
      <c r="SV22" s="92"/>
      <c r="SW22" s="92"/>
      <c r="SX22" s="92"/>
      <c r="SY22" s="92"/>
      <c r="SZ22" s="92"/>
      <c r="TA22" s="92"/>
      <c r="TB22" s="92"/>
      <c r="TC22" s="92"/>
      <c r="TD22" s="92"/>
      <c r="TE22" s="92"/>
      <c r="TF22" s="92"/>
      <c r="TG22" s="92"/>
      <c r="TH22" s="92"/>
      <c r="TI22" s="92"/>
      <c r="TJ22" s="92"/>
      <c r="TK22" s="92"/>
      <c r="TL22" s="92"/>
      <c r="TM22" s="92"/>
      <c r="TN22" s="92"/>
      <c r="TO22" s="92"/>
      <c r="TP22" s="92"/>
      <c r="TQ22" s="92"/>
      <c r="TR22" s="92"/>
      <c r="TS22" s="92"/>
      <c r="TT22" s="92"/>
      <c r="TU22" s="92"/>
      <c r="TV22" s="92"/>
      <c r="TW22" s="92"/>
      <c r="TX22" s="92"/>
      <c r="TY22" s="92"/>
      <c r="TZ22" s="92"/>
      <c r="UA22" s="92"/>
      <c r="UB22" s="92"/>
      <c r="UC22" s="92"/>
      <c r="UD22" s="92"/>
      <c r="UE22" s="92"/>
      <c r="UF22" s="92"/>
      <c r="UG22" s="92"/>
      <c r="UH22" s="92"/>
      <c r="UI22" s="92"/>
      <c r="UJ22" s="92"/>
      <c r="UK22" s="92"/>
      <c r="UL22" s="92"/>
      <c r="UM22" s="92"/>
      <c r="UN22" s="92"/>
      <c r="UO22" s="92"/>
      <c r="UP22" s="92"/>
      <c r="UQ22" s="92"/>
      <c r="UR22" s="92"/>
      <c r="US22" s="92"/>
      <c r="UT22" s="92"/>
      <c r="UU22" s="92"/>
      <c r="UV22" s="92"/>
      <c r="UW22" s="92"/>
      <c r="UX22" s="92"/>
      <c r="UY22" s="92"/>
      <c r="UZ22" s="92"/>
      <c r="VA22" s="92"/>
      <c r="VB22" s="92"/>
      <c r="VC22" s="92"/>
      <c r="VD22" s="92"/>
      <c r="VE22" s="92"/>
      <c r="VF22" s="92"/>
      <c r="VG22" s="92"/>
      <c r="VH22" s="92"/>
      <c r="VI22" s="92"/>
      <c r="VJ22" s="92"/>
      <c r="VK22" s="92"/>
      <c r="VL22" s="92"/>
      <c r="VM22" s="92"/>
      <c r="VN22" s="92"/>
      <c r="VO22" s="92"/>
      <c r="VP22" s="92"/>
      <c r="VQ22" s="92"/>
      <c r="VR22" s="92"/>
      <c r="VS22" s="92"/>
      <c r="VT22" s="92"/>
      <c r="VU22" s="92"/>
      <c r="VV22" s="92"/>
      <c r="VW22" s="92"/>
      <c r="VX22" s="92"/>
      <c r="VY22" s="92"/>
      <c r="VZ22" s="92"/>
      <c r="WA22" s="92"/>
      <c r="WB22" s="92"/>
      <c r="WC22" s="92"/>
      <c r="WD22" s="92"/>
      <c r="WE22" s="92"/>
      <c r="WF22" s="92"/>
      <c r="WG22" s="92"/>
      <c r="WH22" s="92"/>
      <c r="WI22" s="92"/>
      <c r="WJ22" s="92"/>
      <c r="WK22" s="92"/>
      <c r="WL22" s="92"/>
      <c r="WM22" s="92"/>
      <c r="WN22" s="92"/>
      <c r="WO22" s="92"/>
      <c r="WP22" s="92"/>
      <c r="WQ22" s="92"/>
      <c r="WR22" s="92"/>
      <c r="WS22" s="92"/>
      <c r="WT22" s="92"/>
      <c r="WU22" s="92"/>
      <c r="WV22" s="92"/>
      <c r="WW22" s="92"/>
      <c r="WX22" s="92"/>
      <c r="WY22" s="92"/>
      <c r="WZ22" s="92"/>
      <c r="XA22" s="92"/>
      <c r="XB22" s="92"/>
      <c r="XC22" s="92"/>
      <c r="XD22" s="92"/>
      <c r="XE22" s="92"/>
      <c r="XF22" s="92"/>
      <c r="XG22" s="92"/>
      <c r="XH22" s="92"/>
      <c r="XI22" s="92"/>
      <c r="XJ22" s="92"/>
      <c r="XK22" s="92"/>
      <c r="XL22" s="92"/>
      <c r="XM22" s="92"/>
      <c r="XN22" s="92"/>
      <c r="XO22" s="92"/>
      <c r="XP22" s="92"/>
      <c r="XQ22" s="92"/>
      <c r="XR22" s="92"/>
      <c r="XS22" s="92"/>
      <c r="XT22" s="92"/>
      <c r="XU22" s="92"/>
      <c r="XV22" s="92"/>
      <c r="XW22" s="92"/>
      <c r="XX22" s="92"/>
      <c r="XY22" s="92"/>
      <c r="XZ22" s="92"/>
      <c r="YA22" s="92"/>
      <c r="YB22" s="92"/>
      <c r="YC22" s="92"/>
      <c r="YD22" s="92"/>
      <c r="YE22" s="92"/>
      <c r="YF22" s="92"/>
      <c r="YG22" s="92"/>
      <c r="YH22" s="92"/>
      <c r="YI22" s="92"/>
      <c r="YJ22" s="92"/>
      <c r="YK22" s="92"/>
      <c r="YL22" s="92"/>
      <c r="YM22" s="92"/>
      <c r="YN22" s="92"/>
      <c r="YO22" s="92"/>
      <c r="YP22" s="92"/>
      <c r="YQ22" s="92"/>
      <c r="YR22" s="92"/>
      <c r="YS22" s="92"/>
      <c r="YT22" s="92"/>
      <c r="YU22" s="92"/>
      <c r="YV22" s="92"/>
      <c r="YW22" s="92"/>
      <c r="YX22" s="92"/>
      <c r="YY22" s="92"/>
      <c r="YZ22" s="92"/>
      <c r="ZA22" s="92"/>
      <c r="ZB22" s="92"/>
      <c r="ZC22" s="92"/>
      <c r="ZD22" s="92"/>
      <c r="ZE22" s="92"/>
      <c r="ZF22" s="92"/>
      <c r="ZG22" s="92"/>
      <c r="ZH22" s="92"/>
      <c r="ZI22" s="92"/>
      <c r="ZJ22" s="92"/>
      <c r="ZK22" s="92"/>
      <c r="ZL22" s="92"/>
      <c r="ZM22" s="92"/>
      <c r="ZN22" s="92"/>
      <c r="ZO22" s="92"/>
      <c r="ZP22" s="92"/>
      <c r="ZQ22" s="92"/>
      <c r="ZR22" s="92"/>
      <c r="ZS22" s="92"/>
      <c r="ZT22" s="92"/>
      <c r="ZU22" s="92"/>
      <c r="ZV22" s="92"/>
      <c r="ZW22" s="92"/>
      <c r="ZX22" s="92"/>
      <c r="ZY22" s="92"/>
      <c r="ZZ22" s="92"/>
      <c r="AAA22" s="92"/>
      <c r="AAB22" s="92"/>
      <c r="AAC22" s="92"/>
      <c r="AAD22" s="92"/>
      <c r="AAE22" s="92"/>
      <c r="AAF22" s="92"/>
      <c r="AAG22" s="92"/>
      <c r="AAH22" s="92"/>
      <c r="AAI22" s="92"/>
      <c r="AAJ22" s="92"/>
      <c r="AAK22" s="92"/>
      <c r="AAL22" s="92"/>
      <c r="AAM22" s="92"/>
      <c r="AAN22" s="92"/>
      <c r="AAO22" s="92"/>
      <c r="AAP22" s="92"/>
      <c r="AAQ22" s="92"/>
      <c r="AAR22" s="92"/>
      <c r="AAS22" s="92"/>
      <c r="AAT22" s="92"/>
      <c r="AAU22" s="92"/>
      <c r="AAV22" s="92"/>
      <c r="AAW22" s="92"/>
      <c r="AAX22" s="92"/>
      <c r="AAY22" s="92"/>
      <c r="AAZ22" s="92"/>
      <c r="ABA22" s="92"/>
      <c r="ABB22" s="92"/>
      <c r="ABC22" s="92"/>
      <c r="ABD22" s="92"/>
      <c r="ABE22" s="92"/>
      <c r="ABF22" s="92"/>
      <c r="ABG22" s="92"/>
      <c r="ABH22" s="92"/>
      <c r="ABI22" s="92"/>
      <c r="ABJ22" s="92"/>
      <c r="ABK22" s="92"/>
      <c r="ABL22" s="92"/>
      <c r="ABM22" s="92"/>
      <c r="ABN22" s="92"/>
      <c r="ABO22" s="92"/>
      <c r="ABP22" s="92"/>
      <c r="ABQ22" s="92"/>
      <c r="ABR22" s="92"/>
      <c r="ABS22" s="92"/>
      <c r="ABT22" s="92"/>
      <c r="ABU22" s="92"/>
      <c r="ABV22" s="92"/>
      <c r="ABW22" s="92"/>
      <c r="ABX22" s="92"/>
      <c r="ABY22" s="92"/>
      <c r="ABZ22" s="92"/>
      <c r="ACA22" s="92"/>
      <c r="ACB22" s="92"/>
      <c r="ACC22" s="92"/>
      <c r="ACD22" s="92"/>
      <c r="ACE22" s="92"/>
      <c r="ACF22" s="92"/>
      <c r="ACG22" s="92"/>
      <c r="ACH22" s="92"/>
      <c r="ACI22" s="92"/>
      <c r="ACJ22" s="92"/>
      <c r="ACK22" s="92"/>
      <c r="ACL22" s="92"/>
      <c r="ACM22" s="92"/>
      <c r="ACN22" s="92"/>
      <c r="ACO22" s="92"/>
      <c r="ACP22" s="92"/>
      <c r="ACQ22" s="92"/>
      <c r="ACR22" s="92"/>
      <c r="ACS22" s="92"/>
      <c r="ACT22" s="92"/>
      <c r="ACU22" s="92"/>
      <c r="ACV22" s="92"/>
      <c r="ACW22" s="92"/>
      <c r="ACX22" s="92"/>
      <c r="ACY22" s="92"/>
      <c r="ACZ22" s="92"/>
      <c r="ADA22" s="92"/>
      <c r="ADB22" s="92"/>
      <c r="ADC22" s="92"/>
      <c r="ADD22" s="92"/>
      <c r="ADE22" s="92"/>
      <c r="ADF22" s="92"/>
      <c r="ADG22" s="92"/>
      <c r="ADH22" s="92"/>
      <c r="ADI22" s="92"/>
      <c r="ADJ22" s="92"/>
      <c r="ADK22" s="92"/>
      <c r="ADL22" s="92"/>
      <c r="ADM22" s="92"/>
      <c r="ADN22" s="92"/>
      <c r="ADO22" s="92"/>
      <c r="ADP22" s="92"/>
      <c r="ADQ22" s="92"/>
      <c r="ADR22" s="92"/>
      <c r="ADS22" s="92"/>
      <c r="ADT22" s="92"/>
      <c r="ADU22" s="92"/>
      <c r="ADV22" s="92"/>
      <c r="ADW22" s="92"/>
      <c r="ADX22" s="92"/>
      <c r="ADY22" s="92"/>
      <c r="ADZ22" s="92"/>
      <c r="AEA22" s="92"/>
      <c r="AEB22" s="92"/>
      <c r="AEC22" s="92"/>
      <c r="AED22" s="92"/>
      <c r="AEE22" s="92"/>
      <c r="AEF22" s="92"/>
      <c r="AEG22" s="92"/>
      <c r="AEH22" s="92"/>
      <c r="AEI22" s="92"/>
      <c r="AEJ22" s="92"/>
      <c r="AEK22" s="92"/>
      <c r="AEL22" s="92"/>
      <c r="AEM22" s="92"/>
      <c r="AEN22" s="92"/>
      <c r="AEO22" s="92"/>
      <c r="AEP22" s="92"/>
      <c r="AEQ22" s="92"/>
      <c r="AER22" s="92"/>
      <c r="AES22" s="92"/>
      <c r="AET22" s="92"/>
      <c r="AEU22" s="92"/>
      <c r="AEV22" s="92"/>
      <c r="AEW22" s="92"/>
      <c r="AEX22" s="92"/>
      <c r="AEY22" s="92"/>
      <c r="AEZ22" s="92"/>
      <c r="AFA22" s="92"/>
      <c r="AFB22" s="92"/>
      <c r="AFC22" s="92"/>
      <c r="AFD22" s="92"/>
      <c r="AFE22" s="92"/>
      <c r="AFF22" s="92"/>
      <c r="AFG22" s="92"/>
      <c r="AFH22" s="92"/>
      <c r="AFI22" s="92"/>
      <c r="AFJ22" s="92"/>
      <c r="AFK22" s="92"/>
      <c r="AFL22" s="92"/>
      <c r="AFM22" s="92"/>
      <c r="AFN22" s="92"/>
      <c r="AFO22" s="92"/>
      <c r="AFP22" s="92"/>
      <c r="AFQ22" s="92"/>
      <c r="AFR22" s="92"/>
      <c r="AFS22" s="92"/>
      <c r="AFT22" s="92"/>
      <c r="AFU22" s="92"/>
      <c r="AFV22" s="92"/>
      <c r="AFW22" s="92"/>
      <c r="AFX22" s="92"/>
      <c r="AFY22" s="92"/>
      <c r="AFZ22" s="92"/>
      <c r="AGA22" s="92"/>
      <c r="AGB22" s="92"/>
      <c r="AGC22" s="92"/>
      <c r="AGD22" s="92"/>
      <c r="AGE22" s="92"/>
      <c r="AGF22" s="92"/>
      <c r="AGG22" s="92"/>
      <c r="AGH22" s="92"/>
      <c r="AGI22" s="92"/>
      <c r="AGJ22" s="92"/>
      <c r="AGK22" s="92"/>
      <c r="AGL22" s="92"/>
      <c r="AGM22" s="92"/>
      <c r="AGN22" s="92"/>
      <c r="AGO22" s="92"/>
      <c r="AGP22" s="92"/>
      <c r="AGQ22" s="92"/>
      <c r="AGR22" s="92"/>
      <c r="AGS22" s="92"/>
      <c r="AGT22" s="92"/>
      <c r="AGU22" s="92"/>
      <c r="AGV22" s="92"/>
      <c r="AGW22" s="92"/>
      <c r="AGX22" s="92"/>
      <c r="AGY22" s="92"/>
      <c r="AGZ22" s="92"/>
      <c r="AHA22" s="92"/>
      <c r="AHB22" s="92"/>
      <c r="AHC22" s="92"/>
      <c r="AHD22" s="92"/>
      <c r="AHE22" s="92"/>
      <c r="AHF22" s="92"/>
      <c r="AHG22" s="92"/>
      <c r="AHH22" s="92"/>
      <c r="AHI22" s="92"/>
      <c r="AHJ22" s="92"/>
      <c r="AHK22" s="92"/>
      <c r="AHL22" s="92"/>
      <c r="AHM22" s="92"/>
      <c r="AHN22" s="92"/>
      <c r="AHO22" s="92"/>
      <c r="AHP22" s="92"/>
      <c r="AHQ22" s="92"/>
      <c r="AHR22" s="92"/>
      <c r="AHS22" s="92"/>
      <c r="AHT22" s="92"/>
      <c r="AHU22" s="92"/>
      <c r="AHV22" s="92"/>
      <c r="AHW22" s="92"/>
      <c r="AHX22" s="92"/>
      <c r="AHY22" s="92"/>
      <c r="AHZ22" s="92"/>
      <c r="AIA22" s="92"/>
      <c r="AIB22" s="92"/>
      <c r="AIC22" s="92"/>
      <c r="AID22" s="92"/>
      <c r="AIE22" s="92"/>
      <c r="AIF22" s="92"/>
      <c r="AIG22" s="92"/>
      <c r="AIH22" s="92"/>
      <c r="AII22" s="92"/>
      <c r="AIJ22" s="92"/>
      <c r="AIK22" s="92"/>
      <c r="AIL22" s="92"/>
      <c r="AIM22" s="92"/>
      <c r="AIN22" s="92"/>
      <c r="AIO22" s="92"/>
      <c r="AIP22" s="92"/>
      <c r="AIQ22" s="92"/>
      <c r="AIR22" s="92"/>
      <c r="AIS22" s="92"/>
      <c r="AIT22" s="92"/>
      <c r="AIU22" s="92"/>
      <c r="AIV22" s="92"/>
      <c r="AIW22" s="92"/>
      <c r="AIX22" s="92"/>
      <c r="AIY22" s="92"/>
      <c r="AIZ22" s="92"/>
      <c r="AJA22" s="92"/>
      <c r="AJB22" s="92"/>
      <c r="AJC22" s="92"/>
      <c r="AJD22" s="92"/>
      <c r="AJE22" s="92"/>
      <c r="AJF22" s="92"/>
      <c r="AJG22" s="92"/>
      <c r="AJH22" s="92"/>
      <c r="AJI22" s="92"/>
      <c r="AJJ22" s="92"/>
      <c r="AJK22" s="92"/>
      <c r="AJL22" s="92"/>
      <c r="AJM22" s="92"/>
      <c r="AJN22" s="92"/>
      <c r="AJO22" s="92"/>
      <c r="AJP22" s="92"/>
      <c r="AJQ22" s="92"/>
      <c r="AJR22" s="92"/>
      <c r="AJS22" s="92"/>
      <c r="AJT22" s="92"/>
      <c r="AJU22" s="92"/>
      <c r="AJV22" s="92"/>
      <c r="AJW22" s="92"/>
      <c r="AJX22" s="92"/>
      <c r="AJY22" s="92"/>
      <c r="AJZ22" s="92"/>
      <c r="AKA22" s="92"/>
      <c r="AKB22" s="92"/>
      <c r="AKC22" s="92"/>
      <c r="AKD22" s="92"/>
      <c r="AKE22" s="92"/>
      <c r="AKF22" s="92"/>
      <c r="AKG22" s="92"/>
      <c r="AKH22" s="92"/>
      <c r="AKI22" s="92"/>
    </row>
    <row r="23" spans="1:971" s="515" customFormat="1" ht="13.8" customHeight="1">
      <c r="A23" s="19" t="s">
        <v>31</v>
      </c>
      <c r="B23" s="514" t="s">
        <v>107</v>
      </c>
      <c r="C23" s="514"/>
      <c r="D23" s="518"/>
      <c r="E23" s="518"/>
      <c r="F23" s="518"/>
      <c r="G23" s="518"/>
      <c r="H23" s="518"/>
      <c r="I23" s="518"/>
      <c r="J23" s="518"/>
      <c r="K23" s="518"/>
      <c r="L23" s="518"/>
      <c r="M23" s="518"/>
      <c r="N23" s="518"/>
      <c r="O23" s="518"/>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c r="DT23" s="92"/>
      <c r="DU23" s="92"/>
      <c r="DV23" s="92"/>
      <c r="DW23" s="92"/>
      <c r="DX23" s="92"/>
      <c r="DY23" s="92"/>
      <c r="DZ23" s="92"/>
      <c r="EA23" s="92"/>
      <c r="EB23" s="92"/>
      <c r="EC23" s="92"/>
      <c r="ED23" s="92"/>
      <c r="EE23" s="92"/>
      <c r="EF23" s="92"/>
      <c r="EG23" s="92"/>
      <c r="EH23" s="92"/>
      <c r="EI23" s="92"/>
      <c r="EJ23" s="92"/>
      <c r="EK23" s="92"/>
      <c r="EL23" s="92"/>
      <c r="EM23" s="92"/>
      <c r="EN23" s="92"/>
      <c r="EO23" s="92"/>
      <c r="EP23" s="92"/>
      <c r="EQ23" s="92"/>
      <c r="ER23" s="92"/>
      <c r="ES23" s="92"/>
      <c r="ET23" s="92"/>
      <c r="EU23" s="92"/>
      <c r="EV23" s="92"/>
      <c r="EW23" s="92"/>
      <c r="EX23" s="92"/>
      <c r="EY23" s="92"/>
      <c r="EZ23" s="92"/>
      <c r="FA23" s="92"/>
      <c r="FB23" s="92"/>
      <c r="FC23" s="92"/>
      <c r="FD23" s="92"/>
      <c r="FE23" s="92"/>
      <c r="FF23" s="92"/>
      <c r="FG23" s="92"/>
      <c r="FH23" s="92"/>
      <c r="FI23" s="92"/>
      <c r="FJ23" s="92"/>
      <c r="FK23" s="92"/>
      <c r="FL23" s="92"/>
      <c r="FM23" s="92"/>
      <c r="FN23" s="92"/>
      <c r="FO23" s="92"/>
      <c r="FP23" s="92"/>
      <c r="FQ23" s="92"/>
      <c r="FR23" s="92"/>
      <c r="FS23" s="92"/>
      <c r="FT23" s="92"/>
      <c r="FU23" s="92"/>
      <c r="FV23" s="92"/>
      <c r="FW23" s="92"/>
      <c r="FX23" s="92"/>
      <c r="FY23" s="92"/>
      <c r="FZ23" s="92"/>
      <c r="GA23" s="92"/>
      <c r="GB23" s="92"/>
      <c r="GC23" s="92"/>
      <c r="GD23" s="92"/>
      <c r="GE23" s="92"/>
      <c r="GF23" s="92"/>
      <c r="GG23" s="92"/>
      <c r="GH23" s="92"/>
      <c r="GI23" s="92"/>
      <c r="GJ23" s="92"/>
      <c r="GK23" s="92"/>
      <c r="GL23" s="92"/>
      <c r="GM23" s="92"/>
      <c r="GN23" s="92"/>
      <c r="GO23" s="92"/>
      <c r="GP23" s="92"/>
      <c r="GQ23" s="92"/>
      <c r="GR23" s="92"/>
      <c r="GS23" s="92"/>
      <c r="GT23" s="92"/>
      <c r="GU23" s="92"/>
      <c r="GV23" s="92"/>
      <c r="GW23" s="92"/>
      <c r="GX23" s="92"/>
      <c r="GY23" s="92"/>
      <c r="GZ23" s="92"/>
      <c r="HA23" s="92"/>
      <c r="HB23" s="92"/>
      <c r="HC23" s="92"/>
      <c r="HD23" s="92"/>
      <c r="HE23" s="92"/>
      <c r="HF23" s="92"/>
      <c r="HG23" s="92"/>
      <c r="HH23" s="92"/>
      <c r="HI23" s="92"/>
      <c r="HJ23" s="92"/>
      <c r="HK23" s="92"/>
      <c r="HL23" s="92"/>
      <c r="HM23" s="92"/>
      <c r="HN23" s="92"/>
      <c r="HO23" s="92"/>
      <c r="HP23" s="92"/>
      <c r="HQ23" s="92"/>
      <c r="HR23" s="92"/>
      <c r="HS23" s="92"/>
      <c r="HT23" s="92"/>
      <c r="HU23" s="92"/>
      <c r="HV23" s="92"/>
      <c r="HW23" s="92"/>
      <c r="HX23" s="92"/>
      <c r="HY23" s="92"/>
      <c r="HZ23" s="92"/>
      <c r="IA23" s="92"/>
      <c r="IB23" s="92"/>
      <c r="IC23" s="92"/>
      <c r="ID23" s="92"/>
      <c r="IE23" s="92"/>
      <c r="IF23" s="92"/>
      <c r="IG23" s="92"/>
      <c r="IH23" s="92"/>
      <c r="II23" s="92"/>
      <c r="IJ23" s="92"/>
      <c r="IK23" s="92"/>
      <c r="IL23" s="92"/>
      <c r="IM23" s="92"/>
      <c r="IN23" s="92"/>
      <c r="IO23" s="92"/>
      <c r="IP23" s="92"/>
      <c r="IQ23" s="92"/>
      <c r="IR23" s="92"/>
      <c r="IS23" s="92"/>
      <c r="IT23" s="92"/>
      <c r="IU23" s="92"/>
      <c r="IV23" s="92"/>
      <c r="IW23" s="92"/>
      <c r="IX23" s="92"/>
      <c r="IY23" s="92"/>
      <c r="IZ23" s="92"/>
      <c r="JA23" s="92"/>
      <c r="JB23" s="92"/>
      <c r="JC23" s="92"/>
      <c r="JD23" s="92"/>
      <c r="JE23" s="92"/>
      <c r="JF23" s="92"/>
      <c r="JG23" s="92"/>
      <c r="JH23" s="92"/>
      <c r="JI23" s="92"/>
      <c r="JJ23" s="92"/>
      <c r="JK23" s="92"/>
      <c r="JL23" s="92"/>
      <c r="JM23" s="92"/>
      <c r="JN23" s="92"/>
      <c r="JO23" s="92"/>
      <c r="JP23" s="92"/>
      <c r="JQ23" s="92"/>
      <c r="JR23" s="92"/>
      <c r="JS23" s="92"/>
      <c r="JT23" s="92"/>
      <c r="JU23" s="92"/>
      <c r="JV23" s="92"/>
      <c r="JW23" s="92"/>
      <c r="JX23" s="92"/>
      <c r="JY23" s="92"/>
      <c r="JZ23" s="92"/>
      <c r="KA23" s="92"/>
      <c r="KB23" s="92"/>
      <c r="KC23" s="92"/>
      <c r="KD23" s="92"/>
      <c r="KE23" s="92"/>
      <c r="KF23" s="92"/>
      <c r="KG23" s="92"/>
      <c r="KH23" s="92"/>
      <c r="KI23" s="92"/>
      <c r="KJ23" s="92"/>
      <c r="KK23" s="92"/>
      <c r="KL23" s="92"/>
      <c r="KM23" s="92"/>
      <c r="KN23" s="92"/>
      <c r="KO23" s="92"/>
      <c r="KP23" s="92"/>
      <c r="KQ23" s="92"/>
      <c r="KR23" s="92"/>
      <c r="KS23" s="92"/>
      <c r="KT23" s="92"/>
      <c r="KU23" s="92"/>
      <c r="KV23" s="92"/>
      <c r="KW23" s="92"/>
      <c r="KX23" s="92"/>
      <c r="KY23" s="92"/>
      <c r="KZ23" s="92"/>
      <c r="LA23" s="92"/>
      <c r="LB23" s="92"/>
      <c r="LC23" s="92"/>
      <c r="LD23" s="92"/>
      <c r="LE23" s="92"/>
      <c r="LF23" s="92"/>
      <c r="LG23" s="92"/>
      <c r="LH23" s="92"/>
      <c r="LI23" s="92"/>
      <c r="LJ23" s="92"/>
      <c r="LK23" s="92"/>
      <c r="LL23" s="92"/>
      <c r="LM23" s="92"/>
      <c r="LN23" s="92"/>
      <c r="LO23" s="92"/>
      <c r="LP23" s="92"/>
      <c r="LQ23" s="92"/>
      <c r="LR23" s="92"/>
      <c r="LS23" s="92"/>
      <c r="LT23" s="92"/>
      <c r="LU23" s="92"/>
      <c r="LV23" s="92"/>
      <c r="LW23" s="92"/>
      <c r="LX23" s="92"/>
      <c r="LY23" s="92"/>
      <c r="LZ23" s="92"/>
      <c r="MA23" s="92"/>
      <c r="MB23" s="92"/>
      <c r="MC23" s="92"/>
      <c r="MD23" s="92"/>
      <c r="ME23" s="92"/>
      <c r="MF23" s="92"/>
      <c r="MG23" s="92"/>
      <c r="MH23" s="92"/>
      <c r="MI23" s="92"/>
      <c r="MJ23" s="92"/>
      <c r="MK23" s="92"/>
      <c r="ML23" s="92"/>
      <c r="MM23" s="92"/>
      <c r="MN23" s="92"/>
      <c r="MO23" s="92"/>
      <c r="MP23" s="92"/>
      <c r="MQ23" s="92"/>
      <c r="MR23" s="92"/>
      <c r="MS23" s="92"/>
      <c r="MT23" s="92"/>
      <c r="MU23" s="92"/>
      <c r="MV23" s="92"/>
      <c r="MW23" s="92"/>
      <c r="MX23" s="92"/>
      <c r="MY23" s="92"/>
      <c r="MZ23" s="92"/>
      <c r="NA23" s="92"/>
      <c r="NB23" s="92"/>
      <c r="NC23" s="92"/>
      <c r="ND23" s="92"/>
      <c r="NE23" s="92"/>
      <c r="NF23" s="92"/>
      <c r="NG23" s="92"/>
      <c r="NH23" s="92"/>
      <c r="NI23" s="92"/>
      <c r="NJ23" s="92"/>
      <c r="NK23" s="92"/>
      <c r="NL23" s="92"/>
      <c r="NM23" s="92"/>
      <c r="NN23" s="92"/>
      <c r="NO23" s="92"/>
      <c r="NP23" s="92"/>
      <c r="NQ23" s="92"/>
      <c r="NR23" s="92"/>
      <c r="NS23" s="92"/>
      <c r="NT23" s="92"/>
      <c r="NU23" s="92"/>
      <c r="NV23" s="92"/>
      <c r="NW23" s="92"/>
      <c r="NX23" s="92"/>
      <c r="NY23" s="92"/>
      <c r="NZ23" s="92"/>
      <c r="OA23" s="92"/>
      <c r="OB23" s="92"/>
      <c r="OC23" s="92"/>
      <c r="OD23" s="92"/>
      <c r="OE23" s="92"/>
      <c r="OF23" s="92"/>
      <c r="OG23" s="92"/>
      <c r="OH23" s="92"/>
      <c r="OI23" s="92"/>
      <c r="OJ23" s="92"/>
      <c r="OK23" s="92"/>
      <c r="OL23" s="92"/>
      <c r="OM23" s="92"/>
      <c r="ON23" s="92"/>
      <c r="OO23" s="92"/>
      <c r="OP23" s="92"/>
      <c r="OQ23" s="92"/>
      <c r="OR23" s="92"/>
      <c r="OS23" s="92"/>
      <c r="OT23" s="92"/>
      <c r="OU23" s="92"/>
      <c r="OV23" s="92"/>
      <c r="OW23" s="92"/>
      <c r="OX23" s="92"/>
      <c r="OY23" s="92"/>
      <c r="OZ23" s="92"/>
      <c r="PA23" s="92"/>
      <c r="PB23" s="92"/>
      <c r="PC23" s="92"/>
      <c r="PD23" s="92"/>
      <c r="PE23" s="92"/>
      <c r="PF23" s="92"/>
      <c r="PG23" s="92"/>
      <c r="PH23" s="92"/>
      <c r="PI23" s="92"/>
      <c r="PJ23" s="92"/>
      <c r="PK23" s="92"/>
      <c r="PL23" s="92"/>
      <c r="PM23" s="92"/>
      <c r="PN23" s="92"/>
      <c r="PO23" s="92"/>
      <c r="PP23" s="92"/>
      <c r="PQ23" s="92"/>
      <c r="PR23" s="92"/>
      <c r="PS23" s="92"/>
      <c r="PT23" s="92"/>
      <c r="PU23" s="92"/>
      <c r="PV23" s="92"/>
      <c r="PW23" s="92"/>
      <c r="PX23" s="92"/>
      <c r="PY23" s="92"/>
      <c r="PZ23" s="92"/>
      <c r="QA23" s="92"/>
      <c r="QB23" s="92"/>
      <c r="QC23" s="92"/>
      <c r="QD23" s="92"/>
      <c r="QE23" s="92"/>
      <c r="QF23" s="92"/>
      <c r="QG23" s="92"/>
      <c r="QH23" s="92"/>
      <c r="QI23" s="92"/>
      <c r="QJ23" s="92"/>
      <c r="QK23" s="92"/>
      <c r="QL23" s="92"/>
      <c r="QM23" s="92"/>
      <c r="QN23" s="92"/>
      <c r="QO23" s="92"/>
      <c r="QP23" s="92"/>
      <c r="QQ23" s="92"/>
      <c r="QR23" s="92"/>
      <c r="QS23" s="92"/>
      <c r="QT23" s="92"/>
      <c r="QU23" s="92"/>
      <c r="QV23" s="92"/>
      <c r="QW23" s="92"/>
      <c r="QX23" s="92"/>
      <c r="QY23" s="92"/>
      <c r="QZ23" s="92"/>
      <c r="RA23" s="92"/>
      <c r="RB23" s="92"/>
      <c r="RC23" s="92"/>
      <c r="RD23" s="92"/>
      <c r="RE23" s="92"/>
      <c r="RF23" s="92"/>
      <c r="RG23" s="92"/>
      <c r="RH23" s="92"/>
      <c r="RI23" s="92"/>
      <c r="RJ23" s="92"/>
      <c r="RK23" s="92"/>
      <c r="RL23" s="92"/>
      <c r="RM23" s="92"/>
      <c r="RN23" s="92"/>
      <c r="RO23" s="92"/>
      <c r="RP23" s="92"/>
      <c r="RQ23" s="92"/>
      <c r="RR23" s="92"/>
      <c r="RS23" s="92"/>
      <c r="RT23" s="92"/>
      <c r="RU23" s="92"/>
      <c r="RV23" s="92"/>
      <c r="RW23" s="92"/>
      <c r="RX23" s="92"/>
      <c r="RY23" s="92"/>
      <c r="RZ23" s="92"/>
      <c r="SA23" s="92"/>
      <c r="SB23" s="92"/>
      <c r="SC23" s="92"/>
      <c r="SD23" s="92"/>
      <c r="SE23" s="92"/>
      <c r="SF23" s="92"/>
      <c r="SG23" s="92"/>
      <c r="SH23" s="92"/>
      <c r="SI23" s="92"/>
      <c r="SJ23" s="92"/>
      <c r="SK23" s="92"/>
      <c r="SL23" s="92"/>
      <c r="SM23" s="92"/>
      <c r="SN23" s="92"/>
      <c r="SO23" s="92"/>
      <c r="SP23" s="92"/>
      <c r="SQ23" s="92"/>
      <c r="SR23" s="92"/>
      <c r="SS23" s="92"/>
      <c r="ST23" s="92"/>
      <c r="SU23" s="92"/>
      <c r="SV23" s="92"/>
      <c r="SW23" s="92"/>
      <c r="SX23" s="92"/>
      <c r="SY23" s="92"/>
      <c r="SZ23" s="92"/>
      <c r="TA23" s="92"/>
      <c r="TB23" s="92"/>
      <c r="TC23" s="92"/>
      <c r="TD23" s="92"/>
      <c r="TE23" s="92"/>
      <c r="TF23" s="92"/>
      <c r="TG23" s="92"/>
      <c r="TH23" s="92"/>
      <c r="TI23" s="92"/>
      <c r="TJ23" s="92"/>
      <c r="TK23" s="92"/>
      <c r="TL23" s="92"/>
      <c r="TM23" s="92"/>
      <c r="TN23" s="92"/>
      <c r="TO23" s="92"/>
      <c r="TP23" s="92"/>
      <c r="TQ23" s="92"/>
      <c r="TR23" s="92"/>
      <c r="TS23" s="92"/>
      <c r="TT23" s="92"/>
      <c r="TU23" s="92"/>
      <c r="TV23" s="92"/>
      <c r="TW23" s="92"/>
      <c r="TX23" s="92"/>
      <c r="TY23" s="92"/>
      <c r="TZ23" s="92"/>
      <c r="UA23" s="92"/>
      <c r="UB23" s="92"/>
      <c r="UC23" s="92"/>
      <c r="UD23" s="92"/>
      <c r="UE23" s="92"/>
      <c r="UF23" s="92"/>
      <c r="UG23" s="92"/>
      <c r="UH23" s="92"/>
      <c r="UI23" s="92"/>
      <c r="UJ23" s="92"/>
      <c r="UK23" s="92"/>
      <c r="UL23" s="92"/>
      <c r="UM23" s="92"/>
      <c r="UN23" s="92"/>
      <c r="UO23" s="92"/>
      <c r="UP23" s="92"/>
      <c r="UQ23" s="92"/>
      <c r="UR23" s="92"/>
      <c r="US23" s="92"/>
      <c r="UT23" s="92"/>
      <c r="UU23" s="92"/>
      <c r="UV23" s="92"/>
      <c r="UW23" s="92"/>
      <c r="UX23" s="92"/>
      <c r="UY23" s="92"/>
      <c r="UZ23" s="92"/>
      <c r="VA23" s="92"/>
      <c r="VB23" s="92"/>
      <c r="VC23" s="92"/>
      <c r="VD23" s="92"/>
      <c r="VE23" s="92"/>
      <c r="VF23" s="92"/>
      <c r="VG23" s="92"/>
      <c r="VH23" s="92"/>
      <c r="VI23" s="92"/>
      <c r="VJ23" s="92"/>
      <c r="VK23" s="92"/>
      <c r="VL23" s="92"/>
      <c r="VM23" s="92"/>
      <c r="VN23" s="92"/>
      <c r="VO23" s="92"/>
      <c r="VP23" s="92"/>
      <c r="VQ23" s="92"/>
      <c r="VR23" s="92"/>
      <c r="VS23" s="92"/>
      <c r="VT23" s="92"/>
      <c r="VU23" s="92"/>
      <c r="VV23" s="92"/>
      <c r="VW23" s="92"/>
      <c r="VX23" s="92"/>
      <c r="VY23" s="92"/>
      <c r="VZ23" s="92"/>
      <c r="WA23" s="92"/>
      <c r="WB23" s="92"/>
      <c r="WC23" s="92"/>
      <c r="WD23" s="92"/>
      <c r="WE23" s="92"/>
      <c r="WF23" s="92"/>
      <c r="WG23" s="92"/>
      <c r="WH23" s="92"/>
      <c r="WI23" s="92"/>
      <c r="WJ23" s="92"/>
      <c r="WK23" s="92"/>
      <c r="WL23" s="92"/>
      <c r="WM23" s="92"/>
      <c r="WN23" s="92"/>
      <c r="WO23" s="92"/>
      <c r="WP23" s="92"/>
      <c r="WQ23" s="92"/>
      <c r="WR23" s="92"/>
      <c r="WS23" s="92"/>
      <c r="WT23" s="92"/>
      <c r="WU23" s="92"/>
      <c r="WV23" s="92"/>
      <c r="WW23" s="92"/>
      <c r="WX23" s="92"/>
      <c r="WY23" s="92"/>
      <c r="WZ23" s="92"/>
      <c r="XA23" s="92"/>
      <c r="XB23" s="92"/>
      <c r="XC23" s="92"/>
      <c r="XD23" s="92"/>
      <c r="XE23" s="92"/>
      <c r="XF23" s="92"/>
      <c r="XG23" s="92"/>
      <c r="XH23" s="92"/>
      <c r="XI23" s="92"/>
      <c r="XJ23" s="92"/>
      <c r="XK23" s="92"/>
      <c r="XL23" s="92"/>
      <c r="XM23" s="92"/>
      <c r="XN23" s="92"/>
      <c r="XO23" s="92"/>
      <c r="XP23" s="92"/>
      <c r="XQ23" s="92"/>
      <c r="XR23" s="92"/>
      <c r="XS23" s="92"/>
      <c r="XT23" s="92"/>
      <c r="XU23" s="92"/>
      <c r="XV23" s="92"/>
      <c r="XW23" s="92"/>
      <c r="XX23" s="92"/>
      <c r="XY23" s="92"/>
      <c r="XZ23" s="92"/>
      <c r="YA23" s="92"/>
      <c r="YB23" s="92"/>
      <c r="YC23" s="92"/>
      <c r="YD23" s="92"/>
      <c r="YE23" s="92"/>
      <c r="YF23" s="92"/>
      <c r="YG23" s="92"/>
      <c r="YH23" s="92"/>
      <c r="YI23" s="92"/>
      <c r="YJ23" s="92"/>
      <c r="YK23" s="92"/>
      <c r="YL23" s="92"/>
      <c r="YM23" s="92"/>
      <c r="YN23" s="92"/>
      <c r="YO23" s="92"/>
      <c r="YP23" s="92"/>
      <c r="YQ23" s="92"/>
      <c r="YR23" s="92"/>
      <c r="YS23" s="92"/>
      <c r="YT23" s="92"/>
      <c r="YU23" s="92"/>
      <c r="YV23" s="92"/>
      <c r="YW23" s="92"/>
      <c r="YX23" s="92"/>
      <c r="YY23" s="92"/>
      <c r="YZ23" s="92"/>
      <c r="ZA23" s="92"/>
      <c r="ZB23" s="92"/>
      <c r="ZC23" s="92"/>
      <c r="ZD23" s="92"/>
      <c r="ZE23" s="92"/>
      <c r="ZF23" s="92"/>
      <c r="ZG23" s="92"/>
      <c r="ZH23" s="92"/>
      <c r="ZI23" s="92"/>
      <c r="ZJ23" s="92"/>
      <c r="ZK23" s="92"/>
      <c r="ZL23" s="92"/>
      <c r="ZM23" s="92"/>
      <c r="ZN23" s="92"/>
      <c r="ZO23" s="92"/>
      <c r="ZP23" s="92"/>
      <c r="ZQ23" s="92"/>
      <c r="ZR23" s="92"/>
      <c r="ZS23" s="92"/>
      <c r="ZT23" s="92"/>
      <c r="ZU23" s="92"/>
      <c r="ZV23" s="92"/>
      <c r="ZW23" s="92"/>
      <c r="ZX23" s="92"/>
      <c r="ZY23" s="92"/>
      <c r="ZZ23" s="92"/>
      <c r="AAA23" s="92"/>
      <c r="AAB23" s="92"/>
      <c r="AAC23" s="92"/>
      <c r="AAD23" s="92"/>
      <c r="AAE23" s="92"/>
      <c r="AAF23" s="92"/>
      <c r="AAG23" s="92"/>
      <c r="AAH23" s="92"/>
      <c r="AAI23" s="92"/>
      <c r="AAJ23" s="92"/>
      <c r="AAK23" s="92"/>
      <c r="AAL23" s="92"/>
      <c r="AAM23" s="92"/>
      <c r="AAN23" s="92"/>
      <c r="AAO23" s="92"/>
      <c r="AAP23" s="92"/>
      <c r="AAQ23" s="92"/>
      <c r="AAR23" s="92"/>
      <c r="AAS23" s="92"/>
      <c r="AAT23" s="92"/>
      <c r="AAU23" s="92"/>
      <c r="AAV23" s="92"/>
      <c r="AAW23" s="92"/>
      <c r="AAX23" s="92"/>
      <c r="AAY23" s="92"/>
      <c r="AAZ23" s="92"/>
      <c r="ABA23" s="92"/>
      <c r="ABB23" s="92"/>
      <c r="ABC23" s="92"/>
      <c r="ABD23" s="92"/>
      <c r="ABE23" s="92"/>
      <c r="ABF23" s="92"/>
      <c r="ABG23" s="92"/>
      <c r="ABH23" s="92"/>
      <c r="ABI23" s="92"/>
      <c r="ABJ23" s="92"/>
      <c r="ABK23" s="92"/>
      <c r="ABL23" s="92"/>
      <c r="ABM23" s="92"/>
      <c r="ABN23" s="92"/>
      <c r="ABO23" s="92"/>
      <c r="ABP23" s="92"/>
      <c r="ABQ23" s="92"/>
      <c r="ABR23" s="92"/>
      <c r="ABS23" s="92"/>
      <c r="ABT23" s="92"/>
      <c r="ABU23" s="92"/>
      <c r="ABV23" s="92"/>
      <c r="ABW23" s="92"/>
      <c r="ABX23" s="92"/>
      <c r="ABY23" s="92"/>
      <c r="ABZ23" s="92"/>
      <c r="ACA23" s="92"/>
      <c r="ACB23" s="92"/>
      <c r="ACC23" s="92"/>
      <c r="ACD23" s="92"/>
      <c r="ACE23" s="92"/>
      <c r="ACF23" s="92"/>
      <c r="ACG23" s="92"/>
      <c r="ACH23" s="92"/>
      <c r="ACI23" s="92"/>
      <c r="ACJ23" s="92"/>
      <c r="ACK23" s="92"/>
      <c r="ACL23" s="92"/>
      <c r="ACM23" s="92"/>
      <c r="ACN23" s="92"/>
      <c r="ACO23" s="92"/>
      <c r="ACP23" s="92"/>
      <c r="ACQ23" s="92"/>
      <c r="ACR23" s="92"/>
      <c r="ACS23" s="92"/>
      <c r="ACT23" s="92"/>
      <c r="ACU23" s="92"/>
      <c r="ACV23" s="92"/>
      <c r="ACW23" s="92"/>
      <c r="ACX23" s="92"/>
      <c r="ACY23" s="92"/>
      <c r="ACZ23" s="92"/>
      <c r="ADA23" s="92"/>
      <c r="ADB23" s="92"/>
      <c r="ADC23" s="92"/>
      <c r="ADD23" s="92"/>
      <c r="ADE23" s="92"/>
      <c r="ADF23" s="92"/>
      <c r="ADG23" s="92"/>
      <c r="ADH23" s="92"/>
      <c r="ADI23" s="92"/>
      <c r="ADJ23" s="92"/>
      <c r="ADK23" s="92"/>
      <c r="ADL23" s="92"/>
      <c r="ADM23" s="92"/>
      <c r="ADN23" s="92"/>
      <c r="ADO23" s="92"/>
      <c r="ADP23" s="92"/>
      <c r="ADQ23" s="92"/>
      <c r="ADR23" s="92"/>
      <c r="ADS23" s="92"/>
      <c r="ADT23" s="92"/>
      <c r="ADU23" s="92"/>
      <c r="ADV23" s="92"/>
      <c r="ADW23" s="92"/>
      <c r="ADX23" s="92"/>
      <c r="ADY23" s="92"/>
      <c r="ADZ23" s="92"/>
      <c r="AEA23" s="92"/>
      <c r="AEB23" s="92"/>
      <c r="AEC23" s="92"/>
      <c r="AED23" s="92"/>
      <c r="AEE23" s="92"/>
      <c r="AEF23" s="92"/>
      <c r="AEG23" s="92"/>
      <c r="AEH23" s="92"/>
      <c r="AEI23" s="92"/>
      <c r="AEJ23" s="92"/>
      <c r="AEK23" s="92"/>
      <c r="AEL23" s="92"/>
      <c r="AEM23" s="92"/>
      <c r="AEN23" s="92"/>
      <c r="AEO23" s="92"/>
      <c r="AEP23" s="92"/>
      <c r="AEQ23" s="92"/>
      <c r="AER23" s="92"/>
      <c r="AES23" s="92"/>
      <c r="AET23" s="92"/>
      <c r="AEU23" s="92"/>
      <c r="AEV23" s="92"/>
      <c r="AEW23" s="92"/>
      <c r="AEX23" s="92"/>
      <c r="AEY23" s="92"/>
      <c r="AEZ23" s="92"/>
      <c r="AFA23" s="92"/>
      <c r="AFB23" s="92"/>
      <c r="AFC23" s="92"/>
      <c r="AFD23" s="92"/>
      <c r="AFE23" s="92"/>
      <c r="AFF23" s="92"/>
      <c r="AFG23" s="92"/>
      <c r="AFH23" s="92"/>
      <c r="AFI23" s="92"/>
      <c r="AFJ23" s="92"/>
      <c r="AFK23" s="92"/>
      <c r="AFL23" s="92"/>
      <c r="AFM23" s="92"/>
      <c r="AFN23" s="92"/>
      <c r="AFO23" s="92"/>
      <c r="AFP23" s="92"/>
      <c r="AFQ23" s="92"/>
      <c r="AFR23" s="92"/>
      <c r="AFS23" s="92"/>
      <c r="AFT23" s="92"/>
      <c r="AFU23" s="92"/>
      <c r="AFV23" s="92"/>
      <c r="AFW23" s="92"/>
      <c r="AFX23" s="92"/>
      <c r="AFY23" s="92"/>
      <c r="AFZ23" s="92"/>
      <c r="AGA23" s="92"/>
      <c r="AGB23" s="92"/>
      <c r="AGC23" s="92"/>
      <c r="AGD23" s="92"/>
      <c r="AGE23" s="92"/>
      <c r="AGF23" s="92"/>
      <c r="AGG23" s="92"/>
      <c r="AGH23" s="92"/>
      <c r="AGI23" s="92"/>
      <c r="AGJ23" s="92"/>
      <c r="AGK23" s="92"/>
      <c r="AGL23" s="92"/>
      <c r="AGM23" s="92"/>
      <c r="AGN23" s="92"/>
      <c r="AGO23" s="92"/>
      <c r="AGP23" s="92"/>
      <c r="AGQ23" s="92"/>
      <c r="AGR23" s="92"/>
      <c r="AGS23" s="92"/>
      <c r="AGT23" s="92"/>
      <c r="AGU23" s="92"/>
      <c r="AGV23" s="92"/>
      <c r="AGW23" s="92"/>
      <c r="AGX23" s="92"/>
      <c r="AGY23" s="92"/>
      <c r="AGZ23" s="92"/>
      <c r="AHA23" s="92"/>
      <c r="AHB23" s="92"/>
      <c r="AHC23" s="92"/>
      <c r="AHD23" s="92"/>
      <c r="AHE23" s="92"/>
      <c r="AHF23" s="92"/>
      <c r="AHG23" s="92"/>
      <c r="AHH23" s="92"/>
      <c r="AHI23" s="92"/>
      <c r="AHJ23" s="92"/>
      <c r="AHK23" s="92"/>
      <c r="AHL23" s="92"/>
      <c r="AHM23" s="92"/>
      <c r="AHN23" s="92"/>
      <c r="AHO23" s="92"/>
      <c r="AHP23" s="92"/>
      <c r="AHQ23" s="92"/>
      <c r="AHR23" s="92"/>
      <c r="AHS23" s="92"/>
      <c r="AHT23" s="92"/>
      <c r="AHU23" s="92"/>
      <c r="AHV23" s="92"/>
      <c r="AHW23" s="92"/>
      <c r="AHX23" s="92"/>
      <c r="AHY23" s="92"/>
      <c r="AHZ23" s="92"/>
      <c r="AIA23" s="92"/>
      <c r="AIB23" s="92"/>
      <c r="AIC23" s="92"/>
      <c r="AID23" s="92"/>
      <c r="AIE23" s="92"/>
      <c r="AIF23" s="92"/>
      <c r="AIG23" s="92"/>
      <c r="AIH23" s="92"/>
      <c r="AII23" s="92"/>
      <c r="AIJ23" s="92"/>
      <c r="AIK23" s="92"/>
      <c r="AIL23" s="92"/>
      <c r="AIM23" s="92"/>
      <c r="AIN23" s="92"/>
      <c r="AIO23" s="92"/>
      <c r="AIP23" s="92"/>
      <c r="AIQ23" s="92"/>
      <c r="AIR23" s="92"/>
      <c r="AIS23" s="92"/>
      <c r="AIT23" s="92"/>
      <c r="AIU23" s="92"/>
      <c r="AIV23" s="92"/>
      <c r="AIW23" s="92"/>
      <c r="AIX23" s="92"/>
      <c r="AIY23" s="92"/>
      <c r="AIZ23" s="92"/>
      <c r="AJA23" s="92"/>
      <c r="AJB23" s="92"/>
      <c r="AJC23" s="92"/>
      <c r="AJD23" s="92"/>
      <c r="AJE23" s="92"/>
      <c r="AJF23" s="92"/>
      <c r="AJG23" s="92"/>
      <c r="AJH23" s="92"/>
      <c r="AJI23" s="92"/>
      <c r="AJJ23" s="92"/>
      <c r="AJK23" s="92"/>
      <c r="AJL23" s="92"/>
      <c r="AJM23" s="92"/>
      <c r="AJN23" s="92"/>
      <c r="AJO23" s="92"/>
      <c r="AJP23" s="92"/>
      <c r="AJQ23" s="92"/>
      <c r="AJR23" s="92"/>
      <c r="AJS23" s="92"/>
      <c r="AJT23" s="92"/>
      <c r="AJU23" s="92"/>
      <c r="AJV23" s="92"/>
      <c r="AJW23" s="92"/>
      <c r="AJX23" s="92"/>
      <c r="AJY23" s="92"/>
      <c r="AJZ23" s="92"/>
      <c r="AKA23" s="92"/>
      <c r="AKB23" s="92"/>
      <c r="AKC23" s="92"/>
      <c r="AKD23" s="92"/>
      <c r="AKE23" s="92"/>
      <c r="AKF23" s="92"/>
      <c r="AKG23" s="92"/>
      <c r="AKH23" s="92"/>
      <c r="AKI23" s="92"/>
    </row>
    <row r="24" spans="1:971" s="515" customFormat="1" ht="13.8" customHeight="1">
      <c r="A24" s="19" t="s">
        <v>35</v>
      </c>
      <c r="B24" s="514" t="s">
        <v>108</v>
      </c>
      <c r="C24" s="514"/>
      <c r="D24" s="518"/>
      <c r="E24" s="518"/>
      <c r="F24" s="518"/>
      <c r="G24" s="518"/>
      <c r="H24" s="518"/>
      <c r="I24" s="518"/>
      <c r="J24" s="518"/>
      <c r="K24" s="518"/>
      <c r="L24" s="518"/>
      <c r="M24" s="518"/>
      <c r="N24" s="518"/>
      <c r="O24" s="518"/>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c r="DT24" s="92"/>
      <c r="DU24" s="92"/>
      <c r="DV24" s="92"/>
      <c r="DW24" s="92"/>
      <c r="DX24" s="92"/>
      <c r="DY24" s="92"/>
      <c r="DZ24" s="92"/>
      <c r="EA24" s="92"/>
      <c r="EB24" s="92"/>
      <c r="EC24" s="92"/>
      <c r="ED24" s="92"/>
      <c r="EE24" s="92"/>
      <c r="EF24" s="92"/>
      <c r="EG24" s="92"/>
      <c r="EH24" s="92"/>
      <c r="EI24" s="92"/>
      <c r="EJ24" s="92"/>
      <c r="EK24" s="92"/>
      <c r="EL24" s="92"/>
      <c r="EM24" s="92"/>
      <c r="EN24" s="92"/>
      <c r="EO24" s="92"/>
      <c r="EP24" s="92"/>
      <c r="EQ24" s="92"/>
      <c r="ER24" s="92"/>
      <c r="ES24" s="92"/>
      <c r="ET24" s="92"/>
      <c r="EU24" s="92"/>
      <c r="EV24" s="92"/>
      <c r="EW24" s="92"/>
      <c r="EX24" s="92"/>
      <c r="EY24" s="92"/>
      <c r="EZ24" s="92"/>
      <c r="FA24" s="92"/>
      <c r="FB24" s="92"/>
      <c r="FC24" s="92"/>
      <c r="FD24" s="92"/>
      <c r="FE24" s="92"/>
      <c r="FF24" s="92"/>
      <c r="FG24" s="92"/>
      <c r="FH24" s="92"/>
      <c r="FI24" s="92"/>
      <c r="FJ24" s="92"/>
      <c r="FK24" s="92"/>
      <c r="FL24" s="92"/>
      <c r="FM24" s="92"/>
      <c r="FN24" s="92"/>
      <c r="FO24" s="92"/>
      <c r="FP24" s="92"/>
      <c r="FQ24" s="92"/>
      <c r="FR24" s="92"/>
      <c r="FS24" s="92"/>
      <c r="FT24" s="92"/>
      <c r="FU24" s="92"/>
      <c r="FV24" s="92"/>
      <c r="FW24" s="92"/>
      <c r="FX24" s="92"/>
      <c r="FY24" s="92"/>
      <c r="FZ24" s="92"/>
      <c r="GA24" s="92"/>
      <c r="GB24" s="92"/>
      <c r="GC24" s="92"/>
      <c r="GD24" s="92"/>
      <c r="GE24" s="92"/>
      <c r="GF24" s="92"/>
      <c r="GG24" s="92"/>
      <c r="GH24" s="92"/>
      <c r="GI24" s="92"/>
      <c r="GJ24" s="92"/>
      <c r="GK24" s="92"/>
      <c r="GL24" s="92"/>
      <c r="GM24" s="92"/>
      <c r="GN24" s="92"/>
      <c r="GO24" s="92"/>
      <c r="GP24" s="92"/>
      <c r="GQ24" s="92"/>
      <c r="GR24" s="92"/>
      <c r="GS24" s="92"/>
      <c r="GT24" s="92"/>
      <c r="GU24" s="92"/>
      <c r="GV24" s="92"/>
      <c r="GW24" s="92"/>
      <c r="GX24" s="92"/>
      <c r="GY24" s="92"/>
      <c r="GZ24" s="92"/>
      <c r="HA24" s="92"/>
      <c r="HB24" s="92"/>
      <c r="HC24" s="92"/>
      <c r="HD24" s="92"/>
      <c r="HE24" s="92"/>
      <c r="HF24" s="92"/>
      <c r="HG24" s="92"/>
      <c r="HH24" s="92"/>
      <c r="HI24" s="92"/>
      <c r="HJ24" s="92"/>
      <c r="HK24" s="92"/>
      <c r="HL24" s="92"/>
      <c r="HM24" s="92"/>
      <c r="HN24" s="92"/>
      <c r="HO24" s="92"/>
      <c r="HP24" s="92"/>
      <c r="HQ24" s="92"/>
      <c r="HR24" s="92"/>
      <c r="HS24" s="92"/>
      <c r="HT24" s="92"/>
      <c r="HU24" s="92"/>
      <c r="HV24" s="92"/>
      <c r="HW24" s="92"/>
      <c r="HX24" s="92"/>
      <c r="HY24" s="92"/>
      <c r="HZ24" s="92"/>
      <c r="IA24" s="92"/>
      <c r="IB24" s="92"/>
      <c r="IC24" s="92"/>
      <c r="ID24" s="92"/>
      <c r="IE24" s="92"/>
      <c r="IF24" s="92"/>
      <c r="IG24" s="92"/>
      <c r="IH24" s="92"/>
      <c r="II24" s="92"/>
      <c r="IJ24" s="92"/>
      <c r="IK24" s="92"/>
      <c r="IL24" s="92"/>
      <c r="IM24" s="92"/>
      <c r="IN24" s="92"/>
      <c r="IO24" s="92"/>
      <c r="IP24" s="92"/>
      <c r="IQ24" s="92"/>
      <c r="IR24" s="92"/>
      <c r="IS24" s="92"/>
      <c r="IT24" s="92"/>
      <c r="IU24" s="92"/>
      <c r="IV24" s="92"/>
      <c r="IW24" s="92"/>
      <c r="IX24" s="92"/>
      <c r="IY24" s="92"/>
      <c r="IZ24" s="92"/>
      <c r="JA24" s="92"/>
      <c r="JB24" s="92"/>
      <c r="JC24" s="92"/>
      <c r="JD24" s="92"/>
      <c r="JE24" s="92"/>
      <c r="JF24" s="92"/>
      <c r="JG24" s="92"/>
      <c r="JH24" s="92"/>
      <c r="JI24" s="92"/>
      <c r="JJ24" s="92"/>
      <c r="JK24" s="92"/>
      <c r="JL24" s="92"/>
      <c r="JM24" s="92"/>
      <c r="JN24" s="92"/>
      <c r="JO24" s="92"/>
      <c r="JP24" s="92"/>
      <c r="JQ24" s="92"/>
      <c r="JR24" s="92"/>
      <c r="JS24" s="92"/>
      <c r="JT24" s="92"/>
      <c r="JU24" s="92"/>
      <c r="JV24" s="92"/>
      <c r="JW24" s="92"/>
      <c r="JX24" s="92"/>
      <c r="JY24" s="92"/>
      <c r="JZ24" s="92"/>
      <c r="KA24" s="92"/>
      <c r="KB24" s="92"/>
      <c r="KC24" s="92"/>
      <c r="KD24" s="92"/>
      <c r="KE24" s="92"/>
      <c r="KF24" s="92"/>
      <c r="KG24" s="92"/>
      <c r="KH24" s="92"/>
      <c r="KI24" s="92"/>
      <c r="KJ24" s="92"/>
      <c r="KK24" s="92"/>
      <c r="KL24" s="92"/>
      <c r="KM24" s="92"/>
      <c r="KN24" s="92"/>
      <c r="KO24" s="92"/>
      <c r="KP24" s="92"/>
      <c r="KQ24" s="92"/>
      <c r="KR24" s="92"/>
      <c r="KS24" s="92"/>
      <c r="KT24" s="92"/>
      <c r="KU24" s="92"/>
      <c r="KV24" s="92"/>
      <c r="KW24" s="92"/>
      <c r="KX24" s="92"/>
      <c r="KY24" s="92"/>
      <c r="KZ24" s="92"/>
      <c r="LA24" s="92"/>
      <c r="LB24" s="92"/>
      <c r="LC24" s="92"/>
      <c r="LD24" s="92"/>
      <c r="LE24" s="92"/>
      <c r="LF24" s="92"/>
      <c r="LG24" s="92"/>
      <c r="LH24" s="92"/>
      <c r="LI24" s="92"/>
      <c r="LJ24" s="92"/>
      <c r="LK24" s="92"/>
      <c r="LL24" s="92"/>
      <c r="LM24" s="92"/>
      <c r="LN24" s="92"/>
      <c r="LO24" s="92"/>
      <c r="LP24" s="92"/>
      <c r="LQ24" s="92"/>
      <c r="LR24" s="92"/>
      <c r="LS24" s="92"/>
      <c r="LT24" s="92"/>
      <c r="LU24" s="92"/>
      <c r="LV24" s="92"/>
      <c r="LW24" s="92"/>
      <c r="LX24" s="92"/>
      <c r="LY24" s="92"/>
      <c r="LZ24" s="92"/>
      <c r="MA24" s="92"/>
      <c r="MB24" s="92"/>
      <c r="MC24" s="92"/>
      <c r="MD24" s="92"/>
      <c r="ME24" s="92"/>
      <c r="MF24" s="92"/>
      <c r="MG24" s="92"/>
      <c r="MH24" s="92"/>
      <c r="MI24" s="92"/>
      <c r="MJ24" s="92"/>
      <c r="MK24" s="92"/>
      <c r="ML24" s="92"/>
      <c r="MM24" s="92"/>
      <c r="MN24" s="92"/>
      <c r="MO24" s="92"/>
      <c r="MP24" s="92"/>
      <c r="MQ24" s="92"/>
      <c r="MR24" s="92"/>
      <c r="MS24" s="92"/>
      <c r="MT24" s="92"/>
      <c r="MU24" s="92"/>
      <c r="MV24" s="92"/>
      <c r="MW24" s="92"/>
      <c r="MX24" s="92"/>
      <c r="MY24" s="92"/>
      <c r="MZ24" s="92"/>
      <c r="NA24" s="92"/>
      <c r="NB24" s="92"/>
      <c r="NC24" s="92"/>
      <c r="ND24" s="92"/>
      <c r="NE24" s="92"/>
      <c r="NF24" s="92"/>
      <c r="NG24" s="92"/>
      <c r="NH24" s="92"/>
      <c r="NI24" s="92"/>
      <c r="NJ24" s="92"/>
      <c r="NK24" s="92"/>
      <c r="NL24" s="92"/>
      <c r="NM24" s="92"/>
      <c r="NN24" s="92"/>
      <c r="NO24" s="92"/>
      <c r="NP24" s="92"/>
      <c r="NQ24" s="92"/>
      <c r="NR24" s="92"/>
      <c r="NS24" s="92"/>
      <c r="NT24" s="92"/>
      <c r="NU24" s="92"/>
      <c r="NV24" s="92"/>
      <c r="NW24" s="92"/>
      <c r="NX24" s="92"/>
      <c r="NY24" s="92"/>
      <c r="NZ24" s="92"/>
      <c r="OA24" s="92"/>
      <c r="OB24" s="92"/>
      <c r="OC24" s="92"/>
      <c r="OD24" s="92"/>
      <c r="OE24" s="92"/>
      <c r="OF24" s="92"/>
      <c r="OG24" s="92"/>
      <c r="OH24" s="92"/>
      <c r="OI24" s="92"/>
      <c r="OJ24" s="92"/>
      <c r="OK24" s="92"/>
      <c r="OL24" s="92"/>
      <c r="OM24" s="92"/>
      <c r="ON24" s="92"/>
      <c r="OO24" s="92"/>
      <c r="OP24" s="92"/>
      <c r="OQ24" s="92"/>
      <c r="OR24" s="92"/>
      <c r="OS24" s="92"/>
      <c r="OT24" s="92"/>
      <c r="OU24" s="92"/>
      <c r="OV24" s="92"/>
      <c r="OW24" s="92"/>
      <c r="OX24" s="92"/>
      <c r="OY24" s="92"/>
      <c r="OZ24" s="92"/>
      <c r="PA24" s="92"/>
      <c r="PB24" s="92"/>
      <c r="PC24" s="92"/>
      <c r="PD24" s="92"/>
      <c r="PE24" s="92"/>
      <c r="PF24" s="92"/>
      <c r="PG24" s="92"/>
      <c r="PH24" s="92"/>
      <c r="PI24" s="92"/>
      <c r="PJ24" s="92"/>
      <c r="PK24" s="92"/>
      <c r="PL24" s="92"/>
      <c r="PM24" s="92"/>
      <c r="PN24" s="92"/>
      <c r="PO24" s="92"/>
      <c r="PP24" s="92"/>
      <c r="PQ24" s="92"/>
      <c r="PR24" s="92"/>
      <c r="PS24" s="92"/>
      <c r="PT24" s="92"/>
      <c r="PU24" s="92"/>
      <c r="PV24" s="92"/>
      <c r="PW24" s="92"/>
      <c r="PX24" s="92"/>
      <c r="PY24" s="92"/>
      <c r="PZ24" s="92"/>
      <c r="QA24" s="92"/>
      <c r="QB24" s="92"/>
      <c r="QC24" s="92"/>
      <c r="QD24" s="92"/>
      <c r="QE24" s="92"/>
      <c r="QF24" s="92"/>
      <c r="QG24" s="92"/>
      <c r="QH24" s="92"/>
      <c r="QI24" s="92"/>
      <c r="QJ24" s="92"/>
      <c r="QK24" s="92"/>
      <c r="QL24" s="92"/>
      <c r="QM24" s="92"/>
      <c r="QN24" s="92"/>
      <c r="QO24" s="92"/>
      <c r="QP24" s="92"/>
      <c r="QQ24" s="92"/>
      <c r="QR24" s="92"/>
      <c r="QS24" s="92"/>
      <c r="QT24" s="92"/>
      <c r="QU24" s="92"/>
      <c r="QV24" s="92"/>
      <c r="QW24" s="92"/>
      <c r="QX24" s="92"/>
      <c r="QY24" s="92"/>
      <c r="QZ24" s="92"/>
      <c r="RA24" s="92"/>
      <c r="RB24" s="92"/>
      <c r="RC24" s="92"/>
      <c r="RD24" s="92"/>
      <c r="RE24" s="92"/>
      <c r="RF24" s="92"/>
      <c r="RG24" s="92"/>
      <c r="RH24" s="92"/>
      <c r="RI24" s="92"/>
      <c r="RJ24" s="92"/>
      <c r="RK24" s="92"/>
      <c r="RL24" s="92"/>
      <c r="RM24" s="92"/>
      <c r="RN24" s="92"/>
      <c r="RO24" s="92"/>
      <c r="RP24" s="92"/>
      <c r="RQ24" s="92"/>
      <c r="RR24" s="92"/>
      <c r="RS24" s="92"/>
      <c r="RT24" s="92"/>
      <c r="RU24" s="92"/>
      <c r="RV24" s="92"/>
      <c r="RW24" s="92"/>
      <c r="RX24" s="92"/>
      <c r="RY24" s="92"/>
      <c r="RZ24" s="92"/>
      <c r="SA24" s="92"/>
      <c r="SB24" s="92"/>
      <c r="SC24" s="92"/>
      <c r="SD24" s="92"/>
      <c r="SE24" s="92"/>
      <c r="SF24" s="92"/>
      <c r="SG24" s="92"/>
      <c r="SH24" s="92"/>
      <c r="SI24" s="92"/>
      <c r="SJ24" s="92"/>
      <c r="SK24" s="92"/>
      <c r="SL24" s="92"/>
      <c r="SM24" s="92"/>
      <c r="SN24" s="92"/>
      <c r="SO24" s="92"/>
      <c r="SP24" s="92"/>
      <c r="SQ24" s="92"/>
      <c r="SR24" s="92"/>
      <c r="SS24" s="92"/>
      <c r="ST24" s="92"/>
      <c r="SU24" s="92"/>
      <c r="SV24" s="92"/>
      <c r="SW24" s="92"/>
      <c r="SX24" s="92"/>
      <c r="SY24" s="92"/>
      <c r="SZ24" s="92"/>
      <c r="TA24" s="92"/>
      <c r="TB24" s="92"/>
      <c r="TC24" s="92"/>
      <c r="TD24" s="92"/>
      <c r="TE24" s="92"/>
      <c r="TF24" s="92"/>
      <c r="TG24" s="92"/>
      <c r="TH24" s="92"/>
      <c r="TI24" s="92"/>
      <c r="TJ24" s="92"/>
      <c r="TK24" s="92"/>
      <c r="TL24" s="92"/>
      <c r="TM24" s="92"/>
      <c r="TN24" s="92"/>
      <c r="TO24" s="92"/>
      <c r="TP24" s="92"/>
      <c r="TQ24" s="92"/>
      <c r="TR24" s="92"/>
      <c r="TS24" s="92"/>
      <c r="TT24" s="92"/>
      <c r="TU24" s="92"/>
      <c r="TV24" s="92"/>
      <c r="TW24" s="92"/>
      <c r="TX24" s="92"/>
      <c r="TY24" s="92"/>
      <c r="TZ24" s="92"/>
      <c r="UA24" s="92"/>
      <c r="UB24" s="92"/>
      <c r="UC24" s="92"/>
      <c r="UD24" s="92"/>
      <c r="UE24" s="92"/>
      <c r="UF24" s="92"/>
      <c r="UG24" s="92"/>
      <c r="UH24" s="92"/>
      <c r="UI24" s="92"/>
      <c r="UJ24" s="92"/>
      <c r="UK24" s="92"/>
      <c r="UL24" s="92"/>
      <c r="UM24" s="92"/>
      <c r="UN24" s="92"/>
      <c r="UO24" s="92"/>
      <c r="UP24" s="92"/>
      <c r="UQ24" s="92"/>
      <c r="UR24" s="92"/>
      <c r="US24" s="92"/>
      <c r="UT24" s="92"/>
      <c r="UU24" s="92"/>
      <c r="UV24" s="92"/>
      <c r="UW24" s="92"/>
      <c r="UX24" s="92"/>
      <c r="UY24" s="92"/>
      <c r="UZ24" s="92"/>
      <c r="VA24" s="92"/>
      <c r="VB24" s="92"/>
      <c r="VC24" s="92"/>
      <c r="VD24" s="92"/>
      <c r="VE24" s="92"/>
      <c r="VF24" s="92"/>
      <c r="VG24" s="92"/>
      <c r="VH24" s="92"/>
      <c r="VI24" s="92"/>
      <c r="VJ24" s="92"/>
      <c r="VK24" s="92"/>
      <c r="VL24" s="92"/>
      <c r="VM24" s="92"/>
      <c r="VN24" s="92"/>
      <c r="VO24" s="92"/>
      <c r="VP24" s="92"/>
      <c r="VQ24" s="92"/>
      <c r="VR24" s="92"/>
      <c r="VS24" s="92"/>
      <c r="VT24" s="92"/>
      <c r="VU24" s="92"/>
      <c r="VV24" s="92"/>
      <c r="VW24" s="92"/>
      <c r="VX24" s="92"/>
      <c r="VY24" s="92"/>
      <c r="VZ24" s="92"/>
      <c r="WA24" s="92"/>
      <c r="WB24" s="92"/>
      <c r="WC24" s="92"/>
      <c r="WD24" s="92"/>
      <c r="WE24" s="92"/>
      <c r="WF24" s="92"/>
      <c r="WG24" s="92"/>
      <c r="WH24" s="92"/>
      <c r="WI24" s="92"/>
      <c r="WJ24" s="92"/>
      <c r="WK24" s="92"/>
      <c r="WL24" s="92"/>
      <c r="WM24" s="92"/>
      <c r="WN24" s="92"/>
      <c r="WO24" s="92"/>
      <c r="WP24" s="92"/>
      <c r="WQ24" s="92"/>
      <c r="WR24" s="92"/>
      <c r="WS24" s="92"/>
      <c r="WT24" s="92"/>
      <c r="WU24" s="92"/>
      <c r="WV24" s="92"/>
      <c r="WW24" s="92"/>
      <c r="WX24" s="92"/>
      <c r="WY24" s="92"/>
      <c r="WZ24" s="92"/>
      <c r="XA24" s="92"/>
      <c r="XB24" s="92"/>
      <c r="XC24" s="92"/>
      <c r="XD24" s="92"/>
      <c r="XE24" s="92"/>
      <c r="XF24" s="92"/>
      <c r="XG24" s="92"/>
      <c r="XH24" s="92"/>
      <c r="XI24" s="92"/>
      <c r="XJ24" s="92"/>
      <c r="XK24" s="92"/>
      <c r="XL24" s="92"/>
      <c r="XM24" s="92"/>
      <c r="XN24" s="92"/>
      <c r="XO24" s="92"/>
      <c r="XP24" s="92"/>
      <c r="XQ24" s="92"/>
      <c r="XR24" s="92"/>
      <c r="XS24" s="92"/>
      <c r="XT24" s="92"/>
      <c r="XU24" s="92"/>
      <c r="XV24" s="92"/>
      <c r="XW24" s="92"/>
      <c r="XX24" s="92"/>
      <c r="XY24" s="92"/>
      <c r="XZ24" s="92"/>
      <c r="YA24" s="92"/>
      <c r="YB24" s="92"/>
      <c r="YC24" s="92"/>
      <c r="YD24" s="92"/>
      <c r="YE24" s="92"/>
      <c r="YF24" s="92"/>
      <c r="YG24" s="92"/>
      <c r="YH24" s="92"/>
      <c r="YI24" s="92"/>
      <c r="YJ24" s="92"/>
      <c r="YK24" s="92"/>
      <c r="YL24" s="92"/>
      <c r="YM24" s="92"/>
      <c r="YN24" s="92"/>
      <c r="YO24" s="92"/>
      <c r="YP24" s="92"/>
      <c r="YQ24" s="92"/>
      <c r="YR24" s="92"/>
      <c r="YS24" s="92"/>
      <c r="YT24" s="92"/>
      <c r="YU24" s="92"/>
      <c r="YV24" s="92"/>
      <c r="YW24" s="92"/>
      <c r="YX24" s="92"/>
      <c r="YY24" s="92"/>
      <c r="YZ24" s="92"/>
      <c r="ZA24" s="92"/>
      <c r="ZB24" s="92"/>
      <c r="ZC24" s="92"/>
      <c r="ZD24" s="92"/>
      <c r="ZE24" s="92"/>
      <c r="ZF24" s="92"/>
      <c r="ZG24" s="92"/>
      <c r="ZH24" s="92"/>
      <c r="ZI24" s="92"/>
      <c r="ZJ24" s="92"/>
      <c r="ZK24" s="92"/>
      <c r="ZL24" s="92"/>
      <c r="ZM24" s="92"/>
      <c r="ZN24" s="92"/>
      <c r="ZO24" s="92"/>
      <c r="ZP24" s="92"/>
      <c r="ZQ24" s="92"/>
      <c r="ZR24" s="92"/>
      <c r="ZS24" s="92"/>
      <c r="ZT24" s="92"/>
      <c r="ZU24" s="92"/>
      <c r="ZV24" s="92"/>
      <c r="ZW24" s="92"/>
      <c r="ZX24" s="92"/>
      <c r="ZY24" s="92"/>
      <c r="ZZ24" s="92"/>
      <c r="AAA24" s="92"/>
      <c r="AAB24" s="92"/>
      <c r="AAC24" s="92"/>
      <c r="AAD24" s="92"/>
      <c r="AAE24" s="92"/>
      <c r="AAF24" s="92"/>
      <c r="AAG24" s="92"/>
      <c r="AAH24" s="92"/>
      <c r="AAI24" s="92"/>
      <c r="AAJ24" s="92"/>
      <c r="AAK24" s="92"/>
      <c r="AAL24" s="92"/>
      <c r="AAM24" s="92"/>
      <c r="AAN24" s="92"/>
      <c r="AAO24" s="92"/>
      <c r="AAP24" s="92"/>
      <c r="AAQ24" s="92"/>
      <c r="AAR24" s="92"/>
      <c r="AAS24" s="92"/>
      <c r="AAT24" s="92"/>
      <c r="AAU24" s="92"/>
      <c r="AAV24" s="92"/>
      <c r="AAW24" s="92"/>
      <c r="AAX24" s="92"/>
      <c r="AAY24" s="92"/>
      <c r="AAZ24" s="92"/>
      <c r="ABA24" s="92"/>
      <c r="ABB24" s="92"/>
      <c r="ABC24" s="92"/>
      <c r="ABD24" s="92"/>
      <c r="ABE24" s="92"/>
      <c r="ABF24" s="92"/>
      <c r="ABG24" s="92"/>
      <c r="ABH24" s="92"/>
      <c r="ABI24" s="92"/>
      <c r="ABJ24" s="92"/>
      <c r="ABK24" s="92"/>
      <c r="ABL24" s="92"/>
      <c r="ABM24" s="92"/>
      <c r="ABN24" s="92"/>
      <c r="ABO24" s="92"/>
      <c r="ABP24" s="92"/>
      <c r="ABQ24" s="92"/>
      <c r="ABR24" s="92"/>
      <c r="ABS24" s="92"/>
      <c r="ABT24" s="92"/>
      <c r="ABU24" s="92"/>
      <c r="ABV24" s="92"/>
      <c r="ABW24" s="92"/>
      <c r="ABX24" s="92"/>
      <c r="ABY24" s="92"/>
      <c r="ABZ24" s="92"/>
      <c r="ACA24" s="92"/>
      <c r="ACB24" s="92"/>
      <c r="ACC24" s="92"/>
      <c r="ACD24" s="92"/>
      <c r="ACE24" s="92"/>
      <c r="ACF24" s="92"/>
      <c r="ACG24" s="92"/>
      <c r="ACH24" s="92"/>
      <c r="ACI24" s="92"/>
      <c r="ACJ24" s="92"/>
      <c r="ACK24" s="92"/>
      <c r="ACL24" s="92"/>
      <c r="ACM24" s="92"/>
      <c r="ACN24" s="92"/>
      <c r="ACO24" s="92"/>
      <c r="ACP24" s="92"/>
      <c r="ACQ24" s="92"/>
      <c r="ACR24" s="92"/>
      <c r="ACS24" s="92"/>
      <c r="ACT24" s="92"/>
      <c r="ACU24" s="92"/>
      <c r="ACV24" s="92"/>
      <c r="ACW24" s="92"/>
      <c r="ACX24" s="92"/>
      <c r="ACY24" s="92"/>
      <c r="ACZ24" s="92"/>
      <c r="ADA24" s="92"/>
      <c r="ADB24" s="92"/>
      <c r="ADC24" s="92"/>
      <c r="ADD24" s="92"/>
      <c r="ADE24" s="92"/>
      <c r="ADF24" s="92"/>
      <c r="ADG24" s="92"/>
      <c r="ADH24" s="92"/>
      <c r="ADI24" s="92"/>
      <c r="ADJ24" s="92"/>
      <c r="ADK24" s="92"/>
      <c r="ADL24" s="92"/>
      <c r="ADM24" s="92"/>
      <c r="ADN24" s="92"/>
      <c r="ADO24" s="92"/>
      <c r="ADP24" s="92"/>
      <c r="ADQ24" s="92"/>
      <c r="ADR24" s="92"/>
      <c r="ADS24" s="92"/>
      <c r="ADT24" s="92"/>
      <c r="ADU24" s="92"/>
      <c r="ADV24" s="92"/>
      <c r="ADW24" s="92"/>
      <c r="ADX24" s="92"/>
      <c r="ADY24" s="92"/>
      <c r="ADZ24" s="92"/>
      <c r="AEA24" s="92"/>
      <c r="AEB24" s="92"/>
      <c r="AEC24" s="92"/>
      <c r="AED24" s="92"/>
      <c r="AEE24" s="92"/>
      <c r="AEF24" s="92"/>
      <c r="AEG24" s="92"/>
      <c r="AEH24" s="92"/>
      <c r="AEI24" s="92"/>
      <c r="AEJ24" s="92"/>
      <c r="AEK24" s="92"/>
      <c r="AEL24" s="92"/>
      <c r="AEM24" s="92"/>
      <c r="AEN24" s="92"/>
      <c r="AEO24" s="92"/>
      <c r="AEP24" s="92"/>
      <c r="AEQ24" s="92"/>
      <c r="AER24" s="92"/>
      <c r="AES24" s="92"/>
      <c r="AET24" s="92"/>
      <c r="AEU24" s="92"/>
      <c r="AEV24" s="92"/>
      <c r="AEW24" s="92"/>
      <c r="AEX24" s="92"/>
      <c r="AEY24" s="92"/>
      <c r="AEZ24" s="92"/>
      <c r="AFA24" s="92"/>
      <c r="AFB24" s="92"/>
      <c r="AFC24" s="92"/>
      <c r="AFD24" s="92"/>
      <c r="AFE24" s="92"/>
      <c r="AFF24" s="92"/>
      <c r="AFG24" s="92"/>
      <c r="AFH24" s="92"/>
      <c r="AFI24" s="92"/>
      <c r="AFJ24" s="92"/>
      <c r="AFK24" s="92"/>
      <c r="AFL24" s="92"/>
      <c r="AFM24" s="92"/>
      <c r="AFN24" s="92"/>
      <c r="AFO24" s="92"/>
      <c r="AFP24" s="92"/>
      <c r="AFQ24" s="92"/>
      <c r="AFR24" s="92"/>
      <c r="AFS24" s="92"/>
      <c r="AFT24" s="92"/>
      <c r="AFU24" s="92"/>
      <c r="AFV24" s="92"/>
      <c r="AFW24" s="92"/>
      <c r="AFX24" s="92"/>
      <c r="AFY24" s="92"/>
      <c r="AFZ24" s="92"/>
      <c r="AGA24" s="92"/>
      <c r="AGB24" s="92"/>
      <c r="AGC24" s="92"/>
      <c r="AGD24" s="92"/>
      <c r="AGE24" s="92"/>
      <c r="AGF24" s="92"/>
      <c r="AGG24" s="92"/>
      <c r="AGH24" s="92"/>
      <c r="AGI24" s="92"/>
      <c r="AGJ24" s="92"/>
      <c r="AGK24" s="92"/>
      <c r="AGL24" s="92"/>
      <c r="AGM24" s="92"/>
      <c r="AGN24" s="92"/>
      <c r="AGO24" s="92"/>
      <c r="AGP24" s="92"/>
      <c r="AGQ24" s="92"/>
      <c r="AGR24" s="92"/>
      <c r="AGS24" s="92"/>
      <c r="AGT24" s="92"/>
      <c r="AGU24" s="92"/>
      <c r="AGV24" s="92"/>
      <c r="AGW24" s="92"/>
      <c r="AGX24" s="92"/>
      <c r="AGY24" s="92"/>
      <c r="AGZ24" s="92"/>
      <c r="AHA24" s="92"/>
      <c r="AHB24" s="92"/>
      <c r="AHC24" s="92"/>
      <c r="AHD24" s="92"/>
      <c r="AHE24" s="92"/>
      <c r="AHF24" s="92"/>
      <c r="AHG24" s="92"/>
      <c r="AHH24" s="92"/>
      <c r="AHI24" s="92"/>
      <c r="AHJ24" s="92"/>
      <c r="AHK24" s="92"/>
      <c r="AHL24" s="92"/>
      <c r="AHM24" s="92"/>
      <c r="AHN24" s="92"/>
      <c r="AHO24" s="92"/>
      <c r="AHP24" s="92"/>
      <c r="AHQ24" s="92"/>
      <c r="AHR24" s="92"/>
      <c r="AHS24" s="92"/>
      <c r="AHT24" s="92"/>
      <c r="AHU24" s="92"/>
      <c r="AHV24" s="92"/>
      <c r="AHW24" s="92"/>
      <c r="AHX24" s="92"/>
      <c r="AHY24" s="92"/>
      <c r="AHZ24" s="92"/>
      <c r="AIA24" s="92"/>
      <c r="AIB24" s="92"/>
      <c r="AIC24" s="92"/>
      <c r="AID24" s="92"/>
      <c r="AIE24" s="92"/>
      <c r="AIF24" s="92"/>
      <c r="AIG24" s="92"/>
      <c r="AIH24" s="92"/>
      <c r="AII24" s="92"/>
      <c r="AIJ24" s="92"/>
      <c r="AIK24" s="92"/>
      <c r="AIL24" s="92"/>
      <c r="AIM24" s="92"/>
      <c r="AIN24" s="92"/>
      <c r="AIO24" s="92"/>
      <c r="AIP24" s="92"/>
      <c r="AIQ24" s="92"/>
      <c r="AIR24" s="92"/>
      <c r="AIS24" s="92"/>
      <c r="AIT24" s="92"/>
      <c r="AIU24" s="92"/>
      <c r="AIV24" s="92"/>
      <c r="AIW24" s="92"/>
      <c r="AIX24" s="92"/>
      <c r="AIY24" s="92"/>
      <c r="AIZ24" s="92"/>
      <c r="AJA24" s="92"/>
      <c r="AJB24" s="92"/>
      <c r="AJC24" s="92"/>
      <c r="AJD24" s="92"/>
      <c r="AJE24" s="92"/>
      <c r="AJF24" s="92"/>
      <c r="AJG24" s="92"/>
      <c r="AJH24" s="92"/>
      <c r="AJI24" s="92"/>
      <c r="AJJ24" s="92"/>
      <c r="AJK24" s="92"/>
      <c r="AJL24" s="92"/>
      <c r="AJM24" s="92"/>
      <c r="AJN24" s="92"/>
      <c r="AJO24" s="92"/>
      <c r="AJP24" s="92"/>
      <c r="AJQ24" s="92"/>
      <c r="AJR24" s="92"/>
      <c r="AJS24" s="92"/>
      <c r="AJT24" s="92"/>
      <c r="AJU24" s="92"/>
      <c r="AJV24" s="92"/>
      <c r="AJW24" s="92"/>
      <c r="AJX24" s="92"/>
      <c r="AJY24" s="92"/>
      <c r="AJZ24" s="92"/>
      <c r="AKA24" s="92"/>
      <c r="AKB24" s="92"/>
      <c r="AKC24" s="92"/>
      <c r="AKD24" s="92"/>
      <c r="AKE24" s="92"/>
      <c r="AKF24" s="92"/>
      <c r="AKG24" s="92"/>
      <c r="AKH24" s="92"/>
      <c r="AKI24" s="92"/>
    </row>
    <row r="25" spans="1:971" s="509" customFormat="1" ht="13.8" customHeight="1">
      <c r="A25" s="516" t="s">
        <v>109</v>
      </c>
      <c r="B25" s="517" t="s">
        <v>197</v>
      </c>
      <c r="C25" s="507"/>
      <c r="D25" s="508">
        <f t="shared" ref="D25:O25" ca="1" si="5">IF(D1="",0,D16+D17-D21)</f>
        <v>0</v>
      </c>
      <c r="E25" s="508">
        <f t="shared" ca="1" si="5"/>
        <v>0</v>
      </c>
      <c r="F25" s="508">
        <f t="shared" ca="1" si="5"/>
        <v>0</v>
      </c>
      <c r="G25" s="508">
        <f t="shared" ca="1" si="5"/>
        <v>0</v>
      </c>
      <c r="H25" s="508">
        <f t="shared" ca="1" si="5"/>
        <v>0</v>
      </c>
      <c r="I25" s="508">
        <f t="shared" ca="1" si="5"/>
        <v>0</v>
      </c>
      <c r="J25" s="508">
        <f t="shared" ca="1" si="5"/>
        <v>0</v>
      </c>
      <c r="K25" s="508">
        <f t="shared" ca="1" si="5"/>
        <v>0</v>
      </c>
      <c r="L25" s="508">
        <f t="shared" ca="1" si="5"/>
        <v>0</v>
      </c>
      <c r="M25" s="508">
        <f t="shared" ca="1" si="5"/>
        <v>0</v>
      </c>
      <c r="N25" s="508">
        <f t="shared" ca="1" si="5"/>
        <v>19082800</v>
      </c>
      <c r="O25" s="508">
        <f t="shared" ca="1" si="5"/>
        <v>4532200</v>
      </c>
    </row>
    <row r="26" spans="1:971" s="509" customFormat="1" ht="13.8" customHeight="1">
      <c r="A26" s="516" t="s">
        <v>110</v>
      </c>
      <c r="B26" s="517" t="s">
        <v>111</v>
      </c>
      <c r="C26" s="507"/>
      <c r="D26" s="508">
        <f t="shared" ref="D26:O26" si="6">SUM(D27,D28,D29:D31)</f>
        <v>0</v>
      </c>
      <c r="E26" s="508">
        <f t="shared" si="6"/>
        <v>0</v>
      </c>
      <c r="F26" s="508">
        <f t="shared" si="6"/>
        <v>0</v>
      </c>
      <c r="G26" s="508">
        <f t="shared" si="6"/>
        <v>0</v>
      </c>
      <c r="H26" s="508">
        <f t="shared" si="6"/>
        <v>0</v>
      </c>
      <c r="I26" s="508">
        <f t="shared" si="6"/>
        <v>0</v>
      </c>
      <c r="J26" s="508">
        <f t="shared" si="6"/>
        <v>0</v>
      </c>
      <c r="K26" s="508">
        <f t="shared" si="6"/>
        <v>0</v>
      </c>
      <c r="L26" s="508">
        <f t="shared" si="6"/>
        <v>0</v>
      </c>
      <c r="M26" s="508">
        <f t="shared" si="6"/>
        <v>0</v>
      </c>
      <c r="N26" s="508">
        <f t="shared" si="6"/>
        <v>0</v>
      </c>
      <c r="O26" s="508">
        <f t="shared" si="6"/>
        <v>0</v>
      </c>
    </row>
    <row r="27" spans="1:971" s="515" customFormat="1" ht="13.8" customHeight="1">
      <c r="A27" s="19" t="s">
        <v>25</v>
      </c>
      <c r="B27" s="514" t="s">
        <v>112</v>
      </c>
      <c r="C27" s="514"/>
      <c r="D27" s="518"/>
      <c r="E27" s="518"/>
      <c r="F27" s="518"/>
      <c r="G27" s="518"/>
      <c r="H27" s="518"/>
      <c r="I27" s="518"/>
      <c r="J27" s="518"/>
      <c r="K27" s="518"/>
      <c r="L27" s="518"/>
      <c r="M27" s="518"/>
      <c r="N27" s="518"/>
      <c r="O27" s="518"/>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92"/>
      <c r="FE27" s="92"/>
      <c r="FF27" s="92"/>
      <c r="FG27" s="92"/>
      <c r="FH27" s="92"/>
      <c r="FI27" s="92"/>
      <c r="FJ27" s="92"/>
      <c r="FK27" s="92"/>
      <c r="FL27" s="92"/>
      <c r="FM27" s="92"/>
      <c r="FN27" s="92"/>
      <c r="FO27" s="92"/>
      <c r="FP27" s="92"/>
      <c r="FQ27" s="92"/>
      <c r="FR27" s="92"/>
      <c r="FS27" s="92"/>
      <c r="FT27" s="92"/>
      <c r="FU27" s="92"/>
      <c r="FV27" s="92"/>
      <c r="FW27" s="92"/>
      <c r="FX27" s="92"/>
      <c r="FY27" s="92"/>
      <c r="FZ27" s="92"/>
      <c r="GA27" s="92"/>
      <c r="GB27" s="92"/>
      <c r="GC27" s="92"/>
      <c r="GD27" s="92"/>
      <c r="GE27" s="92"/>
      <c r="GF27" s="92"/>
      <c r="GG27" s="92"/>
      <c r="GH27" s="92"/>
      <c r="GI27" s="92"/>
      <c r="GJ27" s="92"/>
      <c r="GK27" s="92"/>
      <c r="GL27" s="92"/>
      <c r="GM27" s="92"/>
      <c r="GN27" s="92"/>
      <c r="GO27" s="92"/>
      <c r="GP27" s="92"/>
      <c r="GQ27" s="92"/>
      <c r="GR27" s="92"/>
      <c r="GS27" s="92"/>
      <c r="GT27" s="92"/>
      <c r="GU27" s="92"/>
      <c r="GV27" s="92"/>
      <c r="GW27" s="92"/>
      <c r="GX27" s="92"/>
      <c r="GY27" s="92"/>
      <c r="GZ27" s="92"/>
      <c r="HA27" s="92"/>
      <c r="HB27" s="92"/>
      <c r="HC27" s="92"/>
      <c r="HD27" s="92"/>
      <c r="HE27" s="92"/>
      <c r="HF27" s="92"/>
      <c r="HG27" s="92"/>
      <c r="HH27" s="92"/>
      <c r="HI27" s="92"/>
      <c r="HJ27" s="92"/>
      <c r="HK27" s="92"/>
      <c r="HL27" s="92"/>
      <c r="HM27" s="92"/>
      <c r="HN27" s="92"/>
      <c r="HO27" s="92"/>
      <c r="HP27" s="92"/>
      <c r="HQ27" s="92"/>
      <c r="HR27" s="92"/>
      <c r="HS27" s="92"/>
      <c r="HT27" s="92"/>
      <c r="HU27" s="92"/>
      <c r="HV27" s="92"/>
      <c r="HW27" s="92"/>
      <c r="HX27" s="92"/>
      <c r="HY27" s="92"/>
      <c r="HZ27" s="92"/>
      <c r="IA27" s="92"/>
      <c r="IB27" s="92"/>
      <c r="IC27" s="92"/>
      <c r="ID27" s="92"/>
      <c r="IE27" s="92"/>
      <c r="IF27" s="92"/>
      <c r="IG27" s="92"/>
      <c r="IH27" s="92"/>
      <c r="II27" s="92"/>
      <c r="IJ27" s="92"/>
      <c r="IK27" s="92"/>
      <c r="IL27" s="92"/>
      <c r="IM27" s="92"/>
      <c r="IN27" s="92"/>
      <c r="IO27" s="92"/>
      <c r="IP27" s="92"/>
      <c r="IQ27" s="92"/>
      <c r="IR27" s="92"/>
      <c r="IS27" s="92"/>
      <c r="IT27" s="92"/>
      <c r="IU27" s="92"/>
      <c r="IV27" s="92"/>
      <c r="IW27" s="92"/>
      <c r="IX27" s="92"/>
      <c r="IY27" s="92"/>
      <c r="IZ27" s="92"/>
      <c r="JA27" s="92"/>
      <c r="JB27" s="92"/>
      <c r="JC27" s="92"/>
      <c r="JD27" s="92"/>
      <c r="JE27" s="92"/>
      <c r="JF27" s="92"/>
      <c r="JG27" s="92"/>
      <c r="JH27" s="92"/>
      <c r="JI27" s="92"/>
      <c r="JJ27" s="92"/>
      <c r="JK27" s="92"/>
      <c r="JL27" s="92"/>
      <c r="JM27" s="92"/>
      <c r="JN27" s="92"/>
      <c r="JO27" s="92"/>
      <c r="JP27" s="92"/>
      <c r="JQ27" s="92"/>
      <c r="JR27" s="92"/>
      <c r="JS27" s="92"/>
      <c r="JT27" s="92"/>
      <c r="JU27" s="92"/>
      <c r="JV27" s="92"/>
      <c r="JW27" s="92"/>
      <c r="JX27" s="92"/>
      <c r="JY27" s="92"/>
      <c r="JZ27" s="92"/>
      <c r="KA27" s="92"/>
      <c r="KB27" s="92"/>
      <c r="KC27" s="92"/>
      <c r="KD27" s="92"/>
      <c r="KE27" s="92"/>
      <c r="KF27" s="92"/>
      <c r="KG27" s="92"/>
      <c r="KH27" s="92"/>
      <c r="KI27" s="92"/>
      <c r="KJ27" s="92"/>
      <c r="KK27" s="92"/>
      <c r="KL27" s="92"/>
      <c r="KM27" s="92"/>
      <c r="KN27" s="92"/>
      <c r="KO27" s="92"/>
      <c r="KP27" s="92"/>
      <c r="KQ27" s="92"/>
      <c r="KR27" s="92"/>
      <c r="KS27" s="92"/>
      <c r="KT27" s="92"/>
      <c r="KU27" s="92"/>
      <c r="KV27" s="92"/>
      <c r="KW27" s="92"/>
      <c r="KX27" s="92"/>
      <c r="KY27" s="92"/>
      <c r="KZ27" s="92"/>
      <c r="LA27" s="92"/>
      <c r="LB27" s="92"/>
      <c r="LC27" s="92"/>
      <c r="LD27" s="92"/>
      <c r="LE27" s="92"/>
      <c r="LF27" s="92"/>
      <c r="LG27" s="92"/>
      <c r="LH27" s="92"/>
      <c r="LI27" s="92"/>
      <c r="LJ27" s="92"/>
      <c r="LK27" s="92"/>
      <c r="LL27" s="92"/>
      <c r="LM27" s="92"/>
      <c r="LN27" s="92"/>
      <c r="LO27" s="92"/>
      <c r="LP27" s="92"/>
      <c r="LQ27" s="92"/>
      <c r="LR27" s="92"/>
      <c r="LS27" s="92"/>
      <c r="LT27" s="92"/>
      <c r="LU27" s="92"/>
      <c r="LV27" s="92"/>
      <c r="LW27" s="92"/>
      <c r="LX27" s="92"/>
      <c r="LY27" s="92"/>
      <c r="LZ27" s="92"/>
      <c r="MA27" s="92"/>
      <c r="MB27" s="92"/>
      <c r="MC27" s="92"/>
      <c r="MD27" s="92"/>
      <c r="ME27" s="92"/>
      <c r="MF27" s="92"/>
      <c r="MG27" s="92"/>
      <c r="MH27" s="92"/>
      <c r="MI27" s="92"/>
      <c r="MJ27" s="92"/>
      <c r="MK27" s="92"/>
      <c r="ML27" s="92"/>
      <c r="MM27" s="92"/>
      <c r="MN27" s="92"/>
      <c r="MO27" s="92"/>
      <c r="MP27" s="92"/>
      <c r="MQ27" s="92"/>
      <c r="MR27" s="92"/>
      <c r="MS27" s="92"/>
      <c r="MT27" s="92"/>
      <c r="MU27" s="92"/>
      <c r="MV27" s="92"/>
      <c r="MW27" s="92"/>
      <c r="MX27" s="92"/>
      <c r="MY27" s="92"/>
      <c r="MZ27" s="92"/>
      <c r="NA27" s="92"/>
      <c r="NB27" s="92"/>
      <c r="NC27" s="92"/>
      <c r="ND27" s="92"/>
      <c r="NE27" s="92"/>
      <c r="NF27" s="92"/>
      <c r="NG27" s="92"/>
      <c r="NH27" s="92"/>
      <c r="NI27" s="92"/>
      <c r="NJ27" s="92"/>
      <c r="NK27" s="92"/>
      <c r="NL27" s="92"/>
      <c r="NM27" s="92"/>
      <c r="NN27" s="92"/>
      <c r="NO27" s="92"/>
      <c r="NP27" s="92"/>
      <c r="NQ27" s="92"/>
      <c r="NR27" s="92"/>
      <c r="NS27" s="92"/>
      <c r="NT27" s="92"/>
      <c r="NU27" s="92"/>
      <c r="NV27" s="92"/>
      <c r="NW27" s="92"/>
      <c r="NX27" s="92"/>
      <c r="NY27" s="92"/>
      <c r="NZ27" s="92"/>
      <c r="OA27" s="92"/>
      <c r="OB27" s="92"/>
      <c r="OC27" s="92"/>
      <c r="OD27" s="92"/>
      <c r="OE27" s="92"/>
      <c r="OF27" s="92"/>
      <c r="OG27" s="92"/>
      <c r="OH27" s="92"/>
      <c r="OI27" s="92"/>
      <c r="OJ27" s="92"/>
      <c r="OK27" s="92"/>
      <c r="OL27" s="92"/>
      <c r="OM27" s="92"/>
      <c r="ON27" s="92"/>
      <c r="OO27" s="92"/>
      <c r="OP27" s="92"/>
      <c r="OQ27" s="92"/>
      <c r="OR27" s="92"/>
      <c r="OS27" s="92"/>
      <c r="OT27" s="92"/>
      <c r="OU27" s="92"/>
      <c r="OV27" s="92"/>
      <c r="OW27" s="92"/>
      <c r="OX27" s="92"/>
      <c r="OY27" s="92"/>
      <c r="OZ27" s="92"/>
      <c r="PA27" s="92"/>
      <c r="PB27" s="92"/>
      <c r="PC27" s="92"/>
      <c r="PD27" s="92"/>
      <c r="PE27" s="92"/>
      <c r="PF27" s="92"/>
      <c r="PG27" s="92"/>
      <c r="PH27" s="92"/>
      <c r="PI27" s="92"/>
      <c r="PJ27" s="92"/>
      <c r="PK27" s="92"/>
      <c r="PL27" s="92"/>
      <c r="PM27" s="92"/>
      <c r="PN27" s="92"/>
      <c r="PO27" s="92"/>
      <c r="PP27" s="92"/>
      <c r="PQ27" s="92"/>
      <c r="PR27" s="92"/>
      <c r="PS27" s="92"/>
      <c r="PT27" s="92"/>
      <c r="PU27" s="92"/>
      <c r="PV27" s="92"/>
      <c r="PW27" s="92"/>
      <c r="PX27" s="92"/>
      <c r="PY27" s="92"/>
      <c r="PZ27" s="92"/>
      <c r="QA27" s="92"/>
      <c r="QB27" s="92"/>
      <c r="QC27" s="92"/>
      <c r="QD27" s="92"/>
      <c r="QE27" s="92"/>
      <c r="QF27" s="92"/>
      <c r="QG27" s="92"/>
      <c r="QH27" s="92"/>
      <c r="QI27" s="92"/>
      <c r="QJ27" s="92"/>
      <c r="QK27" s="92"/>
      <c r="QL27" s="92"/>
      <c r="QM27" s="92"/>
      <c r="QN27" s="92"/>
      <c r="QO27" s="92"/>
      <c r="QP27" s="92"/>
      <c r="QQ27" s="92"/>
      <c r="QR27" s="92"/>
      <c r="QS27" s="92"/>
      <c r="QT27" s="92"/>
      <c r="QU27" s="92"/>
      <c r="QV27" s="92"/>
      <c r="QW27" s="92"/>
      <c r="QX27" s="92"/>
      <c r="QY27" s="92"/>
      <c r="QZ27" s="92"/>
      <c r="RA27" s="92"/>
      <c r="RB27" s="92"/>
      <c r="RC27" s="92"/>
      <c r="RD27" s="92"/>
      <c r="RE27" s="92"/>
      <c r="RF27" s="92"/>
      <c r="RG27" s="92"/>
      <c r="RH27" s="92"/>
      <c r="RI27" s="92"/>
      <c r="RJ27" s="92"/>
      <c r="RK27" s="92"/>
      <c r="RL27" s="92"/>
      <c r="RM27" s="92"/>
      <c r="RN27" s="92"/>
      <c r="RO27" s="92"/>
      <c r="RP27" s="92"/>
      <c r="RQ27" s="92"/>
      <c r="RR27" s="92"/>
      <c r="RS27" s="92"/>
      <c r="RT27" s="92"/>
      <c r="RU27" s="92"/>
      <c r="RV27" s="92"/>
      <c r="RW27" s="92"/>
      <c r="RX27" s="92"/>
      <c r="RY27" s="92"/>
      <c r="RZ27" s="92"/>
      <c r="SA27" s="92"/>
      <c r="SB27" s="92"/>
      <c r="SC27" s="92"/>
      <c r="SD27" s="92"/>
      <c r="SE27" s="92"/>
      <c r="SF27" s="92"/>
      <c r="SG27" s="92"/>
      <c r="SH27" s="92"/>
      <c r="SI27" s="92"/>
      <c r="SJ27" s="92"/>
      <c r="SK27" s="92"/>
      <c r="SL27" s="92"/>
      <c r="SM27" s="92"/>
      <c r="SN27" s="92"/>
      <c r="SO27" s="92"/>
      <c r="SP27" s="92"/>
      <c r="SQ27" s="92"/>
      <c r="SR27" s="92"/>
      <c r="SS27" s="92"/>
      <c r="ST27" s="92"/>
      <c r="SU27" s="92"/>
      <c r="SV27" s="92"/>
      <c r="SW27" s="92"/>
      <c r="SX27" s="92"/>
      <c r="SY27" s="92"/>
      <c r="SZ27" s="92"/>
      <c r="TA27" s="92"/>
      <c r="TB27" s="92"/>
      <c r="TC27" s="92"/>
      <c r="TD27" s="92"/>
      <c r="TE27" s="92"/>
      <c r="TF27" s="92"/>
      <c r="TG27" s="92"/>
      <c r="TH27" s="92"/>
      <c r="TI27" s="92"/>
      <c r="TJ27" s="92"/>
      <c r="TK27" s="92"/>
      <c r="TL27" s="92"/>
      <c r="TM27" s="92"/>
      <c r="TN27" s="92"/>
      <c r="TO27" s="92"/>
      <c r="TP27" s="92"/>
      <c r="TQ27" s="92"/>
      <c r="TR27" s="92"/>
      <c r="TS27" s="92"/>
      <c r="TT27" s="92"/>
      <c r="TU27" s="92"/>
      <c r="TV27" s="92"/>
      <c r="TW27" s="92"/>
      <c r="TX27" s="92"/>
      <c r="TY27" s="92"/>
      <c r="TZ27" s="92"/>
      <c r="UA27" s="92"/>
      <c r="UB27" s="92"/>
      <c r="UC27" s="92"/>
      <c r="UD27" s="92"/>
      <c r="UE27" s="92"/>
      <c r="UF27" s="92"/>
      <c r="UG27" s="92"/>
      <c r="UH27" s="92"/>
      <c r="UI27" s="92"/>
      <c r="UJ27" s="92"/>
      <c r="UK27" s="92"/>
      <c r="UL27" s="92"/>
      <c r="UM27" s="92"/>
      <c r="UN27" s="92"/>
      <c r="UO27" s="92"/>
      <c r="UP27" s="92"/>
      <c r="UQ27" s="92"/>
      <c r="UR27" s="92"/>
      <c r="US27" s="92"/>
      <c r="UT27" s="92"/>
      <c r="UU27" s="92"/>
      <c r="UV27" s="92"/>
      <c r="UW27" s="92"/>
      <c r="UX27" s="92"/>
      <c r="UY27" s="92"/>
      <c r="UZ27" s="92"/>
      <c r="VA27" s="92"/>
      <c r="VB27" s="92"/>
      <c r="VC27" s="92"/>
      <c r="VD27" s="92"/>
      <c r="VE27" s="92"/>
      <c r="VF27" s="92"/>
      <c r="VG27" s="92"/>
      <c r="VH27" s="92"/>
      <c r="VI27" s="92"/>
      <c r="VJ27" s="92"/>
      <c r="VK27" s="92"/>
      <c r="VL27" s="92"/>
      <c r="VM27" s="92"/>
      <c r="VN27" s="92"/>
      <c r="VO27" s="92"/>
      <c r="VP27" s="92"/>
      <c r="VQ27" s="92"/>
      <c r="VR27" s="92"/>
      <c r="VS27" s="92"/>
      <c r="VT27" s="92"/>
      <c r="VU27" s="92"/>
      <c r="VV27" s="92"/>
      <c r="VW27" s="92"/>
      <c r="VX27" s="92"/>
      <c r="VY27" s="92"/>
      <c r="VZ27" s="92"/>
      <c r="WA27" s="92"/>
      <c r="WB27" s="92"/>
      <c r="WC27" s="92"/>
      <c r="WD27" s="92"/>
      <c r="WE27" s="92"/>
      <c r="WF27" s="92"/>
      <c r="WG27" s="92"/>
      <c r="WH27" s="92"/>
      <c r="WI27" s="92"/>
      <c r="WJ27" s="92"/>
      <c r="WK27" s="92"/>
      <c r="WL27" s="92"/>
      <c r="WM27" s="92"/>
      <c r="WN27" s="92"/>
      <c r="WO27" s="92"/>
      <c r="WP27" s="92"/>
      <c r="WQ27" s="92"/>
      <c r="WR27" s="92"/>
      <c r="WS27" s="92"/>
      <c r="WT27" s="92"/>
      <c r="WU27" s="92"/>
      <c r="WV27" s="92"/>
      <c r="WW27" s="92"/>
      <c r="WX27" s="92"/>
      <c r="WY27" s="92"/>
      <c r="WZ27" s="92"/>
      <c r="XA27" s="92"/>
      <c r="XB27" s="92"/>
      <c r="XC27" s="92"/>
      <c r="XD27" s="92"/>
      <c r="XE27" s="92"/>
      <c r="XF27" s="92"/>
      <c r="XG27" s="92"/>
      <c r="XH27" s="92"/>
      <c r="XI27" s="92"/>
      <c r="XJ27" s="92"/>
      <c r="XK27" s="92"/>
      <c r="XL27" s="92"/>
      <c r="XM27" s="92"/>
      <c r="XN27" s="92"/>
      <c r="XO27" s="92"/>
      <c r="XP27" s="92"/>
      <c r="XQ27" s="92"/>
      <c r="XR27" s="92"/>
      <c r="XS27" s="92"/>
      <c r="XT27" s="92"/>
      <c r="XU27" s="92"/>
      <c r="XV27" s="92"/>
      <c r="XW27" s="92"/>
      <c r="XX27" s="92"/>
      <c r="XY27" s="92"/>
      <c r="XZ27" s="92"/>
      <c r="YA27" s="92"/>
      <c r="YB27" s="92"/>
      <c r="YC27" s="92"/>
      <c r="YD27" s="92"/>
      <c r="YE27" s="92"/>
      <c r="YF27" s="92"/>
      <c r="YG27" s="92"/>
      <c r="YH27" s="92"/>
      <c r="YI27" s="92"/>
      <c r="YJ27" s="92"/>
      <c r="YK27" s="92"/>
      <c r="YL27" s="92"/>
      <c r="YM27" s="92"/>
      <c r="YN27" s="92"/>
      <c r="YO27" s="92"/>
      <c r="YP27" s="92"/>
      <c r="YQ27" s="92"/>
      <c r="YR27" s="92"/>
      <c r="YS27" s="92"/>
      <c r="YT27" s="92"/>
      <c r="YU27" s="92"/>
      <c r="YV27" s="92"/>
      <c r="YW27" s="92"/>
      <c r="YX27" s="92"/>
      <c r="YY27" s="92"/>
      <c r="YZ27" s="92"/>
      <c r="ZA27" s="92"/>
      <c r="ZB27" s="92"/>
      <c r="ZC27" s="92"/>
      <c r="ZD27" s="92"/>
      <c r="ZE27" s="92"/>
      <c r="ZF27" s="92"/>
      <c r="ZG27" s="92"/>
      <c r="ZH27" s="92"/>
      <c r="ZI27" s="92"/>
      <c r="ZJ27" s="92"/>
      <c r="ZK27" s="92"/>
      <c r="ZL27" s="92"/>
      <c r="ZM27" s="92"/>
      <c r="ZN27" s="92"/>
      <c r="ZO27" s="92"/>
      <c r="ZP27" s="92"/>
      <c r="ZQ27" s="92"/>
      <c r="ZR27" s="92"/>
      <c r="ZS27" s="92"/>
      <c r="ZT27" s="92"/>
      <c r="ZU27" s="92"/>
      <c r="ZV27" s="92"/>
      <c r="ZW27" s="92"/>
      <c r="ZX27" s="92"/>
      <c r="ZY27" s="92"/>
      <c r="ZZ27" s="92"/>
      <c r="AAA27" s="92"/>
      <c r="AAB27" s="92"/>
      <c r="AAC27" s="92"/>
      <c r="AAD27" s="92"/>
      <c r="AAE27" s="92"/>
      <c r="AAF27" s="92"/>
      <c r="AAG27" s="92"/>
      <c r="AAH27" s="92"/>
      <c r="AAI27" s="92"/>
      <c r="AAJ27" s="92"/>
      <c r="AAK27" s="92"/>
      <c r="AAL27" s="92"/>
      <c r="AAM27" s="92"/>
      <c r="AAN27" s="92"/>
      <c r="AAO27" s="92"/>
      <c r="AAP27" s="92"/>
      <c r="AAQ27" s="92"/>
      <c r="AAR27" s="92"/>
      <c r="AAS27" s="92"/>
      <c r="AAT27" s="92"/>
      <c r="AAU27" s="92"/>
      <c r="AAV27" s="92"/>
      <c r="AAW27" s="92"/>
      <c r="AAX27" s="92"/>
      <c r="AAY27" s="92"/>
      <c r="AAZ27" s="92"/>
      <c r="ABA27" s="92"/>
      <c r="ABB27" s="92"/>
      <c r="ABC27" s="92"/>
      <c r="ABD27" s="92"/>
      <c r="ABE27" s="92"/>
      <c r="ABF27" s="92"/>
      <c r="ABG27" s="92"/>
      <c r="ABH27" s="92"/>
      <c r="ABI27" s="92"/>
      <c r="ABJ27" s="92"/>
      <c r="ABK27" s="92"/>
      <c r="ABL27" s="92"/>
      <c r="ABM27" s="92"/>
      <c r="ABN27" s="92"/>
      <c r="ABO27" s="92"/>
      <c r="ABP27" s="92"/>
      <c r="ABQ27" s="92"/>
      <c r="ABR27" s="92"/>
      <c r="ABS27" s="92"/>
      <c r="ABT27" s="92"/>
      <c r="ABU27" s="92"/>
      <c r="ABV27" s="92"/>
      <c r="ABW27" s="92"/>
      <c r="ABX27" s="92"/>
      <c r="ABY27" s="92"/>
      <c r="ABZ27" s="92"/>
      <c r="ACA27" s="92"/>
      <c r="ACB27" s="92"/>
      <c r="ACC27" s="92"/>
      <c r="ACD27" s="92"/>
      <c r="ACE27" s="92"/>
      <c r="ACF27" s="92"/>
      <c r="ACG27" s="92"/>
      <c r="ACH27" s="92"/>
      <c r="ACI27" s="92"/>
      <c r="ACJ27" s="92"/>
      <c r="ACK27" s="92"/>
      <c r="ACL27" s="92"/>
      <c r="ACM27" s="92"/>
      <c r="ACN27" s="92"/>
      <c r="ACO27" s="92"/>
      <c r="ACP27" s="92"/>
      <c r="ACQ27" s="92"/>
      <c r="ACR27" s="92"/>
      <c r="ACS27" s="92"/>
      <c r="ACT27" s="92"/>
      <c r="ACU27" s="92"/>
      <c r="ACV27" s="92"/>
      <c r="ACW27" s="92"/>
      <c r="ACX27" s="92"/>
      <c r="ACY27" s="92"/>
      <c r="ACZ27" s="92"/>
      <c r="ADA27" s="92"/>
      <c r="ADB27" s="92"/>
      <c r="ADC27" s="92"/>
      <c r="ADD27" s="92"/>
      <c r="ADE27" s="92"/>
      <c r="ADF27" s="92"/>
      <c r="ADG27" s="92"/>
      <c r="ADH27" s="92"/>
      <c r="ADI27" s="92"/>
      <c r="ADJ27" s="92"/>
      <c r="ADK27" s="92"/>
      <c r="ADL27" s="92"/>
      <c r="ADM27" s="92"/>
      <c r="ADN27" s="92"/>
      <c r="ADO27" s="92"/>
      <c r="ADP27" s="92"/>
      <c r="ADQ27" s="92"/>
      <c r="ADR27" s="92"/>
      <c r="ADS27" s="92"/>
      <c r="ADT27" s="92"/>
      <c r="ADU27" s="92"/>
      <c r="ADV27" s="92"/>
      <c r="ADW27" s="92"/>
      <c r="ADX27" s="92"/>
      <c r="ADY27" s="92"/>
      <c r="ADZ27" s="92"/>
      <c r="AEA27" s="92"/>
      <c r="AEB27" s="92"/>
      <c r="AEC27" s="92"/>
      <c r="AED27" s="92"/>
      <c r="AEE27" s="92"/>
      <c r="AEF27" s="92"/>
      <c r="AEG27" s="92"/>
      <c r="AEH27" s="92"/>
      <c r="AEI27" s="92"/>
      <c r="AEJ27" s="92"/>
      <c r="AEK27" s="92"/>
      <c r="AEL27" s="92"/>
      <c r="AEM27" s="92"/>
      <c r="AEN27" s="92"/>
      <c r="AEO27" s="92"/>
      <c r="AEP27" s="92"/>
      <c r="AEQ27" s="92"/>
      <c r="AER27" s="92"/>
      <c r="AES27" s="92"/>
      <c r="AET27" s="92"/>
      <c r="AEU27" s="92"/>
      <c r="AEV27" s="92"/>
      <c r="AEW27" s="92"/>
      <c r="AEX27" s="92"/>
      <c r="AEY27" s="92"/>
      <c r="AEZ27" s="92"/>
      <c r="AFA27" s="92"/>
      <c r="AFB27" s="92"/>
      <c r="AFC27" s="92"/>
      <c r="AFD27" s="92"/>
      <c r="AFE27" s="92"/>
      <c r="AFF27" s="92"/>
      <c r="AFG27" s="92"/>
      <c r="AFH27" s="92"/>
      <c r="AFI27" s="92"/>
      <c r="AFJ27" s="92"/>
      <c r="AFK27" s="92"/>
      <c r="AFL27" s="92"/>
      <c r="AFM27" s="92"/>
      <c r="AFN27" s="92"/>
      <c r="AFO27" s="92"/>
      <c r="AFP27" s="92"/>
      <c r="AFQ27" s="92"/>
      <c r="AFR27" s="92"/>
      <c r="AFS27" s="92"/>
      <c r="AFT27" s="92"/>
      <c r="AFU27" s="92"/>
      <c r="AFV27" s="92"/>
      <c r="AFW27" s="92"/>
      <c r="AFX27" s="92"/>
      <c r="AFY27" s="92"/>
      <c r="AFZ27" s="92"/>
      <c r="AGA27" s="92"/>
      <c r="AGB27" s="92"/>
      <c r="AGC27" s="92"/>
      <c r="AGD27" s="92"/>
      <c r="AGE27" s="92"/>
      <c r="AGF27" s="92"/>
      <c r="AGG27" s="92"/>
      <c r="AGH27" s="92"/>
      <c r="AGI27" s="92"/>
      <c r="AGJ27" s="92"/>
      <c r="AGK27" s="92"/>
      <c r="AGL27" s="92"/>
      <c r="AGM27" s="92"/>
      <c r="AGN27" s="92"/>
      <c r="AGO27" s="92"/>
      <c r="AGP27" s="92"/>
      <c r="AGQ27" s="92"/>
      <c r="AGR27" s="92"/>
      <c r="AGS27" s="92"/>
      <c r="AGT27" s="92"/>
      <c r="AGU27" s="92"/>
      <c r="AGV27" s="92"/>
      <c r="AGW27" s="92"/>
      <c r="AGX27" s="92"/>
      <c r="AGY27" s="92"/>
      <c r="AGZ27" s="92"/>
      <c r="AHA27" s="92"/>
      <c r="AHB27" s="92"/>
      <c r="AHC27" s="92"/>
      <c r="AHD27" s="92"/>
      <c r="AHE27" s="92"/>
      <c r="AHF27" s="92"/>
      <c r="AHG27" s="92"/>
      <c r="AHH27" s="92"/>
      <c r="AHI27" s="92"/>
      <c r="AHJ27" s="92"/>
      <c r="AHK27" s="92"/>
      <c r="AHL27" s="92"/>
      <c r="AHM27" s="92"/>
      <c r="AHN27" s="92"/>
      <c r="AHO27" s="92"/>
      <c r="AHP27" s="92"/>
      <c r="AHQ27" s="92"/>
      <c r="AHR27" s="92"/>
      <c r="AHS27" s="92"/>
      <c r="AHT27" s="92"/>
      <c r="AHU27" s="92"/>
      <c r="AHV27" s="92"/>
      <c r="AHW27" s="92"/>
      <c r="AHX27" s="92"/>
      <c r="AHY27" s="92"/>
      <c r="AHZ27" s="92"/>
      <c r="AIA27" s="92"/>
      <c r="AIB27" s="92"/>
      <c r="AIC27" s="92"/>
      <c r="AID27" s="92"/>
      <c r="AIE27" s="92"/>
      <c r="AIF27" s="92"/>
      <c r="AIG27" s="92"/>
      <c r="AIH27" s="92"/>
      <c r="AII27" s="92"/>
      <c r="AIJ27" s="92"/>
      <c r="AIK27" s="92"/>
      <c r="AIL27" s="92"/>
      <c r="AIM27" s="92"/>
      <c r="AIN27" s="92"/>
      <c r="AIO27" s="92"/>
      <c r="AIP27" s="92"/>
      <c r="AIQ27" s="92"/>
      <c r="AIR27" s="92"/>
      <c r="AIS27" s="92"/>
      <c r="AIT27" s="92"/>
      <c r="AIU27" s="92"/>
      <c r="AIV27" s="92"/>
      <c r="AIW27" s="92"/>
      <c r="AIX27" s="92"/>
      <c r="AIY27" s="92"/>
      <c r="AIZ27" s="92"/>
      <c r="AJA27" s="92"/>
      <c r="AJB27" s="92"/>
      <c r="AJC27" s="92"/>
      <c r="AJD27" s="92"/>
      <c r="AJE27" s="92"/>
      <c r="AJF27" s="92"/>
      <c r="AJG27" s="92"/>
      <c r="AJH27" s="92"/>
      <c r="AJI27" s="92"/>
      <c r="AJJ27" s="92"/>
      <c r="AJK27" s="92"/>
      <c r="AJL27" s="92"/>
      <c r="AJM27" s="92"/>
      <c r="AJN27" s="92"/>
      <c r="AJO27" s="92"/>
      <c r="AJP27" s="92"/>
      <c r="AJQ27" s="92"/>
      <c r="AJR27" s="92"/>
      <c r="AJS27" s="92"/>
      <c r="AJT27" s="92"/>
      <c r="AJU27" s="92"/>
      <c r="AJV27" s="92"/>
      <c r="AJW27" s="92"/>
      <c r="AJX27" s="92"/>
      <c r="AJY27" s="92"/>
      <c r="AJZ27" s="92"/>
      <c r="AKA27" s="92"/>
      <c r="AKB27" s="92"/>
      <c r="AKC27" s="92"/>
      <c r="AKD27" s="92"/>
      <c r="AKE27" s="92"/>
      <c r="AKF27" s="92"/>
      <c r="AKG27" s="92"/>
      <c r="AKH27" s="92"/>
      <c r="AKI27" s="92"/>
    </row>
    <row r="28" spans="1:971" s="515" customFormat="1" ht="13.8" customHeight="1">
      <c r="A28" s="19" t="s">
        <v>31</v>
      </c>
      <c r="B28" s="514" t="s">
        <v>113</v>
      </c>
      <c r="C28" s="514"/>
      <c r="D28" s="518"/>
      <c r="E28" s="518"/>
      <c r="F28" s="518"/>
      <c r="G28" s="518"/>
      <c r="H28" s="518"/>
      <c r="I28" s="518"/>
      <c r="J28" s="518"/>
      <c r="K28" s="518"/>
      <c r="L28" s="518"/>
      <c r="M28" s="518"/>
      <c r="N28" s="518"/>
      <c r="O28" s="518"/>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92"/>
      <c r="DZ28" s="92"/>
      <c r="EA28" s="92"/>
      <c r="EB28" s="92"/>
      <c r="EC28" s="92"/>
      <c r="ED28" s="92"/>
      <c r="EE28" s="92"/>
      <c r="EF28" s="92"/>
      <c r="EG28" s="92"/>
      <c r="EH28" s="92"/>
      <c r="EI28" s="92"/>
      <c r="EJ28" s="92"/>
      <c r="EK28" s="92"/>
      <c r="EL28" s="92"/>
      <c r="EM28" s="92"/>
      <c r="EN28" s="92"/>
      <c r="EO28" s="92"/>
      <c r="EP28" s="92"/>
      <c r="EQ28" s="92"/>
      <c r="ER28" s="92"/>
      <c r="ES28" s="92"/>
      <c r="ET28" s="92"/>
      <c r="EU28" s="92"/>
      <c r="EV28" s="92"/>
      <c r="EW28" s="92"/>
      <c r="EX28" s="92"/>
      <c r="EY28" s="92"/>
      <c r="EZ28" s="92"/>
      <c r="FA28" s="92"/>
      <c r="FB28" s="92"/>
      <c r="FC28" s="92"/>
      <c r="FD28" s="92"/>
      <c r="FE28" s="92"/>
      <c r="FF28" s="92"/>
      <c r="FG28" s="92"/>
      <c r="FH28" s="92"/>
      <c r="FI28" s="92"/>
      <c r="FJ28" s="92"/>
      <c r="FK28" s="92"/>
      <c r="FL28" s="92"/>
      <c r="FM28" s="92"/>
      <c r="FN28" s="92"/>
      <c r="FO28" s="92"/>
      <c r="FP28" s="92"/>
      <c r="FQ28" s="92"/>
      <c r="FR28" s="92"/>
      <c r="FS28" s="92"/>
      <c r="FT28" s="92"/>
      <c r="FU28" s="92"/>
      <c r="FV28" s="92"/>
      <c r="FW28" s="92"/>
      <c r="FX28" s="92"/>
      <c r="FY28" s="92"/>
      <c r="FZ28" s="92"/>
      <c r="GA28" s="92"/>
      <c r="GB28" s="92"/>
      <c r="GC28" s="92"/>
      <c r="GD28" s="92"/>
      <c r="GE28" s="92"/>
      <c r="GF28" s="92"/>
      <c r="GG28" s="92"/>
      <c r="GH28" s="92"/>
      <c r="GI28" s="92"/>
      <c r="GJ28" s="92"/>
      <c r="GK28" s="92"/>
      <c r="GL28" s="92"/>
      <c r="GM28" s="92"/>
      <c r="GN28" s="92"/>
      <c r="GO28" s="92"/>
      <c r="GP28" s="92"/>
      <c r="GQ28" s="92"/>
      <c r="GR28" s="92"/>
      <c r="GS28" s="92"/>
      <c r="GT28" s="92"/>
      <c r="GU28" s="92"/>
      <c r="GV28" s="92"/>
      <c r="GW28" s="92"/>
      <c r="GX28" s="92"/>
      <c r="GY28" s="92"/>
      <c r="GZ28" s="92"/>
      <c r="HA28" s="92"/>
      <c r="HB28" s="92"/>
      <c r="HC28" s="92"/>
      <c r="HD28" s="92"/>
      <c r="HE28" s="92"/>
      <c r="HF28" s="92"/>
      <c r="HG28" s="92"/>
      <c r="HH28" s="92"/>
      <c r="HI28" s="92"/>
      <c r="HJ28" s="92"/>
      <c r="HK28" s="92"/>
      <c r="HL28" s="92"/>
      <c r="HM28" s="92"/>
      <c r="HN28" s="92"/>
      <c r="HO28" s="92"/>
      <c r="HP28" s="92"/>
      <c r="HQ28" s="92"/>
      <c r="HR28" s="92"/>
      <c r="HS28" s="92"/>
      <c r="HT28" s="92"/>
      <c r="HU28" s="92"/>
      <c r="HV28" s="92"/>
      <c r="HW28" s="92"/>
      <c r="HX28" s="92"/>
      <c r="HY28" s="92"/>
      <c r="HZ28" s="92"/>
      <c r="IA28" s="92"/>
      <c r="IB28" s="92"/>
      <c r="IC28" s="92"/>
      <c r="ID28" s="92"/>
      <c r="IE28" s="92"/>
      <c r="IF28" s="92"/>
      <c r="IG28" s="92"/>
      <c r="IH28" s="92"/>
      <c r="II28" s="92"/>
      <c r="IJ28" s="92"/>
      <c r="IK28" s="92"/>
      <c r="IL28" s="92"/>
      <c r="IM28" s="92"/>
      <c r="IN28" s="92"/>
      <c r="IO28" s="92"/>
      <c r="IP28" s="92"/>
      <c r="IQ28" s="92"/>
      <c r="IR28" s="92"/>
      <c r="IS28" s="92"/>
      <c r="IT28" s="92"/>
      <c r="IU28" s="92"/>
      <c r="IV28" s="92"/>
      <c r="IW28" s="92"/>
      <c r="IX28" s="92"/>
      <c r="IY28" s="92"/>
      <c r="IZ28" s="92"/>
      <c r="JA28" s="92"/>
      <c r="JB28" s="92"/>
      <c r="JC28" s="92"/>
      <c r="JD28" s="92"/>
      <c r="JE28" s="92"/>
      <c r="JF28" s="92"/>
      <c r="JG28" s="92"/>
      <c r="JH28" s="92"/>
      <c r="JI28" s="92"/>
      <c r="JJ28" s="92"/>
      <c r="JK28" s="92"/>
      <c r="JL28" s="92"/>
      <c r="JM28" s="92"/>
      <c r="JN28" s="92"/>
      <c r="JO28" s="92"/>
      <c r="JP28" s="92"/>
      <c r="JQ28" s="92"/>
      <c r="JR28" s="92"/>
      <c r="JS28" s="92"/>
      <c r="JT28" s="92"/>
      <c r="JU28" s="92"/>
      <c r="JV28" s="92"/>
      <c r="JW28" s="92"/>
      <c r="JX28" s="92"/>
      <c r="JY28" s="92"/>
      <c r="JZ28" s="92"/>
      <c r="KA28" s="92"/>
      <c r="KB28" s="92"/>
      <c r="KC28" s="92"/>
      <c r="KD28" s="92"/>
      <c r="KE28" s="92"/>
      <c r="KF28" s="92"/>
      <c r="KG28" s="92"/>
      <c r="KH28" s="92"/>
      <c r="KI28" s="92"/>
      <c r="KJ28" s="92"/>
      <c r="KK28" s="92"/>
      <c r="KL28" s="92"/>
      <c r="KM28" s="92"/>
      <c r="KN28" s="92"/>
      <c r="KO28" s="92"/>
      <c r="KP28" s="92"/>
      <c r="KQ28" s="92"/>
      <c r="KR28" s="92"/>
      <c r="KS28" s="92"/>
      <c r="KT28" s="92"/>
      <c r="KU28" s="92"/>
      <c r="KV28" s="92"/>
      <c r="KW28" s="92"/>
      <c r="KX28" s="92"/>
      <c r="KY28" s="92"/>
      <c r="KZ28" s="92"/>
      <c r="LA28" s="92"/>
      <c r="LB28" s="92"/>
      <c r="LC28" s="92"/>
      <c r="LD28" s="92"/>
      <c r="LE28" s="92"/>
      <c r="LF28" s="92"/>
      <c r="LG28" s="92"/>
      <c r="LH28" s="92"/>
      <c r="LI28" s="92"/>
      <c r="LJ28" s="92"/>
      <c r="LK28" s="92"/>
      <c r="LL28" s="92"/>
      <c r="LM28" s="92"/>
      <c r="LN28" s="92"/>
      <c r="LO28" s="92"/>
      <c r="LP28" s="92"/>
      <c r="LQ28" s="92"/>
      <c r="LR28" s="92"/>
      <c r="LS28" s="92"/>
      <c r="LT28" s="92"/>
      <c r="LU28" s="92"/>
      <c r="LV28" s="92"/>
      <c r="LW28" s="92"/>
      <c r="LX28" s="92"/>
      <c r="LY28" s="92"/>
      <c r="LZ28" s="92"/>
      <c r="MA28" s="92"/>
      <c r="MB28" s="92"/>
      <c r="MC28" s="92"/>
      <c r="MD28" s="92"/>
      <c r="ME28" s="92"/>
      <c r="MF28" s="92"/>
      <c r="MG28" s="92"/>
      <c r="MH28" s="92"/>
      <c r="MI28" s="92"/>
      <c r="MJ28" s="92"/>
      <c r="MK28" s="92"/>
      <c r="ML28" s="92"/>
      <c r="MM28" s="92"/>
      <c r="MN28" s="92"/>
      <c r="MO28" s="92"/>
      <c r="MP28" s="92"/>
      <c r="MQ28" s="92"/>
      <c r="MR28" s="92"/>
      <c r="MS28" s="92"/>
      <c r="MT28" s="92"/>
      <c r="MU28" s="92"/>
      <c r="MV28" s="92"/>
      <c r="MW28" s="92"/>
      <c r="MX28" s="92"/>
      <c r="MY28" s="92"/>
      <c r="MZ28" s="92"/>
      <c r="NA28" s="92"/>
      <c r="NB28" s="92"/>
      <c r="NC28" s="92"/>
      <c r="ND28" s="92"/>
      <c r="NE28" s="92"/>
      <c r="NF28" s="92"/>
      <c r="NG28" s="92"/>
      <c r="NH28" s="92"/>
      <c r="NI28" s="92"/>
      <c r="NJ28" s="92"/>
      <c r="NK28" s="92"/>
      <c r="NL28" s="92"/>
      <c r="NM28" s="92"/>
      <c r="NN28" s="92"/>
      <c r="NO28" s="92"/>
      <c r="NP28" s="92"/>
      <c r="NQ28" s="92"/>
      <c r="NR28" s="92"/>
      <c r="NS28" s="92"/>
      <c r="NT28" s="92"/>
      <c r="NU28" s="92"/>
      <c r="NV28" s="92"/>
      <c r="NW28" s="92"/>
      <c r="NX28" s="92"/>
      <c r="NY28" s="92"/>
      <c r="NZ28" s="92"/>
      <c r="OA28" s="92"/>
      <c r="OB28" s="92"/>
      <c r="OC28" s="92"/>
      <c r="OD28" s="92"/>
      <c r="OE28" s="92"/>
      <c r="OF28" s="92"/>
      <c r="OG28" s="92"/>
      <c r="OH28" s="92"/>
      <c r="OI28" s="92"/>
      <c r="OJ28" s="92"/>
      <c r="OK28" s="92"/>
      <c r="OL28" s="92"/>
      <c r="OM28" s="92"/>
      <c r="ON28" s="92"/>
      <c r="OO28" s="92"/>
      <c r="OP28" s="92"/>
      <c r="OQ28" s="92"/>
      <c r="OR28" s="92"/>
      <c r="OS28" s="92"/>
      <c r="OT28" s="92"/>
      <c r="OU28" s="92"/>
      <c r="OV28" s="92"/>
      <c r="OW28" s="92"/>
      <c r="OX28" s="92"/>
      <c r="OY28" s="92"/>
      <c r="OZ28" s="92"/>
      <c r="PA28" s="92"/>
      <c r="PB28" s="92"/>
      <c r="PC28" s="92"/>
      <c r="PD28" s="92"/>
      <c r="PE28" s="92"/>
      <c r="PF28" s="92"/>
      <c r="PG28" s="92"/>
      <c r="PH28" s="92"/>
      <c r="PI28" s="92"/>
      <c r="PJ28" s="92"/>
      <c r="PK28" s="92"/>
      <c r="PL28" s="92"/>
      <c r="PM28" s="92"/>
      <c r="PN28" s="92"/>
      <c r="PO28" s="92"/>
      <c r="PP28" s="92"/>
      <c r="PQ28" s="92"/>
      <c r="PR28" s="92"/>
      <c r="PS28" s="92"/>
      <c r="PT28" s="92"/>
      <c r="PU28" s="92"/>
      <c r="PV28" s="92"/>
      <c r="PW28" s="92"/>
      <c r="PX28" s="92"/>
      <c r="PY28" s="92"/>
      <c r="PZ28" s="92"/>
      <c r="QA28" s="92"/>
      <c r="QB28" s="92"/>
      <c r="QC28" s="92"/>
      <c r="QD28" s="92"/>
      <c r="QE28" s="92"/>
      <c r="QF28" s="92"/>
      <c r="QG28" s="92"/>
      <c r="QH28" s="92"/>
      <c r="QI28" s="92"/>
      <c r="QJ28" s="92"/>
      <c r="QK28" s="92"/>
      <c r="QL28" s="92"/>
      <c r="QM28" s="92"/>
      <c r="QN28" s="92"/>
      <c r="QO28" s="92"/>
      <c r="QP28" s="92"/>
      <c r="QQ28" s="92"/>
      <c r="QR28" s="92"/>
      <c r="QS28" s="92"/>
      <c r="QT28" s="92"/>
      <c r="QU28" s="92"/>
      <c r="QV28" s="92"/>
      <c r="QW28" s="92"/>
      <c r="QX28" s="92"/>
      <c r="QY28" s="92"/>
      <c r="QZ28" s="92"/>
      <c r="RA28" s="92"/>
      <c r="RB28" s="92"/>
      <c r="RC28" s="92"/>
      <c r="RD28" s="92"/>
      <c r="RE28" s="92"/>
      <c r="RF28" s="92"/>
      <c r="RG28" s="92"/>
      <c r="RH28" s="92"/>
      <c r="RI28" s="92"/>
      <c r="RJ28" s="92"/>
      <c r="RK28" s="92"/>
      <c r="RL28" s="92"/>
      <c r="RM28" s="92"/>
      <c r="RN28" s="92"/>
      <c r="RO28" s="92"/>
      <c r="RP28" s="92"/>
      <c r="RQ28" s="92"/>
      <c r="RR28" s="92"/>
      <c r="RS28" s="92"/>
      <c r="RT28" s="92"/>
      <c r="RU28" s="92"/>
      <c r="RV28" s="92"/>
      <c r="RW28" s="92"/>
      <c r="RX28" s="92"/>
      <c r="RY28" s="92"/>
      <c r="RZ28" s="92"/>
      <c r="SA28" s="92"/>
      <c r="SB28" s="92"/>
      <c r="SC28" s="92"/>
      <c r="SD28" s="92"/>
      <c r="SE28" s="92"/>
      <c r="SF28" s="92"/>
      <c r="SG28" s="92"/>
      <c r="SH28" s="92"/>
      <c r="SI28" s="92"/>
      <c r="SJ28" s="92"/>
      <c r="SK28" s="92"/>
      <c r="SL28" s="92"/>
      <c r="SM28" s="92"/>
      <c r="SN28" s="92"/>
      <c r="SO28" s="92"/>
      <c r="SP28" s="92"/>
      <c r="SQ28" s="92"/>
      <c r="SR28" s="92"/>
      <c r="SS28" s="92"/>
      <c r="ST28" s="92"/>
      <c r="SU28" s="92"/>
      <c r="SV28" s="92"/>
      <c r="SW28" s="92"/>
      <c r="SX28" s="92"/>
      <c r="SY28" s="92"/>
      <c r="SZ28" s="92"/>
      <c r="TA28" s="92"/>
      <c r="TB28" s="92"/>
      <c r="TC28" s="92"/>
      <c r="TD28" s="92"/>
      <c r="TE28" s="92"/>
      <c r="TF28" s="92"/>
      <c r="TG28" s="92"/>
      <c r="TH28" s="92"/>
      <c r="TI28" s="92"/>
      <c r="TJ28" s="92"/>
      <c r="TK28" s="92"/>
      <c r="TL28" s="92"/>
      <c r="TM28" s="92"/>
      <c r="TN28" s="92"/>
      <c r="TO28" s="92"/>
      <c r="TP28" s="92"/>
      <c r="TQ28" s="92"/>
      <c r="TR28" s="92"/>
      <c r="TS28" s="92"/>
      <c r="TT28" s="92"/>
      <c r="TU28" s="92"/>
      <c r="TV28" s="92"/>
      <c r="TW28" s="92"/>
      <c r="TX28" s="92"/>
      <c r="TY28" s="92"/>
      <c r="TZ28" s="92"/>
      <c r="UA28" s="92"/>
      <c r="UB28" s="92"/>
      <c r="UC28" s="92"/>
      <c r="UD28" s="92"/>
      <c r="UE28" s="92"/>
      <c r="UF28" s="92"/>
      <c r="UG28" s="92"/>
      <c r="UH28" s="92"/>
      <c r="UI28" s="92"/>
      <c r="UJ28" s="92"/>
      <c r="UK28" s="92"/>
      <c r="UL28" s="92"/>
      <c r="UM28" s="92"/>
      <c r="UN28" s="92"/>
      <c r="UO28" s="92"/>
      <c r="UP28" s="92"/>
      <c r="UQ28" s="92"/>
      <c r="UR28" s="92"/>
      <c r="US28" s="92"/>
      <c r="UT28" s="92"/>
      <c r="UU28" s="92"/>
      <c r="UV28" s="92"/>
      <c r="UW28" s="92"/>
      <c r="UX28" s="92"/>
      <c r="UY28" s="92"/>
      <c r="UZ28" s="92"/>
      <c r="VA28" s="92"/>
      <c r="VB28" s="92"/>
      <c r="VC28" s="92"/>
      <c r="VD28" s="92"/>
      <c r="VE28" s="92"/>
      <c r="VF28" s="92"/>
      <c r="VG28" s="92"/>
      <c r="VH28" s="92"/>
      <c r="VI28" s="92"/>
      <c r="VJ28" s="92"/>
      <c r="VK28" s="92"/>
      <c r="VL28" s="92"/>
      <c r="VM28" s="92"/>
      <c r="VN28" s="92"/>
      <c r="VO28" s="92"/>
      <c r="VP28" s="92"/>
      <c r="VQ28" s="92"/>
      <c r="VR28" s="92"/>
      <c r="VS28" s="92"/>
      <c r="VT28" s="92"/>
      <c r="VU28" s="92"/>
      <c r="VV28" s="92"/>
      <c r="VW28" s="92"/>
      <c r="VX28" s="92"/>
      <c r="VY28" s="92"/>
      <c r="VZ28" s="92"/>
      <c r="WA28" s="92"/>
      <c r="WB28" s="92"/>
      <c r="WC28" s="92"/>
      <c r="WD28" s="92"/>
      <c r="WE28" s="92"/>
      <c r="WF28" s="92"/>
      <c r="WG28" s="92"/>
      <c r="WH28" s="92"/>
      <c r="WI28" s="92"/>
      <c r="WJ28" s="92"/>
      <c r="WK28" s="92"/>
      <c r="WL28" s="92"/>
      <c r="WM28" s="92"/>
      <c r="WN28" s="92"/>
      <c r="WO28" s="92"/>
      <c r="WP28" s="92"/>
      <c r="WQ28" s="92"/>
      <c r="WR28" s="92"/>
      <c r="WS28" s="92"/>
      <c r="WT28" s="92"/>
      <c r="WU28" s="92"/>
      <c r="WV28" s="92"/>
      <c r="WW28" s="92"/>
      <c r="WX28" s="92"/>
      <c r="WY28" s="92"/>
      <c r="WZ28" s="92"/>
      <c r="XA28" s="92"/>
      <c r="XB28" s="92"/>
      <c r="XC28" s="92"/>
      <c r="XD28" s="92"/>
      <c r="XE28" s="92"/>
      <c r="XF28" s="92"/>
      <c r="XG28" s="92"/>
      <c r="XH28" s="92"/>
      <c r="XI28" s="92"/>
      <c r="XJ28" s="92"/>
      <c r="XK28" s="92"/>
      <c r="XL28" s="92"/>
      <c r="XM28" s="92"/>
      <c r="XN28" s="92"/>
      <c r="XO28" s="92"/>
      <c r="XP28" s="92"/>
      <c r="XQ28" s="92"/>
      <c r="XR28" s="92"/>
      <c r="XS28" s="92"/>
      <c r="XT28" s="92"/>
      <c r="XU28" s="92"/>
      <c r="XV28" s="92"/>
      <c r="XW28" s="92"/>
      <c r="XX28" s="92"/>
      <c r="XY28" s="92"/>
      <c r="XZ28" s="92"/>
      <c r="YA28" s="92"/>
      <c r="YB28" s="92"/>
      <c r="YC28" s="92"/>
      <c r="YD28" s="92"/>
      <c r="YE28" s="92"/>
      <c r="YF28" s="92"/>
      <c r="YG28" s="92"/>
      <c r="YH28" s="92"/>
      <c r="YI28" s="92"/>
      <c r="YJ28" s="92"/>
      <c r="YK28" s="92"/>
      <c r="YL28" s="92"/>
      <c r="YM28" s="92"/>
      <c r="YN28" s="92"/>
      <c r="YO28" s="92"/>
      <c r="YP28" s="92"/>
      <c r="YQ28" s="92"/>
      <c r="YR28" s="92"/>
      <c r="YS28" s="92"/>
      <c r="YT28" s="92"/>
      <c r="YU28" s="92"/>
      <c r="YV28" s="92"/>
      <c r="YW28" s="92"/>
      <c r="YX28" s="92"/>
      <c r="YY28" s="92"/>
      <c r="YZ28" s="92"/>
      <c r="ZA28" s="92"/>
      <c r="ZB28" s="92"/>
      <c r="ZC28" s="92"/>
      <c r="ZD28" s="92"/>
      <c r="ZE28" s="92"/>
      <c r="ZF28" s="92"/>
      <c r="ZG28" s="92"/>
      <c r="ZH28" s="92"/>
      <c r="ZI28" s="92"/>
      <c r="ZJ28" s="92"/>
      <c r="ZK28" s="92"/>
      <c r="ZL28" s="92"/>
      <c r="ZM28" s="92"/>
      <c r="ZN28" s="92"/>
      <c r="ZO28" s="92"/>
      <c r="ZP28" s="92"/>
      <c r="ZQ28" s="92"/>
      <c r="ZR28" s="92"/>
      <c r="ZS28" s="92"/>
      <c r="ZT28" s="92"/>
      <c r="ZU28" s="92"/>
      <c r="ZV28" s="92"/>
      <c r="ZW28" s="92"/>
      <c r="ZX28" s="92"/>
      <c r="ZY28" s="92"/>
      <c r="ZZ28" s="92"/>
      <c r="AAA28" s="92"/>
      <c r="AAB28" s="92"/>
      <c r="AAC28" s="92"/>
      <c r="AAD28" s="92"/>
      <c r="AAE28" s="92"/>
      <c r="AAF28" s="92"/>
      <c r="AAG28" s="92"/>
      <c r="AAH28" s="92"/>
      <c r="AAI28" s="92"/>
      <c r="AAJ28" s="92"/>
      <c r="AAK28" s="92"/>
      <c r="AAL28" s="92"/>
      <c r="AAM28" s="92"/>
      <c r="AAN28" s="92"/>
      <c r="AAO28" s="92"/>
      <c r="AAP28" s="92"/>
      <c r="AAQ28" s="92"/>
      <c r="AAR28" s="92"/>
      <c r="AAS28" s="92"/>
      <c r="AAT28" s="92"/>
      <c r="AAU28" s="92"/>
      <c r="AAV28" s="92"/>
      <c r="AAW28" s="92"/>
      <c r="AAX28" s="92"/>
      <c r="AAY28" s="92"/>
      <c r="AAZ28" s="92"/>
      <c r="ABA28" s="92"/>
      <c r="ABB28" s="92"/>
      <c r="ABC28" s="92"/>
      <c r="ABD28" s="92"/>
      <c r="ABE28" s="92"/>
      <c r="ABF28" s="92"/>
      <c r="ABG28" s="92"/>
      <c r="ABH28" s="92"/>
      <c r="ABI28" s="92"/>
      <c r="ABJ28" s="92"/>
      <c r="ABK28" s="92"/>
      <c r="ABL28" s="92"/>
      <c r="ABM28" s="92"/>
      <c r="ABN28" s="92"/>
      <c r="ABO28" s="92"/>
      <c r="ABP28" s="92"/>
      <c r="ABQ28" s="92"/>
      <c r="ABR28" s="92"/>
      <c r="ABS28" s="92"/>
      <c r="ABT28" s="92"/>
      <c r="ABU28" s="92"/>
      <c r="ABV28" s="92"/>
      <c r="ABW28" s="92"/>
      <c r="ABX28" s="92"/>
      <c r="ABY28" s="92"/>
      <c r="ABZ28" s="92"/>
      <c r="ACA28" s="92"/>
      <c r="ACB28" s="92"/>
      <c r="ACC28" s="92"/>
      <c r="ACD28" s="92"/>
      <c r="ACE28" s="92"/>
      <c r="ACF28" s="92"/>
      <c r="ACG28" s="92"/>
      <c r="ACH28" s="92"/>
      <c r="ACI28" s="92"/>
      <c r="ACJ28" s="92"/>
      <c r="ACK28" s="92"/>
      <c r="ACL28" s="92"/>
      <c r="ACM28" s="92"/>
      <c r="ACN28" s="92"/>
      <c r="ACO28" s="92"/>
      <c r="ACP28" s="92"/>
      <c r="ACQ28" s="92"/>
      <c r="ACR28" s="92"/>
      <c r="ACS28" s="92"/>
      <c r="ACT28" s="92"/>
      <c r="ACU28" s="92"/>
      <c r="ACV28" s="92"/>
      <c r="ACW28" s="92"/>
      <c r="ACX28" s="92"/>
      <c r="ACY28" s="92"/>
      <c r="ACZ28" s="92"/>
      <c r="ADA28" s="92"/>
      <c r="ADB28" s="92"/>
      <c r="ADC28" s="92"/>
      <c r="ADD28" s="92"/>
      <c r="ADE28" s="92"/>
      <c r="ADF28" s="92"/>
      <c r="ADG28" s="92"/>
      <c r="ADH28" s="92"/>
      <c r="ADI28" s="92"/>
      <c r="ADJ28" s="92"/>
      <c r="ADK28" s="92"/>
      <c r="ADL28" s="92"/>
      <c r="ADM28" s="92"/>
      <c r="ADN28" s="92"/>
      <c r="ADO28" s="92"/>
      <c r="ADP28" s="92"/>
      <c r="ADQ28" s="92"/>
      <c r="ADR28" s="92"/>
      <c r="ADS28" s="92"/>
      <c r="ADT28" s="92"/>
      <c r="ADU28" s="92"/>
      <c r="ADV28" s="92"/>
      <c r="ADW28" s="92"/>
      <c r="ADX28" s="92"/>
      <c r="ADY28" s="92"/>
      <c r="ADZ28" s="92"/>
      <c r="AEA28" s="92"/>
      <c r="AEB28" s="92"/>
      <c r="AEC28" s="92"/>
      <c r="AED28" s="92"/>
      <c r="AEE28" s="92"/>
      <c r="AEF28" s="92"/>
      <c r="AEG28" s="92"/>
      <c r="AEH28" s="92"/>
      <c r="AEI28" s="92"/>
      <c r="AEJ28" s="92"/>
      <c r="AEK28" s="92"/>
      <c r="AEL28" s="92"/>
      <c r="AEM28" s="92"/>
      <c r="AEN28" s="92"/>
      <c r="AEO28" s="92"/>
      <c r="AEP28" s="92"/>
      <c r="AEQ28" s="92"/>
      <c r="AER28" s="92"/>
      <c r="AES28" s="92"/>
      <c r="AET28" s="92"/>
      <c r="AEU28" s="92"/>
      <c r="AEV28" s="92"/>
      <c r="AEW28" s="92"/>
      <c r="AEX28" s="92"/>
      <c r="AEY28" s="92"/>
      <c r="AEZ28" s="92"/>
      <c r="AFA28" s="92"/>
      <c r="AFB28" s="92"/>
      <c r="AFC28" s="92"/>
      <c r="AFD28" s="92"/>
      <c r="AFE28" s="92"/>
      <c r="AFF28" s="92"/>
      <c r="AFG28" s="92"/>
      <c r="AFH28" s="92"/>
      <c r="AFI28" s="92"/>
      <c r="AFJ28" s="92"/>
      <c r="AFK28" s="92"/>
      <c r="AFL28" s="92"/>
      <c r="AFM28" s="92"/>
      <c r="AFN28" s="92"/>
      <c r="AFO28" s="92"/>
      <c r="AFP28" s="92"/>
      <c r="AFQ28" s="92"/>
      <c r="AFR28" s="92"/>
      <c r="AFS28" s="92"/>
      <c r="AFT28" s="92"/>
      <c r="AFU28" s="92"/>
      <c r="AFV28" s="92"/>
      <c r="AFW28" s="92"/>
      <c r="AFX28" s="92"/>
      <c r="AFY28" s="92"/>
      <c r="AFZ28" s="92"/>
      <c r="AGA28" s="92"/>
      <c r="AGB28" s="92"/>
      <c r="AGC28" s="92"/>
      <c r="AGD28" s="92"/>
      <c r="AGE28" s="92"/>
      <c r="AGF28" s="92"/>
      <c r="AGG28" s="92"/>
      <c r="AGH28" s="92"/>
      <c r="AGI28" s="92"/>
      <c r="AGJ28" s="92"/>
      <c r="AGK28" s="92"/>
      <c r="AGL28" s="92"/>
      <c r="AGM28" s="92"/>
      <c r="AGN28" s="92"/>
      <c r="AGO28" s="92"/>
      <c r="AGP28" s="92"/>
      <c r="AGQ28" s="92"/>
      <c r="AGR28" s="92"/>
      <c r="AGS28" s="92"/>
      <c r="AGT28" s="92"/>
      <c r="AGU28" s="92"/>
      <c r="AGV28" s="92"/>
      <c r="AGW28" s="92"/>
      <c r="AGX28" s="92"/>
      <c r="AGY28" s="92"/>
      <c r="AGZ28" s="92"/>
      <c r="AHA28" s="92"/>
      <c r="AHB28" s="92"/>
      <c r="AHC28" s="92"/>
      <c r="AHD28" s="92"/>
      <c r="AHE28" s="92"/>
      <c r="AHF28" s="92"/>
      <c r="AHG28" s="92"/>
      <c r="AHH28" s="92"/>
      <c r="AHI28" s="92"/>
      <c r="AHJ28" s="92"/>
      <c r="AHK28" s="92"/>
      <c r="AHL28" s="92"/>
      <c r="AHM28" s="92"/>
      <c r="AHN28" s="92"/>
      <c r="AHO28" s="92"/>
      <c r="AHP28" s="92"/>
      <c r="AHQ28" s="92"/>
      <c r="AHR28" s="92"/>
      <c r="AHS28" s="92"/>
      <c r="AHT28" s="92"/>
      <c r="AHU28" s="92"/>
      <c r="AHV28" s="92"/>
      <c r="AHW28" s="92"/>
      <c r="AHX28" s="92"/>
      <c r="AHY28" s="92"/>
      <c r="AHZ28" s="92"/>
      <c r="AIA28" s="92"/>
      <c r="AIB28" s="92"/>
      <c r="AIC28" s="92"/>
      <c r="AID28" s="92"/>
      <c r="AIE28" s="92"/>
      <c r="AIF28" s="92"/>
      <c r="AIG28" s="92"/>
      <c r="AIH28" s="92"/>
      <c r="AII28" s="92"/>
      <c r="AIJ28" s="92"/>
      <c r="AIK28" s="92"/>
      <c r="AIL28" s="92"/>
      <c r="AIM28" s="92"/>
      <c r="AIN28" s="92"/>
      <c r="AIO28" s="92"/>
      <c r="AIP28" s="92"/>
      <c r="AIQ28" s="92"/>
      <c r="AIR28" s="92"/>
      <c r="AIS28" s="92"/>
      <c r="AIT28" s="92"/>
      <c r="AIU28" s="92"/>
      <c r="AIV28" s="92"/>
      <c r="AIW28" s="92"/>
      <c r="AIX28" s="92"/>
      <c r="AIY28" s="92"/>
      <c r="AIZ28" s="92"/>
      <c r="AJA28" s="92"/>
      <c r="AJB28" s="92"/>
      <c r="AJC28" s="92"/>
      <c r="AJD28" s="92"/>
      <c r="AJE28" s="92"/>
      <c r="AJF28" s="92"/>
      <c r="AJG28" s="92"/>
      <c r="AJH28" s="92"/>
      <c r="AJI28" s="92"/>
      <c r="AJJ28" s="92"/>
      <c r="AJK28" s="92"/>
      <c r="AJL28" s="92"/>
      <c r="AJM28" s="92"/>
      <c r="AJN28" s="92"/>
      <c r="AJO28" s="92"/>
      <c r="AJP28" s="92"/>
      <c r="AJQ28" s="92"/>
      <c r="AJR28" s="92"/>
      <c r="AJS28" s="92"/>
      <c r="AJT28" s="92"/>
      <c r="AJU28" s="92"/>
      <c r="AJV28" s="92"/>
      <c r="AJW28" s="92"/>
      <c r="AJX28" s="92"/>
      <c r="AJY28" s="92"/>
      <c r="AJZ28" s="92"/>
      <c r="AKA28" s="92"/>
      <c r="AKB28" s="92"/>
      <c r="AKC28" s="92"/>
      <c r="AKD28" s="92"/>
      <c r="AKE28" s="92"/>
      <c r="AKF28" s="92"/>
      <c r="AKG28" s="92"/>
      <c r="AKH28" s="92"/>
      <c r="AKI28" s="92"/>
    </row>
    <row r="29" spans="1:971" s="515" customFormat="1" ht="13.8" customHeight="1">
      <c r="A29" s="19" t="s">
        <v>35</v>
      </c>
      <c r="B29" s="514" t="s">
        <v>114</v>
      </c>
      <c r="C29" s="514"/>
      <c r="D29" s="518"/>
      <c r="E29" s="518"/>
      <c r="F29" s="518"/>
      <c r="G29" s="518"/>
      <c r="H29" s="518"/>
      <c r="I29" s="518"/>
      <c r="J29" s="518"/>
      <c r="K29" s="518"/>
      <c r="L29" s="518"/>
      <c r="M29" s="518"/>
      <c r="N29" s="518"/>
      <c r="O29" s="518"/>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c r="DY29" s="92"/>
      <c r="DZ29" s="92"/>
      <c r="EA29" s="92"/>
      <c r="EB29" s="92"/>
      <c r="EC29" s="92"/>
      <c r="ED29" s="92"/>
      <c r="EE29" s="92"/>
      <c r="EF29" s="92"/>
      <c r="EG29" s="92"/>
      <c r="EH29" s="92"/>
      <c r="EI29" s="92"/>
      <c r="EJ29" s="92"/>
      <c r="EK29" s="92"/>
      <c r="EL29" s="92"/>
      <c r="EM29" s="92"/>
      <c r="EN29" s="92"/>
      <c r="EO29" s="92"/>
      <c r="EP29" s="92"/>
      <c r="EQ29" s="92"/>
      <c r="ER29" s="92"/>
      <c r="ES29" s="92"/>
      <c r="ET29" s="92"/>
      <c r="EU29" s="92"/>
      <c r="EV29" s="92"/>
      <c r="EW29" s="92"/>
      <c r="EX29" s="92"/>
      <c r="EY29" s="92"/>
      <c r="EZ29" s="92"/>
      <c r="FA29" s="92"/>
      <c r="FB29" s="92"/>
      <c r="FC29" s="92"/>
      <c r="FD29" s="92"/>
      <c r="FE29" s="92"/>
      <c r="FF29" s="92"/>
      <c r="FG29" s="92"/>
      <c r="FH29" s="92"/>
      <c r="FI29" s="92"/>
      <c r="FJ29" s="92"/>
      <c r="FK29" s="92"/>
      <c r="FL29" s="92"/>
      <c r="FM29" s="92"/>
      <c r="FN29" s="92"/>
      <c r="FO29" s="92"/>
      <c r="FP29" s="92"/>
      <c r="FQ29" s="92"/>
      <c r="FR29" s="92"/>
      <c r="FS29" s="92"/>
      <c r="FT29" s="92"/>
      <c r="FU29" s="92"/>
      <c r="FV29" s="92"/>
      <c r="FW29" s="92"/>
      <c r="FX29" s="92"/>
      <c r="FY29" s="92"/>
      <c r="FZ29" s="92"/>
      <c r="GA29" s="92"/>
      <c r="GB29" s="92"/>
      <c r="GC29" s="92"/>
      <c r="GD29" s="92"/>
      <c r="GE29" s="92"/>
      <c r="GF29" s="92"/>
      <c r="GG29" s="92"/>
      <c r="GH29" s="92"/>
      <c r="GI29" s="92"/>
      <c r="GJ29" s="92"/>
      <c r="GK29" s="92"/>
      <c r="GL29" s="92"/>
      <c r="GM29" s="92"/>
      <c r="GN29" s="92"/>
      <c r="GO29" s="92"/>
      <c r="GP29" s="92"/>
      <c r="GQ29" s="92"/>
      <c r="GR29" s="92"/>
      <c r="GS29" s="92"/>
      <c r="GT29" s="92"/>
      <c r="GU29" s="92"/>
      <c r="GV29" s="92"/>
      <c r="GW29" s="92"/>
      <c r="GX29" s="92"/>
      <c r="GY29" s="92"/>
      <c r="GZ29" s="92"/>
      <c r="HA29" s="92"/>
      <c r="HB29" s="92"/>
      <c r="HC29" s="92"/>
      <c r="HD29" s="92"/>
      <c r="HE29" s="92"/>
      <c r="HF29" s="92"/>
      <c r="HG29" s="92"/>
      <c r="HH29" s="92"/>
      <c r="HI29" s="92"/>
      <c r="HJ29" s="92"/>
      <c r="HK29" s="92"/>
      <c r="HL29" s="92"/>
      <c r="HM29" s="92"/>
      <c r="HN29" s="92"/>
      <c r="HO29" s="92"/>
      <c r="HP29" s="92"/>
      <c r="HQ29" s="92"/>
      <c r="HR29" s="92"/>
      <c r="HS29" s="92"/>
      <c r="HT29" s="92"/>
      <c r="HU29" s="92"/>
      <c r="HV29" s="92"/>
      <c r="HW29" s="92"/>
      <c r="HX29" s="92"/>
      <c r="HY29" s="92"/>
      <c r="HZ29" s="92"/>
      <c r="IA29" s="92"/>
      <c r="IB29" s="92"/>
      <c r="IC29" s="92"/>
      <c r="ID29" s="92"/>
      <c r="IE29" s="92"/>
      <c r="IF29" s="92"/>
      <c r="IG29" s="92"/>
      <c r="IH29" s="92"/>
      <c r="II29" s="92"/>
      <c r="IJ29" s="92"/>
      <c r="IK29" s="92"/>
      <c r="IL29" s="92"/>
      <c r="IM29" s="92"/>
      <c r="IN29" s="92"/>
      <c r="IO29" s="92"/>
      <c r="IP29" s="92"/>
      <c r="IQ29" s="92"/>
      <c r="IR29" s="92"/>
      <c r="IS29" s="92"/>
      <c r="IT29" s="92"/>
      <c r="IU29" s="92"/>
      <c r="IV29" s="92"/>
      <c r="IW29" s="92"/>
      <c r="IX29" s="92"/>
      <c r="IY29" s="92"/>
      <c r="IZ29" s="92"/>
      <c r="JA29" s="92"/>
      <c r="JB29" s="92"/>
      <c r="JC29" s="92"/>
      <c r="JD29" s="92"/>
      <c r="JE29" s="92"/>
      <c r="JF29" s="92"/>
      <c r="JG29" s="92"/>
      <c r="JH29" s="92"/>
      <c r="JI29" s="92"/>
      <c r="JJ29" s="92"/>
      <c r="JK29" s="92"/>
      <c r="JL29" s="92"/>
      <c r="JM29" s="92"/>
      <c r="JN29" s="92"/>
      <c r="JO29" s="92"/>
      <c r="JP29" s="92"/>
      <c r="JQ29" s="92"/>
      <c r="JR29" s="92"/>
      <c r="JS29" s="92"/>
      <c r="JT29" s="92"/>
      <c r="JU29" s="92"/>
      <c r="JV29" s="92"/>
      <c r="JW29" s="92"/>
      <c r="JX29" s="92"/>
      <c r="JY29" s="92"/>
      <c r="JZ29" s="92"/>
      <c r="KA29" s="92"/>
      <c r="KB29" s="92"/>
      <c r="KC29" s="92"/>
      <c r="KD29" s="92"/>
      <c r="KE29" s="92"/>
      <c r="KF29" s="92"/>
      <c r="KG29" s="92"/>
      <c r="KH29" s="92"/>
      <c r="KI29" s="92"/>
      <c r="KJ29" s="92"/>
      <c r="KK29" s="92"/>
      <c r="KL29" s="92"/>
      <c r="KM29" s="92"/>
      <c r="KN29" s="92"/>
      <c r="KO29" s="92"/>
      <c r="KP29" s="92"/>
      <c r="KQ29" s="92"/>
      <c r="KR29" s="92"/>
      <c r="KS29" s="92"/>
      <c r="KT29" s="92"/>
      <c r="KU29" s="92"/>
      <c r="KV29" s="92"/>
      <c r="KW29" s="92"/>
      <c r="KX29" s="92"/>
      <c r="KY29" s="92"/>
      <c r="KZ29" s="92"/>
      <c r="LA29" s="92"/>
      <c r="LB29" s="92"/>
      <c r="LC29" s="92"/>
      <c r="LD29" s="92"/>
      <c r="LE29" s="92"/>
      <c r="LF29" s="92"/>
      <c r="LG29" s="92"/>
      <c r="LH29" s="92"/>
      <c r="LI29" s="92"/>
      <c r="LJ29" s="92"/>
      <c r="LK29" s="92"/>
      <c r="LL29" s="92"/>
      <c r="LM29" s="92"/>
      <c r="LN29" s="92"/>
      <c r="LO29" s="92"/>
      <c r="LP29" s="92"/>
      <c r="LQ29" s="92"/>
      <c r="LR29" s="92"/>
      <c r="LS29" s="92"/>
      <c r="LT29" s="92"/>
      <c r="LU29" s="92"/>
      <c r="LV29" s="92"/>
      <c r="LW29" s="92"/>
      <c r="LX29" s="92"/>
      <c r="LY29" s="92"/>
      <c r="LZ29" s="92"/>
      <c r="MA29" s="92"/>
      <c r="MB29" s="92"/>
      <c r="MC29" s="92"/>
      <c r="MD29" s="92"/>
      <c r="ME29" s="92"/>
      <c r="MF29" s="92"/>
      <c r="MG29" s="92"/>
      <c r="MH29" s="92"/>
      <c r="MI29" s="92"/>
      <c r="MJ29" s="92"/>
      <c r="MK29" s="92"/>
      <c r="ML29" s="92"/>
      <c r="MM29" s="92"/>
      <c r="MN29" s="92"/>
      <c r="MO29" s="92"/>
      <c r="MP29" s="92"/>
      <c r="MQ29" s="92"/>
      <c r="MR29" s="92"/>
      <c r="MS29" s="92"/>
      <c r="MT29" s="92"/>
      <c r="MU29" s="92"/>
      <c r="MV29" s="92"/>
      <c r="MW29" s="92"/>
      <c r="MX29" s="92"/>
      <c r="MY29" s="92"/>
      <c r="MZ29" s="92"/>
      <c r="NA29" s="92"/>
      <c r="NB29" s="92"/>
      <c r="NC29" s="92"/>
      <c r="ND29" s="92"/>
      <c r="NE29" s="92"/>
      <c r="NF29" s="92"/>
      <c r="NG29" s="92"/>
      <c r="NH29" s="92"/>
      <c r="NI29" s="92"/>
      <c r="NJ29" s="92"/>
      <c r="NK29" s="92"/>
      <c r="NL29" s="92"/>
      <c r="NM29" s="92"/>
      <c r="NN29" s="92"/>
      <c r="NO29" s="92"/>
      <c r="NP29" s="92"/>
      <c r="NQ29" s="92"/>
      <c r="NR29" s="92"/>
      <c r="NS29" s="92"/>
      <c r="NT29" s="92"/>
      <c r="NU29" s="92"/>
      <c r="NV29" s="92"/>
      <c r="NW29" s="92"/>
      <c r="NX29" s="92"/>
      <c r="NY29" s="92"/>
      <c r="NZ29" s="92"/>
      <c r="OA29" s="92"/>
      <c r="OB29" s="92"/>
      <c r="OC29" s="92"/>
      <c r="OD29" s="92"/>
      <c r="OE29" s="92"/>
      <c r="OF29" s="92"/>
      <c r="OG29" s="92"/>
      <c r="OH29" s="92"/>
      <c r="OI29" s="92"/>
      <c r="OJ29" s="92"/>
      <c r="OK29" s="92"/>
      <c r="OL29" s="92"/>
      <c r="OM29" s="92"/>
      <c r="ON29" s="92"/>
      <c r="OO29" s="92"/>
      <c r="OP29" s="92"/>
      <c r="OQ29" s="92"/>
      <c r="OR29" s="92"/>
      <c r="OS29" s="92"/>
      <c r="OT29" s="92"/>
      <c r="OU29" s="92"/>
      <c r="OV29" s="92"/>
      <c r="OW29" s="92"/>
      <c r="OX29" s="92"/>
      <c r="OY29" s="92"/>
      <c r="OZ29" s="92"/>
      <c r="PA29" s="92"/>
      <c r="PB29" s="92"/>
      <c r="PC29" s="92"/>
      <c r="PD29" s="92"/>
      <c r="PE29" s="92"/>
      <c r="PF29" s="92"/>
      <c r="PG29" s="92"/>
      <c r="PH29" s="92"/>
      <c r="PI29" s="92"/>
      <c r="PJ29" s="92"/>
      <c r="PK29" s="92"/>
      <c r="PL29" s="92"/>
      <c r="PM29" s="92"/>
      <c r="PN29" s="92"/>
      <c r="PO29" s="92"/>
      <c r="PP29" s="92"/>
      <c r="PQ29" s="92"/>
      <c r="PR29" s="92"/>
      <c r="PS29" s="92"/>
      <c r="PT29" s="92"/>
      <c r="PU29" s="92"/>
      <c r="PV29" s="92"/>
      <c r="PW29" s="92"/>
      <c r="PX29" s="92"/>
      <c r="PY29" s="92"/>
      <c r="PZ29" s="92"/>
      <c r="QA29" s="92"/>
      <c r="QB29" s="92"/>
      <c r="QC29" s="92"/>
      <c r="QD29" s="92"/>
      <c r="QE29" s="92"/>
      <c r="QF29" s="92"/>
      <c r="QG29" s="92"/>
      <c r="QH29" s="92"/>
      <c r="QI29" s="92"/>
      <c r="QJ29" s="92"/>
      <c r="QK29" s="92"/>
      <c r="QL29" s="92"/>
      <c r="QM29" s="92"/>
      <c r="QN29" s="92"/>
      <c r="QO29" s="92"/>
      <c r="QP29" s="92"/>
      <c r="QQ29" s="92"/>
      <c r="QR29" s="92"/>
      <c r="QS29" s="92"/>
      <c r="QT29" s="92"/>
      <c r="QU29" s="92"/>
      <c r="QV29" s="92"/>
      <c r="QW29" s="92"/>
      <c r="QX29" s="92"/>
      <c r="QY29" s="92"/>
      <c r="QZ29" s="92"/>
      <c r="RA29" s="92"/>
      <c r="RB29" s="92"/>
      <c r="RC29" s="92"/>
      <c r="RD29" s="92"/>
      <c r="RE29" s="92"/>
      <c r="RF29" s="92"/>
      <c r="RG29" s="92"/>
      <c r="RH29" s="92"/>
      <c r="RI29" s="92"/>
      <c r="RJ29" s="92"/>
      <c r="RK29" s="92"/>
      <c r="RL29" s="92"/>
      <c r="RM29" s="92"/>
      <c r="RN29" s="92"/>
      <c r="RO29" s="92"/>
      <c r="RP29" s="92"/>
      <c r="RQ29" s="92"/>
      <c r="RR29" s="92"/>
      <c r="RS29" s="92"/>
      <c r="RT29" s="92"/>
      <c r="RU29" s="92"/>
      <c r="RV29" s="92"/>
      <c r="RW29" s="92"/>
      <c r="RX29" s="92"/>
      <c r="RY29" s="92"/>
      <c r="RZ29" s="92"/>
      <c r="SA29" s="92"/>
      <c r="SB29" s="92"/>
      <c r="SC29" s="92"/>
      <c r="SD29" s="92"/>
      <c r="SE29" s="92"/>
      <c r="SF29" s="92"/>
      <c r="SG29" s="92"/>
      <c r="SH29" s="92"/>
      <c r="SI29" s="92"/>
      <c r="SJ29" s="92"/>
      <c r="SK29" s="92"/>
      <c r="SL29" s="92"/>
      <c r="SM29" s="92"/>
      <c r="SN29" s="92"/>
      <c r="SO29" s="92"/>
      <c r="SP29" s="92"/>
      <c r="SQ29" s="92"/>
      <c r="SR29" s="92"/>
      <c r="SS29" s="92"/>
      <c r="ST29" s="92"/>
      <c r="SU29" s="92"/>
      <c r="SV29" s="92"/>
      <c r="SW29" s="92"/>
      <c r="SX29" s="92"/>
      <c r="SY29" s="92"/>
      <c r="SZ29" s="92"/>
      <c r="TA29" s="92"/>
      <c r="TB29" s="92"/>
      <c r="TC29" s="92"/>
      <c r="TD29" s="92"/>
      <c r="TE29" s="92"/>
      <c r="TF29" s="92"/>
      <c r="TG29" s="92"/>
      <c r="TH29" s="92"/>
      <c r="TI29" s="92"/>
      <c r="TJ29" s="92"/>
      <c r="TK29" s="92"/>
      <c r="TL29" s="92"/>
      <c r="TM29" s="92"/>
      <c r="TN29" s="92"/>
      <c r="TO29" s="92"/>
      <c r="TP29" s="92"/>
      <c r="TQ29" s="92"/>
      <c r="TR29" s="92"/>
      <c r="TS29" s="92"/>
      <c r="TT29" s="92"/>
      <c r="TU29" s="92"/>
      <c r="TV29" s="92"/>
      <c r="TW29" s="92"/>
      <c r="TX29" s="92"/>
      <c r="TY29" s="92"/>
      <c r="TZ29" s="92"/>
      <c r="UA29" s="92"/>
      <c r="UB29" s="92"/>
      <c r="UC29" s="92"/>
      <c r="UD29" s="92"/>
      <c r="UE29" s="92"/>
      <c r="UF29" s="92"/>
      <c r="UG29" s="92"/>
      <c r="UH29" s="92"/>
      <c r="UI29" s="92"/>
      <c r="UJ29" s="92"/>
      <c r="UK29" s="92"/>
      <c r="UL29" s="92"/>
      <c r="UM29" s="92"/>
      <c r="UN29" s="92"/>
      <c r="UO29" s="92"/>
      <c r="UP29" s="92"/>
      <c r="UQ29" s="92"/>
      <c r="UR29" s="92"/>
      <c r="US29" s="92"/>
      <c r="UT29" s="92"/>
      <c r="UU29" s="92"/>
      <c r="UV29" s="92"/>
      <c r="UW29" s="92"/>
      <c r="UX29" s="92"/>
      <c r="UY29" s="92"/>
      <c r="UZ29" s="92"/>
      <c r="VA29" s="92"/>
      <c r="VB29" s="92"/>
      <c r="VC29" s="92"/>
      <c r="VD29" s="92"/>
      <c r="VE29" s="92"/>
      <c r="VF29" s="92"/>
      <c r="VG29" s="92"/>
      <c r="VH29" s="92"/>
      <c r="VI29" s="92"/>
      <c r="VJ29" s="92"/>
      <c r="VK29" s="92"/>
      <c r="VL29" s="92"/>
      <c r="VM29" s="92"/>
      <c r="VN29" s="92"/>
      <c r="VO29" s="92"/>
      <c r="VP29" s="92"/>
      <c r="VQ29" s="92"/>
      <c r="VR29" s="92"/>
      <c r="VS29" s="92"/>
      <c r="VT29" s="92"/>
      <c r="VU29" s="92"/>
      <c r="VV29" s="92"/>
      <c r="VW29" s="92"/>
      <c r="VX29" s="92"/>
      <c r="VY29" s="92"/>
      <c r="VZ29" s="92"/>
      <c r="WA29" s="92"/>
      <c r="WB29" s="92"/>
      <c r="WC29" s="92"/>
      <c r="WD29" s="92"/>
      <c r="WE29" s="92"/>
      <c r="WF29" s="92"/>
      <c r="WG29" s="92"/>
      <c r="WH29" s="92"/>
      <c r="WI29" s="92"/>
      <c r="WJ29" s="92"/>
      <c r="WK29" s="92"/>
      <c r="WL29" s="92"/>
      <c r="WM29" s="92"/>
      <c r="WN29" s="92"/>
      <c r="WO29" s="92"/>
      <c r="WP29" s="92"/>
      <c r="WQ29" s="92"/>
      <c r="WR29" s="92"/>
      <c r="WS29" s="92"/>
      <c r="WT29" s="92"/>
      <c r="WU29" s="92"/>
      <c r="WV29" s="92"/>
      <c r="WW29" s="92"/>
      <c r="WX29" s="92"/>
      <c r="WY29" s="92"/>
      <c r="WZ29" s="92"/>
      <c r="XA29" s="92"/>
      <c r="XB29" s="92"/>
      <c r="XC29" s="92"/>
      <c r="XD29" s="92"/>
      <c r="XE29" s="92"/>
      <c r="XF29" s="92"/>
      <c r="XG29" s="92"/>
      <c r="XH29" s="92"/>
      <c r="XI29" s="92"/>
      <c r="XJ29" s="92"/>
      <c r="XK29" s="92"/>
      <c r="XL29" s="92"/>
      <c r="XM29" s="92"/>
      <c r="XN29" s="92"/>
      <c r="XO29" s="92"/>
      <c r="XP29" s="92"/>
      <c r="XQ29" s="92"/>
      <c r="XR29" s="92"/>
      <c r="XS29" s="92"/>
      <c r="XT29" s="92"/>
      <c r="XU29" s="92"/>
      <c r="XV29" s="92"/>
      <c r="XW29" s="92"/>
      <c r="XX29" s="92"/>
      <c r="XY29" s="92"/>
      <c r="XZ29" s="92"/>
      <c r="YA29" s="92"/>
      <c r="YB29" s="92"/>
      <c r="YC29" s="92"/>
      <c r="YD29" s="92"/>
      <c r="YE29" s="92"/>
      <c r="YF29" s="92"/>
      <c r="YG29" s="92"/>
      <c r="YH29" s="92"/>
      <c r="YI29" s="92"/>
      <c r="YJ29" s="92"/>
      <c r="YK29" s="92"/>
      <c r="YL29" s="92"/>
      <c r="YM29" s="92"/>
      <c r="YN29" s="92"/>
      <c r="YO29" s="92"/>
      <c r="YP29" s="92"/>
      <c r="YQ29" s="92"/>
      <c r="YR29" s="92"/>
      <c r="YS29" s="92"/>
      <c r="YT29" s="92"/>
      <c r="YU29" s="92"/>
      <c r="YV29" s="92"/>
      <c r="YW29" s="92"/>
      <c r="YX29" s="92"/>
      <c r="YY29" s="92"/>
      <c r="YZ29" s="92"/>
      <c r="ZA29" s="92"/>
      <c r="ZB29" s="92"/>
      <c r="ZC29" s="92"/>
      <c r="ZD29" s="92"/>
      <c r="ZE29" s="92"/>
      <c r="ZF29" s="92"/>
      <c r="ZG29" s="92"/>
      <c r="ZH29" s="92"/>
      <c r="ZI29" s="92"/>
      <c r="ZJ29" s="92"/>
      <c r="ZK29" s="92"/>
      <c r="ZL29" s="92"/>
      <c r="ZM29" s="92"/>
      <c r="ZN29" s="92"/>
      <c r="ZO29" s="92"/>
      <c r="ZP29" s="92"/>
      <c r="ZQ29" s="92"/>
      <c r="ZR29" s="92"/>
      <c r="ZS29" s="92"/>
      <c r="ZT29" s="92"/>
      <c r="ZU29" s="92"/>
      <c r="ZV29" s="92"/>
      <c r="ZW29" s="92"/>
      <c r="ZX29" s="92"/>
      <c r="ZY29" s="92"/>
      <c r="ZZ29" s="92"/>
      <c r="AAA29" s="92"/>
      <c r="AAB29" s="92"/>
      <c r="AAC29" s="92"/>
      <c r="AAD29" s="92"/>
      <c r="AAE29" s="92"/>
      <c r="AAF29" s="92"/>
      <c r="AAG29" s="92"/>
      <c r="AAH29" s="92"/>
      <c r="AAI29" s="92"/>
      <c r="AAJ29" s="92"/>
      <c r="AAK29" s="92"/>
      <c r="AAL29" s="92"/>
      <c r="AAM29" s="92"/>
      <c r="AAN29" s="92"/>
      <c r="AAO29" s="92"/>
      <c r="AAP29" s="92"/>
      <c r="AAQ29" s="92"/>
      <c r="AAR29" s="92"/>
      <c r="AAS29" s="92"/>
      <c r="AAT29" s="92"/>
      <c r="AAU29" s="92"/>
      <c r="AAV29" s="92"/>
      <c r="AAW29" s="92"/>
      <c r="AAX29" s="92"/>
      <c r="AAY29" s="92"/>
      <c r="AAZ29" s="92"/>
      <c r="ABA29" s="92"/>
      <c r="ABB29" s="92"/>
      <c r="ABC29" s="92"/>
      <c r="ABD29" s="92"/>
      <c r="ABE29" s="92"/>
      <c r="ABF29" s="92"/>
      <c r="ABG29" s="92"/>
      <c r="ABH29" s="92"/>
      <c r="ABI29" s="92"/>
      <c r="ABJ29" s="92"/>
      <c r="ABK29" s="92"/>
      <c r="ABL29" s="92"/>
      <c r="ABM29" s="92"/>
      <c r="ABN29" s="92"/>
      <c r="ABO29" s="92"/>
      <c r="ABP29" s="92"/>
      <c r="ABQ29" s="92"/>
      <c r="ABR29" s="92"/>
      <c r="ABS29" s="92"/>
      <c r="ABT29" s="92"/>
      <c r="ABU29" s="92"/>
      <c r="ABV29" s="92"/>
      <c r="ABW29" s="92"/>
      <c r="ABX29" s="92"/>
      <c r="ABY29" s="92"/>
      <c r="ABZ29" s="92"/>
      <c r="ACA29" s="92"/>
      <c r="ACB29" s="92"/>
      <c r="ACC29" s="92"/>
      <c r="ACD29" s="92"/>
      <c r="ACE29" s="92"/>
      <c r="ACF29" s="92"/>
      <c r="ACG29" s="92"/>
      <c r="ACH29" s="92"/>
      <c r="ACI29" s="92"/>
      <c r="ACJ29" s="92"/>
      <c r="ACK29" s="92"/>
      <c r="ACL29" s="92"/>
      <c r="ACM29" s="92"/>
      <c r="ACN29" s="92"/>
      <c r="ACO29" s="92"/>
      <c r="ACP29" s="92"/>
      <c r="ACQ29" s="92"/>
      <c r="ACR29" s="92"/>
      <c r="ACS29" s="92"/>
      <c r="ACT29" s="92"/>
      <c r="ACU29" s="92"/>
      <c r="ACV29" s="92"/>
      <c r="ACW29" s="92"/>
      <c r="ACX29" s="92"/>
      <c r="ACY29" s="92"/>
      <c r="ACZ29" s="92"/>
      <c r="ADA29" s="92"/>
      <c r="ADB29" s="92"/>
      <c r="ADC29" s="92"/>
      <c r="ADD29" s="92"/>
      <c r="ADE29" s="92"/>
      <c r="ADF29" s="92"/>
      <c r="ADG29" s="92"/>
      <c r="ADH29" s="92"/>
      <c r="ADI29" s="92"/>
      <c r="ADJ29" s="92"/>
      <c r="ADK29" s="92"/>
      <c r="ADL29" s="92"/>
      <c r="ADM29" s="92"/>
      <c r="ADN29" s="92"/>
      <c r="ADO29" s="92"/>
      <c r="ADP29" s="92"/>
      <c r="ADQ29" s="92"/>
      <c r="ADR29" s="92"/>
      <c r="ADS29" s="92"/>
      <c r="ADT29" s="92"/>
      <c r="ADU29" s="92"/>
      <c r="ADV29" s="92"/>
      <c r="ADW29" s="92"/>
      <c r="ADX29" s="92"/>
      <c r="ADY29" s="92"/>
      <c r="ADZ29" s="92"/>
      <c r="AEA29" s="92"/>
      <c r="AEB29" s="92"/>
      <c r="AEC29" s="92"/>
      <c r="AED29" s="92"/>
      <c r="AEE29" s="92"/>
      <c r="AEF29" s="92"/>
      <c r="AEG29" s="92"/>
      <c r="AEH29" s="92"/>
      <c r="AEI29" s="92"/>
      <c r="AEJ29" s="92"/>
      <c r="AEK29" s="92"/>
      <c r="AEL29" s="92"/>
      <c r="AEM29" s="92"/>
      <c r="AEN29" s="92"/>
      <c r="AEO29" s="92"/>
      <c r="AEP29" s="92"/>
      <c r="AEQ29" s="92"/>
      <c r="AER29" s="92"/>
      <c r="AES29" s="92"/>
      <c r="AET29" s="92"/>
      <c r="AEU29" s="92"/>
      <c r="AEV29" s="92"/>
      <c r="AEW29" s="92"/>
      <c r="AEX29" s="92"/>
      <c r="AEY29" s="92"/>
      <c r="AEZ29" s="92"/>
      <c r="AFA29" s="92"/>
      <c r="AFB29" s="92"/>
      <c r="AFC29" s="92"/>
      <c r="AFD29" s="92"/>
      <c r="AFE29" s="92"/>
      <c r="AFF29" s="92"/>
      <c r="AFG29" s="92"/>
      <c r="AFH29" s="92"/>
      <c r="AFI29" s="92"/>
      <c r="AFJ29" s="92"/>
      <c r="AFK29" s="92"/>
      <c r="AFL29" s="92"/>
      <c r="AFM29" s="92"/>
      <c r="AFN29" s="92"/>
      <c r="AFO29" s="92"/>
      <c r="AFP29" s="92"/>
      <c r="AFQ29" s="92"/>
      <c r="AFR29" s="92"/>
      <c r="AFS29" s="92"/>
      <c r="AFT29" s="92"/>
      <c r="AFU29" s="92"/>
      <c r="AFV29" s="92"/>
      <c r="AFW29" s="92"/>
      <c r="AFX29" s="92"/>
      <c r="AFY29" s="92"/>
      <c r="AFZ29" s="92"/>
      <c r="AGA29" s="92"/>
      <c r="AGB29" s="92"/>
      <c r="AGC29" s="92"/>
      <c r="AGD29" s="92"/>
      <c r="AGE29" s="92"/>
      <c r="AGF29" s="92"/>
      <c r="AGG29" s="92"/>
      <c r="AGH29" s="92"/>
      <c r="AGI29" s="92"/>
      <c r="AGJ29" s="92"/>
      <c r="AGK29" s="92"/>
      <c r="AGL29" s="92"/>
      <c r="AGM29" s="92"/>
      <c r="AGN29" s="92"/>
      <c r="AGO29" s="92"/>
      <c r="AGP29" s="92"/>
      <c r="AGQ29" s="92"/>
      <c r="AGR29" s="92"/>
      <c r="AGS29" s="92"/>
      <c r="AGT29" s="92"/>
      <c r="AGU29" s="92"/>
      <c r="AGV29" s="92"/>
      <c r="AGW29" s="92"/>
      <c r="AGX29" s="92"/>
      <c r="AGY29" s="92"/>
      <c r="AGZ29" s="92"/>
      <c r="AHA29" s="92"/>
      <c r="AHB29" s="92"/>
      <c r="AHC29" s="92"/>
      <c r="AHD29" s="92"/>
      <c r="AHE29" s="92"/>
      <c r="AHF29" s="92"/>
      <c r="AHG29" s="92"/>
      <c r="AHH29" s="92"/>
      <c r="AHI29" s="92"/>
      <c r="AHJ29" s="92"/>
      <c r="AHK29" s="92"/>
      <c r="AHL29" s="92"/>
      <c r="AHM29" s="92"/>
      <c r="AHN29" s="92"/>
      <c r="AHO29" s="92"/>
      <c r="AHP29" s="92"/>
      <c r="AHQ29" s="92"/>
      <c r="AHR29" s="92"/>
      <c r="AHS29" s="92"/>
      <c r="AHT29" s="92"/>
      <c r="AHU29" s="92"/>
      <c r="AHV29" s="92"/>
      <c r="AHW29" s="92"/>
      <c r="AHX29" s="92"/>
      <c r="AHY29" s="92"/>
      <c r="AHZ29" s="92"/>
      <c r="AIA29" s="92"/>
      <c r="AIB29" s="92"/>
      <c r="AIC29" s="92"/>
      <c r="AID29" s="92"/>
      <c r="AIE29" s="92"/>
      <c r="AIF29" s="92"/>
      <c r="AIG29" s="92"/>
      <c r="AIH29" s="92"/>
      <c r="AII29" s="92"/>
      <c r="AIJ29" s="92"/>
      <c r="AIK29" s="92"/>
      <c r="AIL29" s="92"/>
      <c r="AIM29" s="92"/>
      <c r="AIN29" s="92"/>
      <c r="AIO29" s="92"/>
      <c r="AIP29" s="92"/>
      <c r="AIQ29" s="92"/>
      <c r="AIR29" s="92"/>
      <c r="AIS29" s="92"/>
      <c r="AIT29" s="92"/>
      <c r="AIU29" s="92"/>
      <c r="AIV29" s="92"/>
      <c r="AIW29" s="92"/>
      <c r="AIX29" s="92"/>
      <c r="AIY29" s="92"/>
      <c r="AIZ29" s="92"/>
      <c r="AJA29" s="92"/>
      <c r="AJB29" s="92"/>
      <c r="AJC29" s="92"/>
      <c r="AJD29" s="92"/>
      <c r="AJE29" s="92"/>
      <c r="AJF29" s="92"/>
      <c r="AJG29" s="92"/>
      <c r="AJH29" s="92"/>
      <c r="AJI29" s="92"/>
      <c r="AJJ29" s="92"/>
      <c r="AJK29" s="92"/>
      <c r="AJL29" s="92"/>
      <c r="AJM29" s="92"/>
      <c r="AJN29" s="92"/>
      <c r="AJO29" s="92"/>
      <c r="AJP29" s="92"/>
      <c r="AJQ29" s="92"/>
      <c r="AJR29" s="92"/>
      <c r="AJS29" s="92"/>
      <c r="AJT29" s="92"/>
      <c r="AJU29" s="92"/>
      <c r="AJV29" s="92"/>
      <c r="AJW29" s="92"/>
      <c r="AJX29" s="92"/>
      <c r="AJY29" s="92"/>
      <c r="AJZ29" s="92"/>
      <c r="AKA29" s="92"/>
      <c r="AKB29" s="92"/>
      <c r="AKC29" s="92"/>
      <c r="AKD29" s="92"/>
      <c r="AKE29" s="92"/>
      <c r="AKF29" s="92"/>
      <c r="AKG29" s="92"/>
      <c r="AKH29" s="92"/>
      <c r="AKI29" s="92"/>
    </row>
    <row r="30" spans="1:971" s="515" customFormat="1" ht="13.8" customHeight="1">
      <c r="A30" s="19" t="s">
        <v>37</v>
      </c>
      <c r="B30" s="514" t="s">
        <v>115</v>
      </c>
      <c r="C30" s="514"/>
      <c r="D30" s="518"/>
      <c r="E30" s="518"/>
      <c r="F30" s="518"/>
      <c r="G30" s="518"/>
      <c r="H30" s="518"/>
      <c r="I30" s="518"/>
      <c r="J30" s="518"/>
      <c r="K30" s="518"/>
      <c r="L30" s="518"/>
      <c r="M30" s="518"/>
      <c r="N30" s="518"/>
      <c r="O30" s="518"/>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92"/>
      <c r="DZ30" s="92"/>
      <c r="EA30" s="92"/>
      <c r="EB30" s="92"/>
      <c r="EC30" s="92"/>
      <c r="ED30" s="92"/>
      <c r="EE30" s="92"/>
      <c r="EF30" s="92"/>
      <c r="EG30" s="92"/>
      <c r="EH30" s="92"/>
      <c r="EI30" s="92"/>
      <c r="EJ30" s="92"/>
      <c r="EK30" s="92"/>
      <c r="EL30" s="92"/>
      <c r="EM30" s="92"/>
      <c r="EN30" s="92"/>
      <c r="EO30" s="92"/>
      <c r="EP30" s="92"/>
      <c r="EQ30" s="92"/>
      <c r="ER30" s="92"/>
      <c r="ES30" s="92"/>
      <c r="ET30" s="92"/>
      <c r="EU30" s="92"/>
      <c r="EV30" s="92"/>
      <c r="EW30" s="92"/>
      <c r="EX30" s="92"/>
      <c r="EY30" s="92"/>
      <c r="EZ30" s="92"/>
      <c r="FA30" s="92"/>
      <c r="FB30" s="92"/>
      <c r="FC30" s="92"/>
      <c r="FD30" s="92"/>
      <c r="FE30" s="92"/>
      <c r="FF30" s="92"/>
      <c r="FG30" s="92"/>
      <c r="FH30" s="92"/>
      <c r="FI30" s="92"/>
      <c r="FJ30" s="92"/>
      <c r="FK30" s="92"/>
      <c r="FL30" s="92"/>
      <c r="FM30" s="92"/>
      <c r="FN30" s="92"/>
      <c r="FO30" s="92"/>
      <c r="FP30" s="92"/>
      <c r="FQ30" s="92"/>
      <c r="FR30" s="92"/>
      <c r="FS30" s="92"/>
      <c r="FT30" s="92"/>
      <c r="FU30" s="92"/>
      <c r="FV30" s="92"/>
      <c r="FW30" s="92"/>
      <c r="FX30" s="92"/>
      <c r="FY30" s="92"/>
      <c r="FZ30" s="92"/>
      <c r="GA30" s="92"/>
      <c r="GB30" s="92"/>
      <c r="GC30" s="92"/>
      <c r="GD30" s="92"/>
      <c r="GE30" s="92"/>
      <c r="GF30" s="92"/>
      <c r="GG30" s="92"/>
      <c r="GH30" s="92"/>
      <c r="GI30" s="92"/>
      <c r="GJ30" s="92"/>
      <c r="GK30" s="92"/>
      <c r="GL30" s="92"/>
      <c r="GM30" s="92"/>
      <c r="GN30" s="92"/>
      <c r="GO30" s="92"/>
      <c r="GP30" s="92"/>
      <c r="GQ30" s="92"/>
      <c r="GR30" s="92"/>
      <c r="GS30" s="92"/>
      <c r="GT30" s="92"/>
      <c r="GU30" s="92"/>
      <c r="GV30" s="92"/>
      <c r="GW30" s="92"/>
      <c r="GX30" s="92"/>
      <c r="GY30" s="92"/>
      <c r="GZ30" s="92"/>
      <c r="HA30" s="92"/>
      <c r="HB30" s="92"/>
      <c r="HC30" s="92"/>
      <c r="HD30" s="92"/>
      <c r="HE30" s="92"/>
      <c r="HF30" s="92"/>
      <c r="HG30" s="92"/>
      <c r="HH30" s="92"/>
      <c r="HI30" s="92"/>
      <c r="HJ30" s="92"/>
      <c r="HK30" s="92"/>
      <c r="HL30" s="92"/>
      <c r="HM30" s="92"/>
      <c r="HN30" s="92"/>
      <c r="HO30" s="92"/>
      <c r="HP30" s="92"/>
      <c r="HQ30" s="92"/>
      <c r="HR30" s="92"/>
      <c r="HS30" s="92"/>
      <c r="HT30" s="92"/>
      <c r="HU30" s="92"/>
      <c r="HV30" s="92"/>
      <c r="HW30" s="92"/>
      <c r="HX30" s="92"/>
      <c r="HY30" s="92"/>
      <c r="HZ30" s="92"/>
      <c r="IA30" s="92"/>
      <c r="IB30" s="92"/>
      <c r="IC30" s="92"/>
      <c r="ID30" s="92"/>
      <c r="IE30" s="92"/>
      <c r="IF30" s="92"/>
      <c r="IG30" s="92"/>
      <c r="IH30" s="92"/>
      <c r="II30" s="92"/>
      <c r="IJ30" s="92"/>
      <c r="IK30" s="92"/>
      <c r="IL30" s="92"/>
      <c r="IM30" s="92"/>
      <c r="IN30" s="92"/>
      <c r="IO30" s="92"/>
      <c r="IP30" s="92"/>
      <c r="IQ30" s="92"/>
      <c r="IR30" s="92"/>
      <c r="IS30" s="92"/>
      <c r="IT30" s="92"/>
      <c r="IU30" s="92"/>
      <c r="IV30" s="92"/>
      <c r="IW30" s="92"/>
      <c r="IX30" s="92"/>
      <c r="IY30" s="92"/>
      <c r="IZ30" s="92"/>
      <c r="JA30" s="92"/>
      <c r="JB30" s="92"/>
      <c r="JC30" s="92"/>
      <c r="JD30" s="92"/>
      <c r="JE30" s="92"/>
      <c r="JF30" s="92"/>
      <c r="JG30" s="92"/>
      <c r="JH30" s="92"/>
      <c r="JI30" s="92"/>
      <c r="JJ30" s="92"/>
      <c r="JK30" s="92"/>
      <c r="JL30" s="92"/>
      <c r="JM30" s="92"/>
      <c r="JN30" s="92"/>
      <c r="JO30" s="92"/>
      <c r="JP30" s="92"/>
      <c r="JQ30" s="92"/>
      <c r="JR30" s="92"/>
      <c r="JS30" s="92"/>
      <c r="JT30" s="92"/>
      <c r="JU30" s="92"/>
      <c r="JV30" s="92"/>
      <c r="JW30" s="92"/>
      <c r="JX30" s="92"/>
      <c r="JY30" s="92"/>
      <c r="JZ30" s="92"/>
      <c r="KA30" s="92"/>
      <c r="KB30" s="92"/>
      <c r="KC30" s="92"/>
      <c r="KD30" s="92"/>
      <c r="KE30" s="92"/>
      <c r="KF30" s="92"/>
      <c r="KG30" s="92"/>
      <c r="KH30" s="92"/>
      <c r="KI30" s="92"/>
      <c r="KJ30" s="92"/>
      <c r="KK30" s="92"/>
      <c r="KL30" s="92"/>
      <c r="KM30" s="92"/>
      <c r="KN30" s="92"/>
      <c r="KO30" s="92"/>
      <c r="KP30" s="92"/>
      <c r="KQ30" s="92"/>
      <c r="KR30" s="92"/>
      <c r="KS30" s="92"/>
      <c r="KT30" s="92"/>
      <c r="KU30" s="92"/>
      <c r="KV30" s="92"/>
      <c r="KW30" s="92"/>
      <c r="KX30" s="92"/>
      <c r="KY30" s="92"/>
      <c r="KZ30" s="92"/>
      <c r="LA30" s="92"/>
      <c r="LB30" s="92"/>
      <c r="LC30" s="92"/>
      <c r="LD30" s="92"/>
      <c r="LE30" s="92"/>
      <c r="LF30" s="92"/>
      <c r="LG30" s="92"/>
      <c r="LH30" s="92"/>
      <c r="LI30" s="92"/>
      <c r="LJ30" s="92"/>
      <c r="LK30" s="92"/>
      <c r="LL30" s="92"/>
      <c r="LM30" s="92"/>
      <c r="LN30" s="92"/>
      <c r="LO30" s="92"/>
      <c r="LP30" s="92"/>
      <c r="LQ30" s="92"/>
      <c r="LR30" s="92"/>
      <c r="LS30" s="92"/>
      <c r="LT30" s="92"/>
      <c r="LU30" s="92"/>
      <c r="LV30" s="92"/>
      <c r="LW30" s="92"/>
      <c r="LX30" s="92"/>
      <c r="LY30" s="92"/>
      <c r="LZ30" s="92"/>
      <c r="MA30" s="92"/>
      <c r="MB30" s="92"/>
      <c r="MC30" s="92"/>
      <c r="MD30" s="92"/>
      <c r="ME30" s="92"/>
      <c r="MF30" s="92"/>
      <c r="MG30" s="92"/>
      <c r="MH30" s="92"/>
      <c r="MI30" s="92"/>
      <c r="MJ30" s="92"/>
      <c r="MK30" s="92"/>
      <c r="ML30" s="92"/>
      <c r="MM30" s="92"/>
      <c r="MN30" s="92"/>
      <c r="MO30" s="92"/>
      <c r="MP30" s="92"/>
      <c r="MQ30" s="92"/>
      <c r="MR30" s="92"/>
      <c r="MS30" s="92"/>
      <c r="MT30" s="92"/>
      <c r="MU30" s="92"/>
      <c r="MV30" s="92"/>
      <c r="MW30" s="92"/>
      <c r="MX30" s="92"/>
      <c r="MY30" s="92"/>
      <c r="MZ30" s="92"/>
      <c r="NA30" s="92"/>
      <c r="NB30" s="92"/>
      <c r="NC30" s="92"/>
      <c r="ND30" s="92"/>
      <c r="NE30" s="92"/>
      <c r="NF30" s="92"/>
      <c r="NG30" s="92"/>
      <c r="NH30" s="92"/>
      <c r="NI30" s="92"/>
      <c r="NJ30" s="92"/>
      <c r="NK30" s="92"/>
      <c r="NL30" s="92"/>
      <c r="NM30" s="92"/>
      <c r="NN30" s="92"/>
      <c r="NO30" s="92"/>
      <c r="NP30" s="92"/>
      <c r="NQ30" s="92"/>
      <c r="NR30" s="92"/>
      <c r="NS30" s="92"/>
      <c r="NT30" s="92"/>
      <c r="NU30" s="92"/>
      <c r="NV30" s="92"/>
      <c r="NW30" s="92"/>
      <c r="NX30" s="92"/>
      <c r="NY30" s="92"/>
      <c r="NZ30" s="92"/>
      <c r="OA30" s="92"/>
      <c r="OB30" s="92"/>
      <c r="OC30" s="92"/>
      <c r="OD30" s="92"/>
      <c r="OE30" s="92"/>
      <c r="OF30" s="92"/>
      <c r="OG30" s="92"/>
      <c r="OH30" s="92"/>
      <c r="OI30" s="92"/>
      <c r="OJ30" s="92"/>
      <c r="OK30" s="92"/>
      <c r="OL30" s="92"/>
      <c r="OM30" s="92"/>
      <c r="ON30" s="92"/>
      <c r="OO30" s="92"/>
      <c r="OP30" s="92"/>
      <c r="OQ30" s="92"/>
      <c r="OR30" s="92"/>
      <c r="OS30" s="92"/>
      <c r="OT30" s="92"/>
      <c r="OU30" s="92"/>
      <c r="OV30" s="92"/>
      <c r="OW30" s="92"/>
      <c r="OX30" s="92"/>
      <c r="OY30" s="92"/>
      <c r="OZ30" s="92"/>
      <c r="PA30" s="92"/>
      <c r="PB30" s="92"/>
      <c r="PC30" s="92"/>
      <c r="PD30" s="92"/>
      <c r="PE30" s="92"/>
      <c r="PF30" s="92"/>
      <c r="PG30" s="92"/>
      <c r="PH30" s="92"/>
      <c r="PI30" s="92"/>
      <c r="PJ30" s="92"/>
      <c r="PK30" s="92"/>
      <c r="PL30" s="92"/>
      <c r="PM30" s="92"/>
      <c r="PN30" s="92"/>
      <c r="PO30" s="92"/>
      <c r="PP30" s="92"/>
      <c r="PQ30" s="92"/>
      <c r="PR30" s="92"/>
      <c r="PS30" s="92"/>
      <c r="PT30" s="92"/>
      <c r="PU30" s="92"/>
      <c r="PV30" s="92"/>
      <c r="PW30" s="92"/>
      <c r="PX30" s="92"/>
      <c r="PY30" s="92"/>
      <c r="PZ30" s="92"/>
      <c r="QA30" s="92"/>
      <c r="QB30" s="92"/>
      <c r="QC30" s="92"/>
      <c r="QD30" s="92"/>
      <c r="QE30" s="92"/>
      <c r="QF30" s="92"/>
      <c r="QG30" s="92"/>
      <c r="QH30" s="92"/>
      <c r="QI30" s="92"/>
      <c r="QJ30" s="92"/>
      <c r="QK30" s="92"/>
      <c r="QL30" s="92"/>
      <c r="QM30" s="92"/>
      <c r="QN30" s="92"/>
      <c r="QO30" s="92"/>
      <c r="QP30" s="92"/>
      <c r="QQ30" s="92"/>
      <c r="QR30" s="92"/>
      <c r="QS30" s="92"/>
      <c r="QT30" s="92"/>
      <c r="QU30" s="92"/>
      <c r="QV30" s="92"/>
      <c r="QW30" s="92"/>
      <c r="QX30" s="92"/>
      <c r="QY30" s="92"/>
      <c r="QZ30" s="92"/>
      <c r="RA30" s="92"/>
      <c r="RB30" s="92"/>
      <c r="RC30" s="92"/>
      <c r="RD30" s="92"/>
      <c r="RE30" s="92"/>
      <c r="RF30" s="92"/>
      <c r="RG30" s="92"/>
      <c r="RH30" s="92"/>
      <c r="RI30" s="92"/>
      <c r="RJ30" s="92"/>
      <c r="RK30" s="92"/>
      <c r="RL30" s="92"/>
      <c r="RM30" s="92"/>
      <c r="RN30" s="92"/>
      <c r="RO30" s="92"/>
      <c r="RP30" s="92"/>
      <c r="RQ30" s="92"/>
      <c r="RR30" s="92"/>
      <c r="RS30" s="92"/>
      <c r="RT30" s="92"/>
      <c r="RU30" s="92"/>
      <c r="RV30" s="92"/>
      <c r="RW30" s="92"/>
      <c r="RX30" s="92"/>
      <c r="RY30" s="92"/>
      <c r="RZ30" s="92"/>
      <c r="SA30" s="92"/>
      <c r="SB30" s="92"/>
      <c r="SC30" s="92"/>
      <c r="SD30" s="92"/>
      <c r="SE30" s="92"/>
      <c r="SF30" s="92"/>
      <c r="SG30" s="92"/>
      <c r="SH30" s="92"/>
      <c r="SI30" s="92"/>
      <c r="SJ30" s="92"/>
      <c r="SK30" s="92"/>
      <c r="SL30" s="92"/>
      <c r="SM30" s="92"/>
      <c r="SN30" s="92"/>
      <c r="SO30" s="92"/>
      <c r="SP30" s="92"/>
      <c r="SQ30" s="92"/>
      <c r="SR30" s="92"/>
      <c r="SS30" s="92"/>
      <c r="ST30" s="92"/>
      <c r="SU30" s="92"/>
      <c r="SV30" s="92"/>
      <c r="SW30" s="92"/>
      <c r="SX30" s="92"/>
      <c r="SY30" s="92"/>
      <c r="SZ30" s="92"/>
      <c r="TA30" s="92"/>
      <c r="TB30" s="92"/>
      <c r="TC30" s="92"/>
      <c r="TD30" s="92"/>
      <c r="TE30" s="92"/>
      <c r="TF30" s="92"/>
      <c r="TG30" s="92"/>
      <c r="TH30" s="92"/>
      <c r="TI30" s="92"/>
      <c r="TJ30" s="92"/>
      <c r="TK30" s="92"/>
      <c r="TL30" s="92"/>
      <c r="TM30" s="92"/>
      <c r="TN30" s="92"/>
      <c r="TO30" s="92"/>
      <c r="TP30" s="92"/>
      <c r="TQ30" s="92"/>
      <c r="TR30" s="92"/>
      <c r="TS30" s="92"/>
      <c r="TT30" s="92"/>
      <c r="TU30" s="92"/>
      <c r="TV30" s="92"/>
      <c r="TW30" s="92"/>
      <c r="TX30" s="92"/>
      <c r="TY30" s="92"/>
      <c r="TZ30" s="92"/>
      <c r="UA30" s="92"/>
      <c r="UB30" s="92"/>
      <c r="UC30" s="92"/>
      <c r="UD30" s="92"/>
      <c r="UE30" s="92"/>
      <c r="UF30" s="92"/>
      <c r="UG30" s="92"/>
      <c r="UH30" s="92"/>
      <c r="UI30" s="92"/>
      <c r="UJ30" s="92"/>
      <c r="UK30" s="92"/>
      <c r="UL30" s="92"/>
      <c r="UM30" s="92"/>
      <c r="UN30" s="92"/>
      <c r="UO30" s="92"/>
      <c r="UP30" s="92"/>
      <c r="UQ30" s="92"/>
      <c r="UR30" s="92"/>
      <c r="US30" s="92"/>
      <c r="UT30" s="92"/>
      <c r="UU30" s="92"/>
      <c r="UV30" s="92"/>
      <c r="UW30" s="92"/>
      <c r="UX30" s="92"/>
      <c r="UY30" s="92"/>
      <c r="UZ30" s="92"/>
      <c r="VA30" s="92"/>
      <c r="VB30" s="92"/>
      <c r="VC30" s="92"/>
      <c r="VD30" s="92"/>
      <c r="VE30" s="92"/>
      <c r="VF30" s="92"/>
      <c r="VG30" s="92"/>
      <c r="VH30" s="92"/>
      <c r="VI30" s="92"/>
      <c r="VJ30" s="92"/>
      <c r="VK30" s="92"/>
      <c r="VL30" s="92"/>
      <c r="VM30" s="92"/>
      <c r="VN30" s="92"/>
      <c r="VO30" s="92"/>
      <c r="VP30" s="92"/>
      <c r="VQ30" s="92"/>
      <c r="VR30" s="92"/>
      <c r="VS30" s="92"/>
      <c r="VT30" s="92"/>
      <c r="VU30" s="92"/>
      <c r="VV30" s="92"/>
      <c r="VW30" s="92"/>
      <c r="VX30" s="92"/>
      <c r="VY30" s="92"/>
      <c r="VZ30" s="92"/>
      <c r="WA30" s="92"/>
      <c r="WB30" s="92"/>
      <c r="WC30" s="92"/>
      <c r="WD30" s="92"/>
      <c r="WE30" s="92"/>
      <c r="WF30" s="92"/>
      <c r="WG30" s="92"/>
      <c r="WH30" s="92"/>
      <c r="WI30" s="92"/>
      <c r="WJ30" s="92"/>
      <c r="WK30" s="92"/>
      <c r="WL30" s="92"/>
      <c r="WM30" s="92"/>
      <c r="WN30" s="92"/>
      <c r="WO30" s="92"/>
      <c r="WP30" s="92"/>
      <c r="WQ30" s="92"/>
      <c r="WR30" s="92"/>
      <c r="WS30" s="92"/>
      <c r="WT30" s="92"/>
      <c r="WU30" s="92"/>
      <c r="WV30" s="92"/>
      <c r="WW30" s="92"/>
      <c r="WX30" s="92"/>
      <c r="WY30" s="92"/>
      <c r="WZ30" s="92"/>
      <c r="XA30" s="92"/>
      <c r="XB30" s="92"/>
      <c r="XC30" s="92"/>
      <c r="XD30" s="92"/>
      <c r="XE30" s="92"/>
      <c r="XF30" s="92"/>
      <c r="XG30" s="92"/>
      <c r="XH30" s="92"/>
      <c r="XI30" s="92"/>
      <c r="XJ30" s="92"/>
      <c r="XK30" s="92"/>
      <c r="XL30" s="92"/>
      <c r="XM30" s="92"/>
      <c r="XN30" s="92"/>
      <c r="XO30" s="92"/>
      <c r="XP30" s="92"/>
      <c r="XQ30" s="92"/>
      <c r="XR30" s="92"/>
      <c r="XS30" s="92"/>
      <c r="XT30" s="92"/>
      <c r="XU30" s="92"/>
      <c r="XV30" s="92"/>
      <c r="XW30" s="92"/>
      <c r="XX30" s="92"/>
      <c r="XY30" s="92"/>
      <c r="XZ30" s="92"/>
      <c r="YA30" s="92"/>
      <c r="YB30" s="92"/>
      <c r="YC30" s="92"/>
      <c r="YD30" s="92"/>
      <c r="YE30" s="92"/>
      <c r="YF30" s="92"/>
      <c r="YG30" s="92"/>
      <c r="YH30" s="92"/>
      <c r="YI30" s="92"/>
      <c r="YJ30" s="92"/>
      <c r="YK30" s="92"/>
      <c r="YL30" s="92"/>
      <c r="YM30" s="92"/>
      <c r="YN30" s="92"/>
      <c r="YO30" s="92"/>
      <c r="YP30" s="92"/>
      <c r="YQ30" s="92"/>
      <c r="YR30" s="92"/>
      <c r="YS30" s="92"/>
      <c r="YT30" s="92"/>
      <c r="YU30" s="92"/>
      <c r="YV30" s="92"/>
      <c r="YW30" s="92"/>
      <c r="YX30" s="92"/>
      <c r="YY30" s="92"/>
      <c r="YZ30" s="92"/>
      <c r="ZA30" s="92"/>
      <c r="ZB30" s="92"/>
      <c r="ZC30" s="92"/>
      <c r="ZD30" s="92"/>
      <c r="ZE30" s="92"/>
      <c r="ZF30" s="92"/>
      <c r="ZG30" s="92"/>
      <c r="ZH30" s="92"/>
      <c r="ZI30" s="92"/>
      <c r="ZJ30" s="92"/>
      <c r="ZK30" s="92"/>
      <c r="ZL30" s="92"/>
      <c r="ZM30" s="92"/>
      <c r="ZN30" s="92"/>
      <c r="ZO30" s="92"/>
      <c r="ZP30" s="92"/>
      <c r="ZQ30" s="92"/>
      <c r="ZR30" s="92"/>
      <c r="ZS30" s="92"/>
      <c r="ZT30" s="92"/>
      <c r="ZU30" s="92"/>
      <c r="ZV30" s="92"/>
      <c r="ZW30" s="92"/>
      <c r="ZX30" s="92"/>
      <c r="ZY30" s="92"/>
      <c r="ZZ30" s="92"/>
      <c r="AAA30" s="92"/>
      <c r="AAB30" s="92"/>
      <c r="AAC30" s="92"/>
      <c r="AAD30" s="92"/>
      <c r="AAE30" s="92"/>
      <c r="AAF30" s="92"/>
      <c r="AAG30" s="92"/>
      <c r="AAH30" s="92"/>
      <c r="AAI30" s="92"/>
      <c r="AAJ30" s="92"/>
      <c r="AAK30" s="92"/>
      <c r="AAL30" s="92"/>
      <c r="AAM30" s="92"/>
      <c r="AAN30" s="92"/>
      <c r="AAO30" s="92"/>
      <c r="AAP30" s="92"/>
      <c r="AAQ30" s="92"/>
      <c r="AAR30" s="92"/>
      <c r="AAS30" s="92"/>
      <c r="AAT30" s="92"/>
      <c r="AAU30" s="92"/>
      <c r="AAV30" s="92"/>
      <c r="AAW30" s="92"/>
      <c r="AAX30" s="92"/>
      <c r="AAY30" s="92"/>
      <c r="AAZ30" s="92"/>
      <c r="ABA30" s="92"/>
      <c r="ABB30" s="92"/>
      <c r="ABC30" s="92"/>
      <c r="ABD30" s="92"/>
      <c r="ABE30" s="92"/>
      <c r="ABF30" s="92"/>
      <c r="ABG30" s="92"/>
      <c r="ABH30" s="92"/>
      <c r="ABI30" s="92"/>
      <c r="ABJ30" s="92"/>
      <c r="ABK30" s="92"/>
      <c r="ABL30" s="92"/>
      <c r="ABM30" s="92"/>
      <c r="ABN30" s="92"/>
      <c r="ABO30" s="92"/>
      <c r="ABP30" s="92"/>
      <c r="ABQ30" s="92"/>
      <c r="ABR30" s="92"/>
      <c r="ABS30" s="92"/>
      <c r="ABT30" s="92"/>
      <c r="ABU30" s="92"/>
      <c r="ABV30" s="92"/>
      <c r="ABW30" s="92"/>
      <c r="ABX30" s="92"/>
      <c r="ABY30" s="92"/>
      <c r="ABZ30" s="92"/>
      <c r="ACA30" s="92"/>
      <c r="ACB30" s="92"/>
      <c r="ACC30" s="92"/>
      <c r="ACD30" s="92"/>
      <c r="ACE30" s="92"/>
      <c r="ACF30" s="92"/>
      <c r="ACG30" s="92"/>
      <c r="ACH30" s="92"/>
      <c r="ACI30" s="92"/>
      <c r="ACJ30" s="92"/>
      <c r="ACK30" s="92"/>
      <c r="ACL30" s="92"/>
      <c r="ACM30" s="92"/>
      <c r="ACN30" s="92"/>
      <c r="ACO30" s="92"/>
      <c r="ACP30" s="92"/>
      <c r="ACQ30" s="92"/>
      <c r="ACR30" s="92"/>
      <c r="ACS30" s="92"/>
      <c r="ACT30" s="92"/>
      <c r="ACU30" s="92"/>
      <c r="ACV30" s="92"/>
      <c r="ACW30" s="92"/>
      <c r="ACX30" s="92"/>
      <c r="ACY30" s="92"/>
      <c r="ACZ30" s="92"/>
      <c r="ADA30" s="92"/>
      <c r="ADB30" s="92"/>
      <c r="ADC30" s="92"/>
      <c r="ADD30" s="92"/>
      <c r="ADE30" s="92"/>
      <c r="ADF30" s="92"/>
      <c r="ADG30" s="92"/>
      <c r="ADH30" s="92"/>
      <c r="ADI30" s="92"/>
      <c r="ADJ30" s="92"/>
      <c r="ADK30" s="92"/>
      <c r="ADL30" s="92"/>
      <c r="ADM30" s="92"/>
      <c r="ADN30" s="92"/>
      <c r="ADO30" s="92"/>
      <c r="ADP30" s="92"/>
      <c r="ADQ30" s="92"/>
      <c r="ADR30" s="92"/>
      <c r="ADS30" s="92"/>
      <c r="ADT30" s="92"/>
      <c r="ADU30" s="92"/>
      <c r="ADV30" s="92"/>
      <c r="ADW30" s="92"/>
      <c r="ADX30" s="92"/>
      <c r="ADY30" s="92"/>
      <c r="ADZ30" s="92"/>
      <c r="AEA30" s="92"/>
      <c r="AEB30" s="92"/>
      <c r="AEC30" s="92"/>
      <c r="AED30" s="92"/>
      <c r="AEE30" s="92"/>
      <c r="AEF30" s="92"/>
      <c r="AEG30" s="92"/>
      <c r="AEH30" s="92"/>
      <c r="AEI30" s="92"/>
      <c r="AEJ30" s="92"/>
      <c r="AEK30" s="92"/>
      <c r="AEL30" s="92"/>
      <c r="AEM30" s="92"/>
      <c r="AEN30" s="92"/>
      <c r="AEO30" s="92"/>
      <c r="AEP30" s="92"/>
      <c r="AEQ30" s="92"/>
      <c r="AER30" s="92"/>
      <c r="AES30" s="92"/>
      <c r="AET30" s="92"/>
      <c r="AEU30" s="92"/>
      <c r="AEV30" s="92"/>
      <c r="AEW30" s="92"/>
      <c r="AEX30" s="92"/>
      <c r="AEY30" s="92"/>
      <c r="AEZ30" s="92"/>
      <c r="AFA30" s="92"/>
      <c r="AFB30" s="92"/>
      <c r="AFC30" s="92"/>
      <c r="AFD30" s="92"/>
      <c r="AFE30" s="92"/>
      <c r="AFF30" s="92"/>
      <c r="AFG30" s="92"/>
      <c r="AFH30" s="92"/>
      <c r="AFI30" s="92"/>
      <c r="AFJ30" s="92"/>
      <c r="AFK30" s="92"/>
      <c r="AFL30" s="92"/>
      <c r="AFM30" s="92"/>
      <c r="AFN30" s="92"/>
      <c r="AFO30" s="92"/>
      <c r="AFP30" s="92"/>
      <c r="AFQ30" s="92"/>
      <c r="AFR30" s="92"/>
      <c r="AFS30" s="92"/>
      <c r="AFT30" s="92"/>
      <c r="AFU30" s="92"/>
      <c r="AFV30" s="92"/>
      <c r="AFW30" s="92"/>
      <c r="AFX30" s="92"/>
      <c r="AFY30" s="92"/>
      <c r="AFZ30" s="92"/>
      <c r="AGA30" s="92"/>
      <c r="AGB30" s="92"/>
      <c r="AGC30" s="92"/>
      <c r="AGD30" s="92"/>
      <c r="AGE30" s="92"/>
      <c r="AGF30" s="92"/>
      <c r="AGG30" s="92"/>
      <c r="AGH30" s="92"/>
      <c r="AGI30" s="92"/>
      <c r="AGJ30" s="92"/>
      <c r="AGK30" s="92"/>
      <c r="AGL30" s="92"/>
      <c r="AGM30" s="92"/>
      <c r="AGN30" s="92"/>
      <c r="AGO30" s="92"/>
      <c r="AGP30" s="92"/>
      <c r="AGQ30" s="92"/>
      <c r="AGR30" s="92"/>
      <c r="AGS30" s="92"/>
      <c r="AGT30" s="92"/>
      <c r="AGU30" s="92"/>
      <c r="AGV30" s="92"/>
      <c r="AGW30" s="92"/>
      <c r="AGX30" s="92"/>
      <c r="AGY30" s="92"/>
      <c r="AGZ30" s="92"/>
      <c r="AHA30" s="92"/>
      <c r="AHB30" s="92"/>
      <c r="AHC30" s="92"/>
      <c r="AHD30" s="92"/>
      <c r="AHE30" s="92"/>
      <c r="AHF30" s="92"/>
      <c r="AHG30" s="92"/>
      <c r="AHH30" s="92"/>
      <c r="AHI30" s="92"/>
      <c r="AHJ30" s="92"/>
      <c r="AHK30" s="92"/>
      <c r="AHL30" s="92"/>
      <c r="AHM30" s="92"/>
      <c r="AHN30" s="92"/>
      <c r="AHO30" s="92"/>
      <c r="AHP30" s="92"/>
      <c r="AHQ30" s="92"/>
      <c r="AHR30" s="92"/>
      <c r="AHS30" s="92"/>
      <c r="AHT30" s="92"/>
      <c r="AHU30" s="92"/>
      <c r="AHV30" s="92"/>
      <c r="AHW30" s="92"/>
      <c r="AHX30" s="92"/>
      <c r="AHY30" s="92"/>
      <c r="AHZ30" s="92"/>
      <c r="AIA30" s="92"/>
      <c r="AIB30" s="92"/>
      <c r="AIC30" s="92"/>
      <c r="AID30" s="92"/>
      <c r="AIE30" s="92"/>
      <c r="AIF30" s="92"/>
      <c r="AIG30" s="92"/>
      <c r="AIH30" s="92"/>
      <c r="AII30" s="92"/>
      <c r="AIJ30" s="92"/>
      <c r="AIK30" s="92"/>
      <c r="AIL30" s="92"/>
      <c r="AIM30" s="92"/>
      <c r="AIN30" s="92"/>
      <c r="AIO30" s="92"/>
      <c r="AIP30" s="92"/>
      <c r="AIQ30" s="92"/>
      <c r="AIR30" s="92"/>
      <c r="AIS30" s="92"/>
      <c r="AIT30" s="92"/>
      <c r="AIU30" s="92"/>
      <c r="AIV30" s="92"/>
      <c r="AIW30" s="92"/>
      <c r="AIX30" s="92"/>
      <c r="AIY30" s="92"/>
      <c r="AIZ30" s="92"/>
      <c r="AJA30" s="92"/>
      <c r="AJB30" s="92"/>
      <c r="AJC30" s="92"/>
      <c r="AJD30" s="92"/>
      <c r="AJE30" s="92"/>
      <c r="AJF30" s="92"/>
      <c r="AJG30" s="92"/>
      <c r="AJH30" s="92"/>
      <c r="AJI30" s="92"/>
      <c r="AJJ30" s="92"/>
      <c r="AJK30" s="92"/>
      <c r="AJL30" s="92"/>
      <c r="AJM30" s="92"/>
      <c r="AJN30" s="92"/>
      <c r="AJO30" s="92"/>
      <c r="AJP30" s="92"/>
      <c r="AJQ30" s="92"/>
      <c r="AJR30" s="92"/>
      <c r="AJS30" s="92"/>
      <c r="AJT30" s="92"/>
      <c r="AJU30" s="92"/>
      <c r="AJV30" s="92"/>
      <c r="AJW30" s="92"/>
      <c r="AJX30" s="92"/>
      <c r="AJY30" s="92"/>
      <c r="AJZ30" s="92"/>
      <c r="AKA30" s="92"/>
      <c r="AKB30" s="92"/>
      <c r="AKC30" s="92"/>
      <c r="AKD30" s="92"/>
      <c r="AKE30" s="92"/>
      <c r="AKF30" s="92"/>
      <c r="AKG30" s="92"/>
      <c r="AKH30" s="92"/>
      <c r="AKI30" s="92"/>
    </row>
    <row r="31" spans="1:971" s="515" customFormat="1" ht="13.8" customHeight="1">
      <c r="A31" s="19" t="s">
        <v>39</v>
      </c>
      <c r="B31" s="514" t="s">
        <v>116</v>
      </c>
      <c r="C31" s="514"/>
      <c r="D31" s="518"/>
      <c r="E31" s="518"/>
      <c r="F31" s="518"/>
      <c r="G31" s="518"/>
      <c r="H31" s="518"/>
      <c r="I31" s="518"/>
      <c r="J31" s="518"/>
      <c r="K31" s="518"/>
      <c r="L31" s="518"/>
      <c r="M31" s="518"/>
      <c r="N31" s="518"/>
      <c r="O31" s="518"/>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c r="GK31" s="92"/>
      <c r="GL31" s="92"/>
      <c r="GM31" s="92"/>
      <c r="GN31" s="92"/>
      <c r="GO31" s="92"/>
      <c r="GP31" s="92"/>
      <c r="GQ31" s="92"/>
      <c r="GR31" s="92"/>
      <c r="GS31" s="92"/>
      <c r="GT31" s="92"/>
      <c r="GU31" s="92"/>
      <c r="GV31" s="92"/>
      <c r="GW31" s="92"/>
      <c r="GX31" s="92"/>
      <c r="GY31" s="92"/>
      <c r="GZ31" s="92"/>
      <c r="HA31" s="92"/>
      <c r="HB31" s="92"/>
      <c r="HC31" s="92"/>
      <c r="HD31" s="92"/>
      <c r="HE31" s="92"/>
      <c r="HF31" s="92"/>
      <c r="HG31" s="92"/>
      <c r="HH31" s="92"/>
      <c r="HI31" s="92"/>
      <c r="HJ31" s="92"/>
      <c r="HK31" s="92"/>
      <c r="HL31" s="92"/>
      <c r="HM31" s="92"/>
      <c r="HN31" s="92"/>
      <c r="HO31" s="92"/>
      <c r="HP31" s="92"/>
      <c r="HQ31" s="92"/>
      <c r="HR31" s="92"/>
      <c r="HS31" s="92"/>
      <c r="HT31" s="92"/>
      <c r="HU31" s="92"/>
      <c r="HV31" s="92"/>
      <c r="HW31" s="92"/>
      <c r="HX31" s="92"/>
      <c r="HY31" s="92"/>
      <c r="HZ31" s="92"/>
      <c r="IA31" s="92"/>
      <c r="IB31" s="92"/>
      <c r="IC31" s="92"/>
      <c r="ID31" s="92"/>
      <c r="IE31" s="92"/>
      <c r="IF31" s="92"/>
      <c r="IG31" s="92"/>
      <c r="IH31" s="92"/>
      <c r="II31" s="92"/>
      <c r="IJ31" s="92"/>
      <c r="IK31" s="92"/>
      <c r="IL31" s="92"/>
      <c r="IM31" s="92"/>
      <c r="IN31" s="92"/>
      <c r="IO31" s="92"/>
      <c r="IP31" s="92"/>
      <c r="IQ31" s="92"/>
      <c r="IR31" s="92"/>
      <c r="IS31" s="92"/>
      <c r="IT31" s="92"/>
      <c r="IU31" s="92"/>
      <c r="IV31" s="92"/>
      <c r="IW31" s="92"/>
      <c r="IX31" s="92"/>
      <c r="IY31" s="92"/>
      <c r="IZ31" s="92"/>
      <c r="JA31" s="92"/>
      <c r="JB31" s="92"/>
      <c r="JC31" s="92"/>
      <c r="JD31" s="92"/>
      <c r="JE31" s="92"/>
      <c r="JF31" s="92"/>
      <c r="JG31" s="92"/>
      <c r="JH31" s="92"/>
      <c r="JI31" s="92"/>
      <c r="JJ31" s="92"/>
      <c r="JK31" s="92"/>
      <c r="JL31" s="92"/>
      <c r="JM31" s="92"/>
      <c r="JN31" s="92"/>
      <c r="JO31" s="92"/>
      <c r="JP31" s="92"/>
      <c r="JQ31" s="92"/>
      <c r="JR31" s="92"/>
      <c r="JS31" s="92"/>
      <c r="JT31" s="92"/>
      <c r="JU31" s="92"/>
      <c r="JV31" s="92"/>
      <c r="JW31" s="92"/>
      <c r="JX31" s="92"/>
      <c r="JY31" s="92"/>
      <c r="JZ31" s="92"/>
      <c r="KA31" s="92"/>
      <c r="KB31" s="92"/>
      <c r="KC31" s="92"/>
      <c r="KD31" s="92"/>
      <c r="KE31" s="92"/>
      <c r="KF31" s="92"/>
      <c r="KG31" s="92"/>
      <c r="KH31" s="92"/>
      <c r="KI31" s="92"/>
      <c r="KJ31" s="92"/>
      <c r="KK31" s="92"/>
      <c r="KL31" s="92"/>
      <c r="KM31" s="92"/>
      <c r="KN31" s="92"/>
      <c r="KO31" s="92"/>
      <c r="KP31" s="92"/>
      <c r="KQ31" s="92"/>
      <c r="KR31" s="92"/>
      <c r="KS31" s="92"/>
      <c r="KT31" s="92"/>
      <c r="KU31" s="92"/>
      <c r="KV31" s="92"/>
      <c r="KW31" s="92"/>
      <c r="KX31" s="92"/>
      <c r="KY31" s="92"/>
      <c r="KZ31" s="92"/>
      <c r="LA31" s="92"/>
      <c r="LB31" s="92"/>
      <c r="LC31" s="92"/>
      <c r="LD31" s="92"/>
      <c r="LE31" s="92"/>
      <c r="LF31" s="92"/>
      <c r="LG31" s="92"/>
      <c r="LH31" s="92"/>
      <c r="LI31" s="92"/>
      <c r="LJ31" s="92"/>
      <c r="LK31" s="92"/>
      <c r="LL31" s="92"/>
      <c r="LM31" s="92"/>
      <c r="LN31" s="92"/>
      <c r="LO31" s="92"/>
      <c r="LP31" s="92"/>
      <c r="LQ31" s="92"/>
      <c r="LR31" s="92"/>
      <c r="LS31" s="92"/>
      <c r="LT31" s="92"/>
      <c r="LU31" s="92"/>
      <c r="LV31" s="92"/>
      <c r="LW31" s="92"/>
      <c r="LX31" s="92"/>
      <c r="LY31" s="92"/>
      <c r="LZ31" s="92"/>
      <c r="MA31" s="92"/>
      <c r="MB31" s="92"/>
      <c r="MC31" s="92"/>
      <c r="MD31" s="92"/>
      <c r="ME31" s="92"/>
      <c r="MF31" s="92"/>
      <c r="MG31" s="92"/>
      <c r="MH31" s="92"/>
      <c r="MI31" s="92"/>
      <c r="MJ31" s="92"/>
      <c r="MK31" s="92"/>
      <c r="ML31" s="92"/>
      <c r="MM31" s="92"/>
      <c r="MN31" s="92"/>
      <c r="MO31" s="92"/>
      <c r="MP31" s="92"/>
      <c r="MQ31" s="92"/>
      <c r="MR31" s="92"/>
      <c r="MS31" s="92"/>
      <c r="MT31" s="92"/>
      <c r="MU31" s="92"/>
      <c r="MV31" s="92"/>
      <c r="MW31" s="92"/>
      <c r="MX31" s="92"/>
      <c r="MY31" s="92"/>
      <c r="MZ31" s="92"/>
      <c r="NA31" s="92"/>
      <c r="NB31" s="92"/>
      <c r="NC31" s="92"/>
      <c r="ND31" s="92"/>
      <c r="NE31" s="92"/>
      <c r="NF31" s="92"/>
      <c r="NG31" s="92"/>
      <c r="NH31" s="92"/>
      <c r="NI31" s="92"/>
      <c r="NJ31" s="92"/>
      <c r="NK31" s="92"/>
      <c r="NL31" s="92"/>
      <c r="NM31" s="92"/>
      <c r="NN31" s="92"/>
      <c r="NO31" s="92"/>
      <c r="NP31" s="92"/>
      <c r="NQ31" s="92"/>
      <c r="NR31" s="92"/>
      <c r="NS31" s="92"/>
      <c r="NT31" s="92"/>
      <c r="NU31" s="92"/>
      <c r="NV31" s="92"/>
      <c r="NW31" s="92"/>
      <c r="NX31" s="92"/>
      <c r="NY31" s="92"/>
      <c r="NZ31" s="92"/>
      <c r="OA31" s="92"/>
      <c r="OB31" s="92"/>
      <c r="OC31" s="92"/>
      <c r="OD31" s="92"/>
      <c r="OE31" s="92"/>
      <c r="OF31" s="92"/>
      <c r="OG31" s="92"/>
      <c r="OH31" s="92"/>
      <c r="OI31" s="92"/>
      <c r="OJ31" s="92"/>
      <c r="OK31" s="92"/>
      <c r="OL31" s="92"/>
      <c r="OM31" s="92"/>
      <c r="ON31" s="92"/>
      <c r="OO31" s="92"/>
      <c r="OP31" s="92"/>
      <c r="OQ31" s="92"/>
      <c r="OR31" s="92"/>
      <c r="OS31" s="92"/>
      <c r="OT31" s="92"/>
      <c r="OU31" s="92"/>
      <c r="OV31" s="92"/>
      <c r="OW31" s="92"/>
      <c r="OX31" s="92"/>
      <c r="OY31" s="92"/>
      <c r="OZ31" s="92"/>
      <c r="PA31" s="92"/>
      <c r="PB31" s="92"/>
      <c r="PC31" s="92"/>
      <c r="PD31" s="92"/>
      <c r="PE31" s="92"/>
      <c r="PF31" s="92"/>
      <c r="PG31" s="92"/>
      <c r="PH31" s="92"/>
      <c r="PI31" s="92"/>
      <c r="PJ31" s="92"/>
      <c r="PK31" s="92"/>
      <c r="PL31" s="92"/>
      <c r="PM31" s="92"/>
      <c r="PN31" s="92"/>
      <c r="PO31" s="92"/>
      <c r="PP31" s="92"/>
      <c r="PQ31" s="92"/>
      <c r="PR31" s="92"/>
      <c r="PS31" s="92"/>
      <c r="PT31" s="92"/>
      <c r="PU31" s="92"/>
      <c r="PV31" s="92"/>
      <c r="PW31" s="92"/>
      <c r="PX31" s="92"/>
      <c r="PY31" s="92"/>
      <c r="PZ31" s="92"/>
      <c r="QA31" s="92"/>
      <c r="QB31" s="92"/>
      <c r="QC31" s="92"/>
      <c r="QD31" s="92"/>
      <c r="QE31" s="92"/>
      <c r="QF31" s="92"/>
      <c r="QG31" s="92"/>
      <c r="QH31" s="92"/>
      <c r="QI31" s="92"/>
      <c r="QJ31" s="92"/>
      <c r="QK31" s="92"/>
      <c r="QL31" s="92"/>
      <c r="QM31" s="92"/>
      <c r="QN31" s="92"/>
      <c r="QO31" s="92"/>
      <c r="QP31" s="92"/>
      <c r="QQ31" s="92"/>
      <c r="QR31" s="92"/>
      <c r="QS31" s="92"/>
      <c r="QT31" s="92"/>
      <c r="QU31" s="92"/>
      <c r="QV31" s="92"/>
      <c r="QW31" s="92"/>
      <c r="QX31" s="92"/>
      <c r="QY31" s="92"/>
      <c r="QZ31" s="92"/>
      <c r="RA31" s="92"/>
      <c r="RB31" s="92"/>
      <c r="RC31" s="92"/>
      <c r="RD31" s="92"/>
      <c r="RE31" s="92"/>
      <c r="RF31" s="92"/>
      <c r="RG31" s="92"/>
      <c r="RH31" s="92"/>
      <c r="RI31" s="92"/>
      <c r="RJ31" s="92"/>
      <c r="RK31" s="92"/>
      <c r="RL31" s="92"/>
      <c r="RM31" s="92"/>
      <c r="RN31" s="92"/>
      <c r="RO31" s="92"/>
      <c r="RP31" s="92"/>
      <c r="RQ31" s="92"/>
      <c r="RR31" s="92"/>
      <c r="RS31" s="92"/>
      <c r="RT31" s="92"/>
      <c r="RU31" s="92"/>
      <c r="RV31" s="92"/>
      <c r="RW31" s="92"/>
      <c r="RX31" s="92"/>
      <c r="RY31" s="92"/>
      <c r="RZ31" s="92"/>
      <c r="SA31" s="92"/>
      <c r="SB31" s="92"/>
      <c r="SC31" s="92"/>
      <c r="SD31" s="92"/>
      <c r="SE31" s="92"/>
      <c r="SF31" s="92"/>
      <c r="SG31" s="92"/>
      <c r="SH31" s="92"/>
      <c r="SI31" s="92"/>
      <c r="SJ31" s="92"/>
      <c r="SK31" s="92"/>
      <c r="SL31" s="92"/>
      <c r="SM31" s="92"/>
      <c r="SN31" s="92"/>
      <c r="SO31" s="92"/>
      <c r="SP31" s="92"/>
      <c r="SQ31" s="92"/>
      <c r="SR31" s="92"/>
      <c r="SS31" s="92"/>
      <c r="ST31" s="92"/>
      <c r="SU31" s="92"/>
      <c r="SV31" s="92"/>
      <c r="SW31" s="92"/>
      <c r="SX31" s="92"/>
      <c r="SY31" s="92"/>
      <c r="SZ31" s="92"/>
      <c r="TA31" s="92"/>
      <c r="TB31" s="92"/>
      <c r="TC31" s="92"/>
      <c r="TD31" s="92"/>
      <c r="TE31" s="92"/>
      <c r="TF31" s="92"/>
      <c r="TG31" s="92"/>
      <c r="TH31" s="92"/>
      <c r="TI31" s="92"/>
      <c r="TJ31" s="92"/>
      <c r="TK31" s="92"/>
      <c r="TL31" s="92"/>
      <c r="TM31" s="92"/>
      <c r="TN31" s="92"/>
      <c r="TO31" s="92"/>
      <c r="TP31" s="92"/>
      <c r="TQ31" s="92"/>
      <c r="TR31" s="92"/>
      <c r="TS31" s="92"/>
      <c r="TT31" s="92"/>
      <c r="TU31" s="92"/>
      <c r="TV31" s="92"/>
      <c r="TW31" s="92"/>
      <c r="TX31" s="92"/>
      <c r="TY31" s="92"/>
      <c r="TZ31" s="92"/>
      <c r="UA31" s="92"/>
      <c r="UB31" s="92"/>
      <c r="UC31" s="92"/>
      <c r="UD31" s="92"/>
      <c r="UE31" s="92"/>
      <c r="UF31" s="92"/>
      <c r="UG31" s="92"/>
      <c r="UH31" s="92"/>
      <c r="UI31" s="92"/>
      <c r="UJ31" s="92"/>
      <c r="UK31" s="92"/>
      <c r="UL31" s="92"/>
      <c r="UM31" s="92"/>
      <c r="UN31" s="92"/>
      <c r="UO31" s="92"/>
      <c r="UP31" s="92"/>
      <c r="UQ31" s="92"/>
      <c r="UR31" s="92"/>
      <c r="US31" s="92"/>
      <c r="UT31" s="92"/>
      <c r="UU31" s="92"/>
      <c r="UV31" s="92"/>
      <c r="UW31" s="92"/>
      <c r="UX31" s="92"/>
      <c r="UY31" s="92"/>
      <c r="UZ31" s="92"/>
      <c r="VA31" s="92"/>
      <c r="VB31" s="92"/>
      <c r="VC31" s="92"/>
      <c r="VD31" s="92"/>
      <c r="VE31" s="92"/>
      <c r="VF31" s="92"/>
      <c r="VG31" s="92"/>
      <c r="VH31" s="92"/>
      <c r="VI31" s="92"/>
      <c r="VJ31" s="92"/>
      <c r="VK31" s="92"/>
      <c r="VL31" s="92"/>
      <c r="VM31" s="92"/>
      <c r="VN31" s="92"/>
      <c r="VO31" s="92"/>
      <c r="VP31" s="92"/>
      <c r="VQ31" s="92"/>
      <c r="VR31" s="92"/>
      <c r="VS31" s="92"/>
      <c r="VT31" s="92"/>
      <c r="VU31" s="92"/>
      <c r="VV31" s="92"/>
      <c r="VW31" s="92"/>
      <c r="VX31" s="92"/>
      <c r="VY31" s="92"/>
      <c r="VZ31" s="92"/>
      <c r="WA31" s="92"/>
      <c r="WB31" s="92"/>
      <c r="WC31" s="92"/>
      <c r="WD31" s="92"/>
      <c r="WE31" s="92"/>
      <c r="WF31" s="92"/>
      <c r="WG31" s="92"/>
      <c r="WH31" s="92"/>
      <c r="WI31" s="92"/>
      <c r="WJ31" s="92"/>
      <c r="WK31" s="92"/>
      <c r="WL31" s="92"/>
      <c r="WM31" s="92"/>
      <c r="WN31" s="92"/>
      <c r="WO31" s="92"/>
      <c r="WP31" s="92"/>
      <c r="WQ31" s="92"/>
      <c r="WR31" s="92"/>
      <c r="WS31" s="92"/>
      <c r="WT31" s="92"/>
      <c r="WU31" s="92"/>
      <c r="WV31" s="92"/>
      <c r="WW31" s="92"/>
      <c r="WX31" s="92"/>
      <c r="WY31" s="92"/>
      <c r="WZ31" s="92"/>
      <c r="XA31" s="92"/>
      <c r="XB31" s="92"/>
      <c r="XC31" s="92"/>
      <c r="XD31" s="92"/>
      <c r="XE31" s="92"/>
      <c r="XF31" s="92"/>
      <c r="XG31" s="92"/>
      <c r="XH31" s="92"/>
      <c r="XI31" s="92"/>
      <c r="XJ31" s="92"/>
      <c r="XK31" s="92"/>
      <c r="XL31" s="92"/>
      <c r="XM31" s="92"/>
      <c r="XN31" s="92"/>
      <c r="XO31" s="92"/>
      <c r="XP31" s="92"/>
      <c r="XQ31" s="92"/>
      <c r="XR31" s="92"/>
      <c r="XS31" s="92"/>
      <c r="XT31" s="92"/>
      <c r="XU31" s="92"/>
      <c r="XV31" s="92"/>
      <c r="XW31" s="92"/>
      <c r="XX31" s="92"/>
      <c r="XY31" s="92"/>
      <c r="XZ31" s="92"/>
      <c r="YA31" s="92"/>
      <c r="YB31" s="92"/>
      <c r="YC31" s="92"/>
      <c r="YD31" s="92"/>
      <c r="YE31" s="92"/>
      <c r="YF31" s="92"/>
      <c r="YG31" s="92"/>
      <c r="YH31" s="92"/>
      <c r="YI31" s="92"/>
      <c r="YJ31" s="92"/>
      <c r="YK31" s="92"/>
      <c r="YL31" s="92"/>
      <c r="YM31" s="92"/>
      <c r="YN31" s="92"/>
      <c r="YO31" s="92"/>
      <c r="YP31" s="92"/>
      <c r="YQ31" s="92"/>
      <c r="YR31" s="92"/>
      <c r="YS31" s="92"/>
      <c r="YT31" s="92"/>
      <c r="YU31" s="92"/>
      <c r="YV31" s="92"/>
      <c r="YW31" s="92"/>
      <c r="YX31" s="92"/>
      <c r="YY31" s="92"/>
      <c r="YZ31" s="92"/>
      <c r="ZA31" s="92"/>
      <c r="ZB31" s="92"/>
      <c r="ZC31" s="92"/>
      <c r="ZD31" s="92"/>
      <c r="ZE31" s="92"/>
      <c r="ZF31" s="92"/>
      <c r="ZG31" s="92"/>
      <c r="ZH31" s="92"/>
      <c r="ZI31" s="92"/>
      <c r="ZJ31" s="92"/>
      <c r="ZK31" s="92"/>
      <c r="ZL31" s="92"/>
      <c r="ZM31" s="92"/>
      <c r="ZN31" s="92"/>
      <c r="ZO31" s="92"/>
      <c r="ZP31" s="92"/>
      <c r="ZQ31" s="92"/>
      <c r="ZR31" s="92"/>
      <c r="ZS31" s="92"/>
      <c r="ZT31" s="92"/>
      <c r="ZU31" s="92"/>
      <c r="ZV31" s="92"/>
      <c r="ZW31" s="92"/>
      <c r="ZX31" s="92"/>
      <c r="ZY31" s="92"/>
      <c r="ZZ31" s="92"/>
      <c r="AAA31" s="92"/>
      <c r="AAB31" s="92"/>
      <c r="AAC31" s="92"/>
      <c r="AAD31" s="92"/>
      <c r="AAE31" s="92"/>
      <c r="AAF31" s="92"/>
      <c r="AAG31" s="92"/>
      <c r="AAH31" s="92"/>
      <c r="AAI31" s="92"/>
      <c r="AAJ31" s="92"/>
      <c r="AAK31" s="92"/>
      <c r="AAL31" s="92"/>
      <c r="AAM31" s="92"/>
      <c r="AAN31" s="92"/>
      <c r="AAO31" s="92"/>
      <c r="AAP31" s="92"/>
      <c r="AAQ31" s="92"/>
      <c r="AAR31" s="92"/>
      <c r="AAS31" s="92"/>
      <c r="AAT31" s="92"/>
      <c r="AAU31" s="92"/>
      <c r="AAV31" s="92"/>
      <c r="AAW31" s="92"/>
      <c r="AAX31" s="92"/>
      <c r="AAY31" s="92"/>
      <c r="AAZ31" s="92"/>
      <c r="ABA31" s="92"/>
      <c r="ABB31" s="92"/>
      <c r="ABC31" s="92"/>
      <c r="ABD31" s="92"/>
      <c r="ABE31" s="92"/>
      <c r="ABF31" s="92"/>
      <c r="ABG31" s="92"/>
      <c r="ABH31" s="92"/>
      <c r="ABI31" s="92"/>
      <c r="ABJ31" s="92"/>
      <c r="ABK31" s="92"/>
      <c r="ABL31" s="92"/>
      <c r="ABM31" s="92"/>
      <c r="ABN31" s="92"/>
      <c r="ABO31" s="92"/>
      <c r="ABP31" s="92"/>
      <c r="ABQ31" s="92"/>
      <c r="ABR31" s="92"/>
      <c r="ABS31" s="92"/>
      <c r="ABT31" s="92"/>
      <c r="ABU31" s="92"/>
      <c r="ABV31" s="92"/>
      <c r="ABW31" s="92"/>
      <c r="ABX31" s="92"/>
      <c r="ABY31" s="92"/>
      <c r="ABZ31" s="92"/>
      <c r="ACA31" s="92"/>
      <c r="ACB31" s="92"/>
      <c r="ACC31" s="92"/>
      <c r="ACD31" s="92"/>
      <c r="ACE31" s="92"/>
      <c r="ACF31" s="92"/>
      <c r="ACG31" s="92"/>
      <c r="ACH31" s="92"/>
      <c r="ACI31" s="92"/>
      <c r="ACJ31" s="92"/>
      <c r="ACK31" s="92"/>
      <c r="ACL31" s="92"/>
      <c r="ACM31" s="92"/>
      <c r="ACN31" s="92"/>
      <c r="ACO31" s="92"/>
      <c r="ACP31" s="92"/>
      <c r="ACQ31" s="92"/>
      <c r="ACR31" s="92"/>
      <c r="ACS31" s="92"/>
      <c r="ACT31" s="92"/>
      <c r="ACU31" s="92"/>
      <c r="ACV31" s="92"/>
      <c r="ACW31" s="92"/>
      <c r="ACX31" s="92"/>
      <c r="ACY31" s="92"/>
      <c r="ACZ31" s="92"/>
      <c r="ADA31" s="92"/>
      <c r="ADB31" s="92"/>
      <c r="ADC31" s="92"/>
      <c r="ADD31" s="92"/>
      <c r="ADE31" s="92"/>
      <c r="ADF31" s="92"/>
      <c r="ADG31" s="92"/>
      <c r="ADH31" s="92"/>
      <c r="ADI31" s="92"/>
      <c r="ADJ31" s="92"/>
      <c r="ADK31" s="92"/>
      <c r="ADL31" s="92"/>
      <c r="ADM31" s="92"/>
      <c r="ADN31" s="92"/>
      <c r="ADO31" s="92"/>
      <c r="ADP31" s="92"/>
      <c r="ADQ31" s="92"/>
      <c r="ADR31" s="92"/>
      <c r="ADS31" s="92"/>
      <c r="ADT31" s="92"/>
      <c r="ADU31" s="92"/>
      <c r="ADV31" s="92"/>
      <c r="ADW31" s="92"/>
      <c r="ADX31" s="92"/>
      <c r="ADY31" s="92"/>
      <c r="ADZ31" s="92"/>
      <c r="AEA31" s="92"/>
      <c r="AEB31" s="92"/>
      <c r="AEC31" s="92"/>
      <c r="AED31" s="92"/>
      <c r="AEE31" s="92"/>
      <c r="AEF31" s="92"/>
      <c r="AEG31" s="92"/>
      <c r="AEH31" s="92"/>
      <c r="AEI31" s="92"/>
      <c r="AEJ31" s="92"/>
      <c r="AEK31" s="92"/>
      <c r="AEL31" s="92"/>
      <c r="AEM31" s="92"/>
      <c r="AEN31" s="92"/>
      <c r="AEO31" s="92"/>
      <c r="AEP31" s="92"/>
      <c r="AEQ31" s="92"/>
      <c r="AER31" s="92"/>
      <c r="AES31" s="92"/>
      <c r="AET31" s="92"/>
      <c r="AEU31" s="92"/>
      <c r="AEV31" s="92"/>
      <c r="AEW31" s="92"/>
      <c r="AEX31" s="92"/>
      <c r="AEY31" s="92"/>
      <c r="AEZ31" s="92"/>
      <c r="AFA31" s="92"/>
      <c r="AFB31" s="92"/>
      <c r="AFC31" s="92"/>
      <c r="AFD31" s="92"/>
      <c r="AFE31" s="92"/>
      <c r="AFF31" s="92"/>
      <c r="AFG31" s="92"/>
      <c r="AFH31" s="92"/>
      <c r="AFI31" s="92"/>
      <c r="AFJ31" s="92"/>
      <c r="AFK31" s="92"/>
      <c r="AFL31" s="92"/>
      <c r="AFM31" s="92"/>
      <c r="AFN31" s="92"/>
      <c r="AFO31" s="92"/>
      <c r="AFP31" s="92"/>
      <c r="AFQ31" s="92"/>
      <c r="AFR31" s="92"/>
      <c r="AFS31" s="92"/>
      <c r="AFT31" s="92"/>
      <c r="AFU31" s="92"/>
      <c r="AFV31" s="92"/>
      <c r="AFW31" s="92"/>
      <c r="AFX31" s="92"/>
      <c r="AFY31" s="92"/>
      <c r="AFZ31" s="92"/>
      <c r="AGA31" s="92"/>
      <c r="AGB31" s="92"/>
      <c r="AGC31" s="92"/>
      <c r="AGD31" s="92"/>
      <c r="AGE31" s="92"/>
      <c r="AGF31" s="92"/>
      <c r="AGG31" s="92"/>
      <c r="AGH31" s="92"/>
      <c r="AGI31" s="92"/>
      <c r="AGJ31" s="92"/>
      <c r="AGK31" s="92"/>
      <c r="AGL31" s="92"/>
      <c r="AGM31" s="92"/>
      <c r="AGN31" s="92"/>
      <c r="AGO31" s="92"/>
      <c r="AGP31" s="92"/>
      <c r="AGQ31" s="92"/>
      <c r="AGR31" s="92"/>
      <c r="AGS31" s="92"/>
      <c r="AGT31" s="92"/>
      <c r="AGU31" s="92"/>
      <c r="AGV31" s="92"/>
      <c r="AGW31" s="92"/>
      <c r="AGX31" s="92"/>
      <c r="AGY31" s="92"/>
      <c r="AGZ31" s="92"/>
      <c r="AHA31" s="92"/>
      <c r="AHB31" s="92"/>
      <c r="AHC31" s="92"/>
      <c r="AHD31" s="92"/>
      <c r="AHE31" s="92"/>
      <c r="AHF31" s="92"/>
      <c r="AHG31" s="92"/>
      <c r="AHH31" s="92"/>
      <c r="AHI31" s="92"/>
      <c r="AHJ31" s="92"/>
      <c r="AHK31" s="92"/>
      <c r="AHL31" s="92"/>
      <c r="AHM31" s="92"/>
      <c r="AHN31" s="92"/>
      <c r="AHO31" s="92"/>
      <c r="AHP31" s="92"/>
      <c r="AHQ31" s="92"/>
      <c r="AHR31" s="92"/>
      <c r="AHS31" s="92"/>
      <c r="AHT31" s="92"/>
      <c r="AHU31" s="92"/>
      <c r="AHV31" s="92"/>
      <c r="AHW31" s="92"/>
      <c r="AHX31" s="92"/>
      <c r="AHY31" s="92"/>
      <c r="AHZ31" s="92"/>
      <c r="AIA31" s="92"/>
      <c r="AIB31" s="92"/>
      <c r="AIC31" s="92"/>
      <c r="AID31" s="92"/>
      <c r="AIE31" s="92"/>
      <c r="AIF31" s="92"/>
      <c r="AIG31" s="92"/>
      <c r="AIH31" s="92"/>
      <c r="AII31" s="92"/>
      <c r="AIJ31" s="92"/>
      <c r="AIK31" s="92"/>
      <c r="AIL31" s="92"/>
      <c r="AIM31" s="92"/>
      <c r="AIN31" s="92"/>
      <c r="AIO31" s="92"/>
      <c r="AIP31" s="92"/>
      <c r="AIQ31" s="92"/>
      <c r="AIR31" s="92"/>
      <c r="AIS31" s="92"/>
      <c r="AIT31" s="92"/>
      <c r="AIU31" s="92"/>
      <c r="AIV31" s="92"/>
      <c r="AIW31" s="92"/>
      <c r="AIX31" s="92"/>
      <c r="AIY31" s="92"/>
      <c r="AIZ31" s="92"/>
      <c r="AJA31" s="92"/>
      <c r="AJB31" s="92"/>
      <c r="AJC31" s="92"/>
      <c r="AJD31" s="92"/>
      <c r="AJE31" s="92"/>
      <c r="AJF31" s="92"/>
      <c r="AJG31" s="92"/>
      <c r="AJH31" s="92"/>
      <c r="AJI31" s="92"/>
      <c r="AJJ31" s="92"/>
      <c r="AJK31" s="92"/>
      <c r="AJL31" s="92"/>
      <c r="AJM31" s="92"/>
      <c r="AJN31" s="92"/>
      <c r="AJO31" s="92"/>
      <c r="AJP31" s="92"/>
      <c r="AJQ31" s="92"/>
      <c r="AJR31" s="92"/>
      <c r="AJS31" s="92"/>
      <c r="AJT31" s="92"/>
      <c r="AJU31" s="92"/>
      <c r="AJV31" s="92"/>
      <c r="AJW31" s="92"/>
      <c r="AJX31" s="92"/>
      <c r="AJY31" s="92"/>
      <c r="AJZ31" s="92"/>
      <c r="AKA31" s="92"/>
      <c r="AKB31" s="92"/>
      <c r="AKC31" s="92"/>
      <c r="AKD31" s="92"/>
      <c r="AKE31" s="92"/>
      <c r="AKF31" s="92"/>
      <c r="AKG31" s="92"/>
      <c r="AKH31" s="92"/>
      <c r="AKI31" s="92"/>
    </row>
    <row r="32" spans="1:971" s="509" customFormat="1" ht="13.8" customHeight="1">
      <c r="A32" s="516" t="s">
        <v>117</v>
      </c>
      <c r="B32" s="517" t="s">
        <v>118</v>
      </c>
      <c r="C32" s="507"/>
      <c r="D32" s="508">
        <f t="shared" ref="D32:O32" si="7">IF(D1="",0,D33+D39+D40+D41)</f>
        <v>0</v>
      </c>
      <c r="E32" s="508">
        <f t="shared" si="7"/>
        <v>0</v>
      </c>
      <c r="F32" s="508">
        <f t="shared" si="7"/>
        <v>0</v>
      </c>
      <c r="G32" s="508">
        <f t="shared" si="7"/>
        <v>0</v>
      </c>
      <c r="H32" s="508">
        <f t="shared" si="7"/>
        <v>0</v>
      </c>
      <c r="I32" s="508">
        <f t="shared" si="7"/>
        <v>0</v>
      </c>
      <c r="J32" s="508">
        <f t="shared" si="7"/>
        <v>0</v>
      </c>
      <c r="K32" s="508">
        <f t="shared" si="7"/>
        <v>0</v>
      </c>
      <c r="L32" s="508">
        <f t="shared" si="7"/>
        <v>0</v>
      </c>
      <c r="M32" s="508">
        <f t="shared" si="7"/>
        <v>0</v>
      </c>
      <c r="N32" s="508">
        <f t="shared" si="7"/>
        <v>225000</v>
      </c>
      <c r="O32" s="508">
        <f t="shared" si="7"/>
        <v>0</v>
      </c>
    </row>
    <row r="33" spans="1:971" s="92" customFormat="1" ht="13.8" customHeight="1">
      <c r="A33" s="519" t="s">
        <v>25</v>
      </c>
      <c r="B33" s="520" t="s">
        <v>113</v>
      </c>
      <c r="C33" s="520"/>
      <c r="D33" s="522">
        <f>SUM(D34:D38)</f>
        <v>0</v>
      </c>
      <c r="E33" s="522">
        <f t="shared" ref="E33:O33" si="8">SUM(E34:E38)</f>
        <v>0</v>
      </c>
      <c r="F33" s="522">
        <f t="shared" si="8"/>
        <v>0</v>
      </c>
      <c r="G33" s="522">
        <f t="shared" si="8"/>
        <v>0</v>
      </c>
      <c r="H33" s="522">
        <f t="shared" si="8"/>
        <v>0</v>
      </c>
      <c r="I33" s="522">
        <f t="shared" si="8"/>
        <v>0</v>
      </c>
      <c r="J33" s="522">
        <f t="shared" si="8"/>
        <v>0</v>
      </c>
      <c r="K33" s="522">
        <f t="shared" si="8"/>
        <v>0</v>
      </c>
      <c r="L33" s="522">
        <f t="shared" si="8"/>
        <v>0</v>
      </c>
      <c r="M33" s="522">
        <f t="shared" si="8"/>
        <v>0</v>
      </c>
      <c r="N33" s="522">
        <f t="shared" si="8"/>
        <v>225000</v>
      </c>
      <c r="O33" s="522">
        <f t="shared" si="8"/>
        <v>0</v>
      </c>
    </row>
    <row r="34" spans="1:971" s="526" customFormat="1" ht="13.8" customHeight="1">
      <c r="A34" s="523"/>
      <c r="B34" s="524" t="str">
        <f>Bilans!B47</f>
        <v>kredyt deweloperski</v>
      </c>
      <c r="C34" s="524"/>
      <c r="D34" s="525">
        <f>Finansowanie!D19</f>
        <v>0</v>
      </c>
      <c r="E34" s="525">
        <f>Finansowanie!E19</f>
        <v>0</v>
      </c>
      <c r="F34" s="525">
        <f>Finansowanie!F19</f>
        <v>0</v>
      </c>
      <c r="G34" s="525">
        <f>Finansowanie!G19</f>
        <v>0</v>
      </c>
      <c r="H34" s="525">
        <f>Finansowanie!H19</f>
        <v>0</v>
      </c>
      <c r="I34" s="525">
        <f>Finansowanie!I19</f>
        <v>0</v>
      </c>
      <c r="J34" s="525">
        <f>Finansowanie!J19</f>
        <v>0</v>
      </c>
      <c r="K34" s="525">
        <f>Finansowanie!K19</f>
        <v>0</v>
      </c>
      <c r="L34" s="525">
        <f>Finansowanie!L19</f>
        <v>0</v>
      </c>
      <c r="M34" s="525">
        <f>Finansowanie!M19</f>
        <v>0</v>
      </c>
      <c r="N34" s="525">
        <f>Finansowanie!N19</f>
        <v>187500</v>
      </c>
      <c r="O34" s="525">
        <f>Finansowanie!O19</f>
        <v>0</v>
      </c>
    </row>
    <row r="35" spans="1:971" s="526" customFormat="1" ht="13.8" customHeight="1">
      <c r="A35" s="523"/>
      <c r="B35" s="524" t="str">
        <f>Bilans!B48</f>
        <v>pożyczka od właściciela</v>
      </c>
      <c r="C35" s="524"/>
      <c r="D35" s="525">
        <f>Finansowanie!D30</f>
        <v>0</v>
      </c>
      <c r="E35" s="525">
        <f>Finansowanie!E30</f>
        <v>0</v>
      </c>
      <c r="F35" s="525">
        <f>Finansowanie!F30</f>
        <v>0</v>
      </c>
      <c r="G35" s="525">
        <f>Finansowanie!G30</f>
        <v>0</v>
      </c>
      <c r="H35" s="525">
        <f>Finansowanie!H30</f>
        <v>0</v>
      </c>
      <c r="I35" s="525">
        <f>Finansowanie!I30</f>
        <v>0</v>
      </c>
      <c r="J35" s="525">
        <f>Finansowanie!J30</f>
        <v>0</v>
      </c>
      <c r="K35" s="525">
        <f>Finansowanie!K30</f>
        <v>0</v>
      </c>
      <c r="L35" s="525">
        <f>Finansowanie!L30</f>
        <v>0</v>
      </c>
      <c r="M35" s="525">
        <f>Finansowanie!M30</f>
        <v>0</v>
      </c>
      <c r="N35" s="525">
        <f>Finansowanie!N30</f>
        <v>37500</v>
      </c>
      <c r="O35" s="525">
        <f>Finansowanie!O30</f>
        <v>0</v>
      </c>
    </row>
    <row r="36" spans="1:971" s="526" customFormat="1" ht="13.8" customHeight="1">
      <c r="A36" s="523"/>
      <c r="B36" s="524" t="str">
        <f>Bilans!B49</f>
        <v/>
      </c>
      <c r="C36" s="524"/>
      <c r="D36" s="525">
        <f>Finansowanie!D41</f>
        <v>0</v>
      </c>
      <c r="E36" s="525">
        <f>Finansowanie!E41</f>
        <v>0</v>
      </c>
      <c r="F36" s="525">
        <f>Finansowanie!F41</f>
        <v>0</v>
      </c>
      <c r="G36" s="525">
        <f>Finansowanie!G41</f>
        <v>0</v>
      </c>
      <c r="H36" s="525">
        <f>Finansowanie!H41</f>
        <v>0</v>
      </c>
      <c r="I36" s="525">
        <f>Finansowanie!I41</f>
        <v>0</v>
      </c>
      <c r="J36" s="525">
        <f>Finansowanie!J41</f>
        <v>0</v>
      </c>
      <c r="K36" s="525">
        <f>Finansowanie!K41</f>
        <v>0</v>
      </c>
      <c r="L36" s="525">
        <f>Finansowanie!L41</f>
        <v>0</v>
      </c>
      <c r="M36" s="525">
        <f>Finansowanie!M41</f>
        <v>0</v>
      </c>
      <c r="N36" s="525">
        <f>Finansowanie!N41</f>
        <v>0</v>
      </c>
      <c r="O36" s="525">
        <f>Finansowanie!O41</f>
        <v>0</v>
      </c>
    </row>
    <row r="37" spans="1:971" s="526" customFormat="1" ht="13.8" customHeight="1">
      <c r="A37" s="523"/>
      <c r="B37" s="524" t="str">
        <f>Bilans!B50</f>
        <v/>
      </c>
      <c r="C37" s="524"/>
      <c r="D37" s="525">
        <f>Finansowanie!D52</f>
        <v>0</v>
      </c>
      <c r="E37" s="525">
        <f>Finansowanie!E52</f>
        <v>0</v>
      </c>
      <c r="F37" s="525">
        <f>Finansowanie!F52</f>
        <v>0</v>
      </c>
      <c r="G37" s="525">
        <f>Finansowanie!G52</f>
        <v>0</v>
      </c>
      <c r="H37" s="525">
        <f>Finansowanie!H52</f>
        <v>0</v>
      </c>
      <c r="I37" s="525">
        <f>Finansowanie!I52</f>
        <v>0</v>
      </c>
      <c r="J37" s="525">
        <f>Finansowanie!J52</f>
        <v>0</v>
      </c>
      <c r="K37" s="525">
        <f>Finansowanie!K52</f>
        <v>0</v>
      </c>
      <c r="L37" s="525">
        <f>Finansowanie!L52</f>
        <v>0</v>
      </c>
      <c r="M37" s="525">
        <f>Finansowanie!M52</f>
        <v>0</v>
      </c>
      <c r="N37" s="525">
        <f>Finansowanie!N52</f>
        <v>0</v>
      </c>
      <c r="O37" s="525">
        <f>Finansowanie!O52</f>
        <v>0</v>
      </c>
    </row>
    <row r="38" spans="1:971" s="526" customFormat="1" ht="13.8" customHeight="1">
      <c r="A38" s="523"/>
      <c r="B38" s="524" t="str">
        <f>Bilans!B51</f>
        <v/>
      </c>
      <c r="C38" s="524"/>
      <c r="D38" s="525">
        <f>Finansowanie!D63</f>
        <v>0</v>
      </c>
      <c r="E38" s="525">
        <f>Finansowanie!E63</f>
        <v>0</v>
      </c>
      <c r="F38" s="525">
        <f>Finansowanie!F63</f>
        <v>0</v>
      </c>
      <c r="G38" s="525">
        <f>Finansowanie!G63</f>
        <v>0</v>
      </c>
      <c r="H38" s="525">
        <f>Finansowanie!H63</f>
        <v>0</v>
      </c>
      <c r="I38" s="525">
        <f>Finansowanie!I63</f>
        <v>0</v>
      </c>
      <c r="J38" s="525">
        <f>Finansowanie!J63</f>
        <v>0</v>
      </c>
      <c r="K38" s="525">
        <f>Finansowanie!K63</f>
        <v>0</v>
      </c>
      <c r="L38" s="525">
        <f>Finansowanie!L63</f>
        <v>0</v>
      </c>
      <c r="M38" s="525">
        <f>Finansowanie!M63</f>
        <v>0</v>
      </c>
      <c r="N38" s="525">
        <f>Finansowanie!N63</f>
        <v>0</v>
      </c>
      <c r="O38" s="525">
        <f>Finansowanie!O63</f>
        <v>0</v>
      </c>
    </row>
    <row r="39" spans="1:971" s="515" customFormat="1" ht="13.8" customHeight="1">
      <c r="A39" s="19" t="s">
        <v>31</v>
      </c>
      <c r="B39" s="514" t="s">
        <v>119</v>
      </c>
      <c r="C39" s="514"/>
      <c r="D39" s="518"/>
      <c r="E39" s="518"/>
      <c r="F39" s="518"/>
      <c r="G39" s="518"/>
      <c r="H39" s="518"/>
      <c r="I39" s="518"/>
      <c r="J39" s="518"/>
      <c r="K39" s="518"/>
      <c r="L39" s="518"/>
      <c r="M39" s="518"/>
      <c r="N39" s="518"/>
      <c r="O39" s="518"/>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c r="DT39" s="92"/>
      <c r="DU39" s="92"/>
      <c r="DV39" s="92"/>
      <c r="DW39" s="92"/>
      <c r="DX39" s="92"/>
      <c r="DY39" s="92"/>
      <c r="DZ39" s="92"/>
      <c r="EA39" s="92"/>
      <c r="EB39" s="92"/>
      <c r="EC39" s="92"/>
      <c r="ED39" s="92"/>
      <c r="EE39" s="92"/>
      <c r="EF39" s="92"/>
      <c r="EG39" s="92"/>
      <c r="EH39" s="92"/>
      <c r="EI39" s="92"/>
      <c r="EJ39" s="92"/>
      <c r="EK39" s="92"/>
      <c r="EL39" s="92"/>
      <c r="EM39" s="92"/>
      <c r="EN39" s="92"/>
      <c r="EO39" s="92"/>
      <c r="EP39" s="92"/>
      <c r="EQ39" s="92"/>
      <c r="ER39" s="92"/>
      <c r="ES39" s="92"/>
      <c r="ET39" s="92"/>
      <c r="EU39" s="92"/>
      <c r="EV39" s="92"/>
      <c r="EW39" s="92"/>
      <c r="EX39" s="92"/>
      <c r="EY39" s="92"/>
      <c r="EZ39" s="92"/>
      <c r="FA39" s="92"/>
      <c r="FB39" s="92"/>
      <c r="FC39" s="92"/>
      <c r="FD39" s="92"/>
      <c r="FE39" s="92"/>
      <c r="FF39" s="92"/>
      <c r="FG39" s="92"/>
      <c r="FH39" s="92"/>
      <c r="FI39" s="92"/>
      <c r="FJ39" s="92"/>
      <c r="FK39" s="92"/>
      <c r="FL39" s="92"/>
      <c r="FM39" s="92"/>
      <c r="FN39" s="92"/>
      <c r="FO39" s="92"/>
      <c r="FP39" s="92"/>
      <c r="FQ39" s="92"/>
      <c r="FR39" s="92"/>
      <c r="FS39" s="92"/>
      <c r="FT39" s="92"/>
      <c r="FU39" s="92"/>
      <c r="FV39" s="92"/>
      <c r="FW39" s="92"/>
      <c r="FX39" s="92"/>
      <c r="FY39" s="92"/>
      <c r="FZ39" s="92"/>
      <c r="GA39" s="92"/>
      <c r="GB39" s="92"/>
      <c r="GC39" s="92"/>
      <c r="GD39" s="92"/>
      <c r="GE39" s="92"/>
      <c r="GF39" s="92"/>
      <c r="GG39" s="92"/>
      <c r="GH39" s="92"/>
      <c r="GI39" s="92"/>
      <c r="GJ39" s="92"/>
      <c r="GK39" s="92"/>
      <c r="GL39" s="92"/>
      <c r="GM39" s="92"/>
      <c r="GN39" s="92"/>
      <c r="GO39" s="92"/>
      <c r="GP39" s="92"/>
      <c r="GQ39" s="92"/>
      <c r="GR39" s="92"/>
      <c r="GS39" s="92"/>
      <c r="GT39" s="92"/>
      <c r="GU39" s="92"/>
      <c r="GV39" s="92"/>
      <c r="GW39" s="92"/>
      <c r="GX39" s="92"/>
      <c r="GY39" s="92"/>
      <c r="GZ39" s="92"/>
      <c r="HA39" s="92"/>
      <c r="HB39" s="92"/>
      <c r="HC39" s="92"/>
      <c r="HD39" s="92"/>
      <c r="HE39" s="92"/>
      <c r="HF39" s="92"/>
      <c r="HG39" s="92"/>
      <c r="HH39" s="92"/>
      <c r="HI39" s="92"/>
      <c r="HJ39" s="92"/>
      <c r="HK39" s="92"/>
      <c r="HL39" s="92"/>
      <c r="HM39" s="92"/>
      <c r="HN39" s="92"/>
      <c r="HO39" s="92"/>
      <c r="HP39" s="92"/>
      <c r="HQ39" s="92"/>
      <c r="HR39" s="92"/>
      <c r="HS39" s="92"/>
      <c r="HT39" s="92"/>
      <c r="HU39" s="92"/>
      <c r="HV39" s="92"/>
      <c r="HW39" s="92"/>
      <c r="HX39" s="92"/>
      <c r="HY39" s="92"/>
      <c r="HZ39" s="92"/>
      <c r="IA39" s="92"/>
      <c r="IB39" s="92"/>
      <c r="IC39" s="92"/>
      <c r="ID39" s="92"/>
      <c r="IE39" s="92"/>
      <c r="IF39" s="92"/>
      <c r="IG39" s="92"/>
      <c r="IH39" s="92"/>
      <c r="II39" s="92"/>
      <c r="IJ39" s="92"/>
      <c r="IK39" s="92"/>
      <c r="IL39" s="92"/>
      <c r="IM39" s="92"/>
      <c r="IN39" s="92"/>
      <c r="IO39" s="92"/>
      <c r="IP39" s="92"/>
      <c r="IQ39" s="92"/>
      <c r="IR39" s="92"/>
      <c r="IS39" s="92"/>
      <c r="IT39" s="92"/>
      <c r="IU39" s="92"/>
      <c r="IV39" s="92"/>
      <c r="IW39" s="92"/>
      <c r="IX39" s="92"/>
      <c r="IY39" s="92"/>
      <c r="IZ39" s="92"/>
      <c r="JA39" s="92"/>
      <c r="JB39" s="92"/>
      <c r="JC39" s="92"/>
      <c r="JD39" s="92"/>
      <c r="JE39" s="92"/>
      <c r="JF39" s="92"/>
      <c r="JG39" s="92"/>
      <c r="JH39" s="92"/>
      <c r="JI39" s="92"/>
      <c r="JJ39" s="92"/>
      <c r="JK39" s="92"/>
      <c r="JL39" s="92"/>
      <c r="JM39" s="92"/>
      <c r="JN39" s="92"/>
      <c r="JO39" s="92"/>
      <c r="JP39" s="92"/>
      <c r="JQ39" s="92"/>
      <c r="JR39" s="92"/>
      <c r="JS39" s="92"/>
      <c r="JT39" s="92"/>
      <c r="JU39" s="92"/>
      <c r="JV39" s="92"/>
      <c r="JW39" s="92"/>
      <c r="JX39" s="92"/>
      <c r="JY39" s="92"/>
      <c r="JZ39" s="92"/>
      <c r="KA39" s="92"/>
      <c r="KB39" s="92"/>
      <c r="KC39" s="92"/>
      <c r="KD39" s="92"/>
      <c r="KE39" s="92"/>
      <c r="KF39" s="92"/>
      <c r="KG39" s="92"/>
      <c r="KH39" s="92"/>
      <c r="KI39" s="92"/>
      <c r="KJ39" s="92"/>
      <c r="KK39" s="92"/>
      <c r="KL39" s="92"/>
      <c r="KM39" s="92"/>
      <c r="KN39" s="92"/>
      <c r="KO39" s="92"/>
      <c r="KP39" s="92"/>
      <c r="KQ39" s="92"/>
      <c r="KR39" s="92"/>
      <c r="KS39" s="92"/>
      <c r="KT39" s="92"/>
      <c r="KU39" s="92"/>
      <c r="KV39" s="92"/>
      <c r="KW39" s="92"/>
      <c r="KX39" s="92"/>
      <c r="KY39" s="92"/>
      <c r="KZ39" s="92"/>
      <c r="LA39" s="92"/>
      <c r="LB39" s="92"/>
      <c r="LC39" s="92"/>
      <c r="LD39" s="92"/>
      <c r="LE39" s="92"/>
      <c r="LF39" s="92"/>
      <c r="LG39" s="92"/>
      <c r="LH39" s="92"/>
      <c r="LI39" s="92"/>
      <c r="LJ39" s="92"/>
      <c r="LK39" s="92"/>
      <c r="LL39" s="92"/>
      <c r="LM39" s="92"/>
      <c r="LN39" s="92"/>
      <c r="LO39" s="92"/>
      <c r="LP39" s="92"/>
      <c r="LQ39" s="92"/>
      <c r="LR39" s="92"/>
      <c r="LS39" s="92"/>
      <c r="LT39" s="92"/>
      <c r="LU39" s="92"/>
      <c r="LV39" s="92"/>
      <c r="LW39" s="92"/>
      <c r="LX39" s="92"/>
      <c r="LY39" s="92"/>
      <c r="LZ39" s="92"/>
      <c r="MA39" s="92"/>
      <c r="MB39" s="92"/>
      <c r="MC39" s="92"/>
      <c r="MD39" s="92"/>
      <c r="ME39" s="92"/>
      <c r="MF39" s="92"/>
      <c r="MG39" s="92"/>
      <c r="MH39" s="92"/>
      <c r="MI39" s="92"/>
      <c r="MJ39" s="92"/>
      <c r="MK39" s="92"/>
      <c r="ML39" s="92"/>
      <c r="MM39" s="92"/>
      <c r="MN39" s="92"/>
      <c r="MO39" s="92"/>
      <c r="MP39" s="92"/>
      <c r="MQ39" s="92"/>
      <c r="MR39" s="92"/>
      <c r="MS39" s="92"/>
      <c r="MT39" s="92"/>
      <c r="MU39" s="92"/>
      <c r="MV39" s="92"/>
      <c r="MW39" s="92"/>
      <c r="MX39" s="92"/>
      <c r="MY39" s="92"/>
      <c r="MZ39" s="92"/>
      <c r="NA39" s="92"/>
      <c r="NB39" s="92"/>
      <c r="NC39" s="92"/>
      <c r="ND39" s="92"/>
      <c r="NE39" s="92"/>
      <c r="NF39" s="92"/>
      <c r="NG39" s="92"/>
      <c r="NH39" s="92"/>
      <c r="NI39" s="92"/>
      <c r="NJ39" s="92"/>
      <c r="NK39" s="92"/>
      <c r="NL39" s="92"/>
      <c r="NM39" s="92"/>
      <c r="NN39" s="92"/>
      <c r="NO39" s="92"/>
      <c r="NP39" s="92"/>
      <c r="NQ39" s="92"/>
      <c r="NR39" s="92"/>
      <c r="NS39" s="92"/>
      <c r="NT39" s="92"/>
      <c r="NU39" s="92"/>
      <c r="NV39" s="92"/>
      <c r="NW39" s="92"/>
      <c r="NX39" s="92"/>
      <c r="NY39" s="92"/>
      <c r="NZ39" s="92"/>
      <c r="OA39" s="92"/>
      <c r="OB39" s="92"/>
      <c r="OC39" s="92"/>
      <c r="OD39" s="92"/>
      <c r="OE39" s="92"/>
      <c r="OF39" s="92"/>
      <c r="OG39" s="92"/>
      <c r="OH39" s="92"/>
      <c r="OI39" s="92"/>
      <c r="OJ39" s="92"/>
      <c r="OK39" s="92"/>
      <c r="OL39" s="92"/>
      <c r="OM39" s="92"/>
      <c r="ON39" s="92"/>
      <c r="OO39" s="92"/>
      <c r="OP39" s="92"/>
      <c r="OQ39" s="92"/>
      <c r="OR39" s="92"/>
      <c r="OS39" s="92"/>
      <c r="OT39" s="92"/>
      <c r="OU39" s="92"/>
      <c r="OV39" s="92"/>
      <c r="OW39" s="92"/>
      <c r="OX39" s="92"/>
      <c r="OY39" s="92"/>
      <c r="OZ39" s="92"/>
      <c r="PA39" s="92"/>
      <c r="PB39" s="92"/>
      <c r="PC39" s="92"/>
      <c r="PD39" s="92"/>
      <c r="PE39" s="92"/>
      <c r="PF39" s="92"/>
      <c r="PG39" s="92"/>
      <c r="PH39" s="92"/>
      <c r="PI39" s="92"/>
      <c r="PJ39" s="92"/>
      <c r="PK39" s="92"/>
      <c r="PL39" s="92"/>
      <c r="PM39" s="92"/>
      <c r="PN39" s="92"/>
      <c r="PO39" s="92"/>
      <c r="PP39" s="92"/>
      <c r="PQ39" s="92"/>
      <c r="PR39" s="92"/>
      <c r="PS39" s="92"/>
      <c r="PT39" s="92"/>
      <c r="PU39" s="92"/>
      <c r="PV39" s="92"/>
      <c r="PW39" s="92"/>
      <c r="PX39" s="92"/>
      <c r="PY39" s="92"/>
      <c r="PZ39" s="92"/>
      <c r="QA39" s="92"/>
      <c r="QB39" s="92"/>
      <c r="QC39" s="92"/>
      <c r="QD39" s="92"/>
      <c r="QE39" s="92"/>
      <c r="QF39" s="92"/>
      <c r="QG39" s="92"/>
      <c r="QH39" s="92"/>
      <c r="QI39" s="92"/>
      <c r="QJ39" s="92"/>
      <c r="QK39" s="92"/>
      <c r="QL39" s="92"/>
      <c r="QM39" s="92"/>
      <c r="QN39" s="92"/>
      <c r="QO39" s="92"/>
      <c r="QP39" s="92"/>
      <c r="QQ39" s="92"/>
      <c r="QR39" s="92"/>
      <c r="QS39" s="92"/>
      <c r="QT39" s="92"/>
      <c r="QU39" s="92"/>
      <c r="QV39" s="92"/>
      <c r="QW39" s="92"/>
      <c r="QX39" s="92"/>
      <c r="QY39" s="92"/>
      <c r="QZ39" s="92"/>
      <c r="RA39" s="92"/>
      <c r="RB39" s="92"/>
      <c r="RC39" s="92"/>
      <c r="RD39" s="92"/>
      <c r="RE39" s="92"/>
      <c r="RF39" s="92"/>
      <c r="RG39" s="92"/>
      <c r="RH39" s="92"/>
      <c r="RI39" s="92"/>
      <c r="RJ39" s="92"/>
      <c r="RK39" s="92"/>
      <c r="RL39" s="92"/>
      <c r="RM39" s="92"/>
      <c r="RN39" s="92"/>
      <c r="RO39" s="92"/>
      <c r="RP39" s="92"/>
      <c r="RQ39" s="92"/>
      <c r="RR39" s="92"/>
      <c r="RS39" s="92"/>
      <c r="RT39" s="92"/>
      <c r="RU39" s="92"/>
      <c r="RV39" s="92"/>
      <c r="RW39" s="92"/>
      <c r="RX39" s="92"/>
      <c r="RY39" s="92"/>
      <c r="RZ39" s="92"/>
      <c r="SA39" s="92"/>
      <c r="SB39" s="92"/>
      <c r="SC39" s="92"/>
      <c r="SD39" s="92"/>
      <c r="SE39" s="92"/>
      <c r="SF39" s="92"/>
      <c r="SG39" s="92"/>
      <c r="SH39" s="92"/>
      <c r="SI39" s="92"/>
      <c r="SJ39" s="92"/>
      <c r="SK39" s="92"/>
      <c r="SL39" s="92"/>
      <c r="SM39" s="92"/>
      <c r="SN39" s="92"/>
      <c r="SO39" s="92"/>
      <c r="SP39" s="92"/>
      <c r="SQ39" s="92"/>
      <c r="SR39" s="92"/>
      <c r="SS39" s="92"/>
      <c r="ST39" s="92"/>
      <c r="SU39" s="92"/>
      <c r="SV39" s="92"/>
      <c r="SW39" s="92"/>
      <c r="SX39" s="92"/>
      <c r="SY39" s="92"/>
      <c r="SZ39" s="92"/>
      <c r="TA39" s="92"/>
      <c r="TB39" s="92"/>
      <c r="TC39" s="92"/>
      <c r="TD39" s="92"/>
      <c r="TE39" s="92"/>
      <c r="TF39" s="92"/>
      <c r="TG39" s="92"/>
      <c r="TH39" s="92"/>
      <c r="TI39" s="92"/>
      <c r="TJ39" s="92"/>
      <c r="TK39" s="92"/>
      <c r="TL39" s="92"/>
      <c r="TM39" s="92"/>
      <c r="TN39" s="92"/>
      <c r="TO39" s="92"/>
      <c r="TP39" s="92"/>
      <c r="TQ39" s="92"/>
      <c r="TR39" s="92"/>
      <c r="TS39" s="92"/>
      <c r="TT39" s="92"/>
      <c r="TU39" s="92"/>
      <c r="TV39" s="92"/>
      <c r="TW39" s="92"/>
      <c r="TX39" s="92"/>
      <c r="TY39" s="92"/>
      <c r="TZ39" s="92"/>
      <c r="UA39" s="92"/>
      <c r="UB39" s="92"/>
      <c r="UC39" s="92"/>
      <c r="UD39" s="92"/>
      <c r="UE39" s="92"/>
      <c r="UF39" s="92"/>
      <c r="UG39" s="92"/>
      <c r="UH39" s="92"/>
      <c r="UI39" s="92"/>
      <c r="UJ39" s="92"/>
      <c r="UK39" s="92"/>
      <c r="UL39" s="92"/>
      <c r="UM39" s="92"/>
      <c r="UN39" s="92"/>
      <c r="UO39" s="92"/>
      <c r="UP39" s="92"/>
      <c r="UQ39" s="92"/>
      <c r="UR39" s="92"/>
      <c r="US39" s="92"/>
      <c r="UT39" s="92"/>
      <c r="UU39" s="92"/>
      <c r="UV39" s="92"/>
      <c r="UW39" s="92"/>
      <c r="UX39" s="92"/>
      <c r="UY39" s="92"/>
      <c r="UZ39" s="92"/>
      <c r="VA39" s="92"/>
      <c r="VB39" s="92"/>
      <c r="VC39" s="92"/>
      <c r="VD39" s="92"/>
      <c r="VE39" s="92"/>
      <c r="VF39" s="92"/>
      <c r="VG39" s="92"/>
      <c r="VH39" s="92"/>
      <c r="VI39" s="92"/>
      <c r="VJ39" s="92"/>
      <c r="VK39" s="92"/>
      <c r="VL39" s="92"/>
      <c r="VM39" s="92"/>
      <c r="VN39" s="92"/>
      <c r="VO39" s="92"/>
      <c r="VP39" s="92"/>
      <c r="VQ39" s="92"/>
      <c r="VR39" s="92"/>
      <c r="VS39" s="92"/>
      <c r="VT39" s="92"/>
      <c r="VU39" s="92"/>
      <c r="VV39" s="92"/>
      <c r="VW39" s="92"/>
      <c r="VX39" s="92"/>
      <c r="VY39" s="92"/>
      <c r="VZ39" s="92"/>
      <c r="WA39" s="92"/>
      <c r="WB39" s="92"/>
      <c r="WC39" s="92"/>
      <c r="WD39" s="92"/>
      <c r="WE39" s="92"/>
      <c r="WF39" s="92"/>
      <c r="WG39" s="92"/>
      <c r="WH39" s="92"/>
      <c r="WI39" s="92"/>
      <c r="WJ39" s="92"/>
      <c r="WK39" s="92"/>
      <c r="WL39" s="92"/>
      <c r="WM39" s="92"/>
      <c r="WN39" s="92"/>
      <c r="WO39" s="92"/>
      <c r="WP39" s="92"/>
      <c r="WQ39" s="92"/>
      <c r="WR39" s="92"/>
      <c r="WS39" s="92"/>
      <c r="WT39" s="92"/>
      <c r="WU39" s="92"/>
      <c r="WV39" s="92"/>
      <c r="WW39" s="92"/>
      <c r="WX39" s="92"/>
      <c r="WY39" s="92"/>
      <c r="WZ39" s="92"/>
      <c r="XA39" s="92"/>
      <c r="XB39" s="92"/>
      <c r="XC39" s="92"/>
      <c r="XD39" s="92"/>
      <c r="XE39" s="92"/>
      <c r="XF39" s="92"/>
      <c r="XG39" s="92"/>
      <c r="XH39" s="92"/>
      <c r="XI39" s="92"/>
      <c r="XJ39" s="92"/>
      <c r="XK39" s="92"/>
      <c r="XL39" s="92"/>
      <c r="XM39" s="92"/>
      <c r="XN39" s="92"/>
      <c r="XO39" s="92"/>
      <c r="XP39" s="92"/>
      <c r="XQ39" s="92"/>
      <c r="XR39" s="92"/>
      <c r="XS39" s="92"/>
      <c r="XT39" s="92"/>
      <c r="XU39" s="92"/>
      <c r="XV39" s="92"/>
      <c r="XW39" s="92"/>
      <c r="XX39" s="92"/>
      <c r="XY39" s="92"/>
      <c r="XZ39" s="92"/>
      <c r="YA39" s="92"/>
      <c r="YB39" s="92"/>
      <c r="YC39" s="92"/>
      <c r="YD39" s="92"/>
      <c r="YE39" s="92"/>
      <c r="YF39" s="92"/>
      <c r="YG39" s="92"/>
      <c r="YH39" s="92"/>
      <c r="YI39" s="92"/>
      <c r="YJ39" s="92"/>
      <c r="YK39" s="92"/>
      <c r="YL39" s="92"/>
      <c r="YM39" s="92"/>
      <c r="YN39" s="92"/>
      <c r="YO39" s="92"/>
      <c r="YP39" s="92"/>
      <c r="YQ39" s="92"/>
      <c r="YR39" s="92"/>
      <c r="YS39" s="92"/>
      <c r="YT39" s="92"/>
      <c r="YU39" s="92"/>
      <c r="YV39" s="92"/>
      <c r="YW39" s="92"/>
      <c r="YX39" s="92"/>
      <c r="YY39" s="92"/>
      <c r="YZ39" s="92"/>
      <c r="ZA39" s="92"/>
      <c r="ZB39" s="92"/>
      <c r="ZC39" s="92"/>
      <c r="ZD39" s="92"/>
      <c r="ZE39" s="92"/>
      <c r="ZF39" s="92"/>
      <c r="ZG39" s="92"/>
      <c r="ZH39" s="92"/>
      <c r="ZI39" s="92"/>
      <c r="ZJ39" s="92"/>
      <c r="ZK39" s="92"/>
      <c r="ZL39" s="92"/>
      <c r="ZM39" s="92"/>
      <c r="ZN39" s="92"/>
      <c r="ZO39" s="92"/>
      <c r="ZP39" s="92"/>
      <c r="ZQ39" s="92"/>
      <c r="ZR39" s="92"/>
      <c r="ZS39" s="92"/>
      <c r="ZT39" s="92"/>
      <c r="ZU39" s="92"/>
      <c r="ZV39" s="92"/>
      <c r="ZW39" s="92"/>
      <c r="ZX39" s="92"/>
      <c r="ZY39" s="92"/>
      <c r="ZZ39" s="92"/>
      <c r="AAA39" s="92"/>
      <c r="AAB39" s="92"/>
      <c r="AAC39" s="92"/>
      <c r="AAD39" s="92"/>
      <c r="AAE39" s="92"/>
      <c r="AAF39" s="92"/>
      <c r="AAG39" s="92"/>
      <c r="AAH39" s="92"/>
      <c r="AAI39" s="92"/>
      <c r="AAJ39" s="92"/>
      <c r="AAK39" s="92"/>
      <c r="AAL39" s="92"/>
      <c r="AAM39" s="92"/>
      <c r="AAN39" s="92"/>
      <c r="AAO39" s="92"/>
      <c r="AAP39" s="92"/>
      <c r="AAQ39" s="92"/>
      <c r="AAR39" s="92"/>
      <c r="AAS39" s="92"/>
      <c r="AAT39" s="92"/>
      <c r="AAU39" s="92"/>
      <c r="AAV39" s="92"/>
      <c r="AAW39" s="92"/>
      <c r="AAX39" s="92"/>
      <c r="AAY39" s="92"/>
      <c r="AAZ39" s="92"/>
      <c r="ABA39" s="92"/>
      <c r="ABB39" s="92"/>
      <c r="ABC39" s="92"/>
      <c r="ABD39" s="92"/>
      <c r="ABE39" s="92"/>
      <c r="ABF39" s="92"/>
      <c r="ABG39" s="92"/>
      <c r="ABH39" s="92"/>
      <c r="ABI39" s="92"/>
      <c r="ABJ39" s="92"/>
      <c r="ABK39" s="92"/>
      <c r="ABL39" s="92"/>
      <c r="ABM39" s="92"/>
      <c r="ABN39" s="92"/>
      <c r="ABO39" s="92"/>
      <c r="ABP39" s="92"/>
      <c r="ABQ39" s="92"/>
      <c r="ABR39" s="92"/>
      <c r="ABS39" s="92"/>
      <c r="ABT39" s="92"/>
      <c r="ABU39" s="92"/>
      <c r="ABV39" s="92"/>
      <c r="ABW39" s="92"/>
      <c r="ABX39" s="92"/>
      <c r="ABY39" s="92"/>
      <c r="ABZ39" s="92"/>
      <c r="ACA39" s="92"/>
      <c r="ACB39" s="92"/>
      <c r="ACC39" s="92"/>
      <c r="ACD39" s="92"/>
      <c r="ACE39" s="92"/>
      <c r="ACF39" s="92"/>
      <c r="ACG39" s="92"/>
      <c r="ACH39" s="92"/>
      <c r="ACI39" s="92"/>
      <c r="ACJ39" s="92"/>
      <c r="ACK39" s="92"/>
      <c r="ACL39" s="92"/>
      <c r="ACM39" s="92"/>
      <c r="ACN39" s="92"/>
      <c r="ACO39" s="92"/>
      <c r="ACP39" s="92"/>
      <c r="ACQ39" s="92"/>
      <c r="ACR39" s="92"/>
      <c r="ACS39" s="92"/>
      <c r="ACT39" s="92"/>
      <c r="ACU39" s="92"/>
      <c r="ACV39" s="92"/>
      <c r="ACW39" s="92"/>
      <c r="ACX39" s="92"/>
      <c r="ACY39" s="92"/>
      <c r="ACZ39" s="92"/>
      <c r="ADA39" s="92"/>
      <c r="ADB39" s="92"/>
      <c r="ADC39" s="92"/>
      <c r="ADD39" s="92"/>
      <c r="ADE39" s="92"/>
      <c r="ADF39" s="92"/>
      <c r="ADG39" s="92"/>
      <c r="ADH39" s="92"/>
      <c r="ADI39" s="92"/>
      <c r="ADJ39" s="92"/>
      <c r="ADK39" s="92"/>
      <c r="ADL39" s="92"/>
      <c r="ADM39" s="92"/>
      <c r="ADN39" s="92"/>
      <c r="ADO39" s="92"/>
      <c r="ADP39" s="92"/>
      <c r="ADQ39" s="92"/>
      <c r="ADR39" s="92"/>
      <c r="ADS39" s="92"/>
      <c r="ADT39" s="92"/>
      <c r="ADU39" s="92"/>
      <c r="ADV39" s="92"/>
      <c r="ADW39" s="92"/>
      <c r="ADX39" s="92"/>
      <c r="ADY39" s="92"/>
      <c r="ADZ39" s="92"/>
      <c r="AEA39" s="92"/>
      <c r="AEB39" s="92"/>
      <c r="AEC39" s="92"/>
      <c r="AED39" s="92"/>
      <c r="AEE39" s="92"/>
      <c r="AEF39" s="92"/>
      <c r="AEG39" s="92"/>
      <c r="AEH39" s="92"/>
      <c r="AEI39" s="92"/>
      <c r="AEJ39" s="92"/>
      <c r="AEK39" s="92"/>
      <c r="AEL39" s="92"/>
      <c r="AEM39" s="92"/>
      <c r="AEN39" s="92"/>
      <c r="AEO39" s="92"/>
      <c r="AEP39" s="92"/>
      <c r="AEQ39" s="92"/>
      <c r="AER39" s="92"/>
      <c r="AES39" s="92"/>
      <c r="AET39" s="92"/>
      <c r="AEU39" s="92"/>
      <c r="AEV39" s="92"/>
      <c r="AEW39" s="92"/>
      <c r="AEX39" s="92"/>
      <c r="AEY39" s="92"/>
      <c r="AEZ39" s="92"/>
      <c r="AFA39" s="92"/>
      <c r="AFB39" s="92"/>
      <c r="AFC39" s="92"/>
      <c r="AFD39" s="92"/>
      <c r="AFE39" s="92"/>
      <c r="AFF39" s="92"/>
      <c r="AFG39" s="92"/>
      <c r="AFH39" s="92"/>
      <c r="AFI39" s="92"/>
      <c r="AFJ39" s="92"/>
      <c r="AFK39" s="92"/>
      <c r="AFL39" s="92"/>
      <c r="AFM39" s="92"/>
      <c r="AFN39" s="92"/>
      <c r="AFO39" s="92"/>
      <c r="AFP39" s="92"/>
      <c r="AFQ39" s="92"/>
      <c r="AFR39" s="92"/>
      <c r="AFS39" s="92"/>
      <c r="AFT39" s="92"/>
      <c r="AFU39" s="92"/>
      <c r="AFV39" s="92"/>
      <c r="AFW39" s="92"/>
      <c r="AFX39" s="92"/>
      <c r="AFY39" s="92"/>
      <c r="AFZ39" s="92"/>
      <c r="AGA39" s="92"/>
      <c r="AGB39" s="92"/>
      <c r="AGC39" s="92"/>
      <c r="AGD39" s="92"/>
      <c r="AGE39" s="92"/>
      <c r="AGF39" s="92"/>
      <c r="AGG39" s="92"/>
      <c r="AGH39" s="92"/>
      <c r="AGI39" s="92"/>
      <c r="AGJ39" s="92"/>
      <c r="AGK39" s="92"/>
      <c r="AGL39" s="92"/>
      <c r="AGM39" s="92"/>
      <c r="AGN39" s="92"/>
      <c r="AGO39" s="92"/>
      <c r="AGP39" s="92"/>
      <c r="AGQ39" s="92"/>
      <c r="AGR39" s="92"/>
      <c r="AGS39" s="92"/>
      <c r="AGT39" s="92"/>
      <c r="AGU39" s="92"/>
      <c r="AGV39" s="92"/>
      <c r="AGW39" s="92"/>
      <c r="AGX39" s="92"/>
      <c r="AGY39" s="92"/>
      <c r="AGZ39" s="92"/>
      <c r="AHA39" s="92"/>
      <c r="AHB39" s="92"/>
      <c r="AHC39" s="92"/>
      <c r="AHD39" s="92"/>
      <c r="AHE39" s="92"/>
      <c r="AHF39" s="92"/>
      <c r="AHG39" s="92"/>
      <c r="AHH39" s="92"/>
      <c r="AHI39" s="92"/>
      <c r="AHJ39" s="92"/>
      <c r="AHK39" s="92"/>
      <c r="AHL39" s="92"/>
      <c r="AHM39" s="92"/>
      <c r="AHN39" s="92"/>
      <c r="AHO39" s="92"/>
      <c r="AHP39" s="92"/>
      <c r="AHQ39" s="92"/>
      <c r="AHR39" s="92"/>
      <c r="AHS39" s="92"/>
      <c r="AHT39" s="92"/>
      <c r="AHU39" s="92"/>
      <c r="AHV39" s="92"/>
      <c r="AHW39" s="92"/>
      <c r="AHX39" s="92"/>
      <c r="AHY39" s="92"/>
      <c r="AHZ39" s="92"/>
      <c r="AIA39" s="92"/>
      <c r="AIB39" s="92"/>
      <c r="AIC39" s="92"/>
      <c r="AID39" s="92"/>
      <c r="AIE39" s="92"/>
      <c r="AIF39" s="92"/>
      <c r="AIG39" s="92"/>
      <c r="AIH39" s="92"/>
      <c r="AII39" s="92"/>
      <c r="AIJ39" s="92"/>
      <c r="AIK39" s="92"/>
      <c r="AIL39" s="92"/>
      <c r="AIM39" s="92"/>
      <c r="AIN39" s="92"/>
      <c r="AIO39" s="92"/>
      <c r="AIP39" s="92"/>
      <c r="AIQ39" s="92"/>
      <c r="AIR39" s="92"/>
      <c r="AIS39" s="92"/>
      <c r="AIT39" s="92"/>
      <c r="AIU39" s="92"/>
      <c r="AIV39" s="92"/>
      <c r="AIW39" s="92"/>
      <c r="AIX39" s="92"/>
      <c r="AIY39" s="92"/>
      <c r="AIZ39" s="92"/>
      <c r="AJA39" s="92"/>
      <c r="AJB39" s="92"/>
      <c r="AJC39" s="92"/>
      <c r="AJD39" s="92"/>
      <c r="AJE39" s="92"/>
      <c r="AJF39" s="92"/>
      <c r="AJG39" s="92"/>
      <c r="AJH39" s="92"/>
      <c r="AJI39" s="92"/>
      <c r="AJJ39" s="92"/>
      <c r="AJK39" s="92"/>
      <c r="AJL39" s="92"/>
      <c r="AJM39" s="92"/>
      <c r="AJN39" s="92"/>
      <c r="AJO39" s="92"/>
      <c r="AJP39" s="92"/>
      <c r="AJQ39" s="92"/>
      <c r="AJR39" s="92"/>
      <c r="AJS39" s="92"/>
      <c r="AJT39" s="92"/>
      <c r="AJU39" s="92"/>
      <c r="AJV39" s="92"/>
      <c r="AJW39" s="92"/>
      <c r="AJX39" s="92"/>
      <c r="AJY39" s="92"/>
      <c r="AJZ39" s="92"/>
      <c r="AKA39" s="92"/>
      <c r="AKB39" s="92"/>
      <c r="AKC39" s="92"/>
      <c r="AKD39" s="92"/>
      <c r="AKE39" s="92"/>
      <c r="AKF39" s="92"/>
      <c r="AKG39" s="92"/>
      <c r="AKH39" s="92"/>
      <c r="AKI39" s="92"/>
    </row>
    <row r="40" spans="1:971" s="515" customFormat="1" ht="13.8" customHeight="1">
      <c r="A40" s="19" t="s">
        <v>35</v>
      </c>
      <c r="B40" s="514" t="s">
        <v>115</v>
      </c>
      <c r="C40" s="514"/>
      <c r="D40" s="518"/>
      <c r="E40" s="518"/>
      <c r="F40" s="518"/>
      <c r="G40" s="518"/>
      <c r="H40" s="518"/>
      <c r="I40" s="518"/>
      <c r="J40" s="518"/>
      <c r="K40" s="518"/>
      <c r="L40" s="518"/>
      <c r="M40" s="518"/>
      <c r="N40" s="518"/>
      <c r="O40" s="518"/>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c r="EM40" s="92"/>
      <c r="EN40" s="92"/>
      <c r="EO40" s="92"/>
      <c r="EP40" s="92"/>
      <c r="EQ40" s="92"/>
      <c r="ER40" s="92"/>
      <c r="ES40" s="92"/>
      <c r="ET40" s="92"/>
      <c r="EU40" s="92"/>
      <c r="EV40" s="92"/>
      <c r="EW40" s="92"/>
      <c r="EX40" s="92"/>
      <c r="EY40" s="92"/>
      <c r="EZ40" s="92"/>
      <c r="FA40" s="92"/>
      <c r="FB40" s="92"/>
      <c r="FC40" s="92"/>
      <c r="FD40" s="92"/>
      <c r="FE40" s="92"/>
      <c r="FF40" s="92"/>
      <c r="FG40" s="92"/>
      <c r="FH40" s="92"/>
      <c r="FI40" s="92"/>
      <c r="FJ40" s="92"/>
      <c r="FK40" s="92"/>
      <c r="FL40" s="92"/>
      <c r="FM40" s="92"/>
      <c r="FN40" s="92"/>
      <c r="FO40" s="92"/>
      <c r="FP40" s="92"/>
      <c r="FQ40" s="92"/>
      <c r="FR40" s="92"/>
      <c r="FS40" s="92"/>
      <c r="FT40" s="92"/>
      <c r="FU40" s="92"/>
      <c r="FV40" s="92"/>
      <c r="FW40" s="92"/>
      <c r="FX40" s="92"/>
      <c r="FY40" s="92"/>
      <c r="FZ40" s="92"/>
      <c r="GA40" s="92"/>
      <c r="GB40" s="92"/>
      <c r="GC40" s="92"/>
      <c r="GD40" s="92"/>
      <c r="GE40" s="92"/>
      <c r="GF40" s="92"/>
      <c r="GG40" s="92"/>
      <c r="GH40" s="92"/>
      <c r="GI40" s="92"/>
      <c r="GJ40" s="92"/>
      <c r="GK40" s="92"/>
      <c r="GL40" s="92"/>
      <c r="GM40" s="92"/>
      <c r="GN40" s="92"/>
      <c r="GO40" s="92"/>
      <c r="GP40" s="92"/>
      <c r="GQ40" s="92"/>
      <c r="GR40" s="92"/>
      <c r="GS40" s="92"/>
      <c r="GT40" s="92"/>
      <c r="GU40" s="92"/>
      <c r="GV40" s="92"/>
      <c r="GW40" s="92"/>
      <c r="GX40" s="92"/>
      <c r="GY40" s="92"/>
      <c r="GZ40" s="92"/>
      <c r="HA40" s="92"/>
      <c r="HB40" s="92"/>
      <c r="HC40" s="92"/>
      <c r="HD40" s="92"/>
      <c r="HE40" s="92"/>
      <c r="HF40" s="92"/>
      <c r="HG40" s="92"/>
      <c r="HH40" s="92"/>
      <c r="HI40" s="92"/>
      <c r="HJ40" s="92"/>
      <c r="HK40" s="92"/>
      <c r="HL40" s="92"/>
      <c r="HM40" s="92"/>
      <c r="HN40" s="92"/>
      <c r="HO40" s="92"/>
      <c r="HP40" s="92"/>
      <c r="HQ40" s="92"/>
      <c r="HR40" s="92"/>
      <c r="HS40" s="92"/>
      <c r="HT40" s="92"/>
      <c r="HU40" s="92"/>
      <c r="HV40" s="92"/>
      <c r="HW40" s="92"/>
      <c r="HX40" s="92"/>
      <c r="HY40" s="92"/>
      <c r="HZ40" s="92"/>
      <c r="IA40" s="92"/>
      <c r="IB40" s="92"/>
      <c r="IC40" s="92"/>
      <c r="ID40" s="92"/>
      <c r="IE40" s="92"/>
      <c r="IF40" s="92"/>
      <c r="IG40" s="92"/>
      <c r="IH40" s="92"/>
      <c r="II40" s="92"/>
      <c r="IJ40" s="92"/>
      <c r="IK40" s="92"/>
      <c r="IL40" s="92"/>
      <c r="IM40" s="92"/>
      <c r="IN40" s="92"/>
      <c r="IO40" s="92"/>
      <c r="IP40" s="92"/>
      <c r="IQ40" s="92"/>
      <c r="IR40" s="92"/>
      <c r="IS40" s="92"/>
      <c r="IT40" s="92"/>
      <c r="IU40" s="92"/>
      <c r="IV40" s="92"/>
      <c r="IW40" s="92"/>
      <c r="IX40" s="92"/>
      <c r="IY40" s="92"/>
      <c r="IZ40" s="92"/>
      <c r="JA40" s="92"/>
      <c r="JB40" s="92"/>
      <c r="JC40" s="92"/>
      <c r="JD40" s="92"/>
      <c r="JE40" s="92"/>
      <c r="JF40" s="92"/>
      <c r="JG40" s="92"/>
      <c r="JH40" s="92"/>
      <c r="JI40" s="92"/>
      <c r="JJ40" s="92"/>
      <c r="JK40" s="92"/>
      <c r="JL40" s="92"/>
      <c r="JM40" s="92"/>
      <c r="JN40" s="92"/>
      <c r="JO40" s="92"/>
      <c r="JP40" s="92"/>
      <c r="JQ40" s="92"/>
      <c r="JR40" s="92"/>
      <c r="JS40" s="92"/>
      <c r="JT40" s="92"/>
      <c r="JU40" s="92"/>
      <c r="JV40" s="92"/>
      <c r="JW40" s="92"/>
      <c r="JX40" s="92"/>
      <c r="JY40" s="92"/>
      <c r="JZ40" s="92"/>
      <c r="KA40" s="92"/>
      <c r="KB40" s="92"/>
      <c r="KC40" s="92"/>
      <c r="KD40" s="92"/>
      <c r="KE40" s="92"/>
      <c r="KF40" s="92"/>
      <c r="KG40" s="92"/>
      <c r="KH40" s="92"/>
      <c r="KI40" s="92"/>
      <c r="KJ40" s="92"/>
      <c r="KK40" s="92"/>
      <c r="KL40" s="92"/>
      <c r="KM40" s="92"/>
      <c r="KN40" s="92"/>
      <c r="KO40" s="92"/>
      <c r="KP40" s="92"/>
      <c r="KQ40" s="92"/>
      <c r="KR40" s="92"/>
      <c r="KS40" s="92"/>
      <c r="KT40" s="92"/>
      <c r="KU40" s="92"/>
      <c r="KV40" s="92"/>
      <c r="KW40" s="92"/>
      <c r="KX40" s="92"/>
      <c r="KY40" s="92"/>
      <c r="KZ40" s="92"/>
      <c r="LA40" s="92"/>
      <c r="LB40" s="92"/>
      <c r="LC40" s="92"/>
      <c r="LD40" s="92"/>
      <c r="LE40" s="92"/>
      <c r="LF40" s="92"/>
      <c r="LG40" s="92"/>
      <c r="LH40" s="92"/>
      <c r="LI40" s="92"/>
      <c r="LJ40" s="92"/>
      <c r="LK40" s="92"/>
      <c r="LL40" s="92"/>
      <c r="LM40" s="92"/>
      <c r="LN40" s="92"/>
      <c r="LO40" s="92"/>
      <c r="LP40" s="92"/>
      <c r="LQ40" s="92"/>
      <c r="LR40" s="92"/>
      <c r="LS40" s="92"/>
      <c r="LT40" s="92"/>
      <c r="LU40" s="92"/>
      <c r="LV40" s="92"/>
      <c r="LW40" s="92"/>
      <c r="LX40" s="92"/>
      <c r="LY40" s="92"/>
      <c r="LZ40" s="92"/>
      <c r="MA40" s="92"/>
      <c r="MB40" s="92"/>
      <c r="MC40" s="92"/>
      <c r="MD40" s="92"/>
      <c r="ME40" s="92"/>
      <c r="MF40" s="92"/>
      <c r="MG40" s="92"/>
      <c r="MH40" s="92"/>
      <c r="MI40" s="92"/>
      <c r="MJ40" s="92"/>
      <c r="MK40" s="92"/>
      <c r="ML40" s="92"/>
      <c r="MM40" s="92"/>
      <c r="MN40" s="92"/>
      <c r="MO40" s="92"/>
      <c r="MP40" s="92"/>
      <c r="MQ40" s="92"/>
      <c r="MR40" s="92"/>
      <c r="MS40" s="92"/>
      <c r="MT40" s="92"/>
      <c r="MU40" s="92"/>
      <c r="MV40" s="92"/>
      <c r="MW40" s="92"/>
      <c r="MX40" s="92"/>
      <c r="MY40" s="92"/>
      <c r="MZ40" s="92"/>
      <c r="NA40" s="92"/>
      <c r="NB40" s="92"/>
      <c r="NC40" s="92"/>
      <c r="ND40" s="92"/>
      <c r="NE40" s="92"/>
      <c r="NF40" s="92"/>
      <c r="NG40" s="92"/>
      <c r="NH40" s="92"/>
      <c r="NI40" s="92"/>
      <c r="NJ40" s="92"/>
      <c r="NK40" s="92"/>
      <c r="NL40" s="92"/>
      <c r="NM40" s="92"/>
      <c r="NN40" s="92"/>
      <c r="NO40" s="92"/>
      <c r="NP40" s="92"/>
      <c r="NQ40" s="92"/>
      <c r="NR40" s="92"/>
      <c r="NS40" s="92"/>
      <c r="NT40" s="92"/>
      <c r="NU40" s="92"/>
      <c r="NV40" s="92"/>
      <c r="NW40" s="92"/>
      <c r="NX40" s="92"/>
      <c r="NY40" s="92"/>
      <c r="NZ40" s="92"/>
      <c r="OA40" s="92"/>
      <c r="OB40" s="92"/>
      <c r="OC40" s="92"/>
      <c r="OD40" s="92"/>
      <c r="OE40" s="92"/>
      <c r="OF40" s="92"/>
      <c r="OG40" s="92"/>
      <c r="OH40" s="92"/>
      <c r="OI40" s="92"/>
      <c r="OJ40" s="92"/>
      <c r="OK40" s="92"/>
      <c r="OL40" s="92"/>
      <c r="OM40" s="92"/>
      <c r="ON40" s="92"/>
      <c r="OO40" s="92"/>
      <c r="OP40" s="92"/>
      <c r="OQ40" s="92"/>
      <c r="OR40" s="92"/>
      <c r="OS40" s="92"/>
      <c r="OT40" s="92"/>
      <c r="OU40" s="92"/>
      <c r="OV40" s="92"/>
      <c r="OW40" s="92"/>
      <c r="OX40" s="92"/>
      <c r="OY40" s="92"/>
      <c r="OZ40" s="92"/>
      <c r="PA40" s="92"/>
      <c r="PB40" s="92"/>
      <c r="PC40" s="92"/>
      <c r="PD40" s="92"/>
      <c r="PE40" s="92"/>
      <c r="PF40" s="92"/>
      <c r="PG40" s="92"/>
      <c r="PH40" s="92"/>
      <c r="PI40" s="92"/>
      <c r="PJ40" s="92"/>
      <c r="PK40" s="92"/>
      <c r="PL40" s="92"/>
      <c r="PM40" s="92"/>
      <c r="PN40" s="92"/>
      <c r="PO40" s="92"/>
      <c r="PP40" s="92"/>
      <c r="PQ40" s="92"/>
      <c r="PR40" s="92"/>
      <c r="PS40" s="92"/>
      <c r="PT40" s="92"/>
      <c r="PU40" s="92"/>
      <c r="PV40" s="92"/>
      <c r="PW40" s="92"/>
      <c r="PX40" s="92"/>
      <c r="PY40" s="92"/>
      <c r="PZ40" s="92"/>
      <c r="QA40" s="92"/>
      <c r="QB40" s="92"/>
      <c r="QC40" s="92"/>
      <c r="QD40" s="92"/>
      <c r="QE40" s="92"/>
      <c r="QF40" s="92"/>
      <c r="QG40" s="92"/>
      <c r="QH40" s="92"/>
      <c r="QI40" s="92"/>
      <c r="QJ40" s="92"/>
      <c r="QK40" s="92"/>
      <c r="QL40" s="92"/>
      <c r="QM40" s="92"/>
      <c r="QN40" s="92"/>
      <c r="QO40" s="92"/>
      <c r="QP40" s="92"/>
      <c r="QQ40" s="92"/>
      <c r="QR40" s="92"/>
      <c r="QS40" s="92"/>
      <c r="QT40" s="92"/>
      <c r="QU40" s="92"/>
      <c r="QV40" s="92"/>
      <c r="QW40" s="92"/>
      <c r="QX40" s="92"/>
      <c r="QY40" s="92"/>
      <c r="QZ40" s="92"/>
      <c r="RA40" s="92"/>
      <c r="RB40" s="92"/>
      <c r="RC40" s="92"/>
      <c r="RD40" s="92"/>
      <c r="RE40" s="92"/>
      <c r="RF40" s="92"/>
      <c r="RG40" s="92"/>
      <c r="RH40" s="92"/>
      <c r="RI40" s="92"/>
      <c r="RJ40" s="92"/>
      <c r="RK40" s="92"/>
      <c r="RL40" s="92"/>
      <c r="RM40" s="92"/>
      <c r="RN40" s="92"/>
      <c r="RO40" s="92"/>
      <c r="RP40" s="92"/>
      <c r="RQ40" s="92"/>
      <c r="RR40" s="92"/>
      <c r="RS40" s="92"/>
      <c r="RT40" s="92"/>
      <c r="RU40" s="92"/>
      <c r="RV40" s="92"/>
      <c r="RW40" s="92"/>
      <c r="RX40" s="92"/>
      <c r="RY40" s="92"/>
      <c r="RZ40" s="92"/>
      <c r="SA40" s="92"/>
      <c r="SB40" s="92"/>
      <c r="SC40" s="92"/>
      <c r="SD40" s="92"/>
      <c r="SE40" s="92"/>
      <c r="SF40" s="92"/>
      <c r="SG40" s="92"/>
      <c r="SH40" s="92"/>
      <c r="SI40" s="92"/>
      <c r="SJ40" s="92"/>
      <c r="SK40" s="92"/>
      <c r="SL40" s="92"/>
      <c r="SM40" s="92"/>
      <c r="SN40" s="92"/>
      <c r="SO40" s="92"/>
      <c r="SP40" s="92"/>
      <c r="SQ40" s="92"/>
      <c r="SR40" s="92"/>
      <c r="SS40" s="92"/>
      <c r="ST40" s="92"/>
      <c r="SU40" s="92"/>
      <c r="SV40" s="92"/>
      <c r="SW40" s="92"/>
      <c r="SX40" s="92"/>
      <c r="SY40" s="92"/>
      <c r="SZ40" s="92"/>
      <c r="TA40" s="92"/>
      <c r="TB40" s="92"/>
      <c r="TC40" s="92"/>
      <c r="TD40" s="92"/>
      <c r="TE40" s="92"/>
      <c r="TF40" s="92"/>
      <c r="TG40" s="92"/>
      <c r="TH40" s="92"/>
      <c r="TI40" s="92"/>
      <c r="TJ40" s="92"/>
      <c r="TK40" s="92"/>
      <c r="TL40" s="92"/>
      <c r="TM40" s="92"/>
      <c r="TN40" s="92"/>
      <c r="TO40" s="92"/>
      <c r="TP40" s="92"/>
      <c r="TQ40" s="92"/>
      <c r="TR40" s="92"/>
      <c r="TS40" s="92"/>
      <c r="TT40" s="92"/>
      <c r="TU40" s="92"/>
      <c r="TV40" s="92"/>
      <c r="TW40" s="92"/>
      <c r="TX40" s="92"/>
      <c r="TY40" s="92"/>
      <c r="TZ40" s="92"/>
      <c r="UA40" s="92"/>
      <c r="UB40" s="92"/>
      <c r="UC40" s="92"/>
      <c r="UD40" s="92"/>
      <c r="UE40" s="92"/>
      <c r="UF40" s="92"/>
      <c r="UG40" s="92"/>
      <c r="UH40" s="92"/>
      <c r="UI40" s="92"/>
      <c r="UJ40" s="92"/>
      <c r="UK40" s="92"/>
      <c r="UL40" s="92"/>
      <c r="UM40" s="92"/>
      <c r="UN40" s="92"/>
      <c r="UO40" s="92"/>
      <c r="UP40" s="92"/>
      <c r="UQ40" s="92"/>
      <c r="UR40" s="92"/>
      <c r="US40" s="92"/>
      <c r="UT40" s="92"/>
      <c r="UU40" s="92"/>
      <c r="UV40" s="92"/>
      <c r="UW40" s="92"/>
      <c r="UX40" s="92"/>
      <c r="UY40" s="92"/>
      <c r="UZ40" s="92"/>
      <c r="VA40" s="92"/>
      <c r="VB40" s="92"/>
      <c r="VC40" s="92"/>
      <c r="VD40" s="92"/>
      <c r="VE40" s="92"/>
      <c r="VF40" s="92"/>
      <c r="VG40" s="92"/>
      <c r="VH40" s="92"/>
      <c r="VI40" s="92"/>
      <c r="VJ40" s="92"/>
      <c r="VK40" s="92"/>
      <c r="VL40" s="92"/>
      <c r="VM40" s="92"/>
      <c r="VN40" s="92"/>
      <c r="VO40" s="92"/>
      <c r="VP40" s="92"/>
      <c r="VQ40" s="92"/>
      <c r="VR40" s="92"/>
      <c r="VS40" s="92"/>
      <c r="VT40" s="92"/>
      <c r="VU40" s="92"/>
      <c r="VV40" s="92"/>
      <c r="VW40" s="92"/>
      <c r="VX40" s="92"/>
      <c r="VY40" s="92"/>
      <c r="VZ40" s="92"/>
      <c r="WA40" s="92"/>
      <c r="WB40" s="92"/>
      <c r="WC40" s="92"/>
      <c r="WD40" s="92"/>
      <c r="WE40" s="92"/>
      <c r="WF40" s="92"/>
      <c r="WG40" s="92"/>
      <c r="WH40" s="92"/>
      <c r="WI40" s="92"/>
      <c r="WJ40" s="92"/>
      <c r="WK40" s="92"/>
      <c r="WL40" s="92"/>
      <c r="WM40" s="92"/>
      <c r="WN40" s="92"/>
      <c r="WO40" s="92"/>
      <c r="WP40" s="92"/>
      <c r="WQ40" s="92"/>
      <c r="WR40" s="92"/>
      <c r="WS40" s="92"/>
      <c r="WT40" s="92"/>
      <c r="WU40" s="92"/>
      <c r="WV40" s="92"/>
      <c r="WW40" s="92"/>
      <c r="WX40" s="92"/>
      <c r="WY40" s="92"/>
      <c r="WZ40" s="92"/>
      <c r="XA40" s="92"/>
      <c r="XB40" s="92"/>
      <c r="XC40" s="92"/>
      <c r="XD40" s="92"/>
      <c r="XE40" s="92"/>
      <c r="XF40" s="92"/>
      <c r="XG40" s="92"/>
      <c r="XH40" s="92"/>
      <c r="XI40" s="92"/>
      <c r="XJ40" s="92"/>
      <c r="XK40" s="92"/>
      <c r="XL40" s="92"/>
      <c r="XM40" s="92"/>
      <c r="XN40" s="92"/>
      <c r="XO40" s="92"/>
      <c r="XP40" s="92"/>
      <c r="XQ40" s="92"/>
      <c r="XR40" s="92"/>
      <c r="XS40" s="92"/>
      <c r="XT40" s="92"/>
      <c r="XU40" s="92"/>
      <c r="XV40" s="92"/>
      <c r="XW40" s="92"/>
      <c r="XX40" s="92"/>
      <c r="XY40" s="92"/>
      <c r="XZ40" s="92"/>
      <c r="YA40" s="92"/>
      <c r="YB40" s="92"/>
      <c r="YC40" s="92"/>
      <c r="YD40" s="92"/>
      <c r="YE40" s="92"/>
      <c r="YF40" s="92"/>
      <c r="YG40" s="92"/>
      <c r="YH40" s="92"/>
      <c r="YI40" s="92"/>
      <c r="YJ40" s="92"/>
      <c r="YK40" s="92"/>
      <c r="YL40" s="92"/>
      <c r="YM40" s="92"/>
      <c r="YN40" s="92"/>
      <c r="YO40" s="92"/>
      <c r="YP40" s="92"/>
      <c r="YQ40" s="92"/>
      <c r="YR40" s="92"/>
      <c r="YS40" s="92"/>
      <c r="YT40" s="92"/>
      <c r="YU40" s="92"/>
      <c r="YV40" s="92"/>
      <c r="YW40" s="92"/>
      <c r="YX40" s="92"/>
      <c r="YY40" s="92"/>
      <c r="YZ40" s="92"/>
      <c r="ZA40" s="92"/>
      <c r="ZB40" s="92"/>
      <c r="ZC40" s="92"/>
      <c r="ZD40" s="92"/>
      <c r="ZE40" s="92"/>
      <c r="ZF40" s="92"/>
      <c r="ZG40" s="92"/>
      <c r="ZH40" s="92"/>
      <c r="ZI40" s="92"/>
      <c r="ZJ40" s="92"/>
      <c r="ZK40" s="92"/>
      <c r="ZL40" s="92"/>
      <c r="ZM40" s="92"/>
      <c r="ZN40" s="92"/>
      <c r="ZO40" s="92"/>
      <c r="ZP40" s="92"/>
      <c r="ZQ40" s="92"/>
      <c r="ZR40" s="92"/>
      <c r="ZS40" s="92"/>
      <c r="ZT40" s="92"/>
      <c r="ZU40" s="92"/>
      <c r="ZV40" s="92"/>
      <c r="ZW40" s="92"/>
      <c r="ZX40" s="92"/>
      <c r="ZY40" s="92"/>
      <c r="ZZ40" s="92"/>
      <c r="AAA40" s="92"/>
      <c r="AAB40" s="92"/>
      <c r="AAC40" s="92"/>
      <c r="AAD40" s="92"/>
      <c r="AAE40" s="92"/>
      <c r="AAF40" s="92"/>
      <c r="AAG40" s="92"/>
      <c r="AAH40" s="92"/>
      <c r="AAI40" s="92"/>
      <c r="AAJ40" s="92"/>
      <c r="AAK40" s="92"/>
      <c r="AAL40" s="92"/>
      <c r="AAM40" s="92"/>
      <c r="AAN40" s="92"/>
      <c r="AAO40" s="92"/>
      <c r="AAP40" s="92"/>
      <c r="AAQ40" s="92"/>
      <c r="AAR40" s="92"/>
      <c r="AAS40" s="92"/>
      <c r="AAT40" s="92"/>
      <c r="AAU40" s="92"/>
      <c r="AAV40" s="92"/>
      <c r="AAW40" s="92"/>
      <c r="AAX40" s="92"/>
      <c r="AAY40" s="92"/>
      <c r="AAZ40" s="92"/>
      <c r="ABA40" s="92"/>
      <c r="ABB40" s="92"/>
      <c r="ABC40" s="92"/>
      <c r="ABD40" s="92"/>
      <c r="ABE40" s="92"/>
      <c r="ABF40" s="92"/>
      <c r="ABG40" s="92"/>
      <c r="ABH40" s="92"/>
      <c r="ABI40" s="92"/>
      <c r="ABJ40" s="92"/>
      <c r="ABK40" s="92"/>
      <c r="ABL40" s="92"/>
      <c r="ABM40" s="92"/>
      <c r="ABN40" s="92"/>
      <c r="ABO40" s="92"/>
      <c r="ABP40" s="92"/>
      <c r="ABQ40" s="92"/>
      <c r="ABR40" s="92"/>
      <c r="ABS40" s="92"/>
      <c r="ABT40" s="92"/>
      <c r="ABU40" s="92"/>
      <c r="ABV40" s="92"/>
      <c r="ABW40" s="92"/>
      <c r="ABX40" s="92"/>
      <c r="ABY40" s="92"/>
      <c r="ABZ40" s="92"/>
      <c r="ACA40" s="92"/>
      <c r="ACB40" s="92"/>
      <c r="ACC40" s="92"/>
      <c r="ACD40" s="92"/>
      <c r="ACE40" s="92"/>
      <c r="ACF40" s="92"/>
      <c r="ACG40" s="92"/>
      <c r="ACH40" s="92"/>
      <c r="ACI40" s="92"/>
      <c r="ACJ40" s="92"/>
      <c r="ACK40" s="92"/>
      <c r="ACL40" s="92"/>
      <c r="ACM40" s="92"/>
      <c r="ACN40" s="92"/>
      <c r="ACO40" s="92"/>
      <c r="ACP40" s="92"/>
      <c r="ACQ40" s="92"/>
      <c r="ACR40" s="92"/>
      <c r="ACS40" s="92"/>
      <c r="ACT40" s="92"/>
      <c r="ACU40" s="92"/>
      <c r="ACV40" s="92"/>
      <c r="ACW40" s="92"/>
      <c r="ACX40" s="92"/>
      <c r="ACY40" s="92"/>
      <c r="ACZ40" s="92"/>
      <c r="ADA40" s="92"/>
      <c r="ADB40" s="92"/>
      <c r="ADC40" s="92"/>
      <c r="ADD40" s="92"/>
      <c r="ADE40" s="92"/>
      <c r="ADF40" s="92"/>
      <c r="ADG40" s="92"/>
      <c r="ADH40" s="92"/>
      <c r="ADI40" s="92"/>
      <c r="ADJ40" s="92"/>
      <c r="ADK40" s="92"/>
      <c r="ADL40" s="92"/>
      <c r="ADM40" s="92"/>
      <c r="ADN40" s="92"/>
      <c r="ADO40" s="92"/>
      <c r="ADP40" s="92"/>
      <c r="ADQ40" s="92"/>
      <c r="ADR40" s="92"/>
      <c r="ADS40" s="92"/>
      <c r="ADT40" s="92"/>
      <c r="ADU40" s="92"/>
      <c r="ADV40" s="92"/>
      <c r="ADW40" s="92"/>
      <c r="ADX40" s="92"/>
      <c r="ADY40" s="92"/>
      <c r="ADZ40" s="92"/>
      <c r="AEA40" s="92"/>
      <c r="AEB40" s="92"/>
      <c r="AEC40" s="92"/>
      <c r="AED40" s="92"/>
      <c r="AEE40" s="92"/>
      <c r="AEF40" s="92"/>
      <c r="AEG40" s="92"/>
      <c r="AEH40" s="92"/>
      <c r="AEI40" s="92"/>
      <c r="AEJ40" s="92"/>
      <c r="AEK40" s="92"/>
      <c r="AEL40" s="92"/>
      <c r="AEM40" s="92"/>
      <c r="AEN40" s="92"/>
      <c r="AEO40" s="92"/>
      <c r="AEP40" s="92"/>
      <c r="AEQ40" s="92"/>
      <c r="AER40" s="92"/>
      <c r="AES40" s="92"/>
      <c r="AET40" s="92"/>
      <c r="AEU40" s="92"/>
      <c r="AEV40" s="92"/>
      <c r="AEW40" s="92"/>
      <c r="AEX40" s="92"/>
      <c r="AEY40" s="92"/>
      <c r="AEZ40" s="92"/>
      <c r="AFA40" s="92"/>
      <c r="AFB40" s="92"/>
      <c r="AFC40" s="92"/>
      <c r="AFD40" s="92"/>
      <c r="AFE40" s="92"/>
      <c r="AFF40" s="92"/>
      <c r="AFG40" s="92"/>
      <c r="AFH40" s="92"/>
      <c r="AFI40" s="92"/>
      <c r="AFJ40" s="92"/>
      <c r="AFK40" s="92"/>
      <c r="AFL40" s="92"/>
      <c r="AFM40" s="92"/>
      <c r="AFN40" s="92"/>
      <c r="AFO40" s="92"/>
      <c r="AFP40" s="92"/>
      <c r="AFQ40" s="92"/>
      <c r="AFR40" s="92"/>
      <c r="AFS40" s="92"/>
      <c r="AFT40" s="92"/>
      <c r="AFU40" s="92"/>
      <c r="AFV40" s="92"/>
      <c r="AFW40" s="92"/>
      <c r="AFX40" s="92"/>
      <c r="AFY40" s="92"/>
      <c r="AFZ40" s="92"/>
      <c r="AGA40" s="92"/>
      <c r="AGB40" s="92"/>
      <c r="AGC40" s="92"/>
      <c r="AGD40" s="92"/>
      <c r="AGE40" s="92"/>
      <c r="AGF40" s="92"/>
      <c r="AGG40" s="92"/>
      <c r="AGH40" s="92"/>
      <c r="AGI40" s="92"/>
      <c r="AGJ40" s="92"/>
      <c r="AGK40" s="92"/>
      <c r="AGL40" s="92"/>
      <c r="AGM40" s="92"/>
      <c r="AGN40" s="92"/>
      <c r="AGO40" s="92"/>
      <c r="AGP40" s="92"/>
      <c r="AGQ40" s="92"/>
      <c r="AGR40" s="92"/>
      <c r="AGS40" s="92"/>
      <c r="AGT40" s="92"/>
      <c r="AGU40" s="92"/>
      <c r="AGV40" s="92"/>
      <c r="AGW40" s="92"/>
      <c r="AGX40" s="92"/>
      <c r="AGY40" s="92"/>
      <c r="AGZ40" s="92"/>
      <c r="AHA40" s="92"/>
      <c r="AHB40" s="92"/>
      <c r="AHC40" s="92"/>
      <c r="AHD40" s="92"/>
      <c r="AHE40" s="92"/>
      <c r="AHF40" s="92"/>
      <c r="AHG40" s="92"/>
      <c r="AHH40" s="92"/>
      <c r="AHI40" s="92"/>
      <c r="AHJ40" s="92"/>
      <c r="AHK40" s="92"/>
      <c r="AHL40" s="92"/>
      <c r="AHM40" s="92"/>
      <c r="AHN40" s="92"/>
      <c r="AHO40" s="92"/>
      <c r="AHP40" s="92"/>
      <c r="AHQ40" s="92"/>
      <c r="AHR40" s="92"/>
      <c r="AHS40" s="92"/>
      <c r="AHT40" s="92"/>
      <c r="AHU40" s="92"/>
      <c r="AHV40" s="92"/>
      <c r="AHW40" s="92"/>
      <c r="AHX40" s="92"/>
      <c r="AHY40" s="92"/>
      <c r="AHZ40" s="92"/>
      <c r="AIA40" s="92"/>
      <c r="AIB40" s="92"/>
      <c r="AIC40" s="92"/>
      <c r="AID40" s="92"/>
      <c r="AIE40" s="92"/>
      <c r="AIF40" s="92"/>
      <c r="AIG40" s="92"/>
      <c r="AIH40" s="92"/>
      <c r="AII40" s="92"/>
      <c r="AIJ40" s="92"/>
      <c r="AIK40" s="92"/>
      <c r="AIL40" s="92"/>
      <c r="AIM40" s="92"/>
      <c r="AIN40" s="92"/>
      <c r="AIO40" s="92"/>
      <c r="AIP40" s="92"/>
      <c r="AIQ40" s="92"/>
      <c r="AIR40" s="92"/>
      <c r="AIS40" s="92"/>
      <c r="AIT40" s="92"/>
      <c r="AIU40" s="92"/>
      <c r="AIV40" s="92"/>
      <c r="AIW40" s="92"/>
      <c r="AIX40" s="92"/>
      <c r="AIY40" s="92"/>
      <c r="AIZ40" s="92"/>
      <c r="AJA40" s="92"/>
      <c r="AJB40" s="92"/>
      <c r="AJC40" s="92"/>
      <c r="AJD40" s="92"/>
      <c r="AJE40" s="92"/>
      <c r="AJF40" s="92"/>
      <c r="AJG40" s="92"/>
      <c r="AJH40" s="92"/>
      <c r="AJI40" s="92"/>
      <c r="AJJ40" s="92"/>
      <c r="AJK40" s="92"/>
      <c r="AJL40" s="92"/>
      <c r="AJM40" s="92"/>
      <c r="AJN40" s="92"/>
      <c r="AJO40" s="92"/>
      <c r="AJP40" s="92"/>
      <c r="AJQ40" s="92"/>
      <c r="AJR40" s="92"/>
      <c r="AJS40" s="92"/>
      <c r="AJT40" s="92"/>
      <c r="AJU40" s="92"/>
      <c r="AJV40" s="92"/>
      <c r="AJW40" s="92"/>
      <c r="AJX40" s="92"/>
      <c r="AJY40" s="92"/>
      <c r="AJZ40" s="92"/>
      <c r="AKA40" s="92"/>
      <c r="AKB40" s="92"/>
      <c r="AKC40" s="92"/>
      <c r="AKD40" s="92"/>
      <c r="AKE40" s="92"/>
      <c r="AKF40" s="92"/>
      <c r="AKG40" s="92"/>
      <c r="AKH40" s="92"/>
      <c r="AKI40" s="92"/>
    </row>
    <row r="41" spans="1:971" s="515" customFormat="1" ht="13.8" customHeight="1">
      <c r="A41" s="19" t="s">
        <v>37</v>
      </c>
      <c r="B41" s="514" t="s">
        <v>116</v>
      </c>
      <c r="C41" s="514"/>
      <c r="D41" s="518"/>
      <c r="E41" s="518"/>
      <c r="F41" s="518"/>
      <c r="G41" s="518"/>
      <c r="H41" s="518"/>
      <c r="I41" s="518"/>
      <c r="J41" s="518"/>
      <c r="K41" s="518"/>
      <c r="L41" s="518"/>
      <c r="M41" s="518"/>
      <c r="N41" s="518"/>
      <c r="O41" s="518"/>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c r="DT41" s="92"/>
      <c r="DU41" s="92"/>
      <c r="DV41" s="92"/>
      <c r="DW41" s="92"/>
      <c r="DX41" s="92"/>
      <c r="DY41" s="92"/>
      <c r="DZ41" s="92"/>
      <c r="EA41" s="92"/>
      <c r="EB41" s="92"/>
      <c r="EC41" s="92"/>
      <c r="ED41" s="92"/>
      <c r="EE41" s="92"/>
      <c r="EF41" s="92"/>
      <c r="EG41" s="92"/>
      <c r="EH41" s="92"/>
      <c r="EI41" s="92"/>
      <c r="EJ41" s="92"/>
      <c r="EK41" s="92"/>
      <c r="EL41" s="92"/>
      <c r="EM41" s="92"/>
      <c r="EN41" s="92"/>
      <c r="EO41" s="92"/>
      <c r="EP41" s="92"/>
      <c r="EQ41" s="92"/>
      <c r="ER41" s="92"/>
      <c r="ES41" s="92"/>
      <c r="ET41" s="92"/>
      <c r="EU41" s="92"/>
      <c r="EV41" s="92"/>
      <c r="EW41" s="92"/>
      <c r="EX41" s="92"/>
      <c r="EY41" s="92"/>
      <c r="EZ41" s="92"/>
      <c r="FA41" s="92"/>
      <c r="FB41" s="92"/>
      <c r="FC41" s="92"/>
      <c r="FD41" s="92"/>
      <c r="FE41" s="92"/>
      <c r="FF41" s="92"/>
      <c r="FG41" s="92"/>
      <c r="FH41" s="92"/>
      <c r="FI41" s="92"/>
      <c r="FJ41" s="92"/>
      <c r="FK41" s="92"/>
      <c r="FL41" s="92"/>
      <c r="FM41" s="92"/>
      <c r="FN41" s="92"/>
      <c r="FO41" s="92"/>
      <c r="FP41" s="92"/>
      <c r="FQ41" s="92"/>
      <c r="FR41" s="92"/>
      <c r="FS41" s="92"/>
      <c r="FT41" s="92"/>
      <c r="FU41" s="92"/>
      <c r="FV41" s="92"/>
      <c r="FW41" s="92"/>
      <c r="FX41" s="92"/>
      <c r="FY41" s="92"/>
      <c r="FZ41" s="92"/>
      <c r="GA41" s="92"/>
      <c r="GB41" s="92"/>
      <c r="GC41" s="92"/>
      <c r="GD41" s="92"/>
      <c r="GE41" s="92"/>
      <c r="GF41" s="92"/>
      <c r="GG41" s="92"/>
      <c r="GH41" s="92"/>
      <c r="GI41" s="92"/>
      <c r="GJ41" s="92"/>
      <c r="GK41" s="92"/>
      <c r="GL41" s="92"/>
      <c r="GM41" s="92"/>
      <c r="GN41" s="92"/>
      <c r="GO41" s="92"/>
      <c r="GP41" s="92"/>
      <c r="GQ41" s="92"/>
      <c r="GR41" s="92"/>
      <c r="GS41" s="92"/>
      <c r="GT41" s="92"/>
      <c r="GU41" s="92"/>
      <c r="GV41" s="92"/>
      <c r="GW41" s="92"/>
      <c r="GX41" s="92"/>
      <c r="GY41" s="92"/>
      <c r="GZ41" s="92"/>
      <c r="HA41" s="92"/>
      <c r="HB41" s="92"/>
      <c r="HC41" s="92"/>
      <c r="HD41" s="92"/>
      <c r="HE41" s="92"/>
      <c r="HF41" s="92"/>
      <c r="HG41" s="92"/>
      <c r="HH41" s="92"/>
      <c r="HI41" s="92"/>
      <c r="HJ41" s="92"/>
      <c r="HK41" s="92"/>
      <c r="HL41" s="92"/>
      <c r="HM41" s="92"/>
      <c r="HN41" s="92"/>
      <c r="HO41" s="92"/>
      <c r="HP41" s="92"/>
      <c r="HQ41" s="92"/>
      <c r="HR41" s="92"/>
      <c r="HS41" s="92"/>
      <c r="HT41" s="92"/>
      <c r="HU41" s="92"/>
      <c r="HV41" s="92"/>
      <c r="HW41" s="92"/>
      <c r="HX41" s="92"/>
      <c r="HY41" s="92"/>
      <c r="HZ41" s="92"/>
      <c r="IA41" s="92"/>
      <c r="IB41" s="92"/>
      <c r="IC41" s="92"/>
      <c r="ID41" s="92"/>
      <c r="IE41" s="92"/>
      <c r="IF41" s="92"/>
      <c r="IG41" s="92"/>
      <c r="IH41" s="92"/>
      <c r="II41" s="92"/>
      <c r="IJ41" s="92"/>
      <c r="IK41" s="92"/>
      <c r="IL41" s="92"/>
      <c r="IM41" s="92"/>
      <c r="IN41" s="92"/>
      <c r="IO41" s="92"/>
      <c r="IP41" s="92"/>
      <c r="IQ41" s="92"/>
      <c r="IR41" s="92"/>
      <c r="IS41" s="92"/>
      <c r="IT41" s="92"/>
      <c r="IU41" s="92"/>
      <c r="IV41" s="92"/>
      <c r="IW41" s="92"/>
      <c r="IX41" s="92"/>
      <c r="IY41" s="92"/>
      <c r="IZ41" s="92"/>
      <c r="JA41" s="92"/>
      <c r="JB41" s="92"/>
      <c r="JC41" s="92"/>
      <c r="JD41" s="92"/>
      <c r="JE41" s="92"/>
      <c r="JF41" s="92"/>
      <c r="JG41" s="92"/>
      <c r="JH41" s="92"/>
      <c r="JI41" s="92"/>
      <c r="JJ41" s="92"/>
      <c r="JK41" s="92"/>
      <c r="JL41" s="92"/>
      <c r="JM41" s="92"/>
      <c r="JN41" s="92"/>
      <c r="JO41" s="92"/>
      <c r="JP41" s="92"/>
      <c r="JQ41" s="92"/>
      <c r="JR41" s="92"/>
      <c r="JS41" s="92"/>
      <c r="JT41" s="92"/>
      <c r="JU41" s="92"/>
      <c r="JV41" s="92"/>
      <c r="JW41" s="92"/>
      <c r="JX41" s="92"/>
      <c r="JY41" s="92"/>
      <c r="JZ41" s="92"/>
      <c r="KA41" s="92"/>
      <c r="KB41" s="92"/>
      <c r="KC41" s="92"/>
      <c r="KD41" s="92"/>
      <c r="KE41" s="92"/>
      <c r="KF41" s="92"/>
      <c r="KG41" s="92"/>
      <c r="KH41" s="92"/>
      <c r="KI41" s="92"/>
      <c r="KJ41" s="92"/>
      <c r="KK41" s="92"/>
      <c r="KL41" s="92"/>
      <c r="KM41" s="92"/>
      <c r="KN41" s="92"/>
      <c r="KO41" s="92"/>
      <c r="KP41" s="92"/>
      <c r="KQ41" s="92"/>
      <c r="KR41" s="92"/>
      <c r="KS41" s="92"/>
      <c r="KT41" s="92"/>
      <c r="KU41" s="92"/>
      <c r="KV41" s="92"/>
      <c r="KW41" s="92"/>
      <c r="KX41" s="92"/>
      <c r="KY41" s="92"/>
      <c r="KZ41" s="92"/>
      <c r="LA41" s="92"/>
      <c r="LB41" s="92"/>
      <c r="LC41" s="92"/>
      <c r="LD41" s="92"/>
      <c r="LE41" s="92"/>
      <c r="LF41" s="92"/>
      <c r="LG41" s="92"/>
      <c r="LH41" s="92"/>
      <c r="LI41" s="92"/>
      <c r="LJ41" s="92"/>
      <c r="LK41" s="92"/>
      <c r="LL41" s="92"/>
      <c r="LM41" s="92"/>
      <c r="LN41" s="92"/>
      <c r="LO41" s="92"/>
      <c r="LP41" s="92"/>
      <c r="LQ41" s="92"/>
      <c r="LR41" s="92"/>
      <c r="LS41" s="92"/>
      <c r="LT41" s="92"/>
      <c r="LU41" s="92"/>
      <c r="LV41" s="92"/>
      <c r="LW41" s="92"/>
      <c r="LX41" s="92"/>
      <c r="LY41" s="92"/>
      <c r="LZ41" s="92"/>
      <c r="MA41" s="92"/>
      <c r="MB41" s="92"/>
      <c r="MC41" s="92"/>
      <c r="MD41" s="92"/>
      <c r="ME41" s="92"/>
      <c r="MF41" s="92"/>
      <c r="MG41" s="92"/>
      <c r="MH41" s="92"/>
      <c r="MI41" s="92"/>
      <c r="MJ41" s="92"/>
      <c r="MK41" s="92"/>
      <c r="ML41" s="92"/>
      <c r="MM41" s="92"/>
      <c r="MN41" s="92"/>
      <c r="MO41" s="92"/>
      <c r="MP41" s="92"/>
      <c r="MQ41" s="92"/>
      <c r="MR41" s="92"/>
      <c r="MS41" s="92"/>
      <c r="MT41" s="92"/>
      <c r="MU41" s="92"/>
      <c r="MV41" s="92"/>
      <c r="MW41" s="92"/>
      <c r="MX41" s="92"/>
      <c r="MY41" s="92"/>
      <c r="MZ41" s="92"/>
      <c r="NA41" s="92"/>
      <c r="NB41" s="92"/>
      <c r="NC41" s="92"/>
      <c r="ND41" s="92"/>
      <c r="NE41" s="92"/>
      <c r="NF41" s="92"/>
      <c r="NG41" s="92"/>
      <c r="NH41" s="92"/>
      <c r="NI41" s="92"/>
      <c r="NJ41" s="92"/>
      <c r="NK41" s="92"/>
      <c r="NL41" s="92"/>
      <c r="NM41" s="92"/>
      <c r="NN41" s="92"/>
      <c r="NO41" s="92"/>
      <c r="NP41" s="92"/>
      <c r="NQ41" s="92"/>
      <c r="NR41" s="92"/>
      <c r="NS41" s="92"/>
      <c r="NT41" s="92"/>
      <c r="NU41" s="92"/>
      <c r="NV41" s="92"/>
      <c r="NW41" s="92"/>
      <c r="NX41" s="92"/>
      <c r="NY41" s="92"/>
      <c r="NZ41" s="92"/>
      <c r="OA41" s="92"/>
      <c r="OB41" s="92"/>
      <c r="OC41" s="92"/>
      <c r="OD41" s="92"/>
      <c r="OE41" s="92"/>
      <c r="OF41" s="92"/>
      <c r="OG41" s="92"/>
      <c r="OH41" s="92"/>
      <c r="OI41" s="92"/>
      <c r="OJ41" s="92"/>
      <c r="OK41" s="92"/>
      <c r="OL41" s="92"/>
      <c r="OM41" s="92"/>
      <c r="ON41" s="92"/>
      <c r="OO41" s="92"/>
      <c r="OP41" s="92"/>
      <c r="OQ41" s="92"/>
      <c r="OR41" s="92"/>
      <c r="OS41" s="92"/>
      <c r="OT41" s="92"/>
      <c r="OU41" s="92"/>
      <c r="OV41" s="92"/>
      <c r="OW41" s="92"/>
      <c r="OX41" s="92"/>
      <c r="OY41" s="92"/>
      <c r="OZ41" s="92"/>
      <c r="PA41" s="92"/>
      <c r="PB41" s="92"/>
      <c r="PC41" s="92"/>
      <c r="PD41" s="92"/>
      <c r="PE41" s="92"/>
      <c r="PF41" s="92"/>
      <c r="PG41" s="92"/>
      <c r="PH41" s="92"/>
      <c r="PI41" s="92"/>
      <c r="PJ41" s="92"/>
      <c r="PK41" s="92"/>
      <c r="PL41" s="92"/>
      <c r="PM41" s="92"/>
      <c r="PN41" s="92"/>
      <c r="PO41" s="92"/>
      <c r="PP41" s="92"/>
      <c r="PQ41" s="92"/>
      <c r="PR41" s="92"/>
      <c r="PS41" s="92"/>
      <c r="PT41" s="92"/>
      <c r="PU41" s="92"/>
      <c r="PV41" s="92"/>
      <c r="PW41" s="92"/>
      <c r="PX41" s="92"/>
      <c r="PY41" s="92"/>
      <c r="PZ41" s="92"/>
      <c r="QA41" s="92"/>
      <c r="QB41" s="92"/>
      <c r="QC41" s="92"/>
      <c r="QD41" s="92"/>
      <c r="QE41" s="92"/>
      <c r="QF41" s="92"/>
      <c r="QG41" s="92"/>
      <c r="QH41" s="92"/>
      <c r="QI41" s="92"/>
      <c r="QJ41" s="92"/>
      <c r="QK41" s="92"/>
      <c r="QL41" s="92"/>
      <c r="QM41" s="92"/>
      <c r="QN41" s="92"/>
      <c r="QO41" s="92"/>
      <c r="QP41" s="92"/>
      <c r="QQ41" s="92"/>
      <c r="QR41" s="92"/>
      <c r="QS41" s="92"/>
      <c r="QT41" s="92"/>
      <c r="QU41" s="92"/>
      <c r="QV41" s="92"/>
      <c r="QW41" s="92"/>
      <c r="QX41" s="92"/>
      <c r="QY41" s="92"/>
      <c r="QZ41" s="92"/>
      <c r="RA41" s="92"/>
      <c r="RB41" s="92"/>
      <c r="RC41" s="92"/>
      <c r="RD41" s="92"/>
      <c r="RE41" s="92"/>
      <c r="RF41" s="92"/>
      <c r="RG41" s="92"/>
      <c r="RH41" s="92"/>
      <c r="RI41" s="92"/>
      <c r="RJ41" s="92"/>
      <c r="RK41" s="92"/>
      <c r="RL41" s="92"/>
      <c r="RM41" s="92"/>
      <c r="RN41" s="92"/>
      <c r="RO41" s="92"/>
      <c r="RP41" s="92"/>
      <c r="RQ41" s="92"/>
      <c r="RR41" s="92"/>
      <c r="RS41" s="92"/>
      <c r="RT41" s="92"/>
      <c r="RU41" s="92"/>
      <c r="RV41" s="92"/>
      <c r="RW41" s="92"/>
      <c r="RX41" s="92"/>
      <c r="RY41" s="92"/>
      <c r="RZ41" s="92"/>
      <c r="SA41" s="92"/>
      <c r="SB41" s="92"/>
      <c r="SC41" s="92"/>
      <c r="SD41" s="92"/>
      <c r="SE41" s="92"/>
      <c r="SF41" s="92"/>
      <c r="SG41" s="92"/>
      <c r="SH41" s="92"/>
      <c r="SI41" s="92"/>
      <c r="SJ41" s="92"/>
      <c r="SK41" s="92"/>
      <c r="SL41" s="92"/>
      <c r="SM41" s="92"/>
      <c r="SN41" s="92"/>
      <c r="SO41" s="92"/>
      <c r="SP41" s="92"/>
      <c r="SQ41" s="92"/>
      <c r="SR41" s="92"/>
      <c r="SS41" s="92"/>
      <c r="ST41" s="92"/>
      <c r="SU41" s="92"/>
      <c r="SV41" s="92"/>
      <c r="SW41" s="92"/>
      <c r="SX41" s="92"/>
      <c r="SY41" s="92"/>
      <c r="SZ41" s="92"/>
      <c r="TA41" s="92"/>
      <c r="TB41" s="92"/>
      <c r="TC41" s="92"/>
      <c r="TD41" s="92"/>
      <c r="TE41" s="92"/>
      <c r="TF41" s="92"/>
      <c r="TG41" s="92"/>
      <c r="TH41" s="92"/>
      <c r="TI41" s="92"/>
      <c r="TJ41" s="92"/>
      <c r="TK41" s="92"/>
      <c r="TL41" s="92"/>
      <c r="TM41" s="92"/>
      <c r="TN41" s="92"/>
      <c r="TO41" s="92"/>
      <c r="TP41" s="92"/>
      <c r="TQ41" s="92"/>
      <c r="TR41" s="92"/>
      <c r="TS41" s="92"/>
      <c r="TT41" s="92"/>
      <c r="TU41" s="92"/>
      <c r="TV41" s="92"/>
      <c r="TW41" s="92"/>
      <c r="TX41" s="92"/>
      <c r="TY41" s="92"/>
      <c r="TZ41" s="92"/>
      <c r="UA41" s="92"/>
      <c r="UB41" s="92"/>
      <c r="UC41" s="92"/>
      <c r="UD41" s="92"/>
      <c r="UE41" s="92"/>
      <c r="UF41" s="92"/>
      <c r="UG41" s="92"/>
      <c r="UH41" s="92"/>
      <c r="UI41" s="92"/>
      <c r="UJ41" s="92"/>
      <c r="UK41" s="92"/>
      <c r="UL41" s="92"/>
      <c r="UM41" s="92"/>
      <c r="UN41" s="92"/>
      <c r="UO41" s="92"/>
      <c r="UP41" s="92"/>
      <c r="UQ41" s="92"/>
      <c r="UR41" s="92"/>
      <c r="US41" s="92"/>
      <c r="UT41" s="92"/>
      <c r="UU41" s="92"/>
      <c r="UV41" s="92"/>
      <c r="UW41" s="92"/>
      <c r="UX41" s="92"/>
      <c r="UY41" s="92"/>
      <c r="UZ41" s="92"/>
      <c r="VA41" s="92"/>
      <c r="VB41" s="92"/>
      <c r="VC41" s="92"/>
      <c r="VD41" s="92"/>
      <c r="VE41" s="92"/>
      <c r="VF41" s="92"/>
      <c r="VG41" s="92"/>
      <c r="VH41" s="92"/>
      <c r="VI41" s="92"/>
      <c r="VJ41" s="92"/>
      <c r="VK41" s="92"/>
      <c r="VL41" s="92"/>
      <c r="VM41" s="92"/>
      <c r="VN41" s="92"/>
      <c r="VO41" s="92"/>
      <c r="VP41" s="92"/>
      <c r="VQ41" s="92"/>
      <c r="VR41" s="92"/>
      <c r="VS41" s="92"/>
      <c r="VT41" s="92"/>
      <c r="VU41" s="92"/>
      <c r="VV41" s="92"/>
      <c r="VW41" s="92"/>
      <c r="VX41" s="92"/>
      <c r="VY41" s="92"/>
      <c r="VZ41" s="92"/>
      <c r="WA41" s="92"/>
      <c r="WB41" s="92"/>
      <c r="WC41" s="92"/>
      <c r="WD41" s="92"/>
      <c r="WE41" s="92"/>
      <c r="WF41" s="92"/>
      <c r="WG41" s="92"/>
      <c r="WH41" s="92"/>
      <c r="WI41" s="92"/>
      <c r="WJ41" s="92"/>
      <c r="WK41" s="92"/>
      <c r="WL41" s="92"/>
      <c r="WM41" s="92"/>
      <c r="WN41" s="92"/>
      <c r="WO41" s="92"/>
      <c r="WP41" s="92"/>
      <c r="WQ41" s="92"/>
      <c r="WR41" s="92"/>
      <c r="WS41" s="92"/>
      <c r="WT41" s="92"/>
      <c r="WU41" s="92"/>
      <c r="WV41" s="92"/>
      <c r="WW41" s="92"/>
      <c r="WX41" s="92"/>
      <c r="WY41" s="92"/>
      <c r="WZ41" s="92"/>
      <c r="XA41" s="92"/>
      <c r="XB41" s="92"/>
      <c r="XC41" s="92"/>
      <c r="XD41" s="92"/>
      <c r="XE41" s="92"/>
      <c r="XF41" s="92"/>
      <c r="XG41" s="92"/>
      <c r="XH41" s="92"/>
      <c r="XI41" s="92"/>
      <c r="XJ41" s="92"/>
      <c r="XK41" s="92"/>
      <c r="XL41" s="92"/>
      <c r="XM41" s="92"/>
      <c r="XN41" s="92"/>
      <c r="XO41" s="92"/>
      <c r="XP41" s="92"/>
      <c r="XQ41" s="92"/>
      <c r="XR41" s="92"/>
      <c r="XS41" s="92"/>
      <c r="XT41" s="92"/>
      <c r="XU41" s="92"/>
      <c r="XV41" s="92"/>
      <c r="XW41" s="92"/>
      <c r="XX41" s="92"/>
      <c r="XY41" s="92"/>
      <c r="XZ41" s="92"/>
      <c r="YA41" s="92"/>
      <c r="YB41" s="92"/>
      <c r="YC41" s="92"/>
      <c r="YD41" s="92"/>
      <c r="YE41" s="92"/>
      <c r="YF41" s="92"/>
      <c r="YG41" s="92"/>
      <c r="YH41" s="92"/>
      <c r="YI41" s="92"/>
      <c r="YJ41" s="92"/>
      <c r="YK41" s="92"/>
      <c r="YL41" s="92"/>
      <c r="YM41" s="92"/>
      <c r="YN41" s="92"/>
      <c r="YO41" s="92"/>
      <c r="YP41" s="92"/>
      <c r="YQ41" s="92"/>
      <c r="YR41" s="92"/>
      <c r="YS41" s="92"/>
      <c r="YT41" s="92"/>
      <c r="YU41" s="92"/>
      <c r="YV41" s="92"/>
      <c r="YW41" s="92"/>
      <c r="YX41" s="92"/>
      <c r="YY41" s="92"/>
      <c r="YZ41" s="92"/>
      <c r="ZA41" s="92"/>
      <c r="ZB41" s="92"/>
      <c r="ZC41" s="92"/>
      <c r="ZD41" s="92"/>
      <c r="ZE41" s="92"/>
      <c r="ZF41" s="92"/>
      <c r="ZG41" s="92"/>
      <c r="ZH41" s="92"/>
      <c r="ZI41" s="92"/>
      <c r="ZJ41" s="92"/>
      <c r="ZK41" s="92"/>
      <c r="ZL41" s="92"/>
      <c r="ZM41" s="92"/>
      <c r="ZN41" s="92"/>
      <c r="ZO41" s="92"/>
      <c r="ZP41" s="92"/>
      <c r="ZQ41" s="92"/>
      <c r="ZR41" s="92"/>
      <c r="ZS41" s="92"/>
      <c r="ZT41" s="92"/>
      <c r="ZU41" s="92"/>
      <c r="ZV41" s="92"/>
      <c r="ZW41" s="92"/>
      <c r="ZX41" s="92"/>
      <c r="ZY41" s="92"/>
      <c r="ZZ41" s="92"/>
      <c r="AAA41" s="92"/>
      <c r="AAB41" s="92"/>
      <c r="AAC41" s="92"/>
      <c r="AAD41" s="92"/>
      <c r="AAE41" s="92"/>
      <c r="AAF41" s="92"/>
      <c r="AAG41" s="92"/>
      <c r="AAH41" s="92"/>
      <c r="AAI41" s="92"/>
      <c r="AAJ41" s="92"/>
      <c r="AAK41" s="92"/>
      <c r="AAL41" s="92"/>
      <c r="AAM41" s="92"/>
      <c r="AAN41" s="92"/>
      <c r="AAO41" s="92"/>
      <c r="AAP41" s="92"/>
      <c r="AAQ41" s="92"/>
      <c r="AAR41" s="92"/>
      <c r="AAS41" s="92"/>
      <c r="AAT41" s="92"/>
      <c r="AAU41" s="92"/>
      <c r="AAV41" s="92"/>
      <c r="AAW41" s="92"/>
      <c r="AAX41" s="92"/>
      <c r="AAY41" s="92"/>
      <c r="AAZ41" s="92"/>
      <c r="ABA41" s="92"/>
      <c r="ABB41" s="92"/>
      <c r="ABC41" s="92"/>
      <c r="ABD41" s="92"/>
      <c r="ABE41" s="92"/>
      <c r="ABF41" s="92"/>
      <c r="ABG41" s="92"/>
      <c r="ABH41" s="92"/>
      <c r="ABI41" s="92"/>
      <c r="ABJ41" s="92"/>
      <c r="ABK41" s="92"/>
      <c r="ABL41" s="92"/>
      <c r="ABM41" s="92"/>
      <c r="ABN41" s="92"/>
      <c r="ABO41" s="92"/>
      <c r="ABP41" s="92"/>
      <c r="ABQ41" s="92"/>
      <c r="ABR41" s="92"/>
      <c r="ABS41" s="92"/>
      <c r="ABT41" s="92"/>
      <c r="ABU41" s="92"/>
      <c r="ABV41" s="92"/>
      <c r="ABW41" s="92"/>
      <c r="ABX41" s="92"/>
      <c r="ABY41" s="92"/>
      <c r="ABZ41" s="92"/>
      <c r="ACA41" s="92"/>
      <c r="ACB41" s="92"/>
      <c r="ACC41" s="92"/>
      <c r="ACD41" s="92"/>
      <c r="ACE41" s="92"/>
      <c r="ACF41" s="92"/>
      <c r="ACG41" s="92"/>
      <c r="ACH41" s="92"/>
      <c r="ACI41" s="92"/>
      <c r="ACJ41" s="92"/>
      <c r="ACK41" s="92"/>
      <c r="ACL41" s="92"/>
      <c r="ACM41" s="92"/>
      <c r="ACN41" s="92"/>
      <c r="ACO41" s="92"/>
      <c r="ACP41" s="92"/>
      <c r="ACQ41" s="92"/>
      <c r="ACR41" s="92"/>
      <c r="ACS41" s="92"/>
      <c r="ACT41" s="92"/>
      <c r="ACU41" s="92"/>
      <c r="ACV41" s="92"/>
      <c r="ACW41" s="92"/>
      <c r="ACX41" s="92"/>
      <c r="ACY41" s="92"/>
      <c r="ACZ41" s="92"/>
      <c r="ADA41" s="92"/>
      <c r="ADB41" s="92"/>
      <c r="ADC41" s="92"/>
      <c r="ADD41" s="92"/>
      <c r="ADE41" s="92"/>
      <c r="ADF41" s="92"/>
      <c r="ADG41" s="92"/>
      <c r="ADH41" s="92"/>
      <c r="ADI41" s="92"/>
      <c r="ADJ41" s="92"/>
      <c r="ADK41" s="92"/>
      <c r="ADL41" s="92"/>
      <c r="ADM41" s="92"/>
      <c r="ADN41" s="92"/>
      <c r="ADO41" s="92"/>
      <c r="ADP41" s="92"/>
      <c r="ADQ41" s="92"/>
      <c r="ADR41" s="92"/>
      <c r="ADS41" s="92"/>
      <c r="ADT41" s="92"/>
      <c r="ADU41" s="92"/>
      <c r="ADV41" s="92"/>
      <c r="ADW41" s="92"/>
      <c r="ADX41" s="92"/>
      <c r="ADY41" s="92"/>
      <c r="ADZ41" s="92"/>
      <c r="AEA41" s="92"/>
      <c r="AEB41" s="92"/>
      <c r="AEC41" s="92"/>
      <c r="AED41" s="92"/>
      <c r="AEE41" s="92"/>
      <c r="AEF41" s="92"/>
      <c r="AEG41" s="92"/>
      <c r="AEH41" s="92"/>
      <c r="AEI41" s="92"/>
      <c r="AEJ41" s="92"/>
      <c r="AEK41" s="92"/>
      <c r="AEL41" s="92"/>
      <c r="AEM41" s="92"/>
      <c r="AEN41" s="92"/>
      <c r="AEO41" s="92"/>
      <c r="AEP41" s="92"/>
      <c r="AEQ41" s="92"/>
      <c r="AER41" s="92"/>
      <c r="AES41" s="92"/>
      <c r="AET41" s="92"/>
      <c r="AEU41" s="92"/>
      <c r="AEV41" s="92"/>
      <c r="AEW41" s="92"/>
      <c r="AEX41" s="92"/>
      <c r="AEY41" s="92"/>
      <c r="AEZ41" s="92"/>
      <c r="AFA41" s="92"/>
      <c r="AFB41" s="92"/>
      <c r="AFC41" s="92"/>
      <c r="AFD41" s="92"/>
      <c r="AFE41" s="92"/>
      <c r="AFF41" s="92"/>
      <c r="AFG41" s="92"/>
      <c r="AFH41" s="92"/>
      <c r="AFI41" s="92"/>
      <c r="AFJ41" s="92"/>
      <c r="AFK41" s="92"/>
      <c r="AFL41" s="92"/>
      <c r="AFM41" s="92"/>
      <c r="AFN41" s="92"/>
      <c r="AFO41" s="92"/>
      <c r="AFP41" s="92"/>
      <c r="AFQ41" s="92"/>
      <c r="AFR41" s="92"/>
      <c r="AFS41" s="92"/>
      <c r="AFT41" s="92"/>
      <c r="AFU41" s="92"/>
      <c r="AFV41" s="92"/>
      <c r="AFW41" s="92"/>
      <c r="AFX41" s="92"/>
      <c r="AFY41" s="92"/>
      <c r="AFZ41" s="92"/>
      <c r="AGA41" s="92"/>
      <c r="AGB41" s="92"/>
      <c r="AGC41" s="92"/>
      <c r="AGD41" s="92"/>
      <c r="AGE41" s="92"/>
      <c r="AGF41" s="92"/>
      <c r="AGG41" s="92"/>
      <c r="AGH41" s="92"/>
      <c r="AGI41" s="92"/>
      <c r="AGJ41" s="92"/>
      <c r="AGK41" s="92"/>
      <c r="AGL41" s="92"/>
      <c r="AGM41" s="92"/>
      <c r="AGN41" s="92"/>
      <c r="AGO41" s="92"/>
      <c r="AGP41" s="92"/>
      <c r="AGQ41" s="92"/>
      <c r="AGR41" s="92"/>
      <c r="AGS41" s="92"/>
      <c r="AGT41" s="92"/>
      <c r="AGU41" s="92"/>
      <c r="AGV41" s="92"/>
      <c r="AGW41" s="92"/>
      <c r="AGX41" s="92"/>
      <c r="AGY41" s="92"/>
      <c r="AGZ41" s="92"/>
      <c r="AHA41" s="92"/>
      <c r="AHB41" s="92"/>
      <c r="AHC41" s="92"/>
      <c r="AHD41" s="92"/>
      <c r="AHE41" s="92"/>
      <c r="AHF41" s="92"/>
      <c r="AHG41" s="92"/>
      <c r="AHH41" s="92"/>
      <c r="AHI41" s="92"/>
      <c r="AHJ41" s="92"/>
      <c r="AHK41" s="92"/>
      <c r="AHL41" s="92"/>
      <c r="AHM41" s="92"/>
      <c r="AHN41" s="92"/>
      <c r="AHO41" s="92"/>
      <c r="AHP41" s="92"/>
      <c r="AHQ41" s="92"/>
      <c r="AHR41" s="92"/>
      <c r="AHS41" s="92"/>
      <c r="AHT41" s="92"/>
      <c r="AHU41" s="92"/>
      <c r="AHV41" s="92"/>
      <c r="AHW41" s="92"/>
      <c r="AHX41" s="92"/>
      <c r="AHY41" s="92"/>
      <c r="AHZ41" s="92"/>
      <c r="AIA41" s="92"/>
      <c r="AIB41" s="92"/>
      <c r="AIC41" s="92"/>
      <c r="AID41" s="92"/>
      <c r="AIE41" s="92"/>
      <c r="AIF41" s="92"/>
      <c r="AIG41" s="92"/>
      <c r="AIH41" s="92"/>
      <c r="AII41" s="92"/>
      <c r="AIJ41" s="92"/>
      <c r="AIK41" s="92"/>
      <c r="AIL41" s="92"/>
      <c r="AIM41" s="92"/>
      <c r="AIN41" s="92"/>
      <c r="AIO41" s="92"/>
      <c r="AIP41" s="92"/>
      <c r="AIQ41" s="92"/>
      <c r="AIR41" s="92"/>
      <c r="AIS41" s="92"/>
      <c r="AIT41" s="92"/>
      <c r="AIU41" s="92"/>
      <c r="AIV41" s="92"/>
      <c r="AIW41" s="92"/>
      <c r="AIX41" s="92"/>
      <c r="AIY41" s="92"/>
      <c r="AIZ41" s="92"/>
      <c r="AJA41" s="92"/>
      <c r="AJB41" s="92"/>
      <c r="AJC41" s="92"/>
      <c r="AJD41" s="92"/>
      <c r="AJE41" s="92"/>
      <c r="AJF41" s="92"/>
      <c r="AJG41" s="92"/>
      <c r="AJH41" s="92"/>
      <c r="AJI41" s="92"/>
      <c r="AJJ41" s="92"/>
      <c r="AJK41" s="92"/>
      <c r="AJL41" s="92"/>
      <c r="AJM41" s="92"/>
      <c r="AJN41" s="92"/>
      <c r="AJO41" s="92"/>
      <c r="AJP41" s="92"/>
      <c r="AJQ41" s="92"/>
      <c r="AJR41" s="92"/>
      <c r="AJS41" s="92"/>
      <c r="AJT41" s="92"/>
      <c r="AJU41" s="92"/>
      <c r="AJV41" s="92"/>
      <c r="AJW41" s="92"/>
      <c r="AJX41" s="92"/>
      <c r="AJY41" s="92"/>
      <c r="AJZ41" s="92"/>
      <c r="AKA41" s="92"/>
      <c r="AKB41" s="92"/>
      <c r="AKC41" s="92"/>
      <c r="AKD41" s="92"/>
      <c r="AKE41" s="92"/>
      <c r="AKF41" s="92"/>
      <c r="AKG41" s="92"/>
      <c r="AKH41" s="92"/>
      <c r="AKI41" s="92"/>
    </row>
    <row r="42" spans="1:971" s="509" customFormat="1" ht="13.8" customHeight="1">
      <c r="A42" s="516" t="s">
        <v>25</v>
      </c>
      <c r="B42" s="517" t="s">
        <v>198</v>
      </c>
      <c r="C42" s="507"/>
      <c r="D42" s="508">
        <f t="shared" ref="D42:O42" ca="1" si="9">IF(D1="",0,D25+D26-D32)</f>
        <v>0</v>
      </c>
      <c r="E42" s="508">
        <f t="shared" ca="1" si="9"/>
        <v>0</v>
      </c>
      <c r="F42" s="508">
        <f t="shared" ca="1" si="9"/>
        <v>0</v>
      </c>
      <c r="G42" s="508">
        <f t="shared" ca="1" si="9"/>
        <v>0</v>
      </c>
      <c r="H42" s="508">
        <f t="shared" ca="1" si="9"/>
        <v>0</v>
      </c>
      <c r="I42" s="508">
        <f t="shared" ca="1" si="9"/>
        <v>0</v>
      </c>
      <c r="J42" s="508">
        <f t="shared" ca="1" si="9"/>
        <v>0</v>
      </c>
      <c r="K42" s="508">
        <f t="shared" ca="1" si="9"/>
        <v>0</v>
      </c>
      <c r="L42" s="508">
        <f t="shared" ca="1" si="9"/>
        <v>0</v>
      </c>
      <c r="M42" s="508">
        <f t="shared" ca="1" si="9"/>
        <v>0</v>
      </c>
      <c r="N42" s="508">
        <f t="shared" ca="1" si="9"/>
        <v>18857800</v>
      </c>
      <c r="O42" s="508">
        <f t="shared" ca="1" si="9"/>
        <v>4532200</v>
      </c>
    </row>
    <row r="43" spans="1:971" s="515" customFormat="1" ht="13.8" customHeight="1">
      <c r="A43" s="19" t="s">
        <v>201</v>
      </c>
      <c r="B43" s="514" t="s">
        <v>143</v>
      </c>
      <c r="C43" s="514"/>
      <c r="D43" s="518"/>
      <c r="E43" s="518"/>
      <c r="F43" s="518"/>
      <c r="G43" s="518"/>
      <c r="H43" s="518"/>
      <c r="I43" s="518"/>
      <c r="J43" s="518"/>
      <c r="K43" s="518"/>
      <c r="L43" s="518"/>
      <c r="M43" s="518"/>
      <c r="N43" s="518"/>
      <c r="O43" s="518"/>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c r="EO43" s="92"/>
      <c r="EP43" s="92"/>
      <c r="EQ43" s="92"/>
      <c r="ER43" s="92"/>
      <c r="ES43" s="92"/>
      <c r="ET43" s="92"/>
      <c r="EU43" s="92"/>
      <c r="EV43" s="92"/>
      <c r="EW43" s="92"/>
      <c r="EX43" s="92"/>
      <c r="EY43" s="92"/>
      <c r="EZ43" s="92"/>
      <c r="FA43" s="92"/>
      <c r="FB43" s="92"/>
      <c r="FC43" s="92"/>
      <c r="FD43" s="92"/>
      <c r="FE43" s="92"/>
      <c r="FF43" s="92"/>
      <c r="FG43" s="92"/>
      <c r="FH43" s="92"/>
      <c r="FI43" s="92"/>
      <c r="FJ43" s="92"/>
      <c r="FK43" s="92"/>
      <c r="FL43" s="92"/>
      <c r="FM43" s="92"/>
      <c r="FN43" s="92"/>
      <c r="FO43" s="92"/>
      <c r="FP43" s="92"/>
      <c r="FQ43" s="92"/>
      <c r="FR43" s="92"/>
      <c r="FS43" s="92"/>
      <c r="FT43" s="92"/>
      <c r="FU43" s="92"/>
      <c r="FV43" s="92"/>
      <c r="FW43" s="92"/>
      <c r="FX43" s="92"/>
      <c r="FY43" s="92"/>
      <c r="FZ43" s="92"/>
      <c r="GA43" s="92"/>
      <c r="GB43" s="92"/>
      <c r="GC43" s="92"/>
      <c r="GD43" s="92"/>
      <c r="GE43" s="92"/>
      <c r="GF43" s="92"/>
      <c r="GG43" s="92"/>
      <c r="GH43" s="92"/>
      <c r="GI43" s="92"/>
      <c r="GJ43" s="92"/>
      <c r="GK43" s="92"/>
      <c r="GL43" s="92"/>
      <c r="GM43" s="92"/>
      <c r="GN43" s="92"/>
      <c r="GO43" s="92"/>
      <c r="GP43" s="92"/>
      <c r="GQ43" s="92"/>
      <c r="GR43" s="92"/>
      <c r="GS43" s="92"/>
      <c r="GT43" s="92"/>
      <c r="GU43" s="92"/>
      <c r="GV43" s="92"/>
      <c r="GW43" s="92"/>
      <c r="GX43" s="92"/>
      <c r="GY43" s="92"/>
      <c r="GZ43" s="92"/>
      <c r="HA43" s="92"/>
      <c r="HB43" s="92"/>
      <c r="HC43" s="92"/>
      <c r="HD43" s="92"/>
      <c r="HE43" s="92"/>
      <c r="HF43" s="92"/>
      <c r="HG43" s="92"/>
      <c r="HH43" s="92"/>
      <c r="HI43" s="92"/>
      <c r="HJ43" s="92"/>
      <c r="HK43" s="92"/>
      <c r="HL43" s="92"/>
      <c r="HM43" s="92"/>
      <c r="HN43" s="92"/>
      <c r="HO43" s="92"/>
      <c r="HP43" s="92"/>
      <c r="HQ43" s="92"/>
      <c r="HR43" s="92"/>
      <c r="HS43" s="92"/>
      <c r="HT43" s="92"/>
      <c r="HU43" s="92"/>
      <c r="HV43" s="92"/>
      <c r="HW43" s="92"/>
      <c r="HX43" s="92"/>
      <c r="HY43" s="92"/>
      <c r="HZ43" s="92"/>
      <c r="IA43" s="92"/>
      <c r="IB43" s="92"/>
      <c r="IC43" s="92"/>
      <c r="ID43" s="92"/>
      <c r="IE43" s="92"/>
      <c r="IF43" s="92"/>
      <c r="IG43" s="92"/>
      <c r="IH43" s="92"/>
      <c r="II43" s="92"/>
      <c r="IJ43" s="92"/>
      <c r="IK43" s="92"/>
      <c r="IL43" s="92"/>
      <c r="IM43" s="92"/>
      <c r="IN43" s="92"/>
      <c r="IO43" s="92"/>
      <c r="IP43" s="92"/>
      <c r="IQ43" s="92"/>
      <c r="IR43" s="92"/>
      <c r="IS43" s="92"/>
      <c r="IT43" s="92"/>
      <c r="IU43" s="92"/>
      <c r="IV43" s="92"/>
      <c r="IW43" s="92"/>
      <c r="IX43" s="92"/>
      <c r="IY43" s="92"/>
      <c r="IZ43" s="92"/>
      <c r="JA43" s="92"/>
      <c r="JB43" s="92"/>
      <c r="JC43" s="92"/>
      <c r="JD43" s="92"/>
      <c r="JE43" s="92"/>
      <c r="JF43" s="92"/>
      <c r="JG43" s="92"/>
      <c r="JH43" s="92"/>
      <c r="JI43" s="92"/>
      <c r="JJ43" s="92"/>
      <c r="JK43" s="92"/>
      <c r="JL43" s="92"/>
      <c r="JM43" s="92"/>
      <c r="JN43" s="92"/>
      <c r="JO43" s="92"/>
      <c r="JP43" s="92"/>
      <c r="JQ43" s="92"/>
      <c r="JR43" s="92"/>
      <c r="JS43" s="92"/>
      <c r="JT43" s="92"/>
      <c r="JU43" s="92"/>
      <c r="JV43" s="92"/>
      <c r="JW43" s="92"/>
      <c r="JX43" s="92"/>
      <c r="JY43" s="92"/>
      <c r="JZ43" s="92"/>
      <c r="KA43" s="92"/>
      <c r="KB43" s="92"/>
      <c r="KC43" s="92"/>
      <c r="KD43" s="92"/>
      <c r="KE43" s="92"/>
      <c r="KF43" s="92"/>
      <c r="KG43" s="92"/>
      <c r="KH43" s="92"/>
      <c r="KI43" s="92"/>
      <c r="KJ43" s="92"/>
      <c r="KK43" s="92"/>
      <c r="KL43" s="92"/>
      <c r="KM43" s="92"/>
      <c r="KN43" s="92"/>
      <c r="KO43" s="92"/>
      <c r="KP43" s="92"/>
      <c r="KQ43" s="92"/>
      <c r="KR43" s="92"/>
      <c r="KS43" s="92"/>
      <c r="KT43" s="92"/>
      <c r="KU43" s="92"/>
      <c r="KV43" s="92"/>
      <c r="KW43" s="92"/>
      <c r="KX43" s="92"/>
      <c r="KY43" s="92"/>
      <c r="KZ43" s="92"/>
      <c r="LA43" s="92"/>
      <c r="LB43" s="92"/>
      <c r="LC43" s="92"/>
      <c r="LD43" s="92"/>
      <c r="LE43" s="92"/>
      <c r="LF43" s="92"/>
      <c r="LG43" s="92"/>
      <c r="LH43" s="92"/>
      <c r="LI43" s="92"/>
      <c r="LJ43" s="92"/>
      <c r="LK43" s="92"/>
      <c r="LL43" s="92"/>
      <c r="LM43" s="92"/>
      <c r="LN43" s="92"/>
      <c r="LO43" s="92"/>
      <c r="LP43" s="92"/>
      <c r="LQ43" s="92"/>
      <c r="LR43" s="92"/>
      <c r="LS43" s="92"/>
      <c r="LT43" s="92"/>
      <c r="LU43" s="92"/>
      <c r="LV43" s="92"/>
      <c r="LW43" s="92"/>
      <c r="LX43" s="92"/>
      <c r="LY43" s="92"/>
      <c r="LZ43" s="92"/>
      <c r="MA43" s="92"/>
      <c r="MB43" s="92"/>
      <c r="MC43" s="92"/>
      <c r="MD43" s="92"/>
      <c r="ME43" s="92"/>
      <c r="MF43" s="92"/>
      <c r="MG43" s="92"/>
      <c r="MH43" s="92"/>
      <c r="MI43" s="92"/>
      <c r="MJ43" s="92"/>
      <c r="MK43" s="92"/>
      <c r="ML43" s="92"/>
      <c r="MM43" s="92"/>
      <c r="MN43" s="92"/>
      <c r="MO43" s="92"/>
      <c r="MP43" s="92"/>
      <c r="MQ43" s="92"/>
      <c r="MR43" s="92"/>
      <c r="MS43" s="92"/>
      <c r="MT43" s="92"/>
      <c r="MU43" s="92"/>
      <c r="MV43" s="92"/>
      <c r="MW43" s="92"/>
      <c r="MX43" s="92"/>
      <c r="MY43" s="92"/>
      <c r="MZ43" s="92"/>
      <c r="NA43" s="92"/>
      <c r="NB43" s="92"/>
      <c r="NC43" s="92"/>
      <c r="ND43" s="92"/>
      <c r="NE43" s="92"/>
      <c r="NF43" s="92"/>
      <c r="NG43" s="92"/>
      <c r="NH43" s="92"/>
      <c r="NI43" s="92"/>
      <c r="NJ43" s="92"/>
      <c r="NK43" s="92"/>
      <c r="NL43" s="92"/>
      <c r="NM43" s="92"/>
      <c r="NN43" s="92"/>
      <c r="NO43" s="92"/>
      <c r="NP43" s="92"/>
      <c r="NQ43" s="92"/>
      <c r="NR43" s="92"/>
      <c r="NS43" s="92"/>
      <c r="NT43" s="92"/>
      <c r="NU43" s="92"/>
      <c r="NV43" s="92"/>
      <c r="NW43" s="92"/>
      <c r="NX43" s="92"/>
      <c r="NY43" s="92"/>
      <c r="NZ43" s="92"/>
      <c r="OA43" s="92"/>
      <c r="OB43" s="92"/>
      <c r="OC43" s="92"/>
      <c r="OD43" s="92"/>
      <c r="OE43" s="92"/>
      <c r="OF43" s="92"/>
      <c r="OG43" s="92"/>
      <c r="OH43" s="92"/>
      <c r="OI43" s="92"/>
      <c r="OJ43" s="92"/>
      <c r="OK43" s="92"/>
      <c r="OL43" s="92"/>
      <c r="OM43" s="92"/>
      <c r="ON43" s="92"/>
      <c r="OO43" s="92"/>
      <c r="OP43" s="92"/>
      <c r="OQ43" s="92"/>
      <c r="OR43" s="92"/>
      <c r="OS43" s="92"/>
      <c r="OT43" s="92"/>
      <c r="OU43" s="92"/>
      <c r="OV43" s="92"/>
      <c r="OW43" s="92"/>
      <c r="OX43" s="92"/>
      <c r="OY43" s="92"/>
      <c r="OZ43" s="92"/>
      <c r="PA43" s="92"/>
      <c r="PB43" s="92"/>
      <c r="PC43" s="92"/>
      <c r="PD43" s="92"/>
      <c r="PE43" s="92"/>
      <c r="PF43" s="92"/>
      <c r="PG43" s="92"/>
      <c r="PH43" s="92"/>
      <c r="PI43" s="92"/>
      <c r="PJ43" s="92"/>
      <c r="PK43" s="92"/>
      <c r="PL43" s="92"/>
      <c r="PM43" s="92"/>
      <c r="PN43" s="92"/>
      <c r="PO43" s="92"/>
      <c r="PP43" s="92"/>
      <c r="PQ43" s="92"/>
      <c r="PR43" s="92"/>
      <c r="PS43" s="92"/>
      <c r="PT43" s="92"/>
      <c r="PU43" s="92"/>
      <c r="PV43" s="92"/>
      <c r="PW43" s="92"/>
      <c r="PX43" s="92"/>
      <c r="PY43" s="92"/>
      <c r="PZ43" s="92"/>
      <c r="QA43" s="92"/>
      <c r="QB43" s="92"/>
      <c r="QC43" s="92"/>
      <c r="QD43" s="92"/>
      <c r="QE43" s="92"/>
      <c r="QF43" s="92"/>
      <c r="QG43" s="92"/>
      <c r="QH43" s="92"/>
      <c r="QI43" s="92"/>
      <c r="QJ43" s="92"/>
      <c r="QK43" s="92"/>
      <c r="QL43" s="92"/>
      <c r="QM43" s="92"/>
      <c r="QN43" s="92"/>
      <c r="QO43" s="92"/>
      <c r="QP43" s="92"/>
      <c r="QQ43" s="92"/>
      <c r="QR43" s="92"/>
      <c r="QS43" s="92"/>
      <c r="QT43" s="92"/>
      <c r="QU43" s="92"/>
      <c r="QV43" s="92"/>
      <c r="QW43" s="92"/>
      <c r="QX43" s="92"/>
      <c r="QY43" s="92"/>
      <c r="QZ43" s="92"/>
      <c r="RA43" s="92"/>
      <c r="RB43" s="92"/>
      <c r="RC43" s="92"/>
      <c r="RD43" s="92"/>
      <c r="RE43" s="92"/>
      <c r="RF43" s="92"/>
      <c r="RG43" s="92"/>
      <c r="RH43" s="92"/>
      <c r="RI43" s="92"/>
      <c r="RJ43" s="92"/>
      <c r="RK43" s="92"/>
      <c r="RL43" s="92"/>
      <c r="RM43" s="92"/>
      <c r="RN43" s="92"/>
      <c r="RO43" s="92"/>
      <c r="RP43" s="92"/>
      <c r="RQ43" s="92"/>
      <c r="RR43" s="92"/>
      <c r="RS43" s="92"/>
      <c r="RT43" s="92"/>
      <c r="RU43" s="92"/>
      <c r="RV43" s="92"/>
      <c r="RW43" s="92"/>
      <c r="RX43" s="92"/>
      <c r="RY43" s="92"/>
      <c r="RZ43" s="92"/>
      <c r="SA43" s="92"/>
      <c r="SB43" s="92"/>
      <c r="SC43" s="92"/>
      <c r="SD43" s="92"/>
      <c r="SE43" s="92"/>
      <c r="SF43" s="92"/>
      <c r="SG43" s="92"/>
      <c r="SH43" s="92"/>
      <c r="SI43" s="92"/>
      <c r="SJ43" s="92"/>
      <c r="SK43" s="92"/>
      <c r="SL43" s="92"/>
      <c r="SM43" s="92"/>
      <c r="SN43" s="92"/>
      <c r="SO43" s="92"/>
      <c r="SP43" s="92"/>
      <c r="SQ43" s="92"/>
      <c r="SR43" s="92"/>
      <c r="SS43" s="92"/>
      <c r="ST43" s="92"/>
      <c r="SU43" s="92"/>
      <c r="SV43" s="92"/>
      <c r="SW43" s="92"/>
      <c r="SX43" s="92"/>
      <c r="SY43" s="92"/>
      <c r="SZ43" s="92"/>
      <c r="TA43" s="92"/>
      <c r="TB43" s="92"/>
      <c r="TC43" s="92"/>
      <c r="TD43" s="92"/>
      <c r="TE43" s="92"/>
      <c r="TF43" s="92"/>
      <c r="TG43" s="92"/>
      <c r="TH43" s="92"/>
      <c r="TI43" s="92"/>
      <c r="TJ43" s="92"/>
      <c r="TK43" s="92"/>
      <c r="TL43" s="92"/>
      <c r="TM43" s="92"/>
      <c r="TN43" s="92"/>
      <c r="TO43" s="92"/>
      <c r="TP43" s="92"/>
      <c r="TQ43" s="92"/>
      <c r="TR43" s="92"/>
      <c r="TS43" s="92"/>
      <c r="TT43" s="92"/>
      <c r="TU43" s="92"/>
      <c r="TV43" s="92"/>
      <c r="TW43" s="92"/>
      <c r="TX43" s="92"/>
      <c r="TY43" s="92"/>
      <c r="TZ43" s="92"/>
      <c r="UA43" s="92"/>
      <c r="UB43" s="92"/>
      <c r="UC43" s="92"/>
      <c r="UD43" s="92"/>
      <c r="UE43" s="92"/>
      <c r="UF43" s="92"/>
      <c r="UG43" s="92"/>
      <c r="UH43" s="92"/>
      <c r="UI43" s="92"/>
      <c r="UJ43" s="92"/>
      <c r="UK43" s="92"/>
      <c r="UL43" s="92"/>
      <c r="UM43" s="92"/>
      <c r="UN43" s="92"/>
      <c r="UO43" s="92"/>
      <c r="UP43" s="92"/>
      <c r="UQ43" s="92"/>
      <c r="UR43" s="92"/>
      <c r="US43" s="92"/>
      <c r="UT43" s="92"/>
      <c r="UU43" s="92"/>
      <c r="UV43" s="92"/>
      <c r="UW43" s="92"/>
      <c r="UX43" s="92"/>
      <c r="UY43" s="92"/>
      <c r="UZ43" s="92"/>
      <c r="VA43" s="92"/>
      <c r="VB43" s="92"/>
      <c r="VC43" s="92"/>
      <c r="VD43" s="92"/>
      <c r="VE43" s="92"/>
      <c r="VF43" s="92"/>
      <c r="VG43" s="92"/>
      <c r="VH43" s="92"/>
      <c r="VI43" s="92"/>
      <c r="VJ43" s="92"/>
      <c r="VK43" s="92"/>
      <c r="VL43" s="92"/>
      <c r="VM43" s="92"/>
      <c r="VN43" s="92"/>
      <c r="VO43" s="92"/>
      <c r="VP43" s="92"/>
      <c r="VQ43" s="92"/>
      <c r="VR43" s="92"/>
      <c r="VS43" s="92"/>
      <c r="VT43" s="92"/>
      <c r="VU43" s="92"/>
      <c r="VV43" s="92"/>
      <c r="VW43" s="92"/>
      <c r="VX43" s="92"/>
      <c r="VY43" s="92"/>
      <c r="VZ43" s="92"/>
      <c r="WA43" s="92"/>
      <c r="WB43" s="92"/>
      <c r="WC43" s="92"/>
      <c r="WD43" s="92"/>
      <c r="WE43" s="92"/>
      <c r="WF43" s="92"/>
      <c r="WG43" s="92"/>
      <c r="WH43" s="92"/>
      <c r="WI43" s="92"/>
      <c r="WJ43" s="92"/>
      <c r="WK43" s="92"/>
      <c r="WL43" s="92"/>
      <c r="WM43" s="92"/>
      <c r="WN43" s="92"/>
      <c r="WO43" s="92"/>
      <c r="WP43" s="92"/>
      <c r="WQ43" s="92"/>
      <c r="WR43" s="92"/>
      <c r="WS43" s="92"/>
      <c r="WT43" s="92"/>
      <c r="WU43" s="92"/>
      <c r="WV43" s="92"/>
      <c r="WW43" s="92"/>
      <c r="WX43" s="92"/>
      <c r="WY43" s="92"/>
      <c r="WZ43" s="92"/>
      <c r="XA43" s="92"/>
      <c r="XB43" s="92"/>
      <c r="XC43" s="92"/>
      <c r="XD43" s="92"/>
      <c r="XE43" s="92"/>
      <c r="XF43" s="92"/>
      <c r="XG43" s="92"/>
      <c r="XH43" s="92"/>
      <c r="XI43" s="92"/>
      <c r="XJ43" s="92"/>
      <c r="XK43" s="92"/>
      <c r="XL43" s="92"/>
      <c r="XM43" s="92"/>
      <c r="XN43" s="92"/>
      <c r="XO43" s="92"/>
      <c r="XP43" s="92"/>
      <c r="XQ43" s="92"/>
      <c r="XR43" s="92"/>
      <c r="XS43" s="92"/>
      <c r="XT43" s="92"/>
      <c r="XU43" s="92"/>
      <c r="XV43" s="92"/>
      <c r="XW43" s="92"/>
      <c r="XX43" s="92"/>
      <c r="XY43" s="92"/>
      <c r="XZ43" s="92"/>
      <c r="YA43" s="92"/>
      <c r="YB43" s="92"/>
      <c r="YC43" s="92"/>
      <c r="YD43" s="92"/>
      <c r="YE43" s="92"/>
      <c r="YF43" s="92"/>
      <c r="YG43" s="92"/>
      <c r="YH43" s="92"/>
      <c r="YI43" s="92"/>
      <c r="YJ43" s="92"/>
      <c r="YK43" s="92"/>
      <c r="YL43" s="92"/>
      <c r="YM43" s="92"/>
      <c r="YN43" s="92"/>
      <c r="YO43" s="92"/>
      <c r="YP43" s="92"/>
      <c r="YQ43" s="92"/>
      <c r="YR43" s="92"/>
      <c r="YS43" s="92"/>
      <c r="YT43" s="92"/>
      <c r="YU43" s="92"/>
      <c r="YV43" s="92"/>
      <c r="YW43" s="92"/>
      <c r="YX43" s="92"/>
      <c r="YY43" s="92"/>
      <c r="YZ43" s="92"/>
      <c r="ZA43" s="92"/>
      <c r="ZB43" s="92"/>
      <c r="ZC43" s="92"/>
      <c r="ZD43" s="92"/>
      <c r="ZE43" s="92"/>
      <c r="ZF43" s="92"/>
      <c r="ZG43" s="92"/>
      <c r="ZH43" s="92"/>
      <c r="ZI43" s="92"/>
      <c r="ZJ43" s="92"/>
      <c r="ZK43" s="92"/>
      <c r="ZL43" s="92"/>
      <c r="ZM43" s="92"/>
      <c r="ZN43" s="92"/>
      <c r="ZO43" s="92"/>
      <c r="ZP43" s="92"/>
      <c r="ZQ43" s="92"/>
      <c r="ZR43" s="92"/>
      <c r="ZS43" s="92"/>
      <c r="ZT43" s="92"/>
      <c r="ZU43" s="92"/>
      <c r="ZV43" s="92"/>
      <c r="ZW43" s="92"/>
      <c r="ZX43" s="92"/>
      <c r="ZY43" s="92"/>
      <c r="ZZ43" s="92"/>
      <c r="AAA43" s="92"/>
      <c r="AAB43" s="92"/>
      <c r="AAC43" s="92"/>
      <c r="AAD43" s="92"/>
      <c r="AAE43" s="92"/>
      <c r="AAF43" s="92"/>
      <c r="AAG43" s="92"/>
      <c r="AAH43" s="92"/>
      <c r="AAI43" s="92"/>
      <c r="AAJ43" s="92"/>
      <c r="AAK43" s="92"/>
      <c r="AAL43" s="92"/>
      <c r="AAM43" s="92"/>
      <c r="AAN43" s="92"/>
      <c r="AAO43" s="92"/>
      <c r="AAP43" s="92"/>
      <c r="AAQ43" s="92"/>
      <c r="AAR43" s="92"/>
      <c r="AAS43" s="92"/>
      <c r="AAT43" s="92"/>
      <c r="AAU43" s="92"/>
      <c r="AAV43" s="92"/>
      <c r="AAW43" s="92"/>
      <c r="AAX43" s="92"/>
      <c r="AAY43" s="92"/>
      <c r="AAZ43" s="92"/>
      <c r="ABA43" s="92"/>
      <c r="ABB43" s="92"/>
      <c r="ABC43" s="92"/>
      <c r="ABD43" s="92"/>
      <c r="ABE43" s="92"/>
      <c r="ABF43" s="92"/>
      <c r="ABG43" s="92"/>
      <c r="ABH43" s="92"/>
      <c r="ABI43" s="92"/>
      <c r="ABJ43" s="92"/>
      <c r="ABK43" s="92"/>
      <c r="ABL43" s="92"/>
      <c r="ABM43" s="92"/>
      <c r="ABN43" s="92"/>
      <c r="ABO43" s="92"/>
      <c r="ABP43" s="92"/>
      <c r="ABQ43" s="92"/>
      <c r="ABR43" s="92"/>
      <c r="ABS43" s="92"/>
      <c r="ABT43" s="92"/>
      <c r="ABU43" s="92"/>
      <c r="ABV43" s="92"/>
      <c r="ABW43" s="92"/>
      <c r="ABX43" s="92"/>
      <c r="ABY43" s="92"/>
      <c r="ABZ43" s="92"/>
      <c r="ACA43" s="92"/>
      <c r="ACB43" s="92"/>
      <c r="ACC43" s="92"/>
      <c r="ACD43" s="92"/>
      <c r="ACE43" s="92"/>
      <c r="ACF43" s="92"/>
      <c r="ACG43" s="92"/>
      <c r="ACH43" s="92"/>
      <c r="ACI43" s="92"/>
      <c r="ACJ43" s="92"/>
      <c r="ACK43" s="92"/>
      <c r="ACL43" s="92"/>
      <c r="ACM43" s="92"/>
      <c r="ACN43" s="92"/>
      <c r="ACO43" s="92"/>
      <c r="ACP43" s="92"/>
      <c r="ACQ43" s="92"/>
      <c r="ACR43" s="92"/>
      <c r="ACS43" s="92"/>
      <c r="ACT43" s="92"/>
      <c r="ACU43" s="92"/>
      <c r="ACV43" s="92"/>
      <c r="ACW43" s="92"/>
      <c r="ACX43" s="92"/>
      <c r="ACY43" s="92"/>
      <c r="ACZ43" s="92"/>
      <c r="ADA43" s="92"/>
      <c r="ADB43" s="92"/>
      <c r="ADC43" s="92"/>
      <c r="ADD43" s="92"/>
      <c r="ADE43" s="92"/>
      <c r="ADF43" s="92"/>
      <c r="ADG43" s="92"/>
      <c r="ADH43" s="92"/>
      <c r="ADI43" s="92"/>
      <c r="ADJ43" s="92"/>
      <c r="ADK43" s="92"/>
      <c r="ADL43" s="92"/>
      <c r="ADM43" s="92"/>
      <c r="ADN43" s="92"/>
      <c r="ADO43" s="92"/>
      <c r="ADP43" s="92"/>
      <c r="ADQ43" s="92"/>
      <c r="ADR43" s="92"/>
      <c r="ADS43" s="92"/>
      <c r="ADT43" s="92"/>
      <c r="ADU43" s="92"/>
      <c r="ADV43" s="92"/>
      <c r="ADW43" s="92"/>
      <c r="ADX43" s="92"/>
      <c r="ADY43" s="92"/>
      <c r="ADZ43" s="92"/>
      <c r="AEA43" s="92"/>
      <c r="AEB43" s="92"/>
      <c r="AEC43" s="92"/>
      <c r="AED43" s="92"/>
      <c r="AEE43" s="92"/>
      <c r="AEF43" s="92"/>
      <c r="AEG43" s="92"/>
      <c r="AEH43" s="92"/>
      <c r="AEI43" s="92"/>
      <c r="AEJ43" s="92"/>
      <c r="AEK43" s="92"/>
      <c r="AEL43" s="92"/>
      <c r="AEM43" s="92"/>
      <c r="AEN43" s="92"/>
      <c r="AEO43" s="92"/>
      <c r="AEP43" s="92"/>
      <c r="AEQ43" s="92"/>
      <c r="AER43" s="92"/>
      <c r="AES43" s="92"/>
      <c r="AET43" s="92"/>
      <c r="AEU43" s="92"/>
      <c r="AEV43" s="92"/>
      <c r="AEW43" s="92"/>
      <c r="AEX43" s="92"/>
      <c r="AEY43" s="92"/>
      <c r="AEZ43" s="92"/>
      <c r="AFA43" s="92"/>
      <c r="AFB43" s="92"/>
      <c r="AFC43" s="92"/>
      <c r="AFD43" s="92"/>
      <c r="AFE43" s="92"/>
      <c r="AFF43" s="92"/>
      <c r="AFG43" s="92"/>
      <c r="AFH43" s="92"/>
      <c r="AFI43" s="92"/>
      <c r="AFJ43" s="92"/>
      <c r="AFK43" s="92"/>
      <c r="AFL43" s="92"/>
      <c r="AFM43" s="92"/>
      <c r="AFN43" s="92"/>
      <c r="AFO43" s="92"/>
      <c r="AFP43" s="92"/>
      <c r="AFQ43" s="92"/>
      <c r="AFR43" s="92"/>
      <c r="AFS43" s="92"/>
      <c r="AFT43" s="92"/>
      <c r="AFU43" s="92"/>
      <c r="AFV43" s="92"/>
      <c r="AFW43" s="92"/>
      <c r="AFX43" s="92"/>
      <c r="AFY43" s="92"/>
      <c r="AFZ43" s="92"/>
      <c r="AGA43" s="92"/>
      <c r="AGB43" s="92"/>
      <c r="AGC43" s="92"/>
      <c r="AGD43" s="92"/>
      <c r="AGE43" s="92"/>
      <c r="AGF43" s="92"/>
      <c r="AGG43" s="92"/>
      <c r="AGH43" s="92"/>
      <c r="AGI43" s="92"/>
      <c r="AGJ43" s="92"/>
      <c r="AGK43" s="92"/>
      <c r="AGL43" s="92"/>
      <c r="AGM43" s="92"/>
      <c r="AGN43" s="92"/>
      <c r="AGO43" s="92"/>
      <c r="AGP43" s="92"/>
      <c r="AGQ43" s="92"/>
      <c r="AGR43" s="92"/>
      <c r="AGS43" s="92"/>
      <c r="AGT43" s="92"/>
      <c r="AGU43" s="92"/>
      <c r="AGV43" s="92"/>
      <c r="AGW43" s="92"/>
      <c r="AGX43" s="92"/>
      <c r="AGY43" s="92"/>
      <c r="AGZ43" s="92"/>
      <c r="AHA43" s="92"/>
      <c r="AHB43" s="92"/>
      <c r="AHC43" s="92"/>
      <c r="AHD43" s="92"/>
      <c r="AHE43" s="92"/>
      <c r="AHF43" s="92"/>
      <c r="AHG43" s="92"/>
      <c r="AHH43" s="92"/>
      <c r="AHI43" s="92"/>
      <c r="AHJ43" s="92"/>
      <c r="AHK43" s="92"/>
      <c r="AHL43" s="92"/>
      <c r="AHM43" s="92"/>
      <c r="AHN43" s="92"/>
      <c r="AHO43" s="92"/>
      <c r="AHP43" s="92"/>
      <c r="AHQ43" s="92"/>
      <c r="AHR43" s="92"/>
      <c r="AHS43" s="92"/>
      <c r="AHT43" s="92"/>
      <c r="AHU43" s="92"/>
      <c r="AHV43" s="92"/>
      <c r="AHW43" s="92"/>
      <c r="AHX43" s="92"/>
      <c r="AHY43" s="92"/>
      <c r="AHZ43" s="92"/>
      <c r="AIA43" s="92"/>
      <c r="AIB43" s="92"/>
      <c r="AIC43" s="92"/>
      <c r="AID43" s="92"/>
      <c r="AIE43" s="92"/>
      <c r="AIF43" s="92"/>
      <c r="AIG43" s="92"/>
      <c r="AIH43" s="92"/>
      <c r="AII43" s="92"/>
      <c r="AIJ43" s="92"/>
      <c r="AIK43" s="92"/>
      <c r="AIL43" s="92"/>
      <c r="AIM43" s="92"/>
      <c r="AIN43" s="92"/>
      <c r="AIO43" s="92"/>
      <c r="AIP43" s="92"/>
      <c r="AIQ43" s="92"/>
      <c r="AIR43" s="92"/>
      <c r="AIS43" s="92"/>
      <c r="AIT43" s="92"/>
      <c r="AIU43" s="92"/>
      <c r="AIV43" s="92"/>
      <c r="AIW43" s="92"/>
      <c r="AIX43" s="92"/>
      <c r="AIY43" s="92"/>
      <c r="AIZ43" s="92"/>
      <c r="AJA43" s="92"/>
      <c r="AJB43" s="92"/>
      <c r="AJC43" s="92"/>
      <c r="AJD43" s="92"/>
      <c r="AJE43" s="92"/>
      <c r="AJF43" s="92"/>
      <c r="AJG43" s="92"/>
      <c r="AJH43" s="92"/>
      <c r="AJI43" s="92"/>
      <c r="AJJ43" s="92"/>
      <c r="AJK43" s="92"/>
      <c r="AJL43" s="92"/>
      <c r="AJM43" s="92"/>
      <c r="AJN43" s="92"/>
      <c r="AJO43" s="92"/>
      <c r="AJP43" s="92"/>
      <c r="AJQ43" s="92"/>
      <c r="AJR43" s="92"/>
      <c r="AJS43" s="92"/>
      <c r="AJT43" s="92"/>
      <c r="AJU43" s="92"/>
      <c r="AJV43" s="92"/>
      <c r="AJW43" s="92"/>
      <c r="AJX43" s="92"/>
      <c r="AJY43" s="92"/>
      <c r="AJZ43" s="92"/>
      <c r="AKA43" s="92"/>
      <c r="AKB43" s="92"/>
      <c r="AKC43" s="92"/>
      <c r="AKD43" s="92"/>
      <c r="AKE43" s="92"/>
      <c r="AKF43" s="92"/>
      <c r="AKG43" s="92"/>
      <c r="AKH43" s="92"/>
      <c r="AKI43" s="92"/>
    </row>
    <row r="44" spans="1:971" s="509" customFormat="1" ht="13.8" customHeight="1">
      <c r="A44" s="516" t="s">
        <v>120</v>
      </c>
      <c r="B44" s="517" t="s">
        <v>199</v>
      </c>
      <c r="C44" s="517"/>
      <c r="D44" s="527">
        <f t="shared" ref="D44:O44" ca="1" si="10">IF(D1="",0,D42-D43)</f>
        <v>0</v>
      </c>
      <c r="E44" s="527">
        <f t="shared" ca="1" si="10"/>
        <v>0</v>
      </c>
      <c r="F44" s="527">
        <f t="shared" ca="1" si="10"/>
        <v>0</v>
      </c>
      <c r="G44" s="527">
        <f t="shared" ca="1" si="10"/>
        <v>0</v>
      </c>
      <c r="H44" s="527">
        <f t="shared" ca="1" si="10"/>
        <v>0</v>
      </c>
      <c r="I44" s="527">
        <f t="shared" ca="1" si="10"/>
        <v>0</v>
      </c>
      <c r="J44" s="527">
        <f t="shared" ca="1" si="10"/>
        <v>0</v>
      </c>
      <c r="K44" s="527">
        <f t="shared" ca="1" si="10"/>
        <v>0</v>
      </c>
      <c r="L44" s="527">
        <f t="shared" ca="1" si="10"/>
        <v>0</v>
      </c>
      <c r="M44" s="527">
        <f t="shared" ca="1" si="10"/>
        <v>0</v>
      </c>
      <c r="N44" s="527">
        <f t="shared" ca="1" si="10"/>
        <v>18857800</v>
      </c>
      <c r="O44" s="527">
        <f t="shared" ca="1" si="10"/>
        <v>4532200</v>
      </c>
    </row>
    <row r="46" spans="1:971" s="528" customFormat="1" ht="7.8" hidden="1">
      <c r="D46" s="529" t="str">
        <f>D47</f>
        <v>IV. kwartał 1</v>
      </c>
      <c r="E46" s="529" t="str">
        <f t="shared" ref="E46:O46" si="11">IF(E2="TAK",D46,E1)</f>
        <v>I. kwartał 2</v>
      </c>
      <c r="F46" s="529" t="str">
        <f t="shared" si="11"/>
        <v>I. kwartał 2</v>
      </c>
      <c r="G46" s="529" t="str">
        <f t="shared" si="11"/>
        <v>I. kwartał 2</v>
      </c>
      <c r="H46" s="529" t="str">
        <f t="shared" si="11"/>
        <v>I. kwartał 2</v>
      </c>
      <c r="I46" s="529" t="str">
        <f t="shared" si="11"/>
        <v>I. kwartał 3</v>
      </c>
      <c r="J46" s="529" t="str">
        <f t="shared" si="11"/>
        <v>I. kwartał 3</v>
      </c>
      <c r="K46" s="529" t="str">
        <f t="shared" si="11"/>
        <v>I. kwartał 3</v>
      </c>
      <c r="L46" s="529" t="str">
        <f t="shared" si="11"/>
        <v>I. kwartał 3</v>
      </c>
      <c r="M46" s="529" t="str">
        <f t="shared" si="11"/>
        <v>I. kwartał 4</v>
      </c>
      <c r="N46" s="529" t="str">
        <f t="shared" si="11"/>
        <v>I. kwartał 4</v>
      </c>
      <c r="O46" s="529" t="str">
        <f t="shared" si="11"/>
        <v>I. kwartał 4</v>
      </c>
    </row>
    <row r="47" spans="1:971" s="532" customFormat="1" ht="22.8" customHeight="1">
      <c r="A47" s="530"/>
      <c r="B47" s="125" t="s">
        <v>195</v>
      </c>
      <c r="C47" s="531"/>
      <c r="D47" s="98" t="str">
        <f>D1</f>
        <v>IV. kwartał 1</v>
      </c>
      <c r="E47" s="98" t="str">
        <f t="shared" ref="E47:O47" si="12">IF(E2="TAK",_xlfn.CONCAT(E46," - ",E1),E1)</f>
        <v>I. kwartał 2</v>
      </c>
      <c r="F47" s="98" t="str">
        <f t="shared" si="12"/>
        <v>I. kwartał 2 - II. kwartał 2</v>
      </c>
      <c r="G47" s="98" t="str">
        <f t="shared" si="12"/>
        <v>I. kwartał 2 - III. kwartał 2</v>
      </c>
      <c r="H47" s="98" t="str">
        <f t="shared" si="12"/>
        <v>I. kwartał 2 - IV. kwartał 2</v>
      </c>
      <c r="I47" s="98" t="str">
        <f t="shared" si="12"/>
        <v>I. kwartał 3</v>
      </c>
      <c r="J47" s="98" t="str">
        <f t="shared" si="12"/>
        <v>I. kwartał 3 - II. kwartał 3</v>
      </c>
      <c r="K47" s="98" t="str">
        <f t="shared" si="12"/>
        <v>I. kwartał 3 - III. kwartał 3</v>
      </c>
      <c r="L47" s="98" t="str">
        <f t="shared" si="12"/>
        <v>I. kwartał 3 - IV. kwartał 3</v>
      </c>
      <c r="M47" s="98" t="str">
        <f t="shared" si="12"/>
        <v>I. kwartał 4</v>
      </c>
      <c r="N47" s="98" t="str">
        <f t="shared" si="12"/>
        <v>I. kwartał 4 - II. kwartał 4</v>
      </c>
      <c r="O47" s="98" t="str">
        <f t="shared" si="12"/>
        <v>I. kwartał 4 - III. kwartał 4</v>
      </c>
    </row>
    <row r="48" spans="1:971" s="509" customFormat="1" ht="13.8" customHeight="1">
      <c r="A48" s="506" t="s">
        <v>23</v>
      </c>
      <c r="B48" s="507" t="str">
        <f t="shared" ref="B48:B89" si="13">B3</f>
        <v>PRZYCHODY NETTO ZE SPRZEDAŻY</v>
      </c>
      <c r="C48" s="507"/>
      <c r="D48" s="533">
        <f t="shared" ref="D48:O48" ca="1" si="14">SUM(D49,D50,D51)</f>
        <v>0</v>
      </c>
      <c r="E48" s="533">
        <f t="shared" ca="1" si="14"/>
        <v>0</v>
      </c>
      <c r="F48" s="533">
        <f t="shared" ca="1" si="14"/>
        <v>0</v>
      </c>
      <c r="G48" s="533">
        <f t="shared" ca="1" si="14"/>
        <v>0</v>
      </c>
      <c r="H48" s="533">
        <f t="shared" ca="1" si="14"/>
        <v>0</v>
      </c>
      <c r="I48" s="533">
        <f t="shared" ca="1" si="14"/>
        <v>0</v>
      </c>
      <c r="J48" s="533">
        <f t="shared" ca="1" si="14"/>
        <v>0</v>
      </c>
      <c r="K48" s="533">
        <f t="shared" ca="1" si="14"/>
        <v>0</v>
      </c>
      <c r="L48" s="533">
        <f t="shared" ca="1" si="14"/>
        <v>0</v>
      </c>
      <c r="M48" s="533">
        <f t="shared" ca="1" si="14"/>
        <v>0</v>
      </c>
      <c r="N48" s="533">
        <f t="shared" ca="1" si="14"/>
        <v>25228800</v>
      </c>
      <c r="O48" s="533">
        <f t="shared" ca="1" si="14"/>
        <v>31536000</v>
      </c>
    </row>
    <row r="49" spans="1:15" s="513" customFormat="1" ht="13.8" customHeight="1">
      <c r="A49" s="510" t="s">
        <v>25</v>
      </c>
      <c r="B49" s="511" t="str">
        <f t="shared" si="13"/>
        <v>Przychody netto ze sprzedaży</v>
      </c>
      <c r="C49" s="511"/>
      <c r="D49" s="512">
        <f t="shared" ref="D49:D50" ca="1" si="15">D4</f>
        <v>0</v>
      </c>
      <c r="E49" s="512">
        <f t="shared" ref="E49:O49" ca="1" si="16">IF(E$2="TAK",D49+E4,E4)</f>
        <v>0</v>
      </c>
      <c r="F49" s="512">
        <f t="shared" ca="1" si="16"/>
        <v>0</v>
      </c>
      <c r="G49" s="512">
        <f t="shared" ca="1" si="16"/>
        <v>0</v>
      </c>
      <c r="H49" s="512">
        <f t="shared" ca="1" si="16"/>
        <v>0</v>
      </c>
      <c r="I49" s="512">
        <f t="shared" ca="1" si="16"/>
        <v>0</v>
      </c>
      <c r="J49" s="512">
        <f t="shared" ca="1" si="16"/>
        <v>0</v>
      </c>
      <c r="K49" s="512">
        <f t="shared" ca="1" si="16"/>
        <v>0</v>
      </c>
      <c r="L49" s="512">
        <f t="shared" ca="1" si="16"/>
        <v>0</v>
      </c>
      <c r="M49" s="512">
        <f t="shared" ca="1" si="16"/>
        <v>0</v>
      </c>
      <c r="N49" s="512">
        <f t="shared" ca="1" si="16"/>
        <v>39243516.471519418</v>
      </c>
      <c r="O49" s="512">
        <f t="shared" ca="1" si="16"/>
        <v>49054395.589399271</v>
      </c>
    </row>
    <row r="50" spans="1:15" s="513" customFormat="1" ht="13.8" customHeight="1">
      <c r="A50" s="510" t="s">
        <v>31</v>
      </c>
      <c r="B50" s="511" t="str">
        <f t="shared" si="13"/>
        <v>Zmiana stanu produktów</v>
      </c>
      <c r="C50" s="511"/>
      <c r="D50" s="512">
        <f t="shared" si="15"/>
        <v>0</v>
      </c>
      <c r="E50" s="512">
        <f t="shared" ref="E50:O50" si="17">IF(E$2="TAK",D50+E5,E5)</f>
        <v>0</v>
      </c>
      <c r="F50" s="512">
        <f t="shared" si="17"/>
        <v>0</v>
      </c>
      <c r="G50" s="512">
        <f t="shared" si="17"/>
        <v>0</v>
      </c>
      <c r="H50" s="512">
        <f t="shared" si="17"/>
        <v>0</v>
      </c>
      <c r="I50" s="512">
        <f t="shared" si="17"/>
        <v>0</v>
      </c>
      <c r="J50" s="512">
        <f t="shared" si="17"/>
        <v>0</v>
      </c>
      <c r="K50" s="512">
        <f t="shared" si="17"/>
        <v>0</v>
      </c>
      <c r="L50" s="512">
        <f t="shared" si="17"/>
        <v>0</v>
      </c>
      <c r="M50" s="512">
        <f t="shared" si="17"/>
        <v>0</v>
      </c>
      <c r="N50" s="512">
        <f t="shared" ca="1" si="17"/>
        <v>-23571200</v>
      </c>
      <c r="O50" s="512">
        <f t="shared" ca="1" si="17"/>
        <v>-29464000</v>
      </c>
    </row>
    <row r="51" spans="1:15" s="513" customFormat="1" ht="13.8" customHeight="1">
      <c r="A51" s="510" t="s">
        <v>35</v>
      </c>
      <c r="B51" s="511" t="str">
        <f t="shared" si="13"/>
        <v>Przychody netto ze sprzedaży towarów i materiałów</v>
      </c>
      <c r="C51" s="511"/>
      <c r="D51" s="512">
        <f ca="1">D6</f>
        <v>0</v>
      </c>
      <c r="E51" s="512">
        <f t="shared" ref="E51:O51" ca="1" si="18">IF(E$2="TAK",D51+E6,E6)</f>
        <v>0</v>
      </c>
      <c r="F51" s="512">
        <f t="shared" ca="1" si="18"/>
        <v>0</v>
      </c>
      <c r="G51" s="512">
        <f t="shared" ca="1" si="18"/>
        <v>0</v>
      </c>
      <c r="H51" s="512">
        <f t="shared" ca="1" si="18"/>
        <v>0</v>
      </c>
      <c r="I51" s="512">
        <f t="shared" ca="1" si="18"/>
        <v>0</v>
      </c>
      <c r="J51" s="512">
        <f t="shared" ca="1" si="18"/>
        <v>0</v>
      </c>
      <c r="K51" s="512">
        <f t="shared" ca="1" si="18"/>
        <v>0</v>
      </c>
      <c r="L51" s="512">
        <f t="shared" ca="1" si="18"/>
        <v>0</v>
      </c>
      <c r="M51" s="512">
        <f t="shared" ca="1" si="18"/>
        <v>0</v>
      </c>
      <c r="N51" s="512">
        <f t="shared" ca="1" si="18"/>
        <v>9556483.5284805819</v>
      </c>
      <c r="O51" s="512">
        <f t="shared" ca="1" si="18"/>
        <v>11945604.410600727</v>
      </c>
    </row>
    <row r="52" spans="1:15" s="509" customFormat="1" ht="13.8" customHeight="1">
      <c r="A52" s="516" t="s">
        <v>41</v>
      </c>
      <c r="B52" s="517" t="str">
        <f t="shared" si="13"/>
        <v>KOSZTY DZIAŁALNOŚCI OPERACYJNEJ</v>
      </c>
      <c r="C52" s="507"/>
      <c r="D52" s="533">
        <f t="shared" ref="D52" si="19">IF(D$1="",0,SUM(D53:D60))</f>
        <v>0</v>
      </c>
      <c r="E52" s="533">
        <f t="shared" ref="E52:O52" si="20">IF(E$1="",0,SUM(E53:E60))</f>
        <v>0</v>
      </c>
      <c r="F52" s="533">
        <f t="shared" si="20"/>
        <v>0</v>
      </c>
      <c r="G52" s="533">
        <f t="shared" si="20"/>
        <v>0</v>
      </c>
      <c r="H52" s="533">
        <f t="shared" si="20"/>
        <v>0</v>
      </c>
      <c r="I52" s="533">
        <f t="shared" si="20"/>
        <v>0</v>
      </c>
      <c r="J52" s="533">
        <f t="shared" si="20"/>
        <v>0</v>
      </c>
      <c r="K52" s="533">
        <f t="shared" si="20"/>
        <v>0</v>
      </c>
      <c r="L52" s="533">
        <f t="shared" si="20"/>
        <v>0</v>
      </c>
      <c r="M52" s="533">
        <f t="shared" si="20"/>
        <v>0</v>
      </c>
      <c r="N52" s="533">
        <f t="shared" ca="1" si="20"/>
        <v>6146000</v>
      </c>
      <c r="O52" s="533">
        <f t="shared" ca="1" si="20"/>
        <v>7921000</v>
      </c>
    </row>
    <row r="53" spans="1:15" s="92" customFormat="1" ht="13.8" customHeight="1">
      <c r="A53" s="519" t="s">
        <v>25</v>
      </c>
      <c r="B53" s="520" t="str">
        <f t="shared" si="13"/>
        <v>Amortyzacja</v>
      </c>
      <c r="C53" s="520"/>
      <c r="D53" s="521">
        <f t="shared" ref="D53:D60" si="21">D8</f>
        <v>0</v>
      </c>
      <c r="E53" s="521">
        <f t="shared" ref="E53:O53" si="22">IF(E$2="TAK",D53+E8,E8)</f>
        <v>0</v>
      </c>
      <c r="F53" s="521">
        <f t="shared" si="22"/>
        <v>0</v>
      </c>
      <c r="G53" s="521">
        <f t="shared" si="22"/>
        <v>0</v>
      </c>
      <c r="H53" s="521">
        <f t="shared" si="22"/>
        <v>0</v>
      </c>
      <c r="I53" s="521">
        <f t="shared" si="22"/>
        <v>0</v>
      </c>
      <c r="J53" s="521">
        <f t="shared" si="22"/>
        <v>0</v>
      </c>
      <c r="K53" s="521">
        <f t="shared" si="22"/>
        <v>0</v>
      </c>
      <c r="L53" s="521">
        <f t="shared" si="22"/>
        <v>0</v>
      </c>
      <c r="M53" s="521">
        <f t="shared" si="22"/>
        <v>0</v>
      </c>
      <c r="N53" s="521">
        <f t="shared" si="22"/>
        <v>0</v>
      </c>
      <c r="O53" s="521">
        <f t="shared" si="22"/>
        <v>0</v>
      </c>
    </row>
    <row r="54" spans="1:15" s="92" customFormat="1" ht="13.8" customHeight="1">
      <c r="A54" s="519" t="s">
        <v>31</v>
      </c>
      <c r="B54" s="520" t="str">
        <f t="shared" si="13"/>
        <v>Zużycie materiałów i energii</v>
      </c>
      <c r="C54" s="520"/>
      <c r="D54" s="521">
        <f t="shared" si="21"/>
        <v>0</v>
      </c>
      <c r="E54" s="521">
        <f t="shared" ref="E54:O54" si="23">IF(E$2="TAK",D54+E9,E9)</f>
        <v>0</v>
      </c>
      <c r="F54" s="521">
        <f t="shared" si="23"/>
        <v>0</v>
      </c>
      <c r="G54" s="521">
        <f t="shared" si="23"/>
        <v>0</v>
      </c>
      <c r="H54" s="521">
        <f t="shared" si="23"/>
        <v>0</v>
      </c>
      <c r="I54" s="521">
        <f t="shared" si="23"/>
        <v>0</v>
      </c>
      <c r="J54" s="521">
        <f t="shared" si="23"/>
        <v>0</v>
      </c>
      <c r="K54" s="521">
        <f t="shared" si="23"/>
        <v>0</v>
      </c>
      <c r="L54" s="521">
        <f t="shared" si="23"/>
        <v>0</v>
      </c>
      <c r="M54" s="521">
        <f t="shared" si="23"/>
        <v>0</v>
      </c>
      <c r="N54" s="521">
        <f t="shared" si="23"/>
        <v>292799.99999999994</v>
      </c>
      <c r="O54" s="521">
        <f t="shared" si="23"/>
        <v>536800</v>
      </c>
    </row>
    <row r="55" spans="1:15" s="92" customFormat="1" ht="13.8" customHeight="1">
      <c r="A55" s="519" t="s">
        <v>35</v>
      </c>
      <c r="B55" s="520" t="str">
        <f t="shared" si="13"/>
        <v>Usługi obce</v>
      </c>
      <c r="C55" s="520"/>
      <c r="D55" s="534">
        <f t="shared" si="21"/>
        <v>0</v>
      </c>
      <c r="E55" s="534">
        <f t="shared" ref="E55:O55" si="24">IF(E$2="TAK",D55+E10,E10)</f>
        <v>0</v>
      </c>
      <c r="F55" s="534">
        <f t="shared" si="24"/>
        <v>0</v>
      </c>
      <c r="G55" s="534">
        <f t="shared" si="24"/>
        <v>0</v>
      </c>
      <c r="H55" s="534">
        <f t="shared" si="24"/>
        <v>0</v>
      </c>
      <c r="I55" s="534">
        <f t="shared" si="24"/>
        <v>0</v>
      </c>
      <c r="J55" s="534">
        <f t="shared" si="24"/>
        <v>0</v>
      </c>
      <c r="K55" s="534">
        <f t="shared" si="24"/>
        <v>0</v>
      </c>
      <c r="L55" s="534">
        <f t="shared" si="24"/>
        <v>0</v>
      </c>
      <c r="M55" s="534">
        <f t="shared" si="24"/>
        <v>0</v>
      </c>
      <c r="N55" s="534">
        <f t="shared" si="24"/>
        <v>10000</v>
      </c>
      <c r="O55" s="534">
        <f t="shared" si="24"/>
        <v>20000</v>
      </c>
    </row>
    <row r="56" spans="1:15" s="92" customFormat="1" ht="13.8" customHeight="1">
      <c r="A56" s="519" t="s">
        <v>37</v>
      </c>
      <c r="B56" s="520" t="str">
        <f t="shared" si="13"/>
        <v>Podatki i opłaty</v>
      </c>
      <c r="C56" s="520"/>
      <c r="D56" s="521">
        <f t="shared" si="21"/>
        <v>0</v>
      </c>
      <c r="E56" s="521">
        <f t="shared" ref="E56:O56" si="25">IF(E$2="TAK",D56+E11,E11)</f>
        <v>0</v>
      </c>
      <c r="F56" s="521">
        <f t="shared" si="25"/>
        <v>0</v>
      </c>
      <c r="G56" s="521">
        <f t="shared" si="25"/>
        <v>0</v>
      </c>
      <c r="H56" s="521">
        <f t="shared" si="25"/>
        <v>0</v>
      </c>
      <c r="I56" s="521">
        <f t="shared" si="25"/>
        <v>0</v>
      </c>
      <c r="J56" s="521">
        <f t="shared" si="25"/>
        <v>0</v>
      </c>
      <c r="K56" s="521">
        <f t="shared" si="25"/>
        <v>0</v>
      </c>
      <c r="L56" s="521">
        <f t="shared" si="25"/>
        <v>0</v>
      </c>
      <c r="M56" s="521">
        <f t="shared" si="25"/>
        <v>0</v>
      </c>
      <c r="N56" s="521">
        <f t="shared" si="25"/>
        <v>0</v>
      </c>
      <c r="O56" s="521">
        <f t="shared" si="25"/>
        <v>0</v>
      </c>
    </row>
    <row r="57" spans="1:15" s="92" customFormat="1" ht="13.8" customHeight="1">
      <c r="A57" s="519" t="s">
        <v>39</v>
      </c>
      <c r="B57" s="520" t="str">
        <f t="shared" si="13"/>
        <v>Wynagrodzenia</v>
      </c>
      <c r="C57" s="520"/>
      <c r="D57" s="521">
        <f t="shared" si="21"/>
        <v>0</v>
      </c>
      <c r="E57" s="521">
        <f t="shared" ref="E57:O57" si="26">IF(E$2="TAK",D57+E12,E12)</f>
        <v>0</v>
      </c>
      <c r="F57" s="521">
        <f t="shared" si="26"/>
        <v>0</v>
      </c>
      <c r="G57" s="521">
        <f t="shared" si="26"/>
        <v>0</v>
      </c>
      <c r="H57" s="521">
        <f t="shared" si="26"/>
        <v>0</v>
      </c>
      <c r="I57" s="521">
        <f t="shared" si="26"/>
        <v>0</v>
      </c>
      <c r="J57" s="521">
        <f t="shared" si="26"/>
        <v>0</v>
      </c>
      <c r="K57" s="521">
        <f t="shared" si="26"/>
        <v>0</v>
      </c>
      <c r="L57" s="521">
        <f t="shared" si="26"/>
        <v>0</v>
      </c>
      <c r="M57" s="521">
        <f t="shared" si="26"/>
        <v>0</v>
      </c>
      <c r="N57" s="521">
        <f t="shared" si="26"/>
        <v>0</v>
      </c>
      <c r="O57" s="521">
        <f t="shared" si="26"/>
        <v>0</v>
      </c>
    </row>
    <row r="58" spans="1:15" s="92" customFormat="1" ht="13.8" customHeight="1">
      <c r="A58" s="519" t="s">
        <v>60</v>
      </c>
      <c r="B58" s="520" t="str">
        <f t="shared" si="13"/>
        <v>Ubezpieczenia społeczne i inne świadczenia</v>
      </c>
      <c r="C58" s="520"/>
      <c r="D58" s="521">
        <f t="shared" si="21"/>
        <v>0</v>
      </c>
      <c r="E58" s="521">
        <f t="shared" ref="E58:O58" si="27">IF(E$2="TAK",D58+E13,E13)</f>
        <v>0</v>
      </c>
      <c r="F58" s="521">
        <f t="shared" si="27"/>
        <v>0</v>
      </c>
      <c r="G58" s="521">
        <f t="shared" si="27"/>
        <v>0</v>
      </c>
      <c r="H58" s="521">
        <f t="shared" si="27"/>
        <v>0</v>
      </c>
      <c r="I58" s="521">
        <f t="shared" si="27"/>
        <v>0</v>
      </c>
      <c r="J58" s="521">
        <f t="shared" si="27"/>
        <v>0</v>
      </c>
      <c r="K58" s="521">
        <f t="shared" si="27"/>
        <v>0</v>
      </c>
      <c r="L58" s="521">
        <f t="shared" si="27"/>
        <v>0</v>
      </c>
      <c r="M58" s="521">
        <f t="shared" si="27"/>
        <v>0</v>
      </c>
      <c r="N58" s="521">
        <f t="shared" si="27"/>
        <v>0</v>
      </c>
      <c r="O58" s="521">
        <f t="shared" si="27"/>
        <v>0</v>
      </c>
    </row>
    <row r="59" spans="1:15" s="92" customFormat="1" ht="13.8" customHeight="1">
      <c r="A59" s="519" t="s">
        <v>62</v>
      </c>
      <c r="B59" s="520" t="str">
        <f t="shared" si="13"/>
        <v>Pozostałe koszty rodzajowe</v>
      </c>
      <c r="C59" s="520"/>
      <c r="D59" s="521">
        <f t="shared" si="21"/>
        <v>0</v>
      </c>
      <c r="E59" s="521">
        <f t="shared" ref="E59:O59" si="28">IF(E$2="TAK",D59+E14,E14)</f>
        <v>0</v>
      </c>
      <c r="F59" s="521">
        <f t="shared" si="28"/>
        <v>0</v>
      </c>
      <c r="G59" s="521">
        <f t="shared" si="28"/>
        <v>0</v>
      </c>
      <c r="H59" s="521">
        <f t="shared" si="28"/>
        <v>0</v>
      </c>
      <c r="I59" s="521">
        <f t="shared" si="28"/>
        <v>0</v>
      </c>
      <c r="J59" s="521">
        <f t="shared" si="28"/>
        <v>0</v>
      </c>
      <c r="K59" s="521">
        <f t="shared" si="28"/>
        <v>0</v>
      </c>
      <c r="L59" s="521">
        <f t="shared" si="28"/>
        <v>0</v>
      </c>
      <c r="M59" s="521">
        <f t="shared" si="28"/>
        <v>0</v>
      </c>
      <c r="N59" s="521">
        <f t="shared" si="28"/>
        <v>103199.99999999999</v>
      </c>
      <c r="O59" s="521">
        <f t="shared" si="28"/>
        <v>189200</v>
      </c>
    </row>
    <row r="60" spans="1:15" s="92" customFormat="1" ht="13.8" customHeight="1">
      <c r="A60" s="519" t="s">
        <v>64</v>
      </c>
      <c r="B60" s="520" t="str">
        <f t="shared" si="13"/>
        <v>Wartość sprzedanych towarów i materiałów</v>
      </c>
      <c r="C60" s="520"/>
      <c r="D60" s="521">
        <f t="shared" si="21"/>
        <v>0</v>
      </c>
      <c r="E60" s="521">
        <f t="shared" ref="E60:O60" si="29">IF(E$2="TAK",D60+E15,E15)</f>
        <v>0</v>
      </c>
      <c r="F60" s="521">
        <f t="shared" si="29"/>
        <v>0</v>
      </c>
      <c r="G60" s="521">
        <f t="shared" si="29"/>
        <v>0</v>
      </c>
      <c r="H60" s="521">
        <f t="shared" si="29"/>
        <v>0</v>
      </c>
      <c r="I60" s="521">
        <f t="shared" si="29"/>
        <v>0</v>
      </c>
      <c r="J60" s="521">
        <f t="shared" si="29"/>
        <v>0</v>
      </c>
      <c r="K60" s="521">
        <f t="shared" si="29"/>
        <v>0</v>
      </c>
      <c r="L60" s="521">
        <f t="shared" si="29"/>
        <v>0</v>
      </c>
      <c r="M60" s="521">
        <f t="shared" si="29"/>
        <v>0</v>
      </c>
      <c r="N60" s="521">
        <f t="shared" ca="1" si="29"/>
        <v>5740000</v>
      </c>
      <c r="O60" s="521">
        <f t="shared" ca="1" si="29"/>
        <v>7175000</v>
      </c>
    </row>
    <row r="61" spans="1:15" s="509" customFormat="1" ht="13.8" customHeight="1">
      <c r="A61" s="516" t="s">
        <v>98</v>
      </c>
      <c r="B61" s="517" t="str">
        <f t="shared" si="13"/>
        <v>ZYSK (STRATA) ZE SPRZEDAŻY</v>
      </c>
      <c r="C61" s="507"/>
      <c r="D61" s="533">
        <f t="shared" ref="D61:O61" ca="1" si="30">IF(D47="",0,D48-D52)</f>
        <v>0</v>
      </c>
      <c r="E61" s="533">
        <f t="shared" ca="1" si="30"/>
        <v>0</v>
      </c>
      <c r="F61" s="533">
        <f t="shared" ca="1" si="30"/>
        <v>0</v>
      </c>
      <c r="G61" s="533">
        <f t="shared" ca="1" si="30"/>
        <v>0</v>
      </c>
      <c r="H61" s="533">
        <f t="shared" ca="1" si="30"/>
        <v>0</v>
      </c>
      <c r="I61" s="533">
        <f t="shared" ca="1" si="30"/>
        <v>0</v>
      </c>
      <c r="J61" s="533">
        <f t="shared" ca="1" si="30"/>
        <v>0</v>
      </c>
      <c r="K61" s="533">
        <f t="shared" ca="1" si="30"/>
        <v>0</v>
      </c>
      <c r="L61" s="533">
        <f t="shared" ca="1" si="30"/>
        <v>0</v>
      </c>
      <c r="M61" s="533">
        <f t="shared" ca="1" si="30"/>
        <v>0</v>
      </c>
      <c r="N61" s="533">
        <f t="shared" ca="1" si="30"/>
        <v>19082800</v>
      </c>
      <c r="O61" s="533">
        <f t="shared" ca="1" si="30"/>
        <v>23615000</v>
      </c>
    </row>
    <row r="62" spans="1:15" s="509" customFormat="1" ht="13.8" customHeight="1">
      <c r="A62" s="516" t="s">
        <v>99</v>
      </c>
      <c r="B62" s="517" t="str">
        <f t="shared" si="13"/>
        <v>Pozostałe przychody operacyjne</v>
      </c>
      <c r="C62" s="507"/>
      <c r="D62" s="533">
        <f t="shared" ref="D62" si="31">IF(D$1="",0,SUM(D63:D65))</f>
        <v>0</v>
      </c>
      <c r="E62" s="533">
        <f t="shared" ref="E62:O62" si="32">IF(E$1="",0,SUM(E63:E65))</f>
        <v>0</v>
      </c>
      <c r="F62" s="533">
        <f t="shared" si="32"/>
        <v>0</v>
      </c>
      <c r="G62" s="533">
        <f t="shared" si="32"/>
        <v>0</v>
      </c>
      <c r="H62" s="533">
        <f t="shared" si="32"/>
        <v>0</v>
      </c>
      <c r="I62" s="533">
        <f t="shared" si="32"/>
        <v>0</v>
      </c>
      <c r="J62" s="533">
        <f t="shared" si="32"/>
        <v>0</v>
      </c>
      <c r="K62" s="533">
        <f t="shared" si="32"/>
        <v>0</v>
      </c>
      <c r="L62" s="533">
        <f t="shared" si="32"/>
        <v>0</v>
      </c>
      <c r="M62" s="533">
        <f t="shared" si="32"/>
        <v>0</v>
      </c>
      <c r="N62" s="533">
        <f t="shared" si="32"/>
        <v>0</v>
      </c>
      <c r="O62" s="533">
        <f t="shared" si="32"/>
        <v>0</v>
      </c>
    </row>
    <row r="63" spans="1:15" s="92" customFormat="1" ht="13.8" customHeight="1">
      <c r="A63" s="519" t="s">
        <v>25</v>
      </c>
      <c r="B63" s="520" t="str">
        <f t="shared" si="13"/>
        <v>Zysk ze zbycia niefinansowych aktywów trwałych</v>
      </c>
      <c r="C63" s="520"/>
      <c r="D63" s="521">
        <f>D18</f>
        <v>0</v>
      </c>
      <c r="E63" s="521">
        <f t="shared" ref="E63:O63" si="33">IF(E$2="TAK",D63+E18,E18)</f>
        <v>0</v>
      </c>
      <c r="F63" s="521">
        <f t="shared" si="33"/>
        <v>0</v>
      </c>
      <c r="G63" s="521">
        <f t="shared" si="33"/>
        <v>0</v>
      </c>
      <c r="H63" s="521">
        <f t="shared" si="33"/>
        <v>0</v>
      </c>
      <c r="I63" s="521">
        <f t="shared" si="33"/>
        <v>0</v>
      </c>
      <c r="J63" s="521">
        <f t="shared" si="33"/>
        <v>0</v>
      </c>
      <c r="K63" s="521">
        <f t="shared" si="33"/>
        <v>0</v>
      </c>
      <c r="L63" s="521">
        <f t="shared" si="33"/>
        <v>0</v>
      </c>
      <c r="M63" s="521">
        <f t="shared" si="33"/>
        <v>0</v>
      </c>
      <c r="N63" s="521">
        <f t="shared" si="33"/>
        <v>0</v>
      </c>
      <c r="O63" s="521">
        <f t="shared" si="33"/>
        <v>0</v>
      </c>
    </row>
    <row r="64" spans="1:15" s="92" customFormat="1" ht="13.8" customHeight="1">
      <c r="A64" s="519" t="s">
        <v>31</v>
      </c>
      <c r="B64" s="520" t="str">
        <f t="shared" si="13"/>
        <v>Dotacje</v>
      </c>
      <c r="C64" s="520"/>
      <c r="D64" s="521">
        <f>D19</f>
        <v>0</v>
      </c>
      <c r="E64" s="521">
        <f t="shared" ref="E64:O64" si="34">IF(E$2="TAK",D64+E19,E19)</f>
        <v>0</v>
      </c>
      <c r="F64" s="521">
        <f t="shared" si="34"/>
        <v>0</v>
      </c>
      <c r="G64" s="521">
        <f t="shared" si="34"/>
        <v>0</v>
      </c>
      <c r="H64" s="521">
        <f t="shared" si="34"/>
        <v>0</v>
      </c>
      <c r="I64" s="521">
        <f t="shared" si="34"/>
        <v>0</v>
      </c>
      <c r="J64" s="521">
        <f t="shared" si="34"/>
        <v>0</v>
      </c>
      <c r="K64" s="521">
        <f t="shared" si="34"/>
        <v>0</v>
      </c>
      <c r="L64" s="521">
        <f t="shared" si="34"/>
        <v>0</v>
      </c>
      <c r="M64" s="521">
        <f t="shared" si="34"/>
        <v>0</v>
      </c>
      <c r="N64" s="521">
        <f t="shared" si="34"/>
        <v>0</v>
      </c>
      <c r="O64" s="521">
        <f t="shared" si="34"/>
        <v>0</v>
      </c>
    </row>
    <row r="65" spans="1:15" s="92" customFormat="1" ht="13.8" customHeight="1">
      <c r="A65" s="519" t="s">
        <v>35</v>
      </c>
      <c r="B65" s="520" t="str">
        <f t="shared" si="13"/>
        <v>Inne przychody operacyjne</v>
      </c>
      <c r="C65" s="520"/>
      <c r="D65" s="521">
        <f>D20</f>
        <v>0</v>
      </c>
      <c r="E65" s="521">
        <f t="shared" ref="E65:O65" si="35">IF(E$2="TAK",D65+E20,E20)</f>
        <v>0</v>
      </c>
      <c r="F65" s="521">
        <f t="shared" si="35"/>
        <v>0</v>
      </c>
      <c r="G65" s="521">
        <f t="shared" si="35"/>
        <v>0</v>
      </c>
      <c r="H65" s="521">
        <f t="shared" si="35"/>
        <v>0</v>
      </c>
      <c r="I65" s="521">
        <f t="shared" si="35"/>
        <v>0</v>
      </c>
      <c r="J65" s="521">
        <f t="shared" si="35"/>
        <v>0</v>
      </c>
      <c r="K65" s="521">
        <f t="shared" si="35"/>
        <v>0</v>
      </c>
      <c r="L65" s="521">
        <f t="shared" si="35"/>
        <v>0</v>
      </c>
      <c r="M65" s="521">
        <f t="shared" si="35"/>
        <v>0</v>
      </c>
      <c r="N65" s="521">
        <f t="shared" si="35"/>
        <v>0</v>
      </c>
      <c r="O65" s="521">
        <f t="shared" si="35"/>
        <v>0</v>
      </c>
    </row>
    <row r="66" spans="1:15" s="509" customFormat="1" ht="13.8" customHeight="1">
      <c r="A66" s="516" t="s">
        <v>104</v>
      </c>
      <c r="B66" s="517" t="str">
        <f t="shared" si="13"/>
        <v>Pozostałe koszty operacyjne</v>
      </c>
      <c r="C66" s="507"/>
      <c r="D66" s="533">
        <f t="shared" ref="D66" si="36">IF(D$1="",0,SUM(D67:D69))</f>
        <v>0</v>
      </c>
      <c r="E66" s="533">
        <f t="shared" ref="E66:O66" si="37">IF(E$1="",0,SUM(E67:E69))</f>
        <v>0</v>
      </c>
      <c r="F66" s="533">
        <f t="shared" si="37"/>
        <v>0</v>
      </c>
      <c r="G66" s="533">
        <f t="shared" si="37"/>
        <v>0</v>
      </c>
      <c r="H66" s="533">
        <f t="shared" si="37"/>
        <v>0</v>
      </c>
      <c r="I66" s="533">
        <f t="shared" si="37"/>
        <v>0</v>
      </c>
      <c r="J66" s="533">
        <f t="shared" si="37"/>
        <v>0</v>
      </c>
      <c r="K66" s="533">
        <f t="shared" si="37"/>
        <v>0</v>
      </c>
      <c r="L66" s="533">
        <f t="shared" si="37"/>
        <v>0</v>
      </c>
      <c r="M66" s="533">
        <f t="shared" si="37"/>
        <v>0</v>
      </c>
      <c r="N66" s="533">
        <f t="shared" si="37"/>
        <v>0</v>
      </c>
      <c r="O66" s="533">
        <f t="shared" si="37"/>
        <v>0</v>
      </c>
    </row>
    <row r="67" spans="1:15" s="92" customFormat="1" ht="13.8" customHeight="1">
      <c r="A67" s="519" t="s">
        <v>25</v>
      </c>
      <c r="B67" s="520" t="str">
        <f t="shared" si="13"/>
        <v>Strata ze zbycia niefinansowych aktywów trwałych</v>
      </c>
      <c r="C67" s="520"/>
      <c r="D67" s="521">
        <f>D22</f>
        <v>0</v>
      </c>
      <c r="E67" s="521">
        <f t="shared" ref="E67:O67" si="38">IF(E$2="TAK",D67+E22,E22)</f>
        <v>0</v>
      </c>
      <c r="F67" s="521">
        <f t="shared" si="38"/>
        <v>0</v>
      </c>
      <c r="G67" s="521">
        <f t="shared" si="38"/>
        <v>0</v>
      </c>
      <c r="H67" s="521">
        <f t="shared" si="38"/>
        <v>0</v>
      </c>
      <c r="I67" s="521">
        <f t="shared" si="38"/>
        <v>0</v>
      </c>
      <c r="J67" s="521">
        <f t="shared" si="38"/>
        <v>0</v>
      </c>
      <c r="K67" s="521">
        <f t="shared" si="38"/>
        <v>0</v>
      </c>
      <c r="L67" s="521">
        <f t="shared" si="38"/>
        <v>0</v>
      </c>
      <c r="M67" s="521">
        <f t="shared" si="38"/>
        <v>0</v>
      </c>
      <c r="N67" s="521">
        <f t="shared" si="38"/>
        <v>0</v>
      </c>
      <c r="O67" s="521">
        <f t="shared" si="38"/>
        <v>0</v>
      </c>
    </row>
    <row r="68" spans="1:15" s="92" customFormat="1" ht="13.8" customHeight="1">
      <c r="A68" s="519" t="s">
        <v>31</v>
      </c>
      <c r="B68" s="520" t="str">
        <f t="shared" si="13"/>
        <v>Aktualizacja wartości aktywów niefinansowych</v>
      </c>
      <c r="C68" s="520"/>
      <c r="D68" s="521">
        <f>D23</f>
        <v>0</v>
      </c>
      <c r="E68" s="521">
        <f t="shared" ref="E68:O68" si="39">IF(E$2="TAK",D68+E23,E23)</f>
        <v>0</v>
      </c>
      <c r="F68" s="521">
        <f t="shared" si="39"/>
        <v>0</v>
      </c>
      <c r="G68" s="521">
        <f t="shared" si="39"/>
        <v>0</v>
      </c>
      <c r="H68" s="521">
        <f t="shared" si="39"/>
        <v>0</v>
      </c>
      <c r="I68" s="521">
        <f t="shared" si="39"/>
        <v>0</v>
      </c>
      <c r="J68" s="521">
        <f t="shared" si="39"/>
        <v>0</v>
      </c>
      <c r="K68" s="521">
        <f t="shared" si="39"/>
        <v>0</v>
      </c>
      <c r="L68" s="521">
        <f t="shared" si="39"/>
        <v>0</v>
      </c>
      <c r="M68" s="521">
        <f t="shared" si="39"/>
        <v>0</v>
      </c>
      <c r="N68" s="521">
        <f t="shared" si="39"/>
        <v>0</v>
      </c>
      <c r="O68" s="521">
        <f t="shared" si="39"/>
        <v>0</v>
      </c>
    </row>
    <row r="69" spans="1:15" s="92" customFormat="1" ht="13.8" customHeight="1">
      <c r="A69" s="519" t="s">
        <v>35</v>
      </c>
      <c r="B69" s="520" t="str">
        <f t="shared" si="13"/>
        <v>Inne koszty operacyjne</v>
      </c>
      <c r="C69" s="520"/>
      <c r="D69" s="521">
        <f>D24</f>
        <v>0</v>
      </c>
      <c r="E69" s="521">
        <f t="shared" ref="E69:O69" si="40">IF(E$2="TAK",D69+E24,E24)</f>
        <v>0</v>
      </c>
      <c r="F69" s="521">
        <f t="shared" si="40"/>
        <v>0</v>
      </c>
      <c r="G69" s="521">
        <f t="shared" si="40"/>
        <v>0</v>
      </c>
      <c r="H69" s="521">
        <f t="shared" si="40"/>
        <v>0</v>
      </c>
      <c r="I69" s="521">
        <f t="shared" si="40"/>
        <v>0</v>
      </c>
      <c r="J69" s="521">
        <f t="shared" si="40"/>
        <v>0</v>
      </c>
      <c r="K69" s="521">
        <f t="shared" si="40"/>
        <v>0</v>
      </c>
      <c r="L69" s="521">
        <f t="shared" si="40"/>
        <v>0</v>
      </c>
      <c r="M69" s="521">
        <f t="shared" si="40"/>
        <v>0</v>
      </c>
      <c r="N69" s="521">
        <f t="shared" si="40"/>
        <v>0</v>
      </c>
      <c r="O69" s="521">
        <f t="shared" si="40"/>
        <v>0</v>
      </c>
    </row>
    <row r="70" spans="1:15" s="509" customFormat="1" ht="13.8" customHeight="1">
      <c r="A70" s="516" t="s">
        <v>109</v>
      </c>
      <c r="B70" s="517" t="str">
        <f t="shared" si="13"/>
        <v>ZYSK (STRATA) Z DZIAŁALNOŚCI OPERACYJNEJ</v>
      </c>
      <c r="C70" s="507"/>
      <c r="D70" s="533">
        <f t="shared" ref="D70:O70" ca="1" si="41">IF(D47="",0,D61+D62-D66)</f>
        <v>0</v>
      </c>
      <c r="E70" s="533">
        <f t="shared" ca="1" si="41"/>
        <v>0</v>
      </c>
      <c r="F70" s="533">
        <f t="shared" ca="1" si="41"/>
        <v>0</v>
      </c>
      <c r="G70" s="533">
        <f t="shared" ca="1" si="41"/>
        <v>0</v>
      </c>
      <c r="H70" s="533">
        <f t="shared" ca="1" si="41"/>
        <v>0</v>
      </c>
      <c r="I70" s="533">
        <f t="shared" ca="1" si="41"/>
        <v>0</v>
      </c>
      <c r="J70" s="533">
        <f t="shared" ca="1" si="41"/>
        <v>0</v>
      </c>
      <c r="K70" s="533">
        <f t="shared" ca="1" si="41"/>
        <v>0</v>
      </c>
      <c r="L70" s="533">
        <f t="shared" ca="1" si="41"/>
        <v>0</v>
      </c>
      <c r="M70" s="533">
        <f t="shared" ca="1" si="41"/>
        <v>0</v>
      </c>
      <c r="N70" s="533">
        <f t="shared" ca="1" si="41"/>
        <v>19082800</v>
      </c>
      <c r="O70" s="533">
        <f t="shared" ca="1" si="41"/>
        <v>23615000</v>
      </c>
    </row>
    <row r="71" spans="1:15" s="509" customFormat="1" ht="13.8" customHeight="1">
      <c r="A71" s="516" t="s">
        <v>110</v>
      </c>
      <c r="B71" s="517" t="str">
        <f t="shared" si="13"/>
        <v>Przychody finansowe</v>
      </c>
      <c r="C71" s="507"/>
      <c r="D71" s="508">
        <f t="shared" ref="D71:O71" si="42">SUM(D72,D73,D74:D76)</f>
        <v>0</v>
      </c>
      <c r="E71" s="508">
        <f t="shared" si="42"/>
        <v>0</v>
      </c>
      <c r="F71" s="508">
        <f t="shared" si="42"/>
        <v>0</v>
      </c>
      <c r="G71" s="508">
        <f t="shared" si="42"/>
        <v>0</v>
      </c>
      <c r="H71" s="508">
        <f t="shared" si="42"/>
        <v>0</v>
      </c>
      <c r="I71" s="508">
        <f t="shared" si="42"/>
        <v>0</v>
      </c>
      <c r="J71" s="508">
        <f t="shared" si="42"/>
        <v>0</v>
      </c>
      <c r="K71" s="508">
        <f t="shared" si="42"/>
        <v>0</v>
      </c>
      <c r="L71" s="508">
        <f t="shared" si="42"/>
        <v>0</v>
      </c>
      <c r="M71" s="508">
        <f t="shared" si="42"/>
        <v>0</v>
      </c>
      <c r="N71" s="508">
        <f t="shared" si="42"/>
        <v>0</v>
      </c>
      <c r="O71" s="508">
        <f t="shared" si="42"/>
        <v>0</v>
      </c>
    </row>
    <row r="72" spans="1:15" s="92" customFormat="1" ht="13.8" customHeight="1">
      <c r="A72" s="519" t="s">
        <v>25</v>
      </c>
      <c r="B72" s="520" t="str">
        <f t="shared" si="13"/>
        <v>Dywidendy i udziały w zyskach w tym:</v>
      </c>
      <c r="C72" s="520"/>
      <c r="D72" s="521">
        <f>D27</f>
        <v>0</v>
      </c>
      <c r="E72" s="521">
        <f t="shared" ref="E72:O72" si="43">IF(E$2="TAK",D72+E27,E27)</f>
        <v>0</v>
      </c>
      <c r="F72" s="521">
        <f t="shared" si="43"/>
        <v>0</v>
      </c>
      <c r="G72" s="521">
        <f t="shared" si="43"/>
        <v>0</v>
      </c>
      <c r="H72" s="521">
        <f t="shared" si="43"/>
        <v>0</v>
      </c>
      <c r="I72" s="521">
        <f t="shared" si="43"/>
        <v>0</v>
      </c>
      <c r="J72" s="521">
        <f t="shared" si="43"/>
        <v>0</v>
      </c>
      <c r="K72" s="521">
        <f t="shared" si="43"/>
        <v>0</v>
      </c>
      <c r="L72" s="521">
        <f t="shared" si="43"/>
        <v>0</v>
      </c>
      <c r="M72" s="521">
        <f t="shared" si="43"/>
        <v>0</v>
      </c>
      <c r="N72" s="521">
        <f t="shared" si="43"/>
        <v>0</v>
      </c>
      <c r="O72" s="521">
        <f t="shared" si="43"/>
        <v>0</v>
      </c>
    </row>
    <row r="73" spans="1:15" s="92" customFormat="1" ht="13.8" customHeight="1">
      <c r="A73" s="519" t="s">
        <v>31</v>
      </c>
      <c r="B73" s="520" t="str">
        <f t="shared" si="13"/>
        <v>Odsetki</v>
      </c>
      <c r="C73" s="520"/>
      <c r="D73" s="521">
        <f>D28</f>
        <v>0</v>
      </c>
      <c r="E73" s="521">
        <f t="shared" ref="E73:O73" si="44">IF(E$2="TAK",D73+E28,E28)</f>
        <v>0</v>
      </c>
      <c r="F73" s="521">
        <f t="shared" si="44"/>
        <v>0</v>
      </c>
      <c r="G73" s="521">
        <f t="shared" si="44"/>
        <v>0</v>
      </c>
      <c r="H73" s="521">
        <f t="shared" si="44"/>
        <v>0</v>
      </c>
      <c r="I73" s="521">
        <f t="shared" si="44"/>
        <v>0</v>
      </c>
      <c r="J73" s="521">
        <f t="shared" si="44"/>
        <v>0</v>
      </c>
      <c r="K73" s="521">
        <f t="shared" si="44"/>
        <v>0</v>
      </c>
      <c r="L73" s="521">
        <f t="shared" si="44"/>
        <v>0</v>
      </c>
      <c r="M73" s="521">
        <f t="shared" si="44"/>
        <v>0</v>
      </c>
      <c r="N73" s="521">
        <f t="shared" si="44"/>
        <v>0</v>
      </c>
      <c r="O73" s="521">
        <f t="shared" si="44"/>
        <v>0</v>
      </c>
    </row>
    <row r="74" spans="1:15" s="92" customFormat="1" ht="13.8" customHeight="1">
      <c r="A74" s="519" t="s">
        <v>35</v>
      </c>
      <c r="B74" s="520" t="str">
        <f t="shared" si="13"/>
        <v>Zysk ze zbycia inwestycji</v>
      </c>
      <c r="C74" s="520"/>
      <c r="D74" s="521">
        <f>D29</f>
        <v>0</v>
      </c>
      <c r="E74" s="521">
        <f t="shared" ref="E74:O74" si="45">IF(E$2="TAK",D74+E29,E29)</f>
        <v>0</v>
      </c>
      <c r="F74" s="521">
        <f t="shared" si="45"/>
        <v>0</v>
      </c>
      <c r="G74" s="521">
        <f t="shared" si="45"/>
        <v>0</v>
      </c>
      <c r="H74" s="521">
        <f t="shared" si="45"/>
        <v>0</v>
      </c>
      <c r="I74" s="521">
        <f t="shared" si="45"/>
        <v>0</v>
      </c>
      <c r="J74" s="521">
        <f t="shared" si="45"/>
        <v>0</v>
      </c>
      <c r="K74" s="521">
        <f t="shared" si="45"/>
        <v>0</v>
      </c>
      <c r="L74" s="521">
        <f t="shared" si="45"/>
        <v>0</v>
      </c>
      <c r="M74" s="521">
        <f t="shared" si="45"/>
        <v>0</v>
      </c>
      <c r="N74" s="521">
        <f t="shared" si="45"/>
        <v>0</v>
      </c>
      <c r="O74" s="521">
        <f t="shared" si="45"/>
        <v>0</v>
      </c>
    </row>
    <row r="75" spans="1:15" s="92" customFormat="1" ht="13.8" customHeight="1">
      <c r="A75" s="519" t="s">
        <v>37</v>
      </c>
      <c r="B75" s="520" t="str">
        <f t="shared" si="13"/>
        <v>Aktualizacja wartości inwestycji</v>
      </c>
      <c r="C75" s="520"/>
      <c r="D75" s="521">
        <f>D30</f>
        <v>0</v>
      </c>
      <c r="E75" s="521">
        <f t="shared" ref="E75:O75" si="46">IF(E$2="TAK",D75+E30,E30)</f>
        <v>0</v>
      </c>
      <c r="F75" s="521">
        <f t="shared" si="46"/>
        <v>0</v>
      </c>
      <c r="G75" s="521">
        <f t="shared" si="46"/>
        <v>0</v>
      </c>
      <c r="H75" s="521">
        <f t="shared" si="46"/>
        <v>0</v>
      </c>
      <c r="I75" s="521">
        <f t="shared" si="46"/>
        <v>0</v>
      </c>
      <c r="J75" s="521">
        <f t="shared" si="46"/>
        <v>0</v>
      </c>
      <c r="K75" s="521">
        <f t="shared" si="46"/>
        <v>0</v>
      </c>
      <c r="L75" s="521">
        <f t="shared" si="46"/>
        <v>0</v>
      </c>
      <c r="M75" s="521">
        <f t="shared" si="46"/>
        <v>0</v>
      </c>
      <c r="N75" s="521">
        <f t="shared" si="46"/>
        <v>0</v>
      </c>
      <c r="O75" s="521">
        <f t="shared" si="46"/>
        <v>0</v>
      </c>
    </row>
    <row r="76" spans="1:15" s="92" customFormat="1" ht="13.8" customHeight="1">
      <c r="A76" s="519" t="s">
        <v>39</v>
      </c>
      <c r="B76" s="520" t="str">
        <f t="shared" si="13"/>
        <v>Inne</v>
      </c>
      <c r="C76" s="520"/>
      <c r="D76" s="521">
        <f>D31</f>
        <v>0</v>
      </c>
      <c r="E76" s="521">
        <f t="shared" ref="E76:O76" si="47">IF(E$2="TAK",D76+E31,E31)</f>
        <v>0</v>
      </c>
      <c r="F76" s="521">
        <f t="shared" si="47"/>
        <v>0</v>
      </c>
      <c r="G76" s="521">
        <f t="shared" si="47"/>
        <v>0</v>
      </c>
      <c r="H76" s="521">
        <f t="shared" si="47"/>
        <v>0</v>
      </c>
      <c r="I76" s="521">
        <f t="shared" si="47"/>
        <v>0</v>
      </c>
      <c r="J76" s="521">
        <f t="shared" si="47"/>
        <v>0</v>
      </c>
      <c r="K76" s="521">
        <f t="shared" si="47"/>
        <v>0</v>
      </c>
      <c r="L76" s="521">
        <f t="shared" si="47"/>
        <v>0</v>
      </c>
      <c r="M76" s="521">
        <f t="shared" si="47"/>
        <v>0</v>
      </c>
      <c r="N76" s="521">
        <f t="shared" si="47"/>
        <v>0</v>
      </c>
      <c r="O76" s="521">
        <f t="shared" si="47"/>
        <v>0</v>
      </c>
    </row>
    <row r="77" spans="1:15" s="509" customFormat="1" ht="13.8" customHeight="1">
      <c r="A77" s="516" t="s">
        <v>117</v>
      </c>
      <c r="B77" s="517" t="str">
        <f t="shared" si="13"/>
        <v>Koszty finansowe</v>
      </c>
      <c r="C77" s="507"/>
      <c r="D77" s="533">
        <f t="shared" ref="D77:O77" si="48">IF(D47="",0,D78+D84+D85+D86)</f>
        <v>0</v>
      </c>
      <c r="E77" s="533">
        <f t="shared" si="48"/>
        <v>0</v>
      </c>
      <c r="F77" s="533">
        <f t="shared" si="48"/>
        <v>0</v>
      </c>
      <c r="G77" s="533">
        <f t="shared" si="48"/>
        <v>0</v>
      </c>
      <c r="H77" s="533">
        <f t="shared" si="48"/>
        <v>0</v>
      </c>
      <c r="I77" s="533">
        <f t="shared" si="48"/>
        <v>0</v>
      </c>
      <c r="J77" s="533">
        <f t="shared" si="48"/>
        <v>0</v>
      </c>
      <c r="K77" s="533">
        <f t="shared" si="48"/>
        <v>0</v>
      </c>
      <c r="L77" s="533">
        <f t="shared" si="48"/>
        <v>0</v>
      </c>
      <c r="M77" s="533">
        <f t="shared" si="48"/>
        <v>0</v>
      </c>
      <c r="N77" s="533">
        <f t="shared" si="48"/>
        <v>225000</v>
      </c>
      <c r="O77" s="533">
        <f t="shared" si="48"/>
        <v>225000</v>
      </c>
    </row>
    <row r="78" spans="1:15" s="92" customFormat="1" ht="13.8" customHeight="1">
      <c r="A78" s="519" t="s">
        <v>25</v>
      </c>
      <c r="B78" s="520" t="str">
        <f t="shared" si="13"/>
        <v>Odsetki</v>
      </c>
      <c r="C78" s="520"/>
      <c r="D78" s="535">
        <f>SUM(D79:D83)</f>
        <v>0</v>
      </c>
      <c r="E78" s="535">
        <f t="shared" ref="E78:O78" si="49">SUM(E79:E83)</f>
        <v>0</v>
      </c>
      <c r="F78" s="535">
        <f t="shared" si="49"/>
        <v>0</v>
      </c>
      <c r="G78" s="535">
        <f t="shared" si="49"/>
        <v>0</v>
      </c>
      <c r="H78" s="535">
        <f t="shared" si="49"/>
        <v>0</v>
      </c>
      <c r="I78" s="535">
        <f t="shared" si="49"/>
        <v>0</v>
      </c>
      <c r="J78" s="535">
        <f t="shared" si="49"/>
        <v>0</v>
      </c>
      <c r="K78" s="535">
        <f t="shared" si="49"/>
        <v>0</v>
      </c>
      <c r="L78" s="535">
        <f t="shared" si="49"/>
        <v>0</v>
      </c>
      <c r="M78" s="535">
        <f t="shared" si="49"/>
        <v>0</v>
      </c>
      <c r="N78" s="535">
        <f t="shared" si="49"/>
        <v>225000</v>
      </c>
      <c r="O78" s="535">
        <f t="shared" si="49"/>
        <v>225000</v>
      </c>
    </row>
    <row r="79" spans="1:15" s="526" customFormat="1" ht="13.8" customHeight="1">
      <c r="A79" s="523"/>
      <c r="B79" s="524" t="str">
        <f t="shared" si="13"/>
        <v>kredyt deweloperski</v>
      </c>
      <c r="C79" s="524"/>
      <c r="D79" s="536">
        <f t="shared" ref="D79:D86" si="50">D34</f>
        <v>0</v>
      </c>
      <c r="E79" s="536">
        <f t="shared" ref="E79:O79" si="51">IF(E$2="TAK",D79+E34,E34)</f>
        <v>0</v>
      </c>
      <c r="F79" s="536">
        <f t="shared" si="51"/>
        <v>0</v>
      </c>
      <c r="G79" s="536">
        <f t="shared" si="51"/>
        <v>0</v>
      </c>
      <c r="H79" s="536">
        <f t="shared" si="51"/>
        <v>0</v>
      </c>
      <c r="I79" s="536">
        <f t="shared" si="51"/>
        <v>0</v>
      </c>
      <c r="J79" s="536">
        <f t="shared" si="51"/>
        <v>0</v>
      </c>
      <c r="K79" s="536">
        <f t="shared" si="51"/>
        <v>0</v>
      </c>
      <c r="L79" s="536">
        <f t="shared" si="51"/>
        <v>0</v>
      </c>
      <c r="M79" s="536">
        <f t="shared" si="51"/>
        <v>0</v>
      </c>
      <c r="N79" s="536">
        <f t="shared" si="51"/>
        <v>187500</v>
      </c>
      <c r="O79" s="536">
        <f t="shared" si="51"/>
        <v>187500</v>
      </c>
    </row>
    <row r="80" spans="1:15" s="526" customFormat="1" ht="13.8" customHeight="1">
      <c r="A80" s="523"/>
      <c r="B80" s="524" t="str">
        <f t="shared" si="13"/>
        <v>pożyczka od właściciela</v>
      </c>
      <c r="C80" s="524"/>
      <c r="D80" s="536">
        <f t="shared" si="50"/>
        <v>0</v>
      </c>
      <c r="E80" s="536">
        <f t="shared" ref="E80:O80" si="52">IF(E$2="TAK",D80+E35,E35)</f>
        <v>0</v>
      </c>
      <c r="F80" s="536">
        <f t="shared" si="52"/>
        <v>0</v>
      </c>
      <c r="G80" s="536">
        <f t="shared" si="52"/>
        <v>0</v>
      </c>
      <c r="H80" s="536">
        <f t="shared" si="52"/>
        <v>0</v>
      </c>
      <c r="I80" s="536">
        <f t="shared" si="52"/>
        <v>0</v>
      </c>
      <c r="J80" s="536">
        <f t="shared" si="52"/>
        <v>0</v>
      </c>
      <c r="K80" s="536">
        <f t="shared" si="52"/>
        <v>0</v>
      </c>
      <c r="L80" s="536">
        <f t="shared" si="52"/>
        <v>0</v>
      </c>
      <c r="M80" s="536">
        <f t="shared" si="52"/>
        <v>0</v>
      </c>
      <c r="N80" s="536">
        <f t="shared" si="52"/>
        <v>37500</v>
      </c>
      <c r="O80" s="536">
        <f t="shared" si="52"/>
        <v>37500</v>
      </c>
    </row>
    <row r="81" spans="1:947" s="526" customFormat="1" ht="13.8" customHeight="1">
      <c r="A81" s="523"/>
      <c r="B81" s="524" t="str">
        <f t="shared" si="13"/>
        <v/>
      </c>
      <c r="C81" s="524"/>
      <c r="D81" s="536">
        <f t="shared" si="50"/>
        <v>0</v>
      </c>
      <c r="E81" s="536">
        <f t="shared" ref="E81:O81" si="53">IF(E$2="TAK",D81+E36,E36)</f>
        <v>0</v>
      </c>
      <c r="F81" s="536">
        <f t="shared" si="53"/>
        <v>0</v>
      </c>
      <c r="G81" s="536">
        <f t="shared" si="53"/>
        <v>0</v>
      </c>
      <c r="H81" s="536">
        <f t="shared" si="53"/>
        <v>0</v>
      </c>
      <c r="I81" s="536">
        <f t="shared" si="53"/>
        <v>0</v>
      </c>
      <c r="J81" s="536">
        <f t="shared" si="53"/>
        <v>0</v>
      </c>
      <c r="K81" s="536">
        <f t="shared" si="53"/>
        <v>0</v>
      </c>
      <c r="L81" s="536">
        <f t="shared" si="53"/>
        <v>0</v>
      </c>
      <c r="M81" s="536">
        <f t="shared" si="53"/>
        <v>0</v>
      </c>
      <c r="N81" s="536">
        <f t="shared" si="53"/>
        <v>0</v>
      </c>
      <c r="O81" s="536">
        <f t="shared" si="53"/>
        <v>0</v>
      </c>
    </row>
    <row r="82" spans="1:947" s="526" customFormat="1" ht="13.8" customHeight="1">
      <c r="A82" s="523"/>
      <c r="B82" s="524" t="str">
        <f t="shared" si="13"/>
        <v/>
      </c>
      <c r="C82" s="524"/>
      <c r="D82" s="536">
        <f t="shared" si="50"/>
        <v>0</v>
      </c>
      <c r="E82" s="536">
        <f t="shared" ref="E82:O82" si="54">IF(E$2="TAK",D82+E37,E37)</f>
        <v>0</v>
      </c>
      <c r="F82" s="536">
        <f t="shared" si="54"/>
        <v>0</v>
      </c>
      <c r="G82" s="536">
        <f t="shared" si="54"/>
        <v>0</v>
      </c>
      <c r="H82" s="536">
        <f t="shared" si="54"/>
        <v>0</v>
      </c>
      <c r="I82" s="536">
        <f t="shared" si="54"/>
        <v>0</v>
      </c>
      <c r="J82" s="536">
        <f t="shared" si="54"/>
        <v>0</v>
      </c>
      <c r="K82" s="536">
        <f t="shared" si="54"/>
        <v>0</v>
      </c>
      <c r="L82" s="536">
        <f t="shared" si="54"/>
        <v>0</v>
      </c>
      <c r="M82" s="536">
        <f t="shared" si="54"/>
        <v>0</v>
      </c>
      <c r="N82" s="536">
        <f t="shared" si="54"/>
        <v>0</v>
      </c>
      <c r="O82" s="536">
        <f t="shared" si="54"/>
        <v>0</v>
      </c>
    </row>
    <row r="83" spans="1:947" s="526" customFormat="1" ht="13.8" customHeight="1">
      <c r="A83" s="523"/>
      <c r="B83" s="524" t="str">
        <f t="shared" si="13"/>
        <v/>
      </c>
      <c r="C83" s="524"/>
      <c r="D83" s="536">
        <f t="shared" si="50"/>
        <v>0</v>
      </c>
      <c r="E83" s="536">
        <f t="shared" ref="E83:O83" si="55">IF(E$2="TAK",D83+E38,E38)</f>
        <v>0</v>
      </c>
      <c r="F83" s="536">
        <f t="shared" si="55"/>
        <v>0</v>
      </c>
      <c r="G83" s="536">
        <f t="shared" si="55"/>
        <v>0</v>
      </c>
      <c r="H83" s="536">
        <f t="shared" si="55"/>
        <v>0</v>
      </c>
      <c r="I83" s="536">
        <f t="shared" si="55"/>
        <v>0</v>
      </c>
      <c r="J83" s="536">
        <f t="shared" si="55"/>
        <v>0</v>
      </c>
      <c r="K83" s="536">
        <f t="shared" si="55"/>
        <v>0</v>
      </c>
      <c r="L83" s="536">
        <f t="shared" si="55"/>
        <v>0</v>
      </c>
      <c r="M83" s="536">
        <f t="shared" si="55"/>
        <v>0</v>
      </c>
      <c r="N83" s="536">
        <f t="shared" si="55"/>
        <v>0</v>
      </c>
      <c r="O83" s="536">
        <f t="shared" si="55"/>
        <v>0</v>
      </c>
    </row>
    <row r="84" spans="1:947" s="92" customFormat="1" ht="13.8" customHeight="1">
      <c r="A84" s="519" t="s">
        <v>31</v>
      </c>
      <c r="B84" s="520" t="str">
        <f t="shared" si="13"/>
        <v>Strata ze zbycia inwestycji</v>
      </c>
      <c r="C84" s="520"/>
      <c r="D84" s="521">
        <f t="shared" si="50"/>
        <v>0</v>
      </c>
      <c r="E84" s="521">
        <f t="shared" ref="E84:O84" si="56">IF(E$2="TAK",D84+E39,E39)</f>
        <v>0</v>
      </c>
      <c r="F84" s="521">
        <f t="shared" si="56"/>
        <v>0</v>
      </c>
      <c r="G84" s="521">
        <f t="shared" si="56"/>
        <v>0</v>
      </c>
      <c r="H84" s="521">
        <f t="shared" si="56"/>
        <v>0</v>
      </c>
      <c r="I84" s="521">
        <f t="shared" si="56"/>
        <v>0</v>
      </c>
      <c r="J84" s="521">
        <f t="shared" si="56"/>
        <v>0</v>
      </c>
      <c r="K84" s="521">
        <f t="shared" si="56"/>
        <v>0</v>
      </c>
      <c r="L84" s="521">
        <f t="shared" si="56"/>
        <v>0</v>
      </c>
      <c r="M84" s="521">
        <f t="shared" si="56"/>
        <v>0</v>
      </c>
      <c r="N84" s="521">
        <f t="shared" si="56"/>
        <v>0</v>
      </c>
      <c r="O84" s="521">
        <f t="shared" si="56"/>
        <v>0</v>
      </c>
    </row>
    <row r="85" spans="1:947" s="92" customFormat="1" ht="13.8" customHeight="1">
      <c r="A85" s="519" t="s">
        <v>35</v>
      </c>
      <c r="B85" s="520" t="str">
        <f t="shared" si="13"/>
        <v>Aktualizacja wartości inwestycji</v>
      </c>
      <c r="C85" s="520"/>
      <c r="D85" s="521">
        <f t="shared" si="50"/>
        <v>0</v>
      </c>
      <c r="E85" s="521">
        <f t="shared" ref="E85:O85" si="57">IF(E$2="TAK",D85+E40,E40)</f>
        <v>0</v>
      </c>
      <c r="F85" s="521">
        <f t="shared" si="57"/>
        <v>0</v>
      </c>
      <c r="G85" s="521">
        <f t="shared" si="57"/>
        <v>0</v>
      </c>
      <c r="H85" s="521">
        <f t="shared" si="57"/>
        <v>0</v>
      </c>
      <c r="I85" s="521">
        <f t="shared" si="57"/>
        <v>0</v>
      </c>
      <c r="J85" s="521">
        <f t="shared" si="57"/>
        <v>0</v>
      </c>
      <c r="K85" s="521">
        <f t="shared" si="57"/>
        <v>0</v>
      </c>
      <c r="L85" s="521">
        <f t="shared" si="57"/>
        <v>0</v>
      </c>
      <c r="M85" s="521">
        <f t="shared" si="57"/>
        <v>0</v>
      </c>
      <c r="N85" s="521">
        <f t="shared" si="57"/>
        <v>0</v>
      </c>
      <c r="O85" s="521">
        <f t="shared" si="57"/>
        <v>0</v>
      </c>
    </row>
    <row r="86" spans="1:947" s="92" customFormat="1" ht="13.8" customHeight="1">
      <c r="A86" s="519" t="s">
        <v>37</v>
      </c>
      <c r="B86" s="520" t="str">
        <f t="shared" si="13"/>
        <v>Inne</v>
      </c>
      <c r="C86" s="520"/>
      <c r="D86" s="521">
        <f t="shared" si="50"/>
        <v>0</v>
      </c>
      <c r="E86" s="521">
        <f t="shared" ref="E86:O86" si="58">IF(E$2="TAK",D86+E41,E41)</f>
        <v>0</v>
      </c>
      <c r="F86" s="521">
        <f t="shared" si="58"/>
        <v>0</v>
      </c>
      <c r="G86" s="521">
        <f t="shared" si="58"/>
        <v>0</v>
      </c>
      <c r="H86" s="521">
        <f t="shared" si="58"/>
        <v>0</v>
      </c>
      <c r="I86" s="521">
        <f t="shared" si="58"/>
        <v>0</v>
      </c>
      <c r="J86" s="521">
        <f t="shared" si="58"/>
        <v>0</v>
      </c>
      <c r="K86" s="521">
        <f t="shared" si="58"/>
        <v>0</v>
      </c>
      <c r="L86" s="521">
        <f t="shared" si="58"/>
        <v>0</v>
      </c>
      <c r="M86" s="521">
        <f t="shared" si="58"/>
        <v>0</v>
      </c>
      <c r="N86" s="521">
        <f t="shared" si="58"/>
        <v>0</v>
      </c>
      <c r="O86" s="521">
        <f t="shared" si="58"/>
        <v>0</v>
      </c>
    </row>
    <row r="87" spans="1:947" s="509" customFormat="1" ht="13.8" customHeight="1">
      <c r="A87" s="516" t="s">
        <v>25</v>
      </c>
      <c r="B87" s="517" t="str">
        <f t="shared" si="13"/>
        <v>ZYSK (STRATA) BRUTTO</v>
      </c>
      <c r="C87" s="507"/>
      <c r="D87" s="533">
        <f t="shared" ref="D87:O87" ca="1" si="59">IF(D47="",0,D70+D71-D77)</f>
        <v>0</v>
      </c>
      <c r="E87" s="533">
        <f t="shared" ca="1" si="59"/>
        <v>0</v>
      </c>
      <c r="F87" s="533">
        <f t="shared" ca="1" si="59"/>
        <v>0</v>
      </c>
      <c r="G87" s="533">
        <f t="shared" ca="1" si="59"/>
        <v>0</v>
      </c>
      <c r="H87" s="533">
        <f t="shared" ca="1" si="59"/>
        <v>0</v>
      </c>
      <c r="I87" s="533">
        <f t="shared" ca="1" si="59"/>
        <v>0</v>
      </c>
      <c r="J87" s="533">
        <f t="shared" ca="1" si="59"/>
        <v>0</v>
      </c>
      <c r="K87" s="533">
        <f t="shared" ca="1" si="59"/>
        <v>0</v>
      </c>
      <c r="L87" s="533">
        <f t="shared" ca="1" si="59"/>
        <v>0</v>
      </c>
      <c r="M87" s="533">
        <f t="shared" ca="1" si="59"/>
        <v>0</v>
      </c>
      <c r="N87" s="533">
        <f t="shared" ca="1" si="59"/>
        <v>18857800</v>
      </c>
      <c r="O87" s="533">
        <f t="shared" ca="1" si="59"/>
        <v>23390000</v>
      </c>
    </row>
    <row r="88" spans="1:947" s="92" customFormat="1" ht="13.8" customHeight="1">
      <c r="A88" s="519" t="s">
        <v>201</v>
      </c>
      <c r="B88" s="520" t="str">
        <f t="shared" si="13"/>
        <v>Podatek dochodowy</v>
      </c>
      <c r="C88" s="520"/>
      <c r="D88" s="535">
        <f>D43</f>
        <v>0</v>
      </c>
      <c r="E88" s="535">
        <f t="shared" ref="E88:O88" si="60">IF(E$2="TAK",D88+E43,E43)</f>
        <v>0</v>
      </c>
      <c r="F88" s="535">
        <f t="shared" si="60"/>
        <v>0</v>
      </c>
      <c r="G88" s="535">
        <f t="shared" si="60"/>
        <v>0</v>
      </c>
      <c r="H88" s="535">
        <f t="shared" si="60"/>
        <v>0</v>
      </c>
      <c r="I88" s="535">
        <f t="shared" si="60"/>
        <v>0</v>
      </c>
      <c r="J88" s="535">
        <f t="shared" si="60"/>
        <v>0</v>
      </c>
      <c r="K88" s="535">
        <f t="shared" si="60"/>
        <v>0</v>
      </c>
      <c r="L88" s="535">
        <f t="shared" si="60"/>
        <v>0</v>
      </c>
      <c r="M88" s="535">
        <f t="shared" si="60"/>
        <v>0</v>
      </c>
      <c r="N88" s="535">
        <f t="shared" si="60"/>
        <v>0</v>
      </c>
      <c r="O88" s="535">
        <f t="shared" si="60"/>
        <v>0</v>
      </c>
    </row>
    <row r="89" spans="1:947" s="509" customFormat="1" ht="13.8" customHeight="1">
      <c r="A89" s="516" t="s">
        <v>120</v>
      </c>
      <c r="B89" s="517" t="str">
        <f t="shared" si="13"/>
        <v>ZYSK (STRATA) NETTO</v>
      </c>
      <c r="C89" s="517"/>
      <c r="D89" s="537">
        <f t="shared" ref="D89:O89" ca="1" si="61">IF(D47="",0,D87-D88)</f>
        <v>0</v>
      </c>
      <c r="E89" s="537">
        <f t="shared" ca="1" si="61"/>
        <v>0</v>
      </c>
      <c r="F89" s="537">
        <f t="shared" ca="1" si="61"/>
        <v>0</v>
      </c>
      <c r="G89" s="537">
        <f t="shared" ca="1" si="61"/>
        <v>0</v>
      </c>
      <c r="H89" s="537">
        <f t="shared" ca="1" si="61"/>
        <v>0</v>
      </c>
      <c r="I89" s="537">
        <f t="shared" ca="1" si="61"/>
        <v>0</v>
      </c>
      <c r="J89" s="537">
        <f t="shared" ca="1" si="61"/>
        <v>0</v>
      </c>
      <c r="K89" s="537">
        <f t="shared" ca="1" si="61"/>
        <v>0</v>
      </c>
      <c r="L89" s="537">
        <f t="shared" ca="1" si="61"/>
        <v>0</v>
      </c>
      <c r="M89" s="537">
        <f t="shared" ca="1" si="61"/>
        <v>0</v>
      </c>
      <c r="N89" s="537">
        <f t="shared" ca="1" si="61"/>
        <v>18857800</v>
      </c>
      <c r="O89" s="537">
        <f t="shared" ca="1" si="61"/>
        <v>23390000</v>
      </c>
    </row>
    <row r="90" spans="1:947" s="515" customFormat="1">
      <c r="A90" s="93"/>
      <c r="B90" s="93"/>
      <c r="C90" s="538"/>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c r="CK90" s="92"/>
      <c r="CL90" s="92"/>
      <c r="CM90" s="92"/>
      <c r="CN90" s="92"/>
      <c r="CO90" s="92"/>
      <c r="CP90" s="92"/>
      <c r="CQ90" s="92"/>
      <c r="CR90" s="92"/>
      <c r="CS90" s="92"/>
      <c r="CT90" s="92"/>
      <c r="CU90" s="92"/>
      <c r="CV90" s="92"/>
      <c r="CW90" s="92"/>
      <c r="CX90" s="92"/>
      <c r="CY90" s="92"/>
      <c r="CZ90" s="92"/>
      <c r="DA90" s="92"/>
      <c r="DB90" s="92"/>
      <c r="DC90" s="92"/>
      <c r="DD90" s="92"/>
      <c r="DE90" s="92"/>
      <c r="DF90" s="92"/>
      <c r="DG90" s="92"/>
      <c r="DH90" s="92"/>
      <c r="DI90" s="92"/>
      <c r="DJ90" s="92"/>
      <c r="DK90" s="92"/>
      <c r="DL90" s="92"/>
      <c r="DM90" s="92"/>
      <c r="DN90" s="92"/>
      <c r="DO90" s="92"/>
      <c r="DP90" s="92"/>
      <c r="DQ90" s="92"/>
      <c r="DR90" s="92"/>
      <c r="DS90" s="92"/>
      <c r="DT90" s="92"/>
      <c r="DU90" s="92"/>
      <c r="DV90" s="92"/>
      <c r="DW90" s="92"/>
      <c r="DX90" s="92"/>
      <c r="DY90" s="92"/>
      <c r="DZ90" s="92"/>
      <c r="EA90" s="92"/>
      <c r="EB90" s="92"/>
      <c r="EC90" s="92"/>
      <c r="ED90" s="92"/>
      <c r="EE90" s="92"/>
      <c r="EF90" s="92"/>
      <c r="EG90" s="92"/>
      <c r="EH90" s="92"/>
      <c r="EI90" s="92"/>
      <c r="EJ90" s="92"/>
      <c r="EK90" s="92"/>
      <c r="EL90" s="92"/>
      <c r="EM90" s="92"/>
      <c r="EN90" s="92"/>
      <c r="EO90" s="92"/>
      <c r="EP90" s="92"/>
      <c r="EQ90" s="92"/>
      <c r="ER90" s="92"/>
      <c r="ES90" s="92"/>
      <c r="ET90" s="92"/>
      <c r="EU90" s="92"/>
      <c r="EV90" s="92"/>
      <c r="EW90" s="92"/>
      <c r="EX90" s="92"/>
      <c r="EY90" s="92"/>
      <c r="EZ90" s="92"/>
      <c r="FA90" s="92"/>
      <c r="FB90" s="92"/>
      <c r="FC90" s="92"/>
      <c r="FD90" s="92"/>
      <c r="FE90" s="92"/>
      <c r="FF90" s="92"/>
      <c r="FG90" s="92"/>
      <c r="FH90" s="92"/>
      <c r="FI90" s="92"/>
      <c r="FJ90" s="92"/>
      <c r="FK90" s="92"/>
      <c r="FL90" s="92"/>
      <c r="FM90" s="92"/>
      <c r="FN90" s="92"/>
      <c r="FO90" s="92"/>
      <c r="FP90" s="92"/>
      <c r="FQ90" s="92"/>
      <c r="FR90" s="92"/>
      <c r="FS90" s="92"/>
      <c r="FT90" s="92"/>
      <c r="FU90" s="92"/>
      <c r="FV90" s="92"/>
      <c r="FW90" s="92"/>
      <c r="FX90" s="92"/>
      <c r="FY90" s="92"/>
      <c r="FZ90" s="92"/>
      <c r="GA90" s="92"/>
      <c r="GB90" s="92"/>
      <c r="GC90" s="92"/>
      <c r="GD90" s="92"/>
      <c r="GE90" s="92"/>
      <c r="GF90" s="92"/>
      <c r="GG90" s="92"/>
      <c r="GH90" s="92"/>
      <c r="GI90" s="92"/>
      <c r="GJ90" s="92"/>
      <c r="GK90" s="92"/>
      <c r="GL90" s="92"/>
      <c r="GM90" s="92"/>
      <c r="GN90" s="92"/>
      <c r="GO90" s="92"/>
      <c r="GP90" s="92"/>
      <c r="GQ90" s="92"/>
      <c r="GR90" s="92"/>
      <c r="GS90" s="92"/>
      <c r="GT90" s="92"/>
      <c r="GU90" s="92"/>
      <c r="GV90" s="92"/>
      <c r="GW90" s="92"/>
      <c r="GX90" s="92"/>
      <c r="GY90" s="92"/>
      <c r="GZ90" s="92"/>
      <c r="HA90" s="92"/>
      <c r="HB90" s="92"/>
      <c r="HC90" s="92"/>
      <c r="HD90" s="92"/>
      <c r="HE90" s="92"/>
      <c r="HF90" s="92"/>
      <c r="HG90" s="92"/>
      <c r="HH90" s="92"/>
      <c r="HI90" s="92"/>
      <c r="HJ90" s="92"/>
      <c r="HK90" s="92"/>
      <c r="HL90" s="92"/>
      <c r="HM90" s="92"/>
      <c r="HN90" s="92"/>
      <c r="HO90" s="92"/>
      <c r="HP90" s="92"/>
      <c r="HQ90" s="92"/>
      <c r="HR90" s="92"/>
      <c r="HS90" s="92"/>
      <c r="HT90" s="92"/>
      <c r="HU90" s="92"/>
      <c r="HV90" s="92"/>
      <c r="HW90" s="92"/>
      <c r="HX90" s="92"/>
      <c r="HY90" s="92"/>
      <c r="HZ90" s="92"/>
      <c r="IA90" s="92"/>
      <c r="IB90" s="92"/>
      <c r="IC90" s="92"/>
      <c r="ID90" s="92"/>
      <c r="IE90" s="92"/>
      <c r="IF90" s="92"/>
      <c r="IG90" s="92"/>
      <c r="IH90" s="92"/>
      <c r="II90" s="92"/>
      <c r="IJ90" s="92"/>
      <c r="IK90" s="92"/>
      <c r="IL90" s="92"/>
      <c r="IM90" s="92"/>
      <c r="IN90" s="92"/>
      <c r="IO90" s="92"/>
      <c r="IP90" s="92"/>
      <c r="IQ90" s="92"/>
      <c r="IR90" s="92"/>
      <c r="IS90" s="92"/>
      <c r="IT90" s="92"/>
      <c r="IU90" s="92"/>
      <c r="IV90" s="92"/>
      <c r="IW90" s="92"/>
      <c r="IX90" s="92"/>
      <c r="IY90" s="92"/>
      <c r="IZ90" s="92"/>
      <c r="JA90" s="92"/>
      <c r="JB90" s="92"/>
      <c r="JC90" s="92"/>
      <c r="JD90" s="92"/>
      <c r="JE90" s="92"/>
      <c r="JF90" s="92"/>
      <c r="JG90" s="92"/>
      <c r="JH90" s="92"/>
      <c r="JI90" s="92"/>
      <c r="JJ90" s="92"/>
      <c r="JK90" s="92"/>
      <c r="JL90" s="92"/>
      <c r="JM90" s="92"/>
      <c r="JN90" s="92"/>
      <c r="JO90" s="92"/>
      <c r="JP90" s="92"/>
      <c r="JQ90" s="92"/>
      <c r="JR90" s="92"/>
      <c r="JS90" s="92"/>
      <c r="JT90" s="92"/>
      <c r="JU90" s="92"/>
      <c r="JV90" s="92"/>
      <c r="JW90" s="92"/>
      <c r="JX90" s="92"/>
      <c r="JY90" s="92"/>
      <c r="JZ90" s="92"/>
      <c r="KA90" s="92"/>
      <c r="KB90" s="92"/>
      <c r="KC90" s="92"/>
      <c r="KD90" s="92"/>
      <c r="KE90" s="92"/>
      <c r="KF90" s="92"/>
      <c r="KG90" s="92"/>
      <c r="KH90" s="92"/>
      <c r="KI90" s="92"/>
      <c r="KJ90" s="92"/>
      <c r="KK90" s="92"/>
      <c r="KL90" s="92"/>
      <c r="KM90" s="92"/>
      <c r="KN90" s="92"/>
      <c r="KO90" s="92"/>
      <c r="KP90" s="92"/>
      <c r="KQ90" s="92"/>
      <c r="KR90" s="92"/>
      <c r="KS90" s="92"/>
      <c r="KT90" s="92"/>
      <c r="KU90" s="92"/>
      <c r="KV90" s="92"/>
      <c r="KW90" s="92"/>
      <c r="KX90" s="92"/>
      <c r="KY90" s="92"/>
      <c r="KZ90" s="92"/>
      <c r="LA90" s="92"/>
      <c r="LB90" s="92"/>
      <c r="LC90" s="92"/>
      <c r="LD90" s="92"/>
      <c r="LE90" s="92"/>
      <c r="LF90" s="92"/>
      <c r="LG90" s="92"/>
      <c r="LH90" s="92"/>
      <c r="LI90" s="92"/>
      <c r="LJ90" s="92"/>
      <c r="LK90" s="92"/>
      <c r="LL90" s="92"/>
      <c r="LM90" s="92"/>
      <c r="LN90" s="92"/>
      <c r="LO90" s="92"/>
      <c r="LP90" s="92"/>
      <c r="LQ90" s="92"/>
      <c r="LR90" s="92"/>
      <c r="LS90" s="92"/>
      <c r="LT90" s="92"/>
      <c r="LU90" s="92"/>
      <c r="LV90" s="92"/>
      <c r="LW90" s="92"/>
      <c r="LX90" s="92"/>
      <c r="LY90" s="92"/>
      <c r="LZ90" s="92"/>
      <c r="MA90" s="92"/>
      <c r="MB90" s="92"/>
      <c r="MC90" s="92"/>
      <c r="MD90" s="92"/>
      <c r="ME90" s="92"/>
      <c r="MF90" s="92"/>
      <c r="MG90" s="92"/>
      <c r="MH90" s="92"/>
      <c r="MI90" s="92"/>
      <c r="MJ90" s="92"/>
      <c r="MK90" s="92"/>
      <c r="ML90" s="92"/>
      <c r="MM90" s="92"/>
      <c r="MN90" s="92"/>
      <c r="MO90" s="92"/>
      <c r="MP90" s="92"/>
      <c r="MQ90" s="92"/>
      <c r="MR90" s="92"/>
      <c r="MS90" s="92"/>
      <c r="MT90" s="92"/>
      <c r="MU90" s="92"/>
      <c r="MV90" s="92"/>
      <c r="MW90" s="92"/>
      <c r="MX90" s="92"/>
      <c r="MY90" s="92"/>
      <c r="MZ90" s="92"/>
      <c r="NA90" s="92"/>
      <c r="NB90" s="92"/>
      <c r="NC90" s="92"/>
      <c r="ND90" s="92"/>
      <c r="NE90" s="92"/>
      <c r="NF90" s="92"/>
      <c r="NG90" s="92"/>
      <c r="NH90" s="92"/>
      <c r="NI90" s="92"/>
      <c r="NJ90" s="92"/>
      <c r="NK90" s="92"/>
      <c r="NL90" s="92"/>
      <c r="NM90" s="92"/>
      <c r="NN90" s="92"/>
      <c r="NO90" s="92"/>
      <c r="NP90" s="92"/>
      <c r="NQ90" s="92"/>
      <c r="NR90" s="92"/>
      <c r="NS90" s="92"/>
      <c r="NT90" s="92"/>
      <c r="NU90" s="92"/>
      <c r="NV90" s="92"/>
      <c r="NW90" s="92"/>
      <c r="NX90" s="92"/>
      <c r="NY90" s="92"/>
      <c r="NZ90" s="92"/>
      <c r="OA90" s="92"/>
      <c r="OB90" s="92"/>
      <c r="OC90" s="92"/>
      <c r="OD90" s="92"/>
      <c r="OE90" s="92"/>
      <c r="OF90" s="92"/>
      <c r="OG90" s="92"/>
      <c r="OH90" s="92"/>
      <c r="OI90" s="92"/>
      <c r="OJ90" s="92"/>
      <c r="OK90" s="92"/>
      <c r="OL90" s="92"/>
      <c r="OM90" s="92"/>
      <c r="ON90" s="92"/>
      <c r="OO90" s="92"/>
      <c r="OP90" s="92"/>
      <c r="OQ90" s="92"/>
      <c r="OR90" s="92"/>
      <c r="OS90" s="92"/>
      <c r="OT90" s="92"/>
      <c r="OU90" s="92"/>
      <c r="OV90" s="92"/>
      <c r="OW90" s="92"/>
      <c r="OX90" s="92"/>
      <c r="OY90" s="92"/>
      <c r="OZ90" s="92"/>
      <c r="PA90" s="92"/>
      <c r="PB90" s="92"/>
      <c r="PC90" s="92"/>
      <c r="PD90" s="92"/>
      <c r="PE90" s="92"/>
      <c r="PF90" s="92"/>
      <c r="PG90" s="92"/>
      <c r="PH90" s="92"/>
      <c r="PI90" s="92"/>
      <c r="PJ90" s="92"/>
      <c r="PK90" s="92"/>
      <c r="PL90" s="92"/>
      <c r="PM90" s="92"/>
      <c r="PN90" s="92"/>
      <c r="PO90" s="92"/>
      <c r="PP90" s="92"/>
      <c r="PQ90" s="92"/>
      <c r="PR90" s="92"/>
      <c r="PS90" s="92"/>
      <c r="PT90" s="92"/>
      <c r="PU90" s="92"/>
      <c r="PV90" s="92"/>
      <c r="PW90" s="92"/>
      <c r="PX90" s="92"/>
      <c r="PY90" s="92"/>
      <c r="PZ90" s="92"/>
      <c r="QA90" s="92"/>
      <c r="QB90" s="92"/>
      <c r="QC90" s="92"/>
      <c r="QD90" s="92"/>
      <c r="QE90" s="92"/>
      <c r="QF90" s="92"/>
      <c r="QG90" s="92"/>
      <c r="QH90" s="92"/>
      <c r="QI90" s="92"/>
      <c r="QJ90" s="92"/>
      <c r="QK90" s="92"/>
      <c r="QL90" s="92"/>
      <c r="QM90" s="92"/>
      <c r="QN90" s="92"/>
      <c r="QO90" s="92"/>
      <c r="QP90" s="92"/>
      <c r="QQ90" s="92"/>
      <c r="QR90" s="92"/>
      <c r="QS90" s="92"/>
      <c r="QT90" s="92"/>
      <c r="QU90" s="92"/>
      <c r="QV90" s="92"/>
      <c r="QW90" s="92"/>
      <c r="QX90" s="92"/>
      <c r="QY90" s="92"/>
      <c r="QZ90" s="92"/>
      <c r="RA90" s="92"/>
      <c r="RB90" s="92"/>
      <c r="RC90" s="92"/>
      <c r="RD90" s="92"/>
      <c r="RE90" s="92"/>
      <c r="RF90" s="92"/>
      <c r="RG90" s="92"/>
      <c r="RH90" s="92"/>
      <c r="RI90" s="92"/>
      <c r="RJ90" s="92"/>
      <c r="RK90" s="92"/>
      <c r="RL90" s="92"/>
      <c r="RM90" s="92"/>
      <c r="RN90" s="92"/>
      <c r="RO90" s="92"/>
      <c r="RP90" s="92"/>
      <c r="RQ90" s="92"/>
      <c r="RR90" s="92"/>
      <c r="RS90" s="92"/>
      <c r="RT90" s="92"/>
      <c r="RU90" s="92"/>
      <c r="RV90" s="92"/>
      <c r="RW90" s="92"/>
      <c r="RX90" s="92"/>
      <c r="RY90" s="92"/>
      <c r="RZ90" s="92"/>
      <c r="SA90" s="92"/>
      <c r="SB90" s="92"/>
      <c r="SC90" s="92"/>
      <c r="SD90" s="92"/>
      <c r="SE90" s="92"/>
      <c r="SF90" s="92"/>
      <c r="SG90" s="92"/>
      <c r="SH90" s="92"/>
      <c r="SI90" s="92"/>
      <c r="SJ90" s="92"/>
      <c r="SK90" s="92"/>
      <c r="SL90" s="92"/>
      <c r="SM90" s="92"/>
      <c r="SN90" s="92"/>
      <c r="SO90" s="92"/>
      <c r="SP90" s="92"/>
      <c r="SQ90" s="92"/>
      <c r="SR90" s="92"/>
      <c r="SS90" s="92"/>
      <c r="ST90" s="92"/>
      <c r="SU90" s="92"/>
      <c r="SV90" s="92"/>
      <c r="SW90" s="92"/>
      <c r="SX90" s="92"/>
      <c r="SY90" s="92"/>
      <c r="SZ90" s="92"/>
      <c r="TA90" s="92"/>
      <c r="TB90" s="92"/>
      <c r="TC90" s="92"/>
      <c r="TD90" s="92"/>
      <c r="TE90" s="92"/>
      <c r="TF90" s="92"/>
      <c r="TG90" s="92"/>
      <c r="TH90" s="92"/>
      <c r="TI90" s="92"/>
      <c r="TJ90" s="92"/>
      <c r="TK90" s="92"/>
      <c r="TL90" s="92"/>
      <c r="TM90" s="92"/>
      <c r="TN90" s="92"/>
      <c r="TO90" s="92"/>
      <c r="TP90" s="92"/>
      <c r="TQ90" s="92"/>
      <c r="TR90" s="92"/>
      <c r="TS90" s="92"/>
      <c r="TT90" s="92"/>
      <c r="TU90" s="92"/>
      <c r="TV90" s="92"/>
      <c r="TW90" s="92"/>
      <c r="TX90" s="92"/>
      <c r="TY90" s="92"/>
      <c r="TZ90" s="92"/>
      <c r="UA90" s="92"/>
      <c r="UB90" s="92"/>
      <c r="UC90" s="92"/>
      <c r="UD90" s="92"/>
      <c r="UE90" s="92"/>
      <c r="UF90" s="92"/>
      <c r="UG90" s="92"/>
      <c r="UH90" s="92"/>
      <c r="UI90" s="92"/>
      <c r="UJ90" s="92"/>
      <c r="UK90" s="92"/>
      <c r="UL90" s="92"/>
      <c r="UM90" s="92"/>
      <c r="UN90" s="92"/>
      <c r="UO90" s="92"/>
      <c r="UP90" s="92"/>
      <c r="UQ90" s="92"/>
      <c r="UR90" s="92"/>
      <c r="US90" s="92"/>
      <c r="UT90" s="92"/>
      <c r="UU90" s="92"/>
      <c r="UV90" s="92"/>
      <c r="UW90" s="92"/>
      <c r="UX90" s="92"/>
      <c r="UY90" s="92"/>
      <c r="UZ90" s="92"/>
      <c r="VA90" s="92"/>
      <c r="VB90" s="92"/>
      <c r="VC90" s="92"/>
      <c r="VD90" s="92"/>
      <c r="VE90" s="92"/>
      <c r="VF90" s="92"/>
      <c r="VG90" s="92"/>
      <c r="VH90" s="92"/>
      <c r="VI90" s="92"/>
      <c r="VJ90" s="92"/>
      <c r="VK90" s="92"/>
      <c r="VL90" s="92"/>
      <c r="VM90" s="92"/>
      <c r="VN90" s="92"/>
      <c r="VO90" s="92"/>
      <c r="VP90" s="92"/>
      <c r="VQ90" s="92"/>
      <c r="VR90" s="92"/>
      <c r="VS90" s="92"/>
      <c r="VT90" s="92"/>
      <c r="VU90" s="92"/>
      <c r="VV90" s="92"/>
      <c r="VW90" s="92"/>
      <c r="VX90" s="92"/>
      <c r="VY90" s="92"/>
      <c r="VZ90" s="92"/>
      <c r="WA90" s="92"/>
      <c r="WB90" s="92"/>
      <c r="WC90" s="92"/>
      <c r="WD90" s="92"/>
      <c r="WE90" s="92"/>
      <c r="WF90" s="92"/>
      <c r="WG90" s="92"/>
      <c r="WH90" s="92"/>
      <c r="WI90" s="92"/>
      <c r="WJ90" s="92"/>
      <c r="WK90" s="92"/>
      <c r="WL90" s="92"/>
      <c r="WM90" s="92"/>
      <c r="WN90" s="92"/>
      <c r="WO90" s="92"/>
      <c r="WP90" s="92"/>
      <c r="WQ90" s="92"/>
      <c r="WR90" s="92"/>
      <c r="WS90" s="92"/>
      <c r="WT90" s="92"/>
      <c r="WU90" s="92"/>
      <c r="WV90" s="92"/>
      <c r="WW90" s="92"/>
      <c r="WX90" s="92"/>
      <c r="WY90" s="92"/>
      <c r="WZ90" s="92"/>
      <c r="XA90" s="92"/>
      <c r="XB90" s="92"/>
      <c r="XC90" s="92"/>
      <c r="XD90" s="92"/>
      <c r="XE90" s="92"/>
      <c r="XF90" s="92"/>
      <c r="XG90" s="92"/>
      <c r="XH90" s="92"/>
      <c r="XI90" s="92"/>
      <c r="XJ90" s="92"/>
      <c r="XK90" s="92"/>
      <c r="XL90" s="92"/>
      <c r="XM90" s="92"/>
      <c r="XN90" s="92"/>
      <c r="XO90" s="92"/>
      <c r="XP90" s="92"/>
      <c r="XQ90" s="92"/>
      <c r="XR90" s="92"/>
      <c r="XS90" s="92"/>
      <c r="XT90" s="92"/>
      <c r="XU90" s="92"/>
      <c r="XV90" s="92"/>
      <c r="XW90" s="92"/>
      <c r="XX90" s="92"/>
      <c r="XY90" s="92"/>
      <c r="XZ90" s="92"/>
      <c r="YA90" s="92"/>
      <c r="YB90" s="92"/>
      <c r="YC90" s="92"/>
      <c r="YD90" s="92"/>
      <c r="YE90" s="92"/>
      <c r="YF90" s="92"/>
      <c r="YG90" s="92"/>
      <c r="YH90" s="92"/>
      <c r="YI90" s="92"/>
      <c r="YJ90" s="92"/>
      <c r="YK90" s="92"/>
      <c r="YL90" s="92"/>
      <c r="YM90" s="92"/>
      <c r="YN90" s="92"/>
      <c r="YO90" s="92"/>
      <c r="YP90" s="92"/>
      <c r="YQ90" s="92"/>
      <c r="YR90" s="92"/>
      <c r="YS90" s="92"/>
      <c r="YT90" s="92"/>
      <c r="YU90" s="92"/>
      <c r="YV90" s="92"/>
      <c r="YW90" s="92"/>
      <c r="YX90" s="92"/>
      <c r="YY90" s="92"/>
      <c r="YZ90" s="92"/>
      <c r="ZA90" s="92"/>
      <c r="ZB90" s="92"/>
      <c r="ZC90" s="92"/>
      <c r="ZD90" s="92"/>
      <c r="ZE90" s="92"/>
      <c r="ZF90" s="92"/>
      <c r="ZG90" s="92"/>
      <c r="ZH90" s="92"/>
      <c r="ZI90" s="92"/>
      <c r="ZJ90" s="92"/>
      <c r="ZK90" s="92"/>
      <c r="ZL90" s="92"/>
      <c r="ZM90" s="92"/>
      <c r="ZN90" s="92"/>
      <c r="ZO90" s="92"/>
      <c r="ZP90" s="92"/>
      <c r="ZQ90" s="92"/>
      <c r="ZR90" s="92"/>
      <c r="ZS90" s="92"/>
      <c r="ZT90" s="92"/>
      <c r="ZU90" s="92"/>
      <c r="ZV90" s="92"/>
      <c r="ZW90" s="92"/>
      <c r="ZX90" s="92"/>
      <c r="ZY90" s="92"/>
      <c r="ZZ90" s="92"/>
      <c r="AAA90" s="92"/>
      <c r="AAB90" s="92"/>
      <c r="AAC90" s="92"/>
      <c r="AAD90" s="92"/>
      <c r="AAE90" s="92"/>
      <c r="AAF90" s="92"/>
      <c r="AAG90" s="92"/>
      <c r="AAH90" s="92"/>
      <c r="AAI90" s="92"/>
      <c r="AAJ90" s="92"/>
      <c r="AAK90" s="92"/>
      <c r="AAL90" s="92"/>
      <c r="AAM90" s="92"/>
      <c r="AAN90" s="92"/>
      <c r="AAO90" s="92"/>
      <c r="AAP90" s="92"/>
      <c r="AAQ90" s="92"/>
      <c r="AAR90" s="92"/>
      <c r="AAS90" s="92"/>
      <c r="AAT90" s="92"/>
      <c r="AAU90" s="92"/>
      <c r="AAV90" s="92"/>
      <c r="AAW90" s="92"/>
      <c r="AAX90" s="92"/>
      <c r="AAY90" s="92"/>
      <c r="AAZ90" s="92"/>
      <c r="ABA90" s="92"/>
      <c r="ABB90" s="92"/>
      <c r="ABC90" s="92"/>
      <c r="ABD90" s="92"/>
      <c r="ABE90" s="92"/>
      <c r="ABF90" s="92"/>
      <c r="ABG90" s="92"/>
      <c r="ABH90" s="92"/>
      <c r="ABI90" s="92"/>
      <c r="ABJ90" s="92"/>
      <c r="ABK90" s="92"/>
      <c r="ABL90" s="92"/>
      <c r="ABM90" s="92"/>
      <c r="ABN90" s="92"/>
      <c r="ABO90" s="92"/>
      <c r="ABP90" s="92"/>
      <c r="ABQ90" s="92"/>
      <c r="ABR90" s="92"/>
      <c r="ABS90" s="92"/>
      <c r="ABT90" s="92"/>
      <c r="ABU90" s="92"/>
      <c r="ABV90" s="92"/>
      <c r="ABW90" s="92"/>
      <c r="ABX90" s="92"/>
      <c r="ABY90" s="92"/>
      <c r="ABZ90" s="92"/>
      <c r="ACA90" s="92"/>
      <c r="ACB90" s="92"/>
      <c r="ACC90" s="92"/>
      <c r="ACD90" s="92"/>
      <c r="ACE90" s="92"/>
      <c r="ACF90" s="92"/>
      <c r="ACG90" s="92"/>
      <c r="ACH90" s="92"/>
      <c r="ACI90" s="92"/>
      <c r="ACJ90" s="92"/>
      <c r="ACK90" s="92"/>
      <c r="ACL90" s="92"/>
      <c r="ACM90" s="92"/>
      <c r="ACN90" s="92"/>
      <c r="ACO90" s="92"/>
      <c r="ACP90" s="92"/>
      <c r="ACQ90" s="92"/>
      <c r="ACR90" s="92"/>
      <c r="ACS90" s="92"/>
      <c r="ACT90" s="92"/>
      <c r="ACU90" s="92"/>
      <c r="ACV90" s="92"/>
      <c r="ACW90" s="92"/>
      <c r="ACX90" s="92"/>
      <c r="ACY90" s="92"/>
      <c r="ACZ90" s="92"/>
      <c r="ADA90" s="92"/>
      <c r="ADB90" s="92"/>
      <c r="ADC90" s="92"/>
      <c r="ADD90" s="92"/>
      <c r="ADE90" s="92"/>
      <c r="ADF90" s="92"/>
      <c r="ADG90" s="92"/>
      <c r="ADH90" s="92"/>
      <c r="ADI90" s="92"/>
      <c r="ADJ90" s="92"/>
      <c r="ADK90" s="92"/>
      <c r="ADL90" s="92"/>
      <c r="ADM90" s="92"/>
      <c r="ADN90" s="92"/>
      <c r="ADO90" s="92"/>
      <c r="ADP90" s="92"/>
      <c r="ADQ90" s="92"/>
      <c r="ADR90" s="92"/>
      <c r="ADS90" s="92"/>
      <c r="ADT90" s="92"/>
      <c r="ADU90" s="92"/>
      <c r="ADV90" s="92"/>
      <c r="ADW90" s="92"/>
      <c r="ADX90" s="92"/>
      <c r="ADY90" s="92"/>
      <c r="ADZ90" s="92"/>
      <c r="AEA90" s="92"/>
      <c r="AEB90" s="92"/>
      <c r="AEC90" s="92"/>
      <c r="AED90" s="92"/>
      <c r="AEE90" s="92"/>
      <c r="AEF90" s="92"/>
      <c r="AEG90" s="92"/>
      <c r="AEH90" s="92"/>
      <c r="AEI90" s="92"/>
      <c r="AEJ90" s="92"/>
      <c r="AEK90" s="92"/>
      <c r="AEL90" s="92"/>
      <c r="AEM90" s="92"/>
      <c r="AEN90" s="92"/>
      <c r="AEO90" s="92"/>
      <c r="AEP90" s="92"/>
      <c r="AEQ90" s="92"/>
      <c r="AER90" s="92"/>
      <c r="AES90" s="92"/>
      <c r="AET90" s="92"/>
      <c r="AEU90" s="92"/>
      <c r="AEV90" s="92"/>
      <c r="AEW90" s="92"/>
      <c r="AEX90" s="92"/>
      <c r="AEY90" s="92"/>
      <c r="AEZ90" s="92"/>
      <c r="AFA90" s="92"/>
      <c r="AFB90" s="92"/>
      <c r="AFC90" s="92"/>
      <c r="AFD90" s="92"/>
      <c r="AFE90" s="92"/>
      <c r="AFF90" s="92"/>
      <c r="AFG90" s="92"/>
      <c r="AFH90" s="92"/>
      <c r="AFI90" s="92"/>
      <c r="AFJ90" s="92"/>
      <c r="AFK90" s="92"/>
      <c r="AFL90" s="92"/>
      <c r="AFM90" s="92"/>
      <c r="AFN90" s="92"/>
      <c r="AFO90" s="92"/>
      <c r="AFP90" s="92"/>
      <c r="AFQ90" s="92"/>
      <c r="AFR90" s="92"/>
      <c r="AFS90" s="92"/>
      <c r="AFT90" s="92"/>
      <c r="AFU90" s="92"/>
      <c r="AFV90" s="92"/>
      <c r="AFW90" s="92"/>
      <c r="AFX90" s="92"/>
      <c r="AFY90" s="92"/>
      <c r="AFZ90" s="92"/>
      <c r="AGA90" s="92"/>
      <c r="AGB90" s="92"/>
      <c r="AGC90" s="92"/>
      <c r="AGD90" s="92"/>
      <c r="AGE90" s="92"/>
      <c r="AGF90" s="92"/>
      <c r="AGG90" s="92"/>
      <c r="AGH90" s="92"/>
      <c r="AGI90" s="92"/>
      <c r="AGJ90" s="92"/>
      <c r="AGK90" s="92"/>
      <c r="AGL90" s="92"/>
      <c r="AGM90" s="92"/>
      <c r="AGN90" s="92"/>
      <c r="AGO90" s="92"/>
      <c r="AGP90" s="92"/>
      <c r="AGQ90" s="92"/>
      <c r="AGR90" s="92"/>
      <c r="AGS90" s="92"/>
      <c r="AGT90" s="92"/>
      <c r="AGU90" s="92"/>
      <c r="AGV90" s="92"/>
      <c r="AGW90" s="92"/>
      <c r="AGX90" s="92"/>
      <c r="AGY90" s="92"/>
      <c r="AGZ90" s="92"/>
      <c r="AHA90" s="92"/>
      <c r="AHB90" s="92"/>
      <c r="AHC90" s="92"/>
      <c r="AHD90" s="92"/>
      <c r="AHE90" s="92"/>
      <c r="AHF90" s="92"/>
      <c r="AHG90" s="92"/>
      <c r="AHH90" s="92"/>
      <c r="AHI90" s="92"/>
      <c r="AHJ90" s="92"/>
      <c r="AHK90" s="92"/>
      <c r="AHL90" s="92"/>
      <c r="AHM90" s="92"/>
      <c r="AHN90" s="92"/>
      <c r="AHO90" s="92"/>
      <c r="AHP90" s="92"/>
      <c r="AHQ90" s="92"/>
      <c r="AHR90" s="92"/>
      <c r="AHS90" s="92"/>
      <c r="AHT90" s="92"/>
      <c r="AHU90" s="92"/>
      <c r="AHV90" s="92"/>
      <c r="AHW90" s="92"/>
      <c r="AHX90" s="92"/>
      <c r="AHY90" s="92"/>
      <c r="AHZ90" s="92"/>
      <c r="AIA90" s="92"/>
      <c r="AIB90" s="92"/>
      <c r="AIC90" s="92"/>
      <c r="AID90" s="92"/>
      <c r="AIE90" s="92"/>
      <c r="AIF90" s="92"/>
      <c r="AIG90" s="92"/>
      <c r="AIH90" s="92"/>
      <c r="AII90" s="92"/>
      <c r="AIJ90" s="92"/>
      <c r="AIK90" s="92"/>
      <c r="AIL90" s="92"/>
      <c r="AIM90" s="92"/>
      <c r="AIN90" s="92"/>
      <c r="AIO90" s="92"/>
      <c r="AIP90" s="92"/>
      <c r="AIQ90" s="92"/>
      <c r="AIR90" s="92"/>
      <c r="AIS90" s="92"/>
      <c r="AIT90" s="92"/>
      <c r="AIU90" s="92"/>
      <c r="AIV90" s="92"/>
      <c r="AIW90" s="92"/>
      <c r="AIX90" s="92"/>
      <c r="AIY90" s="92"/>
      <c r="AIZ90" s="92"/>
      <c r="AJA90" s="92"/>
      <c r="AJB90" s="92"/>
      <c r="AJC90" s="92"/>
      <c r="AJD90" s="92"/>
      <c r="AJE90" s="92"/>
      <c r="AJF90" s="92"/>
      <c r="AJG90" s="92"/>
      <c r="AJH90" s="92"/>
      <c r="AJI90" s="92"/>
      <c r="AJJ90" s="92"/>
    </row>
    <row r="92" spans="1:947" s="515" customFormat="1">
      <c r="A92" s="539"/>
      <c r="B92" s="540"/>
      <c r="C92" s="540"/>
      <c r="D92" s="540"/>
      <c r="E92" s="540"/>
      <c r="F92" s="540"/>
      <c r="G92" s="540"/>
      <c r="H92" s="540"/>
      <c r="I92" s="540"/>
      <c r="J92" s="540"/>
      <c r="K92" s="540"/>
      <c r="L92" s="540"/>
      <c r="M92" s="540"/>
      <c r="N92" s="540"/>
      <c r="O92" s="540"/>
      <c r="P92" s="540"/>
      <c r="Q92" s="540"/>
      <c r="R92" s="540"/>
      <c r="S92" s="540"/>
      <c r="T92" s="540"/>
      <c r="U92" s="540"/>
      <c r="V92" s="540"/>
      <c r="W92" s="540"/>
      <c r="X92" s="540"/>
      <c r="Y92" s="540"/>
      <c r="Z92" s="540"/>
      <c r="AA92" s="540"/>
      <c r="AB92" s="540"/>
      <c r="AC92" s="540"/>
      <c r="AD92" s="540"/>
      <c r="AE92" s="540"/>
      <c r="AF92" s="540"/>
      <c r="AG92" s="540"/>
      <c r="AH92" s="540"/>
      <c r="AI92" s="540"/>
      <c r="AJ92" s="540"/>
      <c r="AK92" s="540"/>
      <c r="AL92" s="540"/>
      <c r="AM92" s="540"/>
      <c r="AN92" s="540"/>
      <c r="AO92" s="540"/>
      <c r="AP92" s="540"/>
      <c r="AQ92" s="540"/>
      <c r="AR92" s="540"/>
      <c r="AS92" s="540"/>
      <c r="AT92" s="540"/>
      <c r="AU92" s="540"/>
      <c r="AV92" s="540"/>
      <c r="AW92" s="540"/>
      <c r="AX92" s="540"/>
      <c r="AY92" s="540"/>
      <c r="AZ92" s="540"/>
      <c r="BA92" s="540"/>
      <c r="BB92" s="540"/>
      <c r="BC92" s="540"/>
      <c r="BD92" s="540"/>
      <c r="BE92" s="540"/>
      <c r="BF92" s="540"/>
      <c r="BG92" s="540"/>
      <c r="BH92" s="540"/>
      <c r="BI92" s="540"/>
      <c r="BJ92" s="540"/>
      <c r="BK92" s="540"/>
      <c r="BL92" s="540"/>
      <c r="BM92" s="540"/>
      <c r="BN92" s="540"/>
      <c r="BO92" s="540"/>
      <c r="BP92" s="540"/>
      <c r="BQ92" s="540"/>
      <c r="BR92" s="540"/>
      <c r="BS92" s="540"/>
      <c r="BT92" s="540"/>
      <c r="BU92" s="540"/>
      <c r="BV92" s="540"/>
      <c r="BW92" s="540"/>
      <c r="BX92" s="540"/>
      <c r="BY92" s="540"/>
      <c r="BZ92" s="540"/>
      <c r="CA92" s="540"/>
      <c r="CB92" s="540"/>
      <c r="CC92" s="540"/>
      <c r="CD92" s="540"/>
      <c r="CE92" s="540"/>
      <c r="CF92" s="540"/>
      <c r="CG92" s="540"/>
      <c r="CH92" s="540"/>
      <c r="CI92" s="540"/>
      <c r="CJ92" s="540"/>
      <c r="CK92" s="540"/>
      <c r="CL92" s="540"/>
      <c r="CM92" s="540"/>
      <c r="CN92" s="540"/>
      <c r="CO92" s="540"/>
      <c r="CP92" s="540"/>
      <c r="CQ92" s="540"/>
      <c r="CR92" s="540"/>
      <c r="CS92" s="540"/>
      <c r="CT92" s="540"/>
      <c r="CU92" s="540"/>
      <c r="CV92" s="540"/>
      <c r="CW92" s="540"/>
      <c r="CX92" s="540"/>
      <c r="CY92" s="540"/>
      <c r="CZ92" s="540"/>
      <c r="DA92" s="540"/>
      <c r="DB92" s="540"/>
      <c r="DC92" s="540"/>
      <c r="DD92" s="540"/>
      <c r="DE92" s="540"/>
      <c r="DF92" s="540"/>
      <c r="DG92" s="540"/>
      <c r="DH92" s="540"/>
      <c r="DI92" s="540"/>
      <c r="DJ92" s="540"/>
      <c r="DK92" s="540"/>
      <c r="DL92" s="540"/>
      <c r="DM92" s="540"/>
      <c r="DN92" s="540"/>
      <c r="DO92" s="540"/>
      <c r="DP92" s="540"/>
      <c r="DQ92" s="540"/>
      <c r="DR92" s="540"/>
      <c r="DS92" s="540"/>
      <c r="DT92" s="540"/>
      <c r="DU92" s="540"/>
      <c r="DV92" s="540"/>
      <c r="DW92" s="540"/>
      <c r="DX92" s="540"/>
      <c r="DY92" s="540"/>
      <c r="DZ92" s="540"/>
      <c r="EA92" s="540"/>
      <c r="EB92" s="540"/>
      <c r="EC92" s="540"/>
      <c r="ED92" s="540"/>
      <c r="EE92" s="540"/>
      <c r="EF92" s="540"/>
      <c r="EG92" s="540"/>
      <c r="EH92" s="540"/>
      <c r="EI92" s="540"/>
      <c r="EJ92" s="540"/>
      <c r="EK92" s="540"/>
      <c r="EL92" s="540"/>
      <c r="EM92" s="540"/>
      <c r="EN92" s="540"/>
      <c r="EO92" s="540"/>
      <c r="EP92" s="540"/>
      <c r="EQ92" s="540"/>
      <c r="ER92" s="540"/>
      <c r="ES92" s="540"/>
      <c r="ET92" s="540"/>
      <c r="EU92" s="540"/>
      <c r="EV92" s="540"/>
      <c r="EW92" s="540"/>
      <c r="EX92" s="540"/>
      <c r="EY92" s="540"/>
      <c r="EZ92" s="540"/>
      <c r="FA92" s="540"/>
      <c r="FB92" s="540"/>
      <c r="FC92" s="540"/>
      <c r="FD92" s="540"/>
      <c r="FE92" s="540"/>
      <c r="FF92" s="540"/>
      <c r="FG92" s="540"/>
      <c r="FH92" s="540"/>
      <c r="FI92" s="540"/>
      <c r="FJ92" s="540"/>
      <c r="FK92" s="540"/>
      <c r="FL92" s="540"/>
      <c r="FM92" s="540"/>
      <c r="FN92" s="540"/>
      <c r="FO92" s="540"/>
      <c r="FP92" s="540"/>
      <c r="FQ92" s="540"/>
      <c r="FR92" s="540"/>
      <c r="FS92" s="540"/>
      <c r="FT92" s="540"/>
      <c r="FU92" s="540"/>
      <c r="FV92" s="540"/>
      <c r="FW92" s="540"/>
      <c r="FX92" s="540"/>
      <c r="FY92" s="540"/>
      <c r="FZ92" s="540"/>
      <c r="GA92" s="540"/>
      <c r="GB92" s="540"/>
      <c r="GC92" s="540"/>
      <c r="GD92" s="540"/>
      <c r="GE92" s="540"/>
      <c r="GF92" s="540"/>
      <c r="GG92" s="540"/>
      <c r="GH92" s="540"/>
      <c r="GI92" s="540"/>
      <c r="GJ92" s="540"/>
      <c r="GK92" s="540"/>
      <c r="GL92" s="540"/>
      <c r="GM92" s="540"/>
      <c r="GN92" s="540"/>
      <c r="GO92" s="540"/>
      <c r="GP92" s="540"/>
      <c r="GQ92" s="540"/>
      <c r="GR92" s="540"/>
      <c r="GS92" s="540"/>
      <c r="GT92" s="540"/>
      <c r="GU92" s="540"/>
      <c r="GV92" s="540"/>
      <c r="GW92" s="540"/>
      <c r="GX92" s="540"/>
      <c r="GY92" s="540"/>
      <c r="GZ92" s="540"/>
      <c r="HA92" s="540"/>
      <c r="HB92" s="540"/>
      <c r="HC92" s="540"/>
      <c r="HD92" s="540"/>
      <c r="HE92" s="540"/>
      <c r="HF92" s="540"/>
      <c r="HG92" s="540"/>
      <c r="HH92" s="540"/>
      <c r="HI92" s="540"/>
      <c r="HJ92" s="540"/>
      <c r="HK92" s="540"/>
      <c r="HL92" s="540"/>
      <c r="HM92" s="540"/>
      <c r="HN92" s="540"/>
      <c r="HO92" s="540"/>
      <c r="HP92" s="540"/>
      <c r="HQ92" s="540"/>
      <c r="HR92" s="540"/>
      <c r="HS92" s="540"/>
      <c r="HT92" s="540"/>
      <c r="HU92" s="540"/>
      <c r="HV92" s="540"/>
      <c r="HW92" s="540"/>
      <c r="HX92" s="540"/>
      <c r="HY92" s="540"/>
      <c r="HZ92" s="540"/>
      <c r="IA92" s="540"/>
      <c r="IB92" s="540"/>
      <c r="IC92" s="540"/>
      <c r="ID92" s="540"/>
      <c r="IE92" s="540"/>
      <c r="IF92" s="540"/>
      <c r="IG92" s="540"/>
      <c r="IH92" s="540"/>
      <c r="II92" s="540"/>
      <c r="IJ92" s="540"/>
      <c r="IK92" s="540"/>
      <c r="IL92" s="540"/>
      <c r="IM92" s="540"/>
      <c r="IN92" s="540"/>
      <c r="IO92" s="540"/>
      <c r="IP92" s="540"/>
      <c r="IQ92" s="540"/>
      <c r="IR92" s="540"/>
      <c r="IS92" s="540"/>
      <c r="IT92" s="540"/>
      <c r="IU92" s="540"/>
      <c r="IV92" s="540"/>
      <c r="IW92" s="540"/>
      <c r="IX92" s="540"/>
      <c r="IY92" s="540"/>
      <c r="IZ92" s="540"/>
      <c r="JA92" s="540"/>
      <c r="JB92" s="540"/>
      <c r="JC92" s="540"/>
      <c r="JD92" s="540"/>
      <c r="JE92" s="540"/>
      <c r="JF92" s="540"/>
      <c r="JG92" s="540"/>
      <c r="JH92" s="540"/>
      <c r="JI92" s="540"/>
      <c r="JJ92" s="540"/>
      <c r="JK92" s="540"/>
      <c r="JL92" s="540"/>
      <c r="JM92" s="540"/>
      <c r="JN92" s="540"/>
      <c r="JO92" s="540"/>
      <c r="JP92" s="540"/>
      <c r="JQ92" s="540"/>
      <c r="JR92" s="540"/>
      <c r="JS92" s="540"/>
      <c r="JT92" s="540"/>
      <c r="JU92" s="540"/>
      <c r="JV92" s="540"/>
      <c r="JW92" s="540"/>
      <c r="JX92" s="540"/>
      <c r="JY92" s="540"/>
      <c r="JZ92" s="540"/>
      <c r="KA92" s="540"/>
      <c r="KB92" s="540"/>
      <c r="KC92" s="540"/>
      <c r="KD92" s="540"/>
      <c r="KE92" s="540"/>
      <c r="KF92" s="540"/>
      <c r="KG92" s="540"/>
      <c r="KH92" s="540"/>
      <c r="KI92" s="540"/>
      <c r="KJ92" s="540"/>
      <c r="KK92" s="540"/>
      <c r="KL92" s="540"/>
      <c r="KM92" s="540"/>
      <c r="KN92" s="540"/>
      <c r="KO92" s="540"/>
      <c r="KP92" s="540"/>
      <c r="KQ92" s="540"/>
      <c r="KR92" s="540"/>
      <c r="KS92" s="540"/>
      <c r="KT92" s="540"/>
      <c r="KU92" s="540"/>
      <c r="KV92" s="540"/>
      <c r="KW92" s="540"/>
      <c r="KX92" s="540"/>
      <c r="KY92" s="540"/>
      <c r="KZ92" s="540"/>
      <c r="LA92" s="540"/>
      <c r="LB92" s="540"/>
      <c r="LC92" s="540"/>
      <c r="LD92" s="540"/>
      <c r="LE92" s="540"/>
      <c r="LF92" s="540"/>
      <c r="LG92" s="540"/>
      <c r="LH92" s="540"/>
      <c r="LI92" s="540"/>
      <c r="LJ92" s="540"/>
      <c r="LK92" s="540"/>
      <c r="LL92" s="540"/>
      <c r="LM92" s="540"/>
      <c r="LN92" s="540"/>
      <c r="LO92" s="540"/>
      <c r="LP92" s="540"/>
      <c r="LQ92" s="540"/>
      <c r="LR92" s="540"/>
      <c r="LS92" s="540"/>
      <c r="LT92" s="540"/>
      <c r="LU92" s="540"/>
      <c r="LV92" s="540"/>
      <c r="LW92" s="540"/>
      <c r="LX92" s="540"/>
      <c r="LY92" s="540"/>
      <c r="LZ92" s="540"/>
      <c r="MA92" s="540"/>
      <c r="MB92" s="540"/>
      <c r="MC92" s="540"/>
      <c r="MD92" s="540"/>
      <c r="ME92" s="540"/>
      <c r="MF92" s="540"/>
      <c r="MG92" s="540"/>
      <c r="MH92" s="540"/>
      <c r="MI92" s="540"/>
      <c r="MJ92" s="540"/>
      <c r="MK92" s="540"/>
      <c r="ML92" s="540"/>
      <c r="MM92" s="540"/>
      <c r="MN92" s="540"/>
      <c r="MO92" s="540"/>
      <c r="MP92" s="540"/>
      <c r="MQ92" s="540"/>
      <c r="MR92" s="540"/>
      <c r="MS92" s="540"/>
      <c r="MT92" s="540"/>
      <c r="MU92" s="540"/>
      <c r="MV92" s="540"/>
      <c r="MW92" s="540"/>
      <c r="MX92" s="540"/>
      <c r="MY92" s="540"/>
      <c r="MZ92" s="540"/>
      <c r="NA92" s="540"/>
      <c r="NB92" s="540"/>
      <c r="NC92" s="540"/>
      <c r="ND92" s="540"/>
      <c r="NE92" s="540"/>
      <c r="NF92" s="540"/>
      <c r="NG92" s="540"/>
      <c r="NH92" s="540"/>
      <c r="NI92" s="540"/>
      <c r="NJ92" s="540"/>
      <c r="NK92" s="540"/>
      <c r="NL92" s="540"/>
      <c r="NM92" s="540"/>
      <c r="NN92" s="540"/>
      <c r="NO92" s="540"/>
      <c r="NP92" s="540"/>
      <c r="NQ92" s="540"/>
      <c r="NR92" s="540"/>
      <c r="NS92" s="540"/>
      <c r="NT92" s="540"/>
      <c r="NU92" s="540"/>
      <c r="NV92" s="540"/>
      <c r="NW92" s="540"/>
      <c r="NX92" s="540"/>
      <c r="NY92" s="540"/>
      <c r="NZ92" s="540"/>
      <c r="OA92" s="540"/>
      <c r="OB92" s="540"/>
      <c r="OC92" s="540"/>
      <c r="OD92" s="540"/>
      <c r="OE92" s="540"/>
      <c r="OF92" s="540"/>
      <c r="OG92" s="540"/>
      <c r="OH92" s="540"/>
      <c r="OI92" s="540"/>
      <c r="OJ92" s="540"/>
      <c r="OK92" s="540"/>
      <c r="OL92" s="540"/>
      <c r="OM92" s="540"/>
      <c r="ON92" s="540"/>
      <c r="OO92" s="540"/>
      <c r="OP92" s="540"/>
      <c r="OQ92" s="540"/>
      <c r="OR92" s="540"/>
      <c r="OS92" s="540"/>
      <c r="OT92" s="540"/>
      <c r="OU92" s="540"/>
      <c r="OV92" s="540"/>
      <c r="OW92" s="540"/>
      <c r="OX92" s="540"/>
      <c r="OY92" s="540"/>
      <c r="OZ92" s="540"/>
      <c r="PA92" s="540"/>
      <c r="PB92" s="540"/>
      <c r="PC92" s="540"/>
      <c r="PD92" s="540"/>
      <c r="PE92" s="540"/>
      <c r="PF92" s="540"/>
      <c r="PG92" s="540"/>
      <c r="PH92" s="540"/>
      <c r="PI92" s="540"/>
      <c r="PJ92" s="540"/>
      <c r="PK92" s="540"/>
      <c r="PL92" s="540"/>
      <c r="PM92" s="540"/>
      <c r="PN92" s="540"/>
      <c r="PO92" s="540"/>
      <c r="PP92" s="540"/>
      <c r="PQ92" s="540"/>
      <c r="PR92" s="540"/>
      <c r="PS92" s="540"/>
      <c r="PT92" s="540"/>
      <c r="PU92" s="540"/>
      <c r="PV92" s="540"/>
      <c r="PW92" s="540"/>
      <c r="PX92" s="540"/>
      <c r="PY92" s="540"/>
      <c r="PZ92" s="540"/>
      <c r="QA92" s="540"/>
      <c r="QB92" s="540"/>
      <c r="QC92" s="540"/>
      <c r="QD92" s="540"/>
      <c r="QE92" s="540"/>
      <c r="QF92" s="540"/>
      <c r="QG92" s="540"/>
      <c r="QH92" s="540"/>
      <c r="QI92" s="540"/>
      <c r="QJ92" s="540"/>
      <c r="QK92" s="540"/>
      <c r="QL92" s="540"/>
      <c r="QM92" s="540"/>
      <c r="QN92" s="540"/>
      <c r="QO92" s="540"/>
      <c r="QP92" s="540"/>
      <c r="QQ92" s="540"/>
      <c r="QR92" s="540"/>
      <c r="QS92" s="540"/>
      <c r="QT92" s="540"/>
      <c r="QU92" s="540"/>
      <c r="QV92" s="540"/>
      <c r="QW92" s="540"/>
      <c r="QX92" s="540"/>
      <c r="QY92" s="540"/>
      <c r="QZ92" s="540"/>
      <c r="RA92" s="540"/>
      <c r="RB92" s="540"/>
      <c r="RC92" s="540"/>
      <c r="RD92" s="540"/>
      <c r="RE92" s="540"/>
      <c r="RF92" s="540"/>
      <c r="RG92" s="540"/>
      <c r="RH92" s="540"/>
      <c r="RI92" s="540"/>
      <c r="RJ92" s="540"/>
      <c r="RK92" s="540"/>
      <c r="RL92" s="540"/>
      <c r="RM92" s="540"/>
      <c r="RN92" s="540"/>
      <c r="RO92" s="540"/>
      <c r="RP92" s="540"/>
      <c r="RQ92" s="540"/>
      <c r="RR92" s="540"/>
      <c r="RS92" s="540"/>
      <c r="RT92" s="540"/>
      <c r="RU92" s="540"/>
      <c r="RV92" s="540"/>
      <c r="RW92" s="540"/>
      <c r="RX92" s="540"/>
      <c r="RY92" s="540"/>
      <c r="RZ92" s="540"/>
      <c r="SA92" s="540"/>
      <c r="SB92" s="540"/>
      <c r="SC92" s="540"/>
      <c r="SD92" s="540"/>
      <c r="SE92" s="540"/>
      <c r="SF92" s="540"/>
      <c r="SG92" s="540"/>
      <c r="SH92" s="540"/>
      <c r="SI92" s="540"/>
      <c r="SJ92" s="540"/>
      <c r="SK92" s="540"/>
      <c r="SL92" s="540"/>
      <c r="SM92" s="540"/>
      <c r="SN92" s="540"/>
      <c r="SO92" s="540"/>
      <c r="SP92" s="540"/>
      <c r="SQ92" s="540"/>
      <c r="SR92" s="540"/>
      <c r="SS92" s="540"/>
      <c r="ST92" s="540"/>
      <c r="SU92" s="540"/>
      <c r="SV92" s="540"/>
      <c r="SW92" s="540"/>
      <c r="SX92" s="540"/>
      <c r="SY92" s="540"/>
      <c r="SZ92" s="540"/>
      <c r="TA92" s="540"/>
      <c r="TB92" s="540"/>
      <c r="TC92" s="540"/>
      <c r="TD92" s="540"/>
      <c r="TE92" s="540"/>
      <c r="TF92" s="540"/>
      <c r="TG92" s="540"/>
      <c r="TH92" s="540"/>
      <c r="TI92" s="540"/>
      <c r="TJ92" s="540"/>
      <c r="TK92" s="540"/>
      <c r="TL92" s="540"/>
      <c r="TM92" s="540"/>
      <c r="TN92" s="540"/>
      <c r="TO92" s="540"/>
      <c r="TP92" s="540"/>
      <c r="TQ92" s="540"/>
      <c r="TR92" s="540"/>
      <c r="TS92" s="540"/>
      <c r="TT92" s="540"/>
      <c r="TU92" s="540"/>
      <c r="TV92" s="540"/>
      <c r="TW92" s="540"/>
      <c r="TX92" s="540"/>
      <c r="TY92" s="540"/>
      <c r="TZ92" s="540"/>
      <c r="UA92" s="540"/>
      <c r="UB92" s="540"/>
      <c r="UC92" s="540"/>
      <c r="UD92" s="540"/>
      <c r="UE92" s="540"/>
      <c r="UF92" s="540"/>
      <c r="UG92" s="540"/>
      <c r="UH92" s="540"/>
      <c r="UI92" s="540"/>
      <c r="UJ92" s="540"/>
      <c r="UK92" s="540"/>
      <c r="UL92" s="540"/>
      <c r="UM92" s="540"/>
      <c r="UN92" s="540"/>
      <c r="UO92" s="540"/>
      <c r="UP92" s="540"/>
      <c r="UQ92" s="540"/>
      <c r="UR92" s="540"/>
      <c r="US92" s="540"/>
      <c r="UT92" s="540"/>
      <c r="UU92" s="540"/>
      <c r="UV92" s="540"/>
      <c r="UW92" s="540"/>
      <c r="UX92" s="540"/>
      <c r="UY92" s="540"/>
      <c r="UZ92" s="540"/>
      <c r="VA92" s="540"/>
      <c r="VB92" s="540"/>
      <c r="VC92" s="540"/>
      <c r="VD92" s="540"/>
      <c r="VE92" s="540"/>
      <c r="VF92" s="540"/>
      <c r="VG92" s="540"/>
      <c r="VH92" s="540"/>
      <c r="VI92" s="540"/>
      <c r="VJ92" s="540"/>
      <c r="VK92" s="540"/>
      <c r="VL92" s="540"/>
      <c r="VM92" s="540"/>
      <c r="VN92" s="540"/>
      <c r="VO92" s="540"/>
      <c r="VP92" s="540"/>
      <c r="VQ92" s="540"/>
      <c r="VR92" s="540"/>
      <c r="VS92" s="540"/>
      <c r="VT92" s="540"/>
      <c r="VU92" s="540"/>
      <c r="VV92" s="540"/>
      <c r="VW92" s="540"/>
      <c r="VX92" s="540"/>
      <c r="VY92" s="540"/>
      <c r="VZ92" s="540"/>
      <c r="WA92" s="540"/>
      <c r="WB92" s="540"/>
      <c r="WC92" s="540"/>
      <c r="WD92" s="540"/>
      <c r="WE92" s="540"/>
      <c r="WF92" s="540"/>
      <c r="WG92" s="540"/>
      <c r="WH92" s="540"/>
      <c r="WI92" s="540"/>
      <c r="WJ92" s="540"/>
      <c r="WK92" s="540"/>
      <c r="WL92" s="540"/>
      <c r="WM92" s="540"/>
      <c r="WN92" s="540"/>
      <c r="WO92" s="540"/>
      <c r="WP92" s="540"/>
      <c r="WQ92" s="540"/>
      <c r="WR92" s="540"/>
      <c r="WS92" s="540"/>
      <c r="WT92" s="540"/>
      <c r="WU92" s="540"/>
      <c r="WV92" s="540"/>
      <c r="WW92" s="540"/>
      <c r="WX92" s="540"/>
      <c r="WY92" s="540"/>
      <c r="WZ92" s="540"/>
      <c r="XA92" s="540"/>
      <c r="XB92" s="540"/>
      <c r="XC92" s="540"/>
      <c r="XD92" s="540"/>
      <c r="XE92" s="540"/>
      <c r="XF92" s="540"/>
      <c r="XG92" s="540"/>
      <c r="XH92" s="540"/>
      <c r="XI92" s="540"/>
      <c r="XJ92" s="540"/>
      <c r="XK92" s="540"/>
      <c r="XL92" s="540"/>
      <c r="XM92" s="540"/>
      <c r="XN92" s="540"/>
      <c r="XO92" s="540"/>
      <c r="XP92" s="540"/>
      <c r="XQ92" s="540"/>
      <c r="XR92" s="540"/>
      <c r="XS92" s="540"/>
      <c r="XT92" s="540"/>
      <c r="XU92" s="540"/>
      <c r="XV92" s="540"/>
      <c r="XW92" s="540"/>
      <c r="XX92" s="540"/>
      <c r="XY92" s="540"/>
      <c r="XZ92" s="540"/>
      <c r="YA92" s="540"/>
      <c r="YB92" s="540"/>
      <c r="YC92" s="540"/>
      <c r="YD92" s="540"/>
      <c r="YE92" s="540"/>
      <c r="YF92" s="540"/>
      <c r="YG92" s="540"/>
      <c r="YH92" s="540"/>
      <c r="YI92" s="540"/>
      <c r="YJ92" s="540"/>
      <c r="YK92" s="540"/>
      <c r="YL92" s="540"/>
      <c r="YM92" s="540"/>
      <c r="YN92" s="540"/>
      <c r="YO92" s="540"/>
      <c r="YP92" s="540"/>
      <c r="YQ92" s="540"/>
      <c r="YR92" s="540"/>
      <c r="YS92" s="540"/>
      <c r="YT92" s="540"/>
      <c r="YU92" s="540"/>
      <c r="YV92" s="540"/>
      <c r="YW92" s="540"/>
      <c r="YX92" s="540"/>
      <c r="YY92" s="540"/>
      <c r="YZ92" s="540"/>
      <c r="ZA92" s="540"/>
      <c r="ZB92" s="540"/>
      <c r="ZC92" s="540"/>
      <c r="ZD92" s="540"/>
      <c r="ZE92" s="540"/>
      <c r="ZF92" s="540"/>
      <c r="ZG92" s="540"/>
      <c r="ZH92" s="540"/>
      <c r="ZI92" s="540"/>
      <c r="ZJ92" s="540"/>
      <c r="ZK92" s="540"/>
      <c r="ZL92" s="540"/>
      <c r="ZM92" s="540"/>
      <c r="ZN92" s="540"/>
      <c r="ZO92" s="540"/>
      <c r="ZP92" s="540"/>
      <c r="ZQ92" s="540"/>
      <c r="ZR92" s="540"/>
      <c r="ZS92" s="540"/>
      <c r="ZT92" s="540"/>
      <c r="ZU92" s="540"/>
      <c r="ZV92" s="540"/>
      <c r="ZW92" s="540"/>
      <c r="ZX92" s="540"/>
      <c r="ZY92" s="540"/>
      <c r="ZZ92" s="540"/>
      <c r="AAA92" s="540"/>
      <c r="AAB92" s="540"/>
      <c r="AAC92" s="540"/>
      <c r="AAD92" s="540"/>
      <c r="AAE92" s="540"/>
      <c r="AAF92" s="540"/>
      <c r="AAG92" s="540"/>
      <c r="AAH92" s="540"/>
      <c r="AAI92" s="540"/>
      <c r="AAJ92" s="540"/>
      <c r="AAK92" s="540"/>
      <c r="AAL92" s="540"/>
      <c r="AAM92" s="540"/>
      <c r="AAN92" s="540"/>
      <c r="AAO92" s="540"/>
      <c r="AAP92" s="540"/>
      <c r="AAQ92" s="540"/>
      <c r="AAR92" s="540"/>
      <c r="AAS92" s="540"/>
      <c r="AAT92" s="540"/>
      <c r="AAU92" s="540"/>
      <c r="AAV92" s="540"/>
      <c r="AAW92" s="540"/>
      <c r="AAX92" s="540"/>
      <c r="AAY92" s="540"/>
      <c r="AAZ92" s="540"/>
      <c r="ABA92" s="540"/>
      <c r="ABB92" s="540"/>
      <c r="ABC92" s="540"/>
      <c r="ABD92" s="540"/>
      <c r="ABE92" s="540"/>
      <c r="ABF92" s="540"/>
      <c r="ABG92" s="540"/>
      <c r="ABH92" s="540"/>
      <c r="ABI92" s="540"/>
      <c r="ABJ92" s="540"/>
      <c r="ABK92" s="540"/>
      <c r="ABL92" s="540"/>
      <c r="ABM92" s="540"/>
      <c r="ABN92" s="540"/>
      <c r="ABO92" s="540"/>
      <c r="ABP92" s="540"/>
      <c r="ABQ92" s="540"/>
      <c r="ABR92" s="540"/>
      <c r="ABS92" s="540"/>
      <c r="ABT92" s="540"/>
      <c r="ABU92" s="540"/>
      <c r="ABV92" s="540"/>
      <c r="ABW92" s="540"/>
      <c r="ABX92" s="540"/>
      <c r="ABY92" s="540"/>
      <c r="ABZ92" s="540"/>
      <c r="ACA92" s="540"/>
      <c r="ACB92" s="540"/>
      <c r="ACC92" s="540"/>
      <c r="ACD92" s="540"/>
      <c r="ACE92" s="540"/>
      <c r="ACF92" s="540"/>
      <c r="ACG92" s="540"/>
      <c r="ACH92" s="540"/>
      <c r="ACI92" s="540"/>
      <c r="ACJ92" s="540"/>
      <c r="ACK92" s="540"/>
      <c r="ACL92" s="540"/>
      <c r="ACM92" s="540"/>
      <c r="ACN92" s="540"/>
      <c r="ACO92" s="540"/>
      <c r="ACP92" s="540"/>
      <c r="ACQ92" s="540"/>
      <c r="ACR92" s="540"/>
      <c r="ACS92" s="540"/>
      <c r="ACT92" s="540"/>
      <c r="ACU92" s="540"/>
      <c r="ACV92" s="540"/>
      <c r="ACW92" s="540"/>
      <c r="ACX92" s="540"/>
      <c r="ACY92" s="540"/>
      <c r="ACZ92" s="540"/>
      <c r="ADA92" s="540"/>
      <c r="ADB92" s="540"/>
      <c r="ADC92" s="540"/>
      <c r="ADD92" s="540"/>
      <c r="ADE92" s="540"/>
      <c r="ADF92" s="540"/>
      <c r="ADG92" s="540"/>
      <c r="ADH92" s="540"/>
      <c r="ADI92" s="540"/>
      <c r="ADJ92" s="540"/>
      <c r="ADK92" s="540"/>
      <c r="ADL92" s="540"/>
      <c r="ADM92" s="540"/>
      <c r="ADN92" s="540"/>
      <c r="ADO92" s="540"/>
      <c r="ADP92" s="540"/>
      <c r="ADQ92" s="540"/>
      <c r="ADR92" s="540"/>
      <c r="ADS92" s="540"/>
      <c r="ADT92" s="540"/>
      <c r="ADU92" s="540"/>
      <c r="ADV92" s="540"/>
      <c r="ADW92" s="540"/>
      <c r="ADX92" s="540"/>
      <c r="ADY92" s="540"/>
      <c r="ADZ92" s="540"/>
      <c r="AEA92" s="540"/>
      <c r="AEB92" s="540"/>
      <c r="AEC92" s="540"/>
      <c r="AED92" s="540"/>
      <c r="AEE92" s="540"/>
      <c r="AEF92" s="540"/>
      <c r="AEG92" s="540"/>
      <c r="AEH92" s="540"/>
      <c r="AEI92" s="540"/>
      <c r="AEJ92" s="540"/>
      <c r="AEK92" s="540"/>
      <c r="AEL92" s="540"/>
      <c r="AEM92" s="540"/>
      <c r="AEN92" s="540"/>
      <c r="AEO92" s="540"/>
      <c r="AEP92" s="540"/>
      <c r="AEQ92" s="540"/>
      <c r="AER92" s="540"/>
      <c r="AES92" s="540"/>
      <c r="AET92" s="540"/>
      <c r="AEU92" s="540"/>
      <c r="AEV92" s="540"/>
      <c r="AEW92" s="540"/>
      <c r="AEX92" s="540"/>
      <c r="AEY92" s="540"/>
      <c r="AEZ92" s="540"/>
      <c r="AFA92" s="540"/>
      <c r="AFB92" s="540"/>
      <c r="AFC92" s="540"/>
      <c r="AFD92" s="540"/>
      <c r="AFE92" s="540"/>
      <c r="AFF92" s="540"/>
      <c r="AFG92" s="540"/>
      <c r="AFH92" s="540"/>
      <c r="AFI92" s="540"/>
      <c r="AFJ92" s="540"/>
      <c r="AFK92" s="540"/>
      <c r="AFL92" s="540"/>
      <c r="AFM92" s="540"/>
      <c r="AFN92" s="540"/>
      <c r="AFO92" s="540"/>
      <c r="AFP92" s="540"/>
      <c r="AFQ92" s="540"/>
      <c r="AFR92" s="540"/>
      <c r="AFS92" s="540"/>
      <c r="AFT92" s="540"/>
      <c r="AFU92" s="540"/>
      <c r="AFV92" s="540"/>
      <c r="AFW92" s="540"/>
      <c r="AFX92" s="540"/>
      <c r="AFY92" s="540"/>
      <c r="AFZ92" s="540"/>
      <c r="AGA92" s="540"/>
      <c r="AGB92" s="540"/>
      <c r="AGC92" s="540"/>
      <c r="AGD92" s="540"/>
      <c r="AGE92" s="540"/>
      <c r="AGF92" s="540"/>
      <c r="AGG92" s="540"/>
      <c r="AGH92" s="540"/>
      <c r="AGI92" s="540"/>
      <c r="AGJ92" s="540"/>
      <c r="AGK92" s="540"/>
      <c r="AGL92" s="540"/>
      <c r="AGM92" s="540"/>
      <c r="AGN92" s="540"/>
      <c r="AGO92" s="540"/>
      <c r="AGP92" s="540"/>
      <c r="AGQ92" s="540"/>
      <c r="AGR92" s="540"/>
      <c r="AGS92" s="540"/>
      <c r="AGT92" s="540"/>
      <c r="AGU92" s="540"/>
      <c r="AGV92" s="540"/>
      <c r="AGW92" s="540"/>
      <c r="AGX92" s="540"/>
      <c r="AGY92" s="540"/>
      <c r="AGZ92" s="540"/>
      <c r="AHA92" s="540"/>
      <c r="AHB92" s="540"/>
      <c r="AHC92" s="540"/>
      <c r="AHD92" s="540"/>
      <c r="AHE92" s="540"/>
      <c r="AHF92" s="540"/>
      <c r="AHG92" s="540"/>
      <c r="AHH92" s="540"/>
      <c r="AHI92" s="540"/>
      <c r="AHJ92" s="540"/>
      <c r="AHK92" s="540"/>
      <c r="AHL92" s="540"/>
      <c r="AHM92" s="540"/>
      <c r="AHN92" s="540"/>
      <c r="AHO92" s="540"/>
      <c r="AHP92" s="540"/>
      <c r="AHQ92" s="540"/>
      <c r="AHR92" s="540"/>
      <c r="AHS92" s="540"/>
      <c r="AHT92" s="540"/>
      <c r="AHU92" s="540"/>
      <c r="AHV92" s="540"/>
      <c r="AHW92" s="540"/>
      <c r="AHX92" s="540"/>
      <c r="AHY92" s="540"/>
      <c r="AHZ92" s="540"/>
      <c r="AIA92" s="540"/>
      <c r="AIB92" s="540"/>
      <c r="AIC92" s="540"/>
      <c r="AID92" s="540"/>
      <c r="AIE92" s="540"/>
      <c r="AIF92" s="540"/>
      <c r="AIG92" s="540"/>
      <c r="AIH92" s="540"/>
      <c r="AII92" s="540"/>
      <c r="AIJ92" s="540"/>
      <c r="AIK92" s="540"/>
      <c r="AIL92" s="540"/>
      <c r="AIM92" s="540"/>
      <c r="AIN92" s="540"/>
      <c r="AIO92" s="540"/>
      <c r="AIP92" s="540"/>
      <c r="AIQ92" s="540"/>
      <c r="AIR92" s="540"/>
      <c r="AIS92" s="540"/>
      <c r="AIT92" s="540"/>
      <c r="AIU92" s="540"/>
      <c r="AIV92" s="540"/>
      <c r="AIW92" s="540"/>
      <c r="AIX92" s="540"/>
      <c r="AIY92" s="540"/>
      <c r="AIZ92" s="540"/>
      <c r="AJA92" s="540"/>
      <c r="AJB92" s="540"/>
      <c r="AJC92" s="540"/>
      <c r="AJD92" s="540"/>
      <c r="AJE92" s="540"/>
      <c r="AJF92" s="540"/>
      <c r="AJG92" s="540"/>
      <c r="AJH92" s="540"/>
      <c r="AJI92" s="540"/>
      <c r="AJJ92" s="540"/>
      <c r="AJK92" s="540"/>
    </row>
    <row r="93" spans="1:947" s="515" customFormat="1">
      <c r="A93" s="539"/>
      <c r="B93" s="540"/>
      <c r="C93" s="540"/>
      <c r="D93" s="540"/>
      <c r="E93" s="540"/>
      <c r="F93" s="540"/>
      <c r="G93" s="540"/>
      <c r="H93" s="540"/>
      <c r="I93" s="540"/>
      <c r="J93" s="540"/>
      <c r="K93" s="540"/>
      <c r="L93" s="540"/>
      <c r="M93" s="540"/>
      <c r="N93" s="540"/>
      <c r="O93" s="540"/>
      <c r="P93" s="540"/>
      <c r="Q93" s="540"/>
      <c r="R93" s="540"/>
      <c r="S93" s="540"/>
      <c r="T93" s="540"/>
      <c r="U93" s="540"/>
      <c r="V93" s="540"/>
      <c r="W93" s="540"/>
      <c r="X93" s="540"/>
      <c r="Y93" s="540"/>
      <c r="Z93" s="540"/>
      <c r="AA93" s="540"/>
      <c r="AB93" s="540"/>
      <c r="AC93" s="540"/>
      <c r="AD93" s="540"/>
      <c r="AE93" s="540"/>
      <c r="AF93" s="540"/>
      <c r="AG93" s="540"/>
      <c r="AH93" s="540"/>
      <c r="AI93" s="540"/>
      <c r="AJ93" s="540"/>
      <c r="AK93" s="540"/>
      <c r="AL93" s="540"/>
      <c r="AM93" s="540"/>
      <c r="AN93" s="540"/>
      <c r="AO93" s="540"/>
      <c r="AP93" s="540"/>
      <c r="AQ93" s="540"/>
      <c r="AR93" s="540"/>
      <c r="AS93" s="540"/>
      <c r="AT93" s="540"/>
      <c r="AU93" s="540"/>
      <c r="AV93" s="540"/>
      <c r="AW93" s="540"/>
      <c r="AX93" s="540"/>
      <c r="AY93" s="540"/>
      <c r="AZ93" s="540"/>
      <c r="BA93" s="540"/>
      <c r="BB93" s="540"/>
      <c r="BC93" s="540"/>
      <c r="BD93" s="540"/>
      <c r="BE93" s="540"/>
      <c r="BF93" s="540"/>
      <c r="BG93" s="540"/>
      <c r="BH93" s="540"/>
      <c r="BI93" s="540"/>
      <c r="BJ93" s="540"/>
      <c r="BK93" s="540"/>
      <c r="BL93" s="540"/>
      <c r="BM93" s="540"/>
      <c r="BN93" s="540"/>
      <c r="BO93" s="540"/>
      <c r="BP93" s="540"/>
      <c r="BQ93" s="540"/>
      <c r="BR93" s="540"/>
      <c r="BS93" s="540"/>
      <c r="BT93" s="540"/>
      <c r="BU93" s="540"/>
      <c r="BV93" s="540"/>
      <c r="BW93" s="540"/>
      <c r="BX93" s="540"/>
      <c r="BY93" s="540"/>
      <c r="BZ93" s="540"/>
      <c r="CA93" s="540"/>
      <c r="CB93" s="540"/>
      <c r="CC93" s="540"/>
      <c r="CD93" s="540"/>
      <c r="CE93" s="540"/>
      <c r="CF93" s="540"/>
      <c r="CG93" s="540"/>
      <c r="CH93" s="540"/>
      <c r="CI93" s="540"/>
      <c r="CJ93" s="540"/>
      <c r="CK93" s="540"/>
      <c r="CL93" s="540"/>
      <c r="CM93" s="540"/>
      <c r="CN93" s="540"/>
      <c r="CO93" s="540"/>
      <c r="CP93" s="540"/>
      <c r="CQ93" s="540"/>
      <c r="CR93" s="540"/>
      <c r="CS93" s="540"/>
      <c r="CT93" s="540"/>
      <c r="CU93" s="540"/>
      <c r="CV93" s="540"/>
      <c r="CW93" s="540"/>
      <c r="CX93" s="540"/>
      <c r="CY93" s="540"/>
      <c r="CZ93" s="540"/>
      <c r="DA93" s="540"/>
      <c r="DB93" s="540"/>
      <c r="DC93" s="540"/>
      <c r="DD93" s="540"/>
      <c r="DE93" s="540"/>
      <c r="DF93" s="540"/>
      <c r="DG93" s="540"/>
      <c r="DH93" s="540"/>
      <c r="DI93" s="540"/>
      <c r="DJ93" s="540"/>
      <c r="DK93" s="540"/>
      <c r="DL93" s="540"/>
      <c r="DM93" s="540"/>
      <c r="DN93" s="540"/>
      <c r="DO93" s="540"/>
      <c r="DP93" s="540"/>
      <c r="DQ93" s="540"/>
      <c r="DR93" s="540"/>
      <c r="DS93" s="540"/>
      <c r="DT93" s="540"/>
      <c r="DU93" s="540"/>
      <c r="DV93" s="540"/>
      <c r="DW93" s="540"/>
      <c r="DX93" s="540"/>
      <c r="DY93" s="540"/>
      <c r="DZ93" s="540"/>
      <c r="EA93" s="540"/>
      <c r="EB93" s="540"/>
      <c r="EC93" s="540"/>
      <c r="ED93" s="540"/>
      <c r="EE93" s="540"/>
      <c r="EF93" s="540"/>
      <c r="EG93" s="540"/>
      <c r="EH93" s="540"/>
      <c r="EI93" s="540"/>
      <c r="EJ93" s="540"/>
      <c r="EK93" s="540"/>
      <c r="EL93" s="540"/>
      <c r="EM93" s="540"/>
      <c r="EN93" s="540"/>
      <c r="EO93" s="540"/>
      <c r="EP93" s="540"/>
      <c r="EQ93" s="540"/>
      <c r="ER93" s="540"/>
      <c r="ES93" s="540"/>
      <c r="ET93" s="540"/>
      <c r="EU93" s="540"/>
      <c r="EV93" s="540"/>
      <c r="EW93" s="540"/>
      <c r="EX93" s="540"/>
      <c r="EY93" s="540"/>
      <c r="EZ93" s="540"/>
      <c r="FA93" s="540"/>
      <c r="FB93" s="540"/>
      <c r="FC93" s="540"/>
      <c r="FD93" s="540"/>
      <c r="FE93" s="540"/>
      <c r="FF93" s="540"/>
      <c r="FG93" s="540"/>
      <c r="FH93" s="540"/>
      <c r="FI93" s="540"/>
      <c r="FJ93" s="540"/>
      <c r="FK93" s="540"/>
      <c r="FL93" s="540"/>
      <c r="FM93" s="540"/>
      <c r="FN93" s="540"/>
      <c r="FO93" s="540"/>
      <c r="FP93" s="540"/>
      <c r="FQ93" s="540"/>
      <c r="FR93" s="540"/>
      <c r="FS93" s="540"/>
      <c r="FT93" s="540"/>
      <c r="FU93" s="540"/>
      <c r="FV93" s="540"/>
      <c r="FW93" s="540"/>
      <c r="FX93" s="540"/>
      <c r="FY93" s="540"/>
      <c r="FZ93" s="540"/>
      <c r="GA93" s="540"/>
      <c r="GB93" s="540"/>
      <c r="GC93" s="540"/>
      <c r="GD93" s="540"/>
      <c r="GE93" s="540"/>
      <c r="GF93" s="540"/>
      <c r="GG93" s="540"/>
      <c r="GH93" s="540"/>
      <c r="GI93" s="540"/>
      <c r="GJ93" s="540"/>
      <c r="GK93" s="540"/>
      <c r="GL93" s="540"/>
      <c r="GM93" s="540"/>
      <c r="GN93" s="540"/>
      <c r="GO93" s="540"/>
      <c r="GP93" s="540"/>
      <c r="GQ93" s="540"/>
      <c r="GR93" s="540"/>
      <c r="GS93" s="540"/>
      <c r="GT93" s="540"/>
      <c r="GU93" s="540"/>
      <c r="GV93" s="540"/>
      <c r="GW93" s="540"/>
      <c r="GX93" s="540"/>
      <c r="GY93" s="540"/>
      <c r="GZ93" s="540"/>
      <c r="HA93" s="540"/>
      <c r="HB93" s="540"/>
      <c r="HC93" s="540"/>
      <c r="HD93" s="540"/>
      <c r="HE93" s="540"/>
      <c r="HF93" s="540"/>
      <c r="HG93" s="540"/>
      <c r="HH93" s="540"/>
      <c r="HI93" s="540"/>
      <c r="HJ93" s="540"/>
      <c r="HK93" s="540"/>
      <c r="HL93" s="540"/>
      <c r="HM93" s="540"/>
      <c r="HN93" s="540"/>
      <c r="HO93" s="540"/>
      <c r="HP93" s="540"/>
      <c r="HQ93" s="540"/>
      <c r="HR93" s="540"/>
      <c r="HS93" s="540"/>
      <c r="HT93" s="540"/>
      <c r="HU93" s="540"/>
      <c r="HV93" s="540"/>
      <c r="HW93" s="540"/>
      <c r="HX93" s="540"/>
      <c r="HY93" s="540"/>
      <c r="HZ93" s="540"/>
      <c r="IA93" s="540"/>
      <c r="IB93" s="540"/>
      <c r="IC93" s="540"/>
      <c r="ID93" s="540"/>
      <c r="IE93" s="540"/>
      <c r="IF93" s="540"/>
      <c r="IG93" s="540"/>
      <c r="IH93" s="540"/>
      <c r="II93" s="540"/>
      <c r="IJ93" s="540"/>
      <c r="IK93" s="540"/>
      <c r="IL93" s="540"/>
      <c r="IM93" s="540"/>
      <c r="IN93" s="540"/>
      <c r="IO93" s="540"/>
      <c r="IP93" s="540"/>
      <c r="IQ93" s="540"/>
      <c r="IR93" s="540"/>
      <c r="IS93" s="540"/>
      <c r="IT93" s="540"/>
      <c r="IU93" s="540"/>
      <c r="IV93" s="540"/>
      <c r="IW93" s="540"/>
      <c r="IX93" s="540"/>
      <c r="IY93" s="540"/>
      <c r="IZ93" s="540"/>
      <c r="JA93" s="540"/>
      <c r="JB93" s="540"/>
      <c r="JC93" s="540"/>
      <c r="JD93" s="540"/>
      <c r="JE93" s="540"/>
      <c r="JF93" s="540"/>
      <c r="JG93" s="540"/>
      <c r="JH93" s="540"/>
      <c r="JI93" s="540"/>
      <c r="JJ93" s="540"/>
      <c r="JK93" s="540"/>
      <c r="JL93" s="540"/>
      <c r="JM93" s="540"/>
      <c r="JN93" s="540"/>
      <c r="JO93" s="540"/>
      <c r="JP93" s="540"/>
      <c r="JQ93" s="540"/>
      <c r="JR93" s="540"/>
      <c r="JS93" s="540"/>
      <c r="JT93" s="540"/>
      <c r="JU93" s="540"/>
      <c r="JV93" s="540"/>
      <c r="JW93" s="540"/>
      <c r="JX93" s="540"/>
      <c r="JY93" s="540"/>
      <c r="JZ93" s="540"/>
      <c r="KA93" s="540"/>
      <c r="KB93" s="540"/>
      <c r="KC93" s="540"/>
      <c r="KD93" s="540"/>
      <c r="KE93" s="540"/>
      <c r="KF93" s="540"/>
      <c r="KG93" s="540"/>
      <c r="KH93" s="540"/>
      <c r="KI93" s="540"/>
      <c r="KJ93" s="540"/>
      <c r="KK93" s="540"/>
      <c r="KL93" s="540"/>
      <c r="KM93" s="540"/>
      <c r="KN93" s="540"/>
      <c r="KO93" s="540"/>
      <c r="KP93" s="540"/>
      <c r="KQ93" s="540"/>
      <c r="KR93" s="540"/>
      <c r="KS93" s="540"/>
      <c r="KT93" s="540"/>
      <c r="KU93" s="540"/>
      <c r="KV93" s="540"/>
      <c r="KW93" s="540"/>
      <c r="KX93" s="540"/>
      <c r="KY93" s="540"/>
      <c r="KZ93" s="540"/>
      <c r="LA93" s="540"/>
      <c r="LB93" s="540"/>
      <c r="LC93" s="540"/>
      <c r="LD93" s="540"/>
      <c r="LE93" s="540"/>
      <c r="LF93" s="540"/>
      <c r="LG93" s="540"/>
      <c r="LH93" s="540"/>
      <c r="LI93" s="540"/>
      <c r="LJ93" s="540"/>
      <c r="LK93" s="540"/>
      <c r="LL93" s="540"/>
      <c r="LM93" s="540"/>
      <c r="LN93" s="540"/>
      <c r="LO93" s="540"/>
      <c r="LP93" s="540"/>
      <c r="LQ93" s="540"/>
      <c r="LR93" s="540"/>
      <c r="LS93" s="540"/>
      <c r="LT93" s="540"/>
      <c r="LU93" s="540"/>
      <c r="LV93" s="540"/>
      <c r="LW93" s="540"/>
      <c r="LX93" s="540"/>
      <c r="LY93" s="540"/>
      <c r="LZ93" s="540"/>
      <c r="MA93" s="540"/>
      <c r="MB93" s="540"/>
      <c r="MC93" s="540"/>
      <c r="MD93" s="540"/>
      <c r="ME93" s="540"/>
      <c r="MF93" s="540"/>
      <c r="MG93" s="540"/>
      <c r="MH93" s="540"/>
      <c r="MI93" s="540"/>
      <c r="MJ93" s="540"/>
      <c r="MK93" s="540"/>
      <c r="ML93" s="540"/>
      <c r="MM93" s="540"/>
      <c r="MN93" s="540"/>
      <c r="MO93" s="540"/>
      <c r="MP93" s="540"/>
      <c r="MQ93" s="540"/>
      <c r="MR93" s="540"/>
      <c r="MS93" s="540"/>
      <c r="MT93" s="540"/>
      <c r="MU93" s="540"/>
      <c r="MV93" s="540"/>
      <c r="MW93" s="540"/>
      <c r="MX93" s="540"/>
      <c r="MY93" s="540"/>
      <c r="MZ93" s="540"/>
      <c r="NA93" s="540"/>
      <c r="NB93" s="540"/>
      <c r="NC93" s="540"/>
      <c r="ND93" s="540"/>
      <c r="NE93" s="540"/>
      <c r="NF93" s="540"/>
      <c r="NG93" s="540"/>
      <c r="NH93" s="540"/>
      <c r="NI93" s="540"/>
      <c r="NJ93" s="540"/>
      <c r="NK93" s="540"/>
      <c r="NL93" s="540"/>
      <c r="NM93" s="540"/>
      <c r="NN93" s="540"/>
      <c r="NO93" s="540"/>
      <c r="NP93" s="540"/>
      <c r="NQ93" s="540"/>
      <c r="NR93" s="540"/>
      <c r="NS93" s="540"/>
      <c r="NT93" s="540"/>
      <c r="NU93" s="540"/>
      <c r="NV93" s="540"/>
      <c r="NW93" s="540"/>
      <c r="NX93" s="540"/>
      <c r="NY93" s="540"/>
      <c r="NZ93" s="540"/>
      <c r="OA93" s="540"/>
      <c r="OB93" s="540"/>
      <c r="OC93" s="540"/>
      <c r="OD93" s="540"/>
      <c r="OE93" s="540"/>
      <c r="OF93" s="540"/>
      <c r="OG93" s="540"/>
      <c r="OH93" s="540"/>
      <c r="OI93" s="540"/>
      <c r="OJ93" s="540"/>
      <c r="OK93" s="540"/>
      <c r="OL93" s="540"/>
      <c r="OM93" s="540"/>
      <c r="ON93" s="540"/>
      <c r="OO93" s="540"/>
      <c r="OP93" s="540"/>
      <c r="OQ93" s="540"/>
      <c r="OR93" s="540"/>
      <c r="OS93" s="540"/>
      <c r="OT93" s="540"/>
      <c r="OU93" s="540"/>
      <c r="OV93" s="540"/>
      <c r="OW93" s="540"/>
      <c r="OX93" s="540"/>
      <c r="OY93" s="540"/>
      <c r="OZ93" s="540"/>
      <c r="PA93" s="540"/>
      <c r="PB93" s="540"/>
      <c r="PC93" s="540"/>
      <c r="PD93" s="540"/>
      <c r="PE93" s="540"/>
      <c r="PF93" s="540"/>
      <c r="PG93" s="540"/>
      <c r="PH93" s="540"/>
      <c r="PI93" s="540"/>
      <c r="PJ93" s="540"/>
      <c r="PK93" s="540"/>
      <c r="PL93" s="540"/>
      <c r="PM93" s="540"/>
      <c r="PN93" s="540"/>
      <c r="PO93" s="540"/>
      <c r="PP93" s="540"/>
      <c r="PQ93" s="540"/>
      <c r="PR93" s="540"/>
      <c r="PS93" s="540"/>
      <c r="PT93" s="540"/>
      <c r="PU93" s="540"/>
      <c r="PV93" s="540"/>
      <c r="PW93" s="540"/>
      <c r="PX93" s="540"/>
      <c r="PY93" s="540"/>
      <c r="PZ93" s="540"/>
      <c r="QA93" s="540"/>
      <c r="QB93" s="540"/>
      <c r="QC93" s="540"/>
      <c r="QD93" s="540"/>
      <c r="QE93" s="540"/>
      <c r="QF93" s="540"/>
      <c r="QG93" s="540"/>
      <c r="QH93" s="540"/>
      <c r="QI93" s="540"/>
      <c r="QJ93" s="540"/>
      <c r="QK93" s="540"/>
      <c r="QL93" s="540"/>
      <c r="QM93" s="540"/>
      <c r="QN93" s="540"/>
      <c r="QO93" s="540"/>
      <c r="QP93" s="540"/>
      <c r="QQ93" s="540"/>
      <c r="QR93" s="540"/>
      <c r="QS93" s="540"/>
      <c r="QT93" s="540"/>
      <c r="QU93" s="540"/>
      <c r="QV93" s="540"/>
      <c r="QW93" s="540"/>
      <c r="QX93" s="540"/>
      <c r="QY93" s="540"/>
      <c r="QZ93" s="540"/>
      <c r="RA93" s="540"/>
      <c r="RB93" s="540"/>
      <c r="RC93" s="540"/>
      <c r="RD93" s="540"/>
      <c r="RE93" s="540"/>
      <c r="RF93" s="540"/>
      <c r="RG93" s="540"/>
      <c r="RH93" s="540"/>
      <c r="RI93" s="540"/>
      <c r="RJ93" s="540"/>
      <c r="RK93" s="540"/>
      <c r="RL93" s="540"/>
      <c r="RM93" s="540"/>
      <c r="RN93" s="540"/>
      <c r="RO93" s="540"/>
      <c r="RP93" s="540"/>
      <c r="RQ93" s="540"/>
      <c r="RR93" s="540"/>
      <c r="RS93" s="540"/>
      <c r="RT93" s="540"/>
      <c r="RU93" s="540"/>
      <c r="RV93" s="540"/>
      <c r="RW93" s="540"/>
      <c r="RX93" s="540"/>
      <c r="RY93" s="540"/>
      <c r="RZ93" s="540"/>
      <c r="SA93" s="540"/>
      <c r="SB93" s="540"/>
      <c r="SC93" s="540"/>
      <c r="SD93" s="540"/>
      <c r="SE93" s="540"/>
      <c r="SF93" s="540"/>
      <c r="SG93" s="540"/>
      <c r="SH93" s="540"/>
      <c r="SI93" s="540"/>
      <c r="SJ93" s="540"/>
      <c r="SK93" s="540"/>
      <c r="SL93" s="540"/>
      <c r="SM93" s="540"/>
      <c r="SN93" s="540"/>
      <c r="SO93" s="540"/>
      <c r="SP93" s="540"/>
      <c r="SQ93" s="540"/>
      <c r="SR93" s="540"/>
      <c r="SS93" s="540"/>
      <c r="ST93" s="540"/>
      <c r="SU93" s="540"/>
      <c r="SV93" s="540"/>
      <c r="SW93" s="540"/>
      <c r="SX93" s="540"/>
      <c r="SY93" s="540"/>
      <c r="SZ93" s="540"/>
      <c r="TA93" s="540"/>
      <c r="TB93" s="540"/>
      <c r="TC93" s="540"/>
      <c r="TD93" s="540"/>
      <c r="TE93" s="540"/>
      <c r="TF93" s="540"/>
      <c r="TG93" s="540"/>
      <c r="TH93" s="540"/>
      <c r="TI93" s="540"/>
      <c r="TJ93" s="540"/>
      <c r="TK93" s="540"/>
      <c r="TL93" s="540"/>
      <c r="TM93" s="540"/>
      <c r="TN93" s="540"/>
      <c r="TO93" s="540"/>
      <c r="TP93" s="540"/>
      <c r="TQ93" s="540"/>
      <c r="TR93" s="540"/>
      <c r="TS93" s="540"/>
      <c r="TT93" s="540"/>
      <c r="TU93" s="540"/>
      <c r="TV93" s="540"/>
      <c r="TW93" s="540"/>
      <c r="TX93" s="540"/>
      <c r="TY93" s="540"/>
      <c r="TZ93" s="540"/>
      <c r="UA93" s="540"/>
      <c r="UB93" s="540"/>
      <c r="UC93" s="540"/>
      <c r="UD93" s="540"/>
      <c r="UE93" s="540"/>
      <c r="UF93" s="540"/>
      <c r="UG93" s="540"/>
      <c r="UH93" s="540"/>
      <c r="UI93" s="540"/>
      <c r="UJ93" s="540"/>
      <c r="UK93" s="540"/>
      <c r="UL93" s="540"/>
      <c r="UM93" s="540"/>
      <c r="UN93" s="540"/>
      <c r="UO93" s="540"/>
      <c r="UP93" s="540"/>
      <c r="UQ93" s="540"/>
      <c r="UR93" s="540"/>
      <c r="US93" s="540"/>
      <c r="UT93" s="540"/>
      <c r="UU93" s="540"/>
      <c r="UV93" s="540"/>
      <c r="UW93" s="540"/>
      <c r="UX93" s="540"/>
      <c r="UY93" s="540"/>
      <c r="UZ93" s="540"/>
      <c r="VA93" s="540"/>
      <c r="VB93" s="540"/>
      <c r="VC93" s="540"/>
      <c r="VD93" s="540"/>
      <c r="VE93" s="540"/>
      <c r="VF93" s="540"/>
      <c r="VG93" s="540"/>
      <c r="VH93" s="540"/>
      <c r="VI93" s="540"/>
      <c r="VJ93" s="540"/>
      <c r="VK93" s="540"/>
      <c r="VL93" s="540"/>
      <c r="VM93" s="540"/>
      <c r="VN93" s="540"/>
      <c r="VO93" s="540"/>
      <c r="VP93" s="540"/>
      <c r="VQ93" s="540"/>
      <c r="VR93" s="540"/>
      <c r="VS93" s="540"/>
      <c r="VT93" s="540"/>
      <c r="VU93" s="540"/>
      <c r="VV93" s="540"/>
      <c r="VW93" s="540"/>
      <c r="VX93" s="540"/>
      <c r="VY93" s="540"/>
      <c r="VZ93" s="540"/>
      <c r="WA93" s="540"/>
      <c r="WB93" s="540"/>
      <c r="WC93" s="540"/>
      <c r="WD93" s="540"/>
      <c r="WE93" s="540"/>
      <c r="WF93" s="540"/>
      <c r="WG93" s="540"/>
      <c r="WH93" s="540"/>
      <c r="WI93" s="540"/>
      <c r="WJ93" s="540"/>
      <c r="WK93" s="540"/>
      <c r="WL93" s="540"/>
      <c r="WM93" s="540"/>
      <c r="WN93" s="540"/>
      <c r="WO93" s="540"/>
      <c r="WP93" s="540"/>
      <c r="WQ93" s="540"/>
      <c r="WR93" s="540"/>
      <c r="WS93" s="540"/>
      <c r="WT93" s="540"/>
      <c r="WU93" s="540"/>
      <c r="WV93" s="540"/>
      <c r="WW93" s="540"/>
      <c r="WX93" s="540"/>
      <c r="WY93" s="540"/>
      <c r="WZ93" s="540"/>
      <c r="XA93" s="540"/>
      <c r="XB93" s="540"/>
      <c r="XC93" s="540"/>
      <c r="XD93" s="540"/>
      <c r="XE93" s="540"/>
      <c r="XF93" s="540"/>
      <c r="XG93" s="540"/>
      <c r="XH93" s="540"/>
      <c r="XI93" s="540"/>
      <c r="XJ93" s="540"/>
      <c r="XK93" s="540"/>
      <c r="XL93" s="540"/>
      <c r="XM93" s="540"/>
      <c r="XN93" s="540"/>
      <c r="XO93" s="540"/>
      <c r="XP93" s="540"/>
      <c r="XQ93" s="540"/>
      <c r="XR93" s="540"/>
      <c r="XS93" s="540"/>
      <c r="XT93" s="540"/>
      <c r="XU93" s="540"/>
      <c r="XV93" s="540"/>
      <c r="XW93" s="540"/>
      <c r="XX93" s="540"/>
      <c r="XY93" s="540"/>
      <c r="XZ93" s="540"/>
      <c r="YA93" s="540"/>
      <c r="YB93" s="540"/>
      <c r="YC93" s="540"/>
      <c r="YD93" s="540"/>
      <c r="YE93" s="540"/>
      <c r="YF93" s="540"/>
      <c r="YG93" s="540"/>
      <c r="YH93" s="540"/>
      <c r="YI93" s="540"/>
      <c r="YJ93" s="540"/>
      <c r="YK93" s="540"/>
      <c r="YL93" s="540"/>
      <c r="YM93" s="540"/>
      <c r="YN93" s="540"/>
      <c r="YO93" s="540"/>
      <c r="YP93" s="540"/>
      <c r="YQ93" s="540"/>
      <c r="YR93" s="540"/>
      <c r="YS93" s="540"/>
      <c r="YT93" s="540"/>
      <c r="YU93" s="540"/>
      <c r="YV93" s="540"/>
      <c r="YW93" s="540"/>
      <c r="YX93" s="540"/>
      <c r="YY93" s="540"/>
      <c r="YZ93" s="540"/>
      <c r="ZA93" s="540"/>
      <c r="ZB93" s="540"/>
      <c r="ZC93" s="540"/>
      <c r="ZD93" s="540"/>
      <c r="ZE93" s="540"/>
      <c r="ZF93" s="540"/>
      <c r="ZG93" s="540"/>
      <c r="ZH93" s="540"/>
      <c r="ZI93" s="540"/>
      <c r="ZJ93" s="540"/>
      <c r="ZK93" s="540"/>
      <c r="ZL93" s="540"/>
      <c r="ZM93" s="540"/>
      <c r="ZN93" s="540"/>
      <c r="ZO93" s="540"/>
      <c r="ZP93" s="540"/>
      <c r="ZQ93" s="540"/>
      <c r="ZR93" s="540"/>
      <c r="ZS93" s="540"/>
      <c r="ZT93" s="540"/>
      <c r="ZU93" s="540"/>
      <c r="ZV93" s="540"/>
      <c r="ZW93" s="540"/>
      <c r="ZX93" s="540"/>
      <c r="ZY93" s="540"/>
      <c r="ZZ93" s="540"/>
      <c r="AAA93" s="540"/>
      <c r="AAB93" s="540"/>
      <c r="AAC93" s="540"/>
      <c r="AAD93" s="540"/>
      <c r="AAE93" s="540"/>
      <c r="AAF93" s="540"/>
      <c r="AAG93" s="540"/>
      <c r="AAH93" s="540"/>
      <c r="AAI93" s="540"/>
      <c r="AAJ93" s="540"/>
      <c r="AAK93" s="540"/>
      <c r="AAL93" s="540"/>
      <c r="AAM93" s="540"/>
      <c r="AAN93" s="540"/>
      <c r="AAO93" s="540"/>
      <c r="AAP93" s="540"/>
      <c r="AAQ93" s="540"/>
      <c r="AAR93" s="540"/>
      <c r="AAS93" s="540"/>
      <c r="AAT93" s="540"/>
      <c r="AAU93" s="540"/>
      <c r="AAV93" s="540"/>
      <c r="AAW93" s="540"/>
      <c r="AAX93" s="540"/>
      <c r="AAY93" s="540"/>
      <c r="AAZ93" s="540"/>
      <c r="ABA93" s="540"/>
      <c r="ABB93" s="540"/>
      <c r="ABC93" s="540"/>
      <c r="ABD93" s="540"/>
      <c r="ABE93" s="540"/>
      <c r="ABF93" s="540"/>
      <c r="ABG93" s="540"/>
      <c r="ABH93" s="540"/>
      <c r="ABI93" s="540"/>
      <c r="ABJ93" s="540"/>
      <c r="ABK93" s="540"/>
      <c r="ABL93" s="540"/>
      <c r="ABM93" s="540"/>
      <c r="ABN93" s="540"/>
      <c r="ABO93" s="540"/>
      <c r="ABP93" s="540"/>
      <c r="ABQ93" s="540"/>
      <c r="ABR93" s="540"/>
      <c r="ABS93" s="540"/>
      <c r="ABT93" s="540"/>
      <c r="ABU93" s="540"/>
      <c r="ABV93" s="540"/>
      <c r="ABW93" s="540"/>
      <c r="ABX93" s="540"/>
      <c r="ABY93" s="540"/>
      <c r="ABZ93" s="540"/>
      <c r="ACA93" s="540"/>
      <c r="ACB93" s="540"/>
      <c r="ACC93" s="540"/>
      <c r="ACD93" s="540"/>
      <c r="ACE93" s="540"/>
      <c r="ACF93" s="540"/>
      <c r="ACG93" s="540"/>
      <c r="ACH93" s="540"/>
      <c r="ACI93" s="540"/>
      <c r="ACJ93" s="540"/>
      <c r="ACK93" s="540"/>
      <c r="ACL93" s="540"/>
      <c r="ACM93" s="540"/>
      <c r="ACN93" s="540"/>
      <c r="ACO93" s="540"/>
      <c r="ACP93" s="540"/>
      <c r="ACQ93" s="540"/>
      <c r="ACR93" s="540"/>
      <c r="ACS93" s="540"/>
      <c r="ACT93" s="540"/>
      <c r="ACU93" s="540"/>
      <c r="ACV93" s="540"/>
      <c r="ACW93" s="540"/>
      <c r="ACX93" s="540"/>
      <c r="ACY93" s="540"/>
      <c r="ACZ93" s="540"/>
      <c r="ADA93" s="540"/>
      <c r="ADB93" s="540"/>
      <c r="ADC93" s="540"/>
      <c r="ADD93" s="540"/>
      <c r="ADE93" s="540"/>
      <c r="ADF93" s="540"/>
      <c r="ADG93" s="540"/>
      <c r="ADH93" s="540"/>
      <c r="ADI93" s="540"/>
      <c r="ADJ93" s="540"/>
      <c r="ADK93" s="540"/>
      <c r="ADL93" s="540"/>
      <c r="ADM93" s="540"/>
      <c r="ADN93" s="540"/>
      <c r="ADO93" s="540"/>
      <c r="ADP93" s="540"/>
      <c r="ADQ93" s="540"/>
      <c r="ADR93" s="540"/>
      <c r="ADS93" s="540"/>
      <c r="ADT93" s="540"/>
      <c r="ADU93" s="540"/>
      <c r="ADV93" s="540"/>
      <c r="ADW93" s="540"/>
      <c r="ADX93" s="540"/>
      <c r="ADY93" s="540"/>
      <c r="ADZ93" s="540"/>
      <c r="AEA93" s="540"/>
      <c r="AEB93" s="540"/>
      <c r="AEC93" s="540"/>
      <c r="AED93" s="540"/>
      <c r="AEE93" s="540"/>
      <c r="AEF93" s="540"/>
      <c r="AEG93" s="540"/>
      <c r="AEH93" s="540"/>
      <c r="AEI93" s="540"/>
      <c r="AEJ93" s="540"/>
      <c r="AEK93" s="540"/>
      <c r="AEL93" s="540"/>
      <c r="AEM93" s="540"/>
      <c r="AEN93" s="540"/>
      <c r="AEO93" s="540"/>
      <c r="AEP93" s="540"/>
      <c r="AEQ93" s="540"/>
      <c r="AER93" s="540"/>
      <c r="AES93" s="540"/>
      <c r="AET93" s="540"/>
      <c r="AEU93" s="540"/>
      <c r="AEV93" s="540"/>
      <c r="AEW93" s="540"/>
      <c r="AEX93" s="540"/>
      <c r="AEY93" s="540"/>
      <c r="AEZ93" s="540"/>
      <c r="AFA93" s="540"/>
      <c r="AFB93" s="540"/>
      <c r="AFC93" s="540"/>
      <c r="AFD93" s="540"/>
      <c r="AFE93" s="540"/>
      <c r="AFF93" s="540"/>
      <c r="AFG93" s="540"/>
      <c r="AFH93" s="540"/>
      <c r="AFI93" s="540"/>
      <c r="AFJ93" s="540"/>
      <c r="AFK93" s="540"/>
      <c r="AFL93" s="540"/>
      <c r="AFM93" s="540"/>
      <c r="AFN93" s="540"/>
      <c r="AFO93" s="540"/>
      <c r="AFP93" s="540"/>
      <c r="AFQ93" s="540"/>
      <c r="AFR93" s="540"/>
      <c r="AFS93" s="540"/>
      <c r="AFT93" s="540"/>
      <c r="AFU93" s="540"/>
      <c r="AFV93" s="540"/>
      <c r="AFW93" s="540"/>
      <c r="AFX93" s="540"/>
      <c r="AFY93" s="540"/>
      <c r="AFZ93" s="540"/>
      <c r="AGA93" s="540"/>
      <c r="AGB93" s="540"/>
      <c r="AGC93" s="540"/>
      <c r="AGD93" s="540"/>
      <c r="AGE93" s="540"/>
      <c r="AGF93" s="540"/>
      <c r="AGG93" s="540"/>
      <c r="AGH93" s="540"/>
      <c r="AGI93" s="540"/>
      <c r="AGJ93" s="540"/>
      <c r="AGK93" s="540"/>
      <c r="AGL93" s="540"/>
      <c r="AGM93" s="540"/>
      <c r="AGN93" s="540"/>
      <c r="AGO93" s="540"/>
      <c r="AGP93" s="540"/>
      <c r="AGQ93" s="540"/>
      <c r="AGR93" s="540"/>
      <c r="AGS93" s="540"/>
      <c r="AGT93" s="540"/>
      <c r="AGU93" s="540"/>
      <c r="AGV93" s="540"/>
      <c r="AGW93" s="540"/>
      <c r="AGX93" s="540"/>
      <c r="AGY93" s="540"/>
      <c r="AGZ93" s="540"/>
      <c r="AHA93" s="540"/>
      <c r="AHB93" s="540"/>
      <c r="AHC93" s="540"/>
      <c r="AHD93" s="540"/>
      <c r="AHE93" s="540"/>
      <c r="AHF93" s="540"/>
      <c r="AHG93" s="540"/>
      <c r="AHH93" s="540"/>
      <c r="AHI93" s="540"/>
      <c r="AHJ93" s="540"/>
      <c r="AHK93" s="540"/>
      <c r="AHL93" s="540"/>
      <c r="AHM93" s="540"/>
      <c r="AHN93" s="540"/>
      <c r="AHO93" s="540"/>
      <c r="AHP93" s="540"/>
      <c r="AHQ93" s="540"/>
      <c r="AHR93" s="540"/>
      <c r="AHS93" s="540"/>
      <c r="AHT93" s="540"/>
      <c r="AHU93" s="540"/>
      <c r="AHV93" s="540"/>
      <c r="AHW93" s="540"/>
      <c r="AHX93" s="540"/>
      <c r="AHY93" s="540"/>
      <c r="AHZ93" s="540"/>
      <c r="AIA93" s="540"/>
      <c r="AIB93" s="540"/>
      <c r="AIC93" s="540"/>
      <c r="AID93" s="540"/>
      <c r="AIE93" s="540"/>
      <c r="AIF93" s="540"/>
      <c r="AIG93" s="540"/>
      <c r="AIH93" s="540"/>
      <c r="AII93" s="540"/>
      <c r="AIJ93" s="540"/>
      <c r="AIK93" s="540"/>
      <c r="AIL93" s="540"/>
      <c r="AIM93" s="540"/>
      <c r="AIN93" s="540"/>
      <c r="AIO93" s="540"/>
      <c r="AIP93" s="540"/>
      <c r="AIQ93" s="540"/>
      <c r="AIR93" s="540"/>
      <c r="AIS93" s="540"/>
      <c r="AIT93" s="540"/>
      <c r="AIU93" s="540"/>
      <c r="AIV93" s="540"/>
      <c r="AIW93" s="540"/>
      <c r="AIX93" s="540"/>
      <c r="AIY93" s="540"/>
      <c r="AIZ93" s="540"/>
      <c r="AJA93" s="540"/>
      <c r="AJB93" s="540"/>
      <c r="AJC93" s="540"/>
      <c r="AJD93" s="540"/>
      <c r="AJE93" s="540"/>
      <c r="AJF93" s="540"/>
      <c r="AJG93" s="540"/>
      <c r="AJH93" s="540"/>
      <c r="AJI93" s="540"/>
      <c r="AJJ93" s="540"/>
      <c r="AJK93" s="540"/>
    </row>
    <row r="94" spans="1:947" s="515" customFormat="1">
      <c r="A94" s="539"/>
      <c r="B94" s="540"/>
      <c r="C94" s="540"/>
      <c r="D94" s="540"/>
      <c r="E94" s="540"/>
      <c r="F94" s="540"/>
      <c r="G94" s="540"/>
      <c r="H94" s="540"/>
      <c r="I94" s="540"/>
      <c r="J94" s="540"/>
      <c r="K94" s="540"/>
      <c r="L94" s="540"/>
      <c r="M94" s="540"/>
      <c r="N94" s="540"/>
      <c r="O94" s="540"/>
      <c r="P94" s="540"/>
      <c r="Q94" s="540"/>
      <c r="R94" s="540"/>
      <c r="S94" s="540"/>
      <c r="T94" s="540"/>
      <c r="U94" s="540"/>
      <c r="V94" s="540"/>
      <c r="W94" s="540"/>
      <c r="X94" s="540"/>
      <c r="Y94" s="540"/>
      <c r="Z94" s="540"/>
      <c r="AA94" s="540"/>
      <c r="AB94" s="540"/>
      <c r="AC94" s="540"/>
      <c r="AD94" s="540"/>
      <c r="AE94" s="540"/>
      <c r="AF94" s="540"/>
      <c r="AG94" s="540"/>
      <c r="AH94" s="540"/>
      <c r="AI94" s="540"/>
      <c r="AJ94" s="540"/>
      <c r="AK94" s="540"/>
      <c r="AL94" s="540"/>
      <c r="AM94" s="540"/>
      <c r="AN94" s="540"/>
      <c r="AO94" s="540"/>
      <c r="AP94" s="540"/>
      <c r="AQ94" s="540"/>
      <c r="AR94" s="540"/>
      <c r="AS94" s="540"/>
      <c r="AT94" s="540"/>
      <c r="AU94" s="540"/>
      <c r="AV94" s="540"/>
      <c r="AW94" s="540"/>
      <c r="AX94" s="540"/>
      <c r="AY94" s="540"/>
      <c r="AZ94" s="540"/>
      <c r="BA94" s="540"/>
      <c r="BB94" s="540"/>
      <c r="BC94" s="540"/>
      <c r="BD94" s="540"/>
      <c r="BE94" s="540"/>
      <c r="BF94" s="540"/>
      <c r="BG94" s="540"/>
      <c r="BH94" s="540"/>
      <c r="BI94" s="540"/>
      <c r="BJ94" s="540"/>
      <c r="BK94" s="540"/>
      <c r="BL94" s="540"/>
      <c r="BM94" s="540"/>
      <c r="BN94" s="540"/>
      <c r="BO94" s="540"/>
      <c r="BP94" s="540"/>
      <c r="BQ94" s="540"/>
      <c r="BR94" s="540"/>
      <c r="BS94" s="540"/>
      <c r="BT94" s="540"/>
      <c r="BU94" s="540"/>
      <c r="BV94" s="540"/>
      <c r="BW94" s="540"/>
      <c r="BX94" s="540"/>
      <c r="BY94" s="540"/>
      <c r="BZ94" s="540"/>
      <c r="CA94" s="540"/>
      <c r="CB94" s="540"/>
      <c r="CC94" s="540"/>
      <c r="CD94" s="540"/>
      <c r="CE94" s="540"/>
      <c r="CF94" s="540"/>
      <c r="CG94" s="540"/>
      <c r="CH94" s="540"/>
      <c r="CI94" s="540"/>
      <c r="CJ94" s="540"/>
      <c r="CK94" s="540"/>
      <c r="CL94" s="540"/>
      <c r="CM94" s="540"/>
      <c r="CN94" s="540"/>
      <c r="CO94" s="540"/>
      <c r="CP94" s="540"/>
      <c r="CQ94" s="540"/>
      <c r="CR94" s="540"/>
      <c r="CS94" s="540"/>
      <c r="CT94" s="540"/>
      <c r="CU94" s="540"/>
      <c r="CV94" s="540"/>
      <c r="CW94" s="540"/>
      <c r="CX94" s="540"/>
      <c r="CY94" s="540"/>
      <c r="CZ94" s="540"/>
      <c r="DA94" s="540"/>
      <c r="DB94" s="540"/>
      <c r="DC94" s="540"/>
      <c r="DD94" s="540"/>
      <c r="DE94" s="540"/>
      <c r="DF94" s="540"/>
      <c r="DG94" s="540"/>
      <c r="DH94" s="540"/>
      <c r="DI94" s="540"/>
      <c r="DJ94" s="540"/>
      <c r="DK94" s="540"/>
      <c r="DL94" s="540"/>
      <c r="DM94" s="540"/>
      <c r="DN94" s="540"/>
      <c r="DO94" s="540"/>
      <c r="DP94" s="540"/>
      <c r="DQ94" s="540"/>
      <c r="DR94" s="540"/>
      <c r="DS94" s="540"/>
      <c r="DT94" s="540"/>
      <c r="DU94" s="540"/>
      <c r="DV94" s="540"/>
      <c r="DW94" s="540"/>
      <c r="DX94" s="540"/>
      <c r="DY94" s="540"/>
      <c r="DZ94" s="540"/>
      <c r="EA94" s="540"/>
      <c r="EB94" s="540"/>
      <c r="EC94" s="540"/>
      <c r="ED94" s="540"/>
      <c r="EE94" s="540"/>
      <c r="EF94" s="540"/>
      <c r="EG94" s="540"/>
      <c r="EH94" s="540"/>
      <c r="EI94" s="540"/>
      <c r="EJ94" s="540"/>
      <c r="EK94" s="540"/>
      <c r="EL94" s="540"/>
      <c r="EM94" s="540"/>
      <c r="EN94" s="540"/>
      <c r="EO94" s="540"/>
      <c r="EP94" s="540"/>
      <c r="EQ94" s="540"/>
      <c r="ER94" s="540"/>
      <c r="ES94" s="540"/>
      <c r="ET94" s="540"/>
      <c r="EU94" s="540"/>
      <c r="EV94" s="540"/>
      <c r="EW94" s="540"/>
      <c r="EX94" s="540"/>
      <c r="EY94" s="540"/>
      <c r="EZ94" s="540"/>
      <c r="FA94" s="540"/>
      <c r="FB94" s="540"/>
      <c r="FC94" s="540"/>
      <c r="FD94" s="540"/>
      <c r="FE94" s="540"/>
      <c r="FF94" s="540"/>
      <c r="FG94" s="540"/>
      <c r="FH94" s="540"/>
      <c r="FI94" s="540"/>
      <c r="FJ94" s="540"/>
      <c r="FK94" s="540"/>
      <c r="FL94" s="540"/>
      <c r="FM94" s="540"/>
      <c r="FN94" s="540"/>
      <c r="FO94" s="540"/>
      <c r="FP94" s="540"/>
      <c r="FQ94" s="540"/>
      <c r="FR94" s="540"/>
      <c r="FS94" s="540"/>
      <c r="FT94" s="540"/>
      <c r="FU94" s="540"/>
      <c r="FV94" s="540"/>
      <c r="FW94" s="540"/>
      <c r="FX94" s="540"/>
      <c r="FY94" s="540"/>
      <c r="FZ94" s="540"/>
      <c r="GA94" s="540"/>
      <c r="GB94" s="540"/>
      <c r="GC94" s="540"/>
      <c r="GD94" s="540"/>
      <c r="GE94" s="540"/>
      <c r="GF94" s="540"/>
      <c r="GG94" s="540"/>
      <c r="GH94" s="540"/>
      <c r="GI94" s="540"/>
      <c r="GJ94" s="540"/>
      <c r="GK94" s="540"/>
      <c r="GL94" s="540"/>
      <c r="GM94" s="540"/>
      <c r="GN94" s="540"/>
      <c r="GO94" s="540"/>
      <c r="GP94" s="540"/>
      <c r="GQ94" s="540"/>
      <c r="GR94" s="540"/>
      <c r="GS94" s="540"/>
      <c r="GT94" s="540"/>
      <c r="GU94" s="540"/>
      <c r="GV94" s="540"/>
      <c r="GW94" s="540"/>
      <c r="GX94" s="540"/>
      <c r="GY94" s="540"/>
      <c r="GZ94" s="540"/>
      <c r="HA94" s="540"/>
      <c r="HB94" s="540"/>
      <c r="HC94" s="540"/>
      <c r="HD94" s="540"/>
      <c r="HE94" s="540"/>
      <c r="HF94" s="540"/>
      <c r="HG94" s="540"/>
      <c r="HH94" s="540"/>
      <c r="HI94" s="540"/>
      <c r="HJ94" s="540"/>
      <c r="HK94" s="540"/>
      <c r="HL94" s="540"/>
      <c r="HM94" s="540"/>
      <c r="HN94" s="540"/>
      <c r="HO94" s="540"/>
      <c r="HP94" s="540"/>
      <c r="HQ94" s="540"/>
      <c r="HR94" s="540"/>
      <c r="HS94" s="540"/>
      <c r="HT94" s="540"/>
      <c r="HU94" s="540"/>
      <c r="HV94" s="540"/>
      <c r="HW94" s="540"/>
      <c r="HX94" s="540"/>
      <c r="HY94" s="540"/>
      <c r="HZ94" s="540"/>
      <c r="IA94" s="540"/>
      <c r="IB94" s="540"/>
      <c r="IC94" s="540"/>
      <c r="ID94" s="540"/>
      <c r="IE94" s="540"/>
      <c r="IF94" s="540"/>
      <c r="IG94" s="540"/>
      <c r="IH94" s="540"/>
      <c r="II94" s="540"/>
      <c r="IJ94" s="540"/>
      <c r="IK94" s="540"/>
      <c r="IL94" s="540"/>
      <c r="IM94" s="540"/>
      <c r="IN94" s="540"/>
      <c r="IO94" s="540"/>
      <c r="IP94" s="540"/>
      <c r="IQ94" s="540"/>
      <c r="IR94" s="540"/>
      <c r="IS94" s="540"/>
      <c r="IT94" s="540"/>
      <c r="IU94" s="540"/>
      <c r="IV94" s="540"/>
      <c r="IW94" s="540"/>
      <c r="IX94" s="540"/>
      <c r="IY94" s="540"/>
      <c r="IZ94" s="540"/>
      <c r="JA94" s="540"/>
      <c r="JB94" s="540"/>
      <c r="JC94" s="540"/>
      <c r="JD94" s="540"/>
      <c r="JE94" s="540"/>
      <c r="JF94" s="540"/>
      <c r="JG94" s="540"/>
      <c r="JH94" s="540"/>
      <c r="JI94" s="540"/>
      <c r="JJ94" s="540"/>
      <c r="JK94" s="540"/>
      <c r="JL94" s="540"/>
      <c r="JM94" s="540"/>
      <c r="JN94" s="540"/>
      <c r="JO94" s="540"/>
      <c r="JP94" s="540"/>
      <c r="JQ94" s="540"/>
      <c r="JR94" s="540"/>
      <c r="JS94" s="540"/>
      <c r="JT94" s="540"/>
      <c r="JU94" s="540"/>
      <c r="JV94" s="540"/>
      <c r="JW94" s="540"/>
      <c r="JX94" s="540"/>
      <c r="JY94" s="540"/>
      <c r="JZ94" s="540"/>
      <c r="KA94" s="540"/>
      <c r="KB94" s="540"/>
      <c r="KC94" s="540"/>
      <c r="KD94" s="540"/>
      <c r="KE94" s="540"/>
      <c r="KF94" s="540"/>
      <c r="KG94" s="540"/>
      <c r="KH94" s="540"/>
      <c r="KI94" s="540"/>
      <c r="KJ94" s="540"/>
      <c r="KK94" s="540"/>
      <c r="KL94" s="540"/>
      <c r="KM94" s="540"/>
      <c r="KN94" s="540"/>
      <c r="KO94" s="540"/>
      <c r="KP94" s="540"/>
      <c r="KQ94" s="540"/>
      <c r="KR94" s="540"/>
      <c r="KS94" s="540"/>
      <c r="KT94" s="540"/>
      <c r="KU94" s="540"/>
      <c r="KV94" s="540"/>
      <c r="KW94" s="540"/>
      <c r="KX94" s="540"/>
      <c r="KY94" s="540"/>
      <c r="KZ94" s="540"/>
      <c r="LA94" s="540"/>
      <c r="LB94" s="540"/>
      <c r="LC94" s="540"/>
      <c r="LD94" s="540"/>
      <c r="LE94" s="540"/>
      <c r="LF94" s="540"/>
      <c r="LG94" s="540"/>
      <c r="LH94" s="540"/>
      <c r="LI94" s="540"/>
      <c r="LJ94" s="540"/>
      <c r="LK94" s="540"/>
      <c r="LL94" s="540"/>
      <c r="LM94" s="540"/>
      <c r="LN94" s="540"/>
      <c r="LO94" s="540"/>
      <c r="LP94" s="540"/>
      <c r="LQ94" s="540"/>
      <c r="LR94" s="540"/>
      <c r="LS94" s="540"/>
      <c r="LT94" s="540"/>
      <c r="LU94" s="540"/>
      <c r="LV94" s="540"/>
      <c r="LW94" s="540"/>
      <c r="LX94" s="540"/>
      <c r="LY94" s="540"/>
      <c r="LZ94" s="540"/>
      <c r="MA94" s="540"/>
      <c r="MB94" s="540"/>
      <c r="MC94" s="540"/>
      <c r="MD94" s="540"/>
      <c r="ME94" s="540"/>
      <c r="MF94" s="540"/>
      <c r="MG94" s="540"/>
      <c r="MH94" s="540"/>
      <c r="MI94" s="540"/>
      <c r="MJ94" s="540"/>
      <c r="MK94" s="540"/>
      <c r="ML94" s="540"/>
      <c r="MM94" s="540"/>
      <c r="MN94" s="540"/>
      <c r="MO94" s="540"/>
      <c r="MP94" s="540"/>
      <c r="MQ94" s="540"/>
      <c r="MR94" s="540"/>
      <c r="MS94" s="540"/>
      <c r="MT94" s="540"/>
      <c r="MU94" s="540"/>
      <c r="MV94" s="540"/>
      <c r="MW94" s="540"/>
      <c r="MX94" s="540"/>
      <c r="MY94" s="540"/>
      <c r="MZ94" s="540"/>
      <c r="NA94" s="540"/>
      <c r="NB94" s="540"/>
      <c r="NC94" s="540"/>
      <c r="ND94" s="540"/>
      <c r="NE94" s="540"/>
      <c r="NF94" s="540"/>
      <c r="NG94" s="540"/>
      <c r="NH94" s="540"/>
      <c r="NI94" s="540"/>
      <c r="NJ94" s="540"/>
      <c r="NK94" s="540"/>
      <c r="NL94" s="540"/>
      <c r="NM94" s="540"/>
      <c r="NN94" s="540"/>
      <c r="NO94" s="540"/>
      <c r="NP94" s="540"/>
      <c r="NQ94" s="540"/>
      <c r="NR94" s="540"/>
      <c r="NS94" s="540"/>
      <c r="NT94" s="540"/>
      <c r="NU94" s="540"/>
      <c r="NV94" s="540"/>
      <c r="NW94" s="540"/>
      <c r="NX94" s="540"/>
      <c r="NY94" s="540"/>
      <c r="NZ94" s="540"/>
      <c r="OA94" s="540"/>
      <c r="OB94" s="540"/>
      <c r="OC94" s="540"/>
      <c r="OD94" s="540"/>
      <c r="OE94" s="540"/>
      <c r="OF94" s="540"/>
      <c r="OG94" s="540"/>
      <c r="OH94" s="540"/>
      <c r="OI94" s="540"/>
      <c r="OJ94" s="540"/>
      <c r="OK94" s="540"/>
      <c r="OL94" s="540"/>
      <c r="OM94" s="540"/>
      <c r="ON94" s="540"/>
      <c r="OO94" s="540"/>
      <c r="OP94" s="540"/>
      <c r="OQ94" s="540"/>
      <c r="OR94" s="540"/>
      <c r="OS94" s="540"/>
      <c r="OT94" s="540"/>
      <c r="OU94" s="540"/>
      <c r="OV94" s="540"/>
      <c r="OW94" s="540"/>
      <c r="OX94" s="540"/>
      <c r="OY94" s="540"/>
      <c r="OZ94" s="540"/>
      <c r="PA94" s="540"/>
      <c r="PB94" s="540"/>
      <c r="PC94" s="540"/>
      <c r="PD94" s="540"/>
      <c r="PE94" s="540"/>
      <c r="PF94" s="540"/>
      <c r="PG94" s="540"/>
      <c r="PH94" s="540"/>
      <c r="PI94" s="540"/>
      <c r="PJ94" s="540"/>
      <c r="PK94" s="540"/>
      <c r="PL94" s="540"/>
      <c r="PM94" s="540"/>
      <c r="PN94" s="540"/>
      <c r="PO94" s="540"/>
      <c r="PP94" s="540"/>
      <c r="PQ94" s="540"/>
      <c r="PR94" s="540"/>
      <c r="PS94" s="540"/>
      <c r="PT94" s="540"/>
      <c r="PU94" s="540"/>
      <c r="PV94" s="540"/>
      <c r="PW94" s="540"/>
      <c r="PX94" s="540"/>
      <c r="PY94" s="540"/>
      <c r="PZ94" s="540"/>
      <c r="QA94" s="540"/>
      <c r="QB94" s="540"/>
      <c r="QC94" s="540"/>
      <c r="QD94" s="540"/>
      <c r="QE94" s="540"/>
      <c r="QF94" s="540"/>
      <c r="QG94" s="540"/>
      <c r="QH94" s="540"/>
      <c r="QI94" s="540"/>
      <c r="QJ94" s="540"/>
      <c r="QK94" s="540"/>
      <c r="QL94" s="540"/>
      <c r="QM94" s="540"/>
      <c r="QN94" s="540"/>
      <c r="QO94" s="540"/>
      <c r="QP94" s="540"/>
      <c r="QQ94" s="540"/>
      <c r="QR94" s="540"/>
      <c r="QS94" s="540"/>
      <c r="QT94" s="540"/>
      <c r="QU94" s="540"/>
      <c r="QV94" s="540"/>
      <c r="QW94" s="540"/>
      <c r="QX94" s="540"/>
      <c r="QY94" s="540"/>
      <c r="QZ94" s="540"/>
      <c r="RA94" s="540"/>
      <c r="RB94" s="540"/>
      <c r="RC94" s="540"/>
      <c r="RD94" s="540"/>
      <c r="RE94" s="540"/>
      <c r="RF94" s="540"/>
      <c r="RG94" s="540"/>
      <c r="RH94" s="540"/>
      <c r="RI94" s="540"/>
      <c r="RJ94" s="540"/>
      <c r="RK94" s="540"/>
      <c r="RL94" s="540"/>
      <c r="RM94" s="540"/>
      <c r="RN94" s="540"/>
      <c r="RO94" s="540"/>
      <c r="RP94" s="540"/>
      <c r="RQ94" s="540"/>
      <c r="RR94" s="540"/>
      <c r="RS94" s="540"/>
      <c r="RT94" s="540"/>
      <c r="RU94" s="540"/>
      <c r="RV94" s="540"/>
      <c r="RW94" s="540"/>
      <c r="RX94" s="540"/>
      <c r="RY94" s="540"/>
      <c r="RZ94" s="540"/>
      <c r="SA94" s="540"/>
      <c r="SB94" s="540"/>
      <c r="SC94" s="540"/>
      <c r="SD94" s="540"/>
      <c r="SE94" s="540"/>
      <c r="SF94" s="540"/>
      <c r="SG94" s="540"/>
      <c r="SH94" s="540"/>
      <c r="SI94" s="540"/>
      <c r="SJ94" s="540"/>
      <c r="SK94" s="540"/>
      <c r="SL94" s="540"/>
      <c r="SM94" s="540"/>
      <c r="SN94" s="540"/>
      <c r="SO94" s="540"/>
      <c r="SP94" s="540"/>
      <c r="SQ94" s="540"/>
      <c r="SR94" s="540"/>
      <c r="SS94" s="540"/>
      <c r="ST94" s="540"/>
      <c r="SU94" s="540"/>
      <c r="SV94" s="540"/>
      <c r="SW94" s="540"/>
      <c r="SX94" s="540"/>
      <c r="SY94" s="540"/>
      <c r="SZ94" s="540"/>
      <c r="TA94" s="540"/>
      <c r="TB94" s="540"/>
      <c r="TC94" s="540"/>
      <c r="TD94" s="540"/>
      <c r="TE94" s="540"/>
      <c r="TF94" s="540"/>
      <c r="TG94" s="540"/>
      <c r="TH94" s="540"/>
      <c r="TI94" s="540"/>
      <c r="TJ94" s="540"/>
      <c r="TK94" s="540"/>
      <c r="TL94" s="540"/>
      <c r="TM94" s="540"/>
      <c r="TN94" s="540"/>
      <c r="TO94" s="540"/>
      <c r="TP94" s="540"/>
      <c r="TQ94" s="540"/>
      <c r="TR94" s="540"/>
      <c r="TS94" s="540"/>
      <c r="TT94" s="540"/>
      <c r="TU94" s="540"/>
      <c r="TV94" s="540"/>
      <c r="TW94" s="540"/>
      <c r="TX94" s="540"/>
      <c r="TY94" s="540"/>
      <c r="TZ94" s="540"/>
      <c r="UA94" s="540"/>
      <c r="UB94" s="540"/>
      <c r="UC94" s="540"/>
      <c r="UD94" s="540"/>
      <c r="UE94" s="540"/>
      <c r="UF94" s="540"/>
      <c r="UG94" s="540"/>
      <c r="UH94" s="540"/>
      <c r="UI94" s="540"/>
      <c r="UJ94" s="540"/>
      <c r="UK94" s="540"/>
      <c r="UL94" s="540"/>
      <c r="UM94" s="540"/>
      <c r="UN94" s="540"/>
      <c r="UO94" s="540"/>
      <c r="UP94" s="540"/>
      <c r="UQ94" s="540"/>
      <c r="UR94" s="540"/>
      <c r="US94" s="540"/>
      <c r="UT94" s="540"/>
      <c r="UU94" s="540"/>
      <c r="UV94" s="540"/>
      <c r="UW94" s="540"/>
      <c r="UX94" s="540"/>
      <c r="UY94" s="540"/>
      <c r="UZ94" s="540"/>
      <c r="VA94" s="540"/>
      <c r="VB94" s="540"/>
      <c r="VC94" s="540"/>
      <c r="VD94" s="540"/>
      <c r="VE94" s="540"/>
      <c r="VF94" s="540"/>
      <c r="VG94" s="540"/>
      <c r="VH94" s="540"/>
      <c r="VI94" s="540"/>
      <c r="VJ94" s="540"/>
      <c r="VK94" s="540"/>
      <c r="VL94" s="540"/>
      <c r="VM94" s="540"/>
      <c r="VN94" s="540"/>
      <c r="VO94" s="540"/>
      <c r="VP94" s="540"/>
      <c r="VQ94" s="540"/>
      <c r="VR94" s="540"/>
      <c r="VS94" s="540"/>
      <c r="VT94" s="540"/>
      <c r="VU94" s="540"/>
      <c r="VV94" s="540"/>
      <c r="VW94" s="540"/>
      <c r="VX94" s="540"/>
      <c r="VY94" s="540"/>
      <c r="VZ94" s="540"/>
      <c r="WA94" s="540"/>
      <c r="WB94" s="540"/>
      <c r="WC94" s="540"/>
      <c r="WD94" s="540"/>
      <c r="WE94" s="540"/>
      <c r="WF94" s="540"/>
      <c r="WG94" s="540"/>
      <c r="WH94" s="540"/>
      <c r="WI94" s="540"/>
      <c r="WJ94" s="540"/>
      <c r="WK94" s="540"/>
      <c r="WL94" s="540"/>
      <c r="WM94" s="540"/>
      <c r="WN94" s="540"/>
      <c r="WO94" s="540"/>
      <c r="WP94" s="540"/>
      <c r="WQ94" s="540"/>
      <c r="WR94" s="540"/>
      <c r="WS94" s="540"/>
      <c r="WT94" s="540"/>
      <c r="WU94" s="540"/>
      <c r="WV94" s="540"/>
      <c r="WW94" s="540"/>
      <c r="WX94" s="540"/>
      <c r="WY94" s="540"/>
      <c r="WZ94" s="540"/>
      <c r="XA94" s="540"/>
      <c r="XB94" s="540"/>
      <c r="XC94" s="540"/>
      <c r="XD94" s="540"/>
      <c r="XE94" s="540"/>
      <c r="XF94" s="540"/>
      <c r="XG94" s="540"/>
      <c r="XH94" s="540"/>
      <c r="XI94" s="540"/>
      <c r="XJ94" s="540"/>
      <c r="XK94" s="540"/>
      <c r="XL94" s="540"/>
      <c r="XM94" s="540"/>
      <c r="XN94" s="540"/>
      <c r="XO94" s="540"/>
      <c r="XP94" s="540"/>
      <c r="XQ94" s="540"/>
      <c r="XR94" s="540"/>
      <c r="XS94" s="540"/>
      <c r="XT94" s="540"/>
      <c r="XU94" s="540"/>
      <c r="XV94" s="540"/>
      <c r="XW94" s="540"/>
      <c r="XX94" s="540"/>
      <c r="XY94" s="540"/>
      <c r="XZ94" s="540"/>
      <c r="YA94" s="540"/>
      <c r="YB94" s="540"/>
      <c r="YC94" s="540"/>
      <c r="YD94" s="540"/>
      <c r="YE94" s="540"/>
      <c r="YF94" s="540"/>
      <c r="YG94" s="540"/>
      <c r="YH94" s="540"/>
      <c r="YI94" s="540"/>
      <c r="YJ94" s="540"/>
      <c r="YK94" s="540"/>
      <c r="YL94" s="540"/>
      <c r="YM94" s="540"/>
      <c r="YN94" s="540"/>
      <c r="YO94" s="540"/>
      <c r="YP94" s="540"/>
      <c r="YQ94" s="540"/>
      <c r="YR94" s="540"/>
      <c r="YS94" s="540"/>
      <c r="YT94" s="540"/>
      <c r="YU94" s="540"/>
      <c r="YV94" s="540"/>
      <c r="YW94" s="540"/>
      <c r="YX94" s="540"/>
      <c r="YY94" s="540"/>
      <c r="YZ94" s="540"/>
      <c r="ZA94" s="540"/>
      <c r="ZB94" s="540"/>
      <c r="ZC94" s="540"/>
      <c r="ZD94" s="540"/>
      <c r="ZE94" s="540"/>
      <c r="ZF94" s="540"/>
      <c r="ZG94" s="540"/>
      <c r="ZH94" s="540"/>
      <c r="ZI94" s="540"/>
      <c r="ZJ94" s="540"/>
      <c r="ZK94" s="540"/>
      <c r="ZL94" s="540"/>
      <c r="ZM94" s="540"/>
      <c r="ZN94" s="540"/>
      <c r="ZO94" s="540"/>
      <c r="ZP94" s="540"/>
      <c r="ZQ94" s="540"/>
      <c r="ZR94" s="540"/>
      <c r="ZS94" s="540"/>
      <c r="ZT94" s="540"/>
      <c r="ZU94" s="540"/>
      <c r="ZV94" s="540"/>
      <c r="ZW94" s="540"/>
      <c r="ZX94" s="540"/>
      <c r="ZY94" s="540"/>
      <c r="ZZ94" s="540"/>
      <c r="AAA94" s="540"/>
      <c r="AAB94" s="540"/>
      <c r="AAC94" s="540"/>
      <c r="AAD94" s="540"/>
      <c r="AAE94" s="540"/>
      <c r="AAF94" s="540"/>
      <c r="AAG94" s="540"/>
      <c r="AAH94" s="540"/>
      <c r="AAI94" s="540"/>
      <c r="AAJ94" s="540"/>
      <c r="AAK94" s="540"/>
      <c r="AAL94" s="540"/>
      <c r="AAM94" s="540"/>
      <c r="AAN94" s="540"/>
      <c r="AAO94" s="540"/>
      <c r="AAP94" s="540"/>
      <c r="AAQ94" s="540"/>
      <c r="AAR94" s="540"/>
      <c r="AAS94" s="540"/>
      <c r="AAT94" s="540"/>
      <c r="AAU94" s="540"/>
      <c r="AAV94" s="540"/>
      <c r="AAW94" s="540"/>
      <c r="AAX94" s="540"/>
      <c r="AAY94" s="540"/>
      <c r="AAZ94" s="540"/>
      <c r="ABA94" s="540"/>
      <c r="ABB94" s="540"/>
      <c r="ABC94" s="540"/>
      <c r="ABD94" s="540"/>
      <c r="ABE94" s="540"/>
      <c r="ABF94" s="540"/>
      <c r="ABG94" s="540"/>
      <c r="ABH94" s="540"/>
      <c r="ABI94" s="540"/>
      <c r="ABJ94" s="540"/>
      <c r="ABK94" s="540"/>
      <c r="ABL94" s="540"/>
      <c r="ABM94" s="540"/>
      <c r="ABN94" s="540"/>
      <c r="ABO94" s="540"/>
      <c r="ABP94" s="540"/>
      <c r="ABQ94" s="540"/>
      <c r="ABR94" s="540"/>
      <c r="ABS94" s="540"/>
      <c r="ABT94" s="540"/>
      <c r="ABU94" s="540"/>
      <c r="ABV94" s="540"/>
      <c r="ABW94" s="540"/>
      <c r="ABX94" s="540"/>
      <c r="ABY94" s="540"/>
      <c r="ABZ94" s="540"/>
      <c r="ACA94" s="540"/>
      <c r="ACB94" s="540"/>
      <c r="ACC94" s="540"/>
      <c r="ACD94" s="540"/>
      <c r="ACE94" s="540"/>
      <c r="ACF94" s="540"/>
      <c r="ACG94" s="540"/>
      <c r="ACH94" s="540"/>
      <c r="ACI94" s="540"/>
      <c r="ACJ94" s="540"/>
      <c r="ACK94" s="540"/>
      <c r="ACL94" s="540"/>
      <c r="ACM94" s="540"/>
      <c r="ACN94" s="540"/>
      <c r="ACO94" s="540"/>
      <c r="ACP94" s="540"/>
      <c r="ACQ94" s="540"/>
      <c r="ACR94" s="540"/>
      <c r="ACS94" s="540"/>
      <c r="ACT94" s="540"/>
      <c r="ACU94" s="540"/>
      <c r="ACV94" s="540"/>
      <c r="ACW94" s="540"/>
      <c r="ACX94" s="540"/>
      <c r="ACY94" s="540"/>
      <c r="ACZ94" s="540"/>
      <c r="ADA94" s="540"/>
      <c r="ADB94" s="540"/>
      <c r="ADC94" s="540"/>
      <c r="ADD94" s="540"/>
      <c r="ADE94" s="540"/>
      <c r="ADF94" s="540"/>
      <c r="ADG94" s="540"/>
      <c r="ADH94" s="540"/>
      <c r="ADI94" s="540"/>
      <c r="ADJ94" s="540"/>
      <c r="ADK94" s="540"/>
      <c r="ADL94" s="540"/>
      <c r="ADM94" s="540"/>
      <c r="ADN94" s="540"/>
      <c r="ADO94" s="540"/>
      <c r="ADP94" s="540"/>
      <c r="ADQ94" s="540"/>
      <c r="ADR94" s="540"/>
      <c r="ADS94" s="540"/>
      <c r="ADT94" s="540"/>
      <c r="ADU94" s="540"/>
      <c r="ADV94" s="540"/>
      <c r="ADW94" s="540"/>
      <c r="ADX94" s="540"/>
      <c r="ADY94" s="540"/>
      <c r="ADZ94" s="540"/>
      <c r="AEA94" s="540"/>
      <c r="AEB94" s="540"/>
      <c r="AEC94" s="540"/>
      <c r="AED94" s="540"/>
      <c r="AEE94" s="540"/>
      <c r="AEF94" s="540"/>
      <c r="AEG94" s="540"/>
      <c r="AEH94" s="540"/>
      <c r="AEI94" s="540"/>
      <c r="AEJ94" s="540"/>
      <c r="AEK94" s="540"/>
      <c r="AEL94" s="540"/>
      <c r="AEM94" s="540"/>
      <c r="AEN94" s="540"/>
      <c r="AEO94" s="540"/>
      <c r="AEP94" s="540"/>
      <c r="AEQ94" s="540"/>
      <c r="AER94" s="540"/>
      <c r="AES94" s="540"/>
      <c r="AET94" s="540"/>
      <c r="AEU94" s="540"/>
      <c r="AEV94" s="540"/>
      <c r="AEW94" s="540"/>
      <c r="AEX94" s="540"/>
      <c r="AEY94" s="540"/>
      <c r="AEZ94" s="540"/>
      <c r="AFA94" s="540"/>
      <c r="AFB94" s="540"/>
      <c r="AFC94" s="540"/>
      <c r="AFD94" s="540"/>
      <c r="AFE94" s="540"/>
      <c r="AFF94" s="540"/>
      <c r="AFG94" s="540"/>
      <c r="AFH94" s="540"/>
      <c r="AFI94" s="540"/>
      <c r="AFJ94" s="540"/>
      <c r="AFK94" s="540"/>
      <c r="AFL94" s="540"/>
      <c r="AFM94" s="540"/>
      <c r="AFN94" s="540"/>
      <c r="AFO94" s="540"/>
      <c r="AFP94" s="540"/>
      <c r="AFQ94" s="540"/>
      <c r="AFR94" s="540"/>
      <c r="AFS94" s="540"/>
      <c r="AFT94" s="540"/>
      <c r="AFU94" s="540"/>
      <c r="AFV94" s="540"/>
      <c r="AFW94" s="540"/>
      <c r="AFX94" s="540"/>
      <c r="AFY94" s="540"/>
      <c r="AFZ94" s="540"/>
      <c r="AGA94" s="540"/>
      <c r="AGB94" s="540"/>
      <c r="AGC94" s="540"/>
      <c r="AGD94" s="540"/>
      <c r="AGE94" s="540"/>
      <c r="AGF94" s="540"/>
      <c r="AGG94" s="540"/>
      <c r="AGH94" s="540"/>
      <c r="AGI94" s="540"/>
      <c r="AGJ94" s="540"/>
      <c r="AGK94" s="540"/>
      <c r="AGL94" s="540"/>
      <c r="AGM94" s="540"/>
      <c r="AGN94" s="540"/>
      <c r="AGO94" s="540"/>
      <c r="AGP94" s="540"/>
      <c r="AGQ94" s="540"/>
      <c r="AGR94" s="540"/>
      <c r="AGS94" s="540"/>
      <c r="AGT94" s="540"/>
      <c r="AGU94" s="540"/>
      <c r="AGV94" s="540"/>
      <c r="AGW94" s="540"/>
      <c r="AGX94" s="540"/>
      <c r="AGY94" s="540"/>
      <c r="AGZ94" s="540"/>
      <c r="AHA94" s="540"/>
      <c r="AHB94" s="540"/>
      <c r="AHC94" s="540"/>
      <c r="AHD94" s="540"/>
      <c r="AHE94" s="540"/>
      <c r="AHF94" s="540"/>
      <c r="AHG94" s="540"/>
      <c r="AHH94" s="540"/>
      <c r="AHI94" s="540"/>
      <c r="AHJ94" s="540"/>
      <c r="AHK94" s="540"/>
      <c r="AHL94" s="540"/>
      <c r="AHM94" s="540"/>
      <c r="AHN94" s="540"/>
      <c r="AHO94" s="540"/>
      <c r="AHP94" s="540"/>
      <c r="AHQ94" s="540"/>
      <c r="AHR94" s="540"/>
      <c r="AHS94" s="540"/>
      <c r="AHT94" s="540"/>
      <c r="AHU94" s="540"/>
      <c r="AHV94" s="540"/>
      <c r="AHW94" s="540"/>
      <c r="AHX94" s="540"/>
      <c r="AHY94" s="540"/>
      <c r="AHZ94" s="540"/>
      <c r="AIA94" s="540"/>
      <c r="AIB94" s="540"/>
      <c r="AIC94" s="540"/>
      <c r="AID94" s="540"/>
      <c r="AIE94" s="540"/>
      <c r="AIF94" s="540"/>
      <c r="AIG94" s="540"/>
      <c r="AIH94" s="540"/>
      <c r="AII94" s="540"/>
      <c r="AIJ94" s="540"/>
      <c r="AIK94" s="540"/>
      <c r="AIL94" s="540"/>
      <c r="AIM94" s="540"/>
      <c r="AIN94" s="540"/>
      <c r="AIO94" s="540"/>
      <c r="AIP94" s="540"/>
      <c r="AIQ94" s="540"/>
      <c r="AIR94" s="540"/>
      <c r="AIS94" s="540"/>
      <c r="AIT94" s="540"/>
      <c r="AIU94" s="540"/>
      <c r="AIV94" s="540"/>
      <c r="AIW94" s="540"/>
      <c r="AIX94" s="540"/>
      <c r="AIY94" s="540"/>
      <c r="AIZ94" s="540"/>
      <c r="AJA94" s="540"/>
      <c r="AJB94" s="540"/>
      <c r="AJC94" s="540"/>
      <c r="AJD94" s="540"/>
      <c r="AJE94" s="540"/>
      <c r="AJF94" s="540"/>
      <c r="AJG94" s="540"/>
      <c r="AJH94" s="540"/>
      <c r="AJI94" s="540"/>
      <c r="AJJ94" s="540"/>
      <c r="AJK94" s="540"/>
    </row>
    <row r="95" spans="1:947" s="515" customFormat="1" hidden="1">
      <c r="A95" s="539"/>
      <c r="B95" s="540" t="s">
        <v>179</v>
      </c>
      <c r="C95" s="540"/>
      <c r="D95" s="540"/>
      <c r="E95" s="540"/>
      <c r="F95" s="540"/>
      <c r="G95" s="540"/>
      <c r="H95" s="540"/>
      <c r="I95" s="540"/>
      <c r="J95" s="540"/>
      <c r="K95" s="540"/>
      <c r="L95" s="540"/>
      <c r="M95" s="540"/>
      <c r="N95" s="540"/>
      <c r="O95" s="540"/>
      <c r="P95" s="540"/>
      <c r="Q95" s="540"/>
      <c r="R95" s="540"/>
      <c r="S95" s="540"/>
      <c r="T95" s="540"/>
      <c r="U95" s="540"/>
      <c r="V95" s="540"/>
      <c r="W95" s="540"/>
      <c r="X95" s="540"/>
      <c r="Y95" s="540"/>
      <c r="Z95" s="540"/>
      <c r="AA95" s="540"/>
      <c r="AB95" s="540"/>
      <c r="AC95" s="540"/>
      <c r="AD95" s="540"/>
      <c r="AE95" s="540"/>
      <c r="AF95" s="540"/>
      <c r="AG95" s="540"/>
      <c r="AH95" s="540"/>
      <c r="AI95" s="540"/>
      <c r="AJ95" s="540"/>
      <c r="AK95" s="540"/>
      <c r="AL95" s="540"/>
      <c r="AM95" s="540"/>
      <c r="AN95" s="540"/>
      <c r="AO95" s="540"/>
      <c r="AP95" s="540"/>
      <c r="AQ95" s="540"/>
      <c r="AR95" s="540"/>
      <c r="AS95" s="540"/>
      <c r="AT95" s="540"/>
      <c r="AU95" s="540"/>
      <c r="AV95" s="540"/>
      <c r="AW95" s="540"/>
      <c r="AX95" s="540"/>
      <c r="AY95" s="540"/>
      <c r="AZ95" s="540"/>
      <c r="BA95" s="540"/>
      <c r="BB95" s="540"/>
      <c r="BC95" s="540"/>
      <c r="BD95" s="540"/>
      <c r="BE95" s="540"/>
      <c r="BF95" s="540"/>
      <c r="BG95" s="540"/>
      <c r="BH95" s="540"/>
      <c r="BI95" s="540"/>
      <c r="BJ95" s="540"/>
      <c r="BK95" s="540"/>
      <c r="BL95" s="540"/>
      <c r="BM95" s="540"/>
      <c r="BN95" s="540"/>
      <c r="BO95" s="540"/>
      <c r="BP95" s="540"/>
      <c r="BQ95" s="540"/>
      <c r="BR95" s="540"/>
      <c r="BS95" s="540"/>
      <c r="BT95" s="540"/>
      <c r="BU95" s="540"/>
      <c r="BV95" s="540"/>
      <c r="BW95" s="540"/>
      <c r="BX95" s="540"/>
      <c r="BY95" s="540"/>
      <c r="BZ95" s="540"/>
      <c r="CA95" s="540"/>
      <c r="CB95" s="540"/>
      <c r="CC95" s="540"/>
      <c r="CD95" s="540"/>
      <c r="CE95" s="540"/>
      <c r="CF95" s="540"/>
      <c r="CG95" s="540"/>
      <c r="CH95" s="540"/>
      <c r="CI95" s="540"/>
      <c r="CJ95" s="540"/>
      <c r="CK95" s="540"/>
      <c r="CL95" s="540"/>
      <c r="CM95" s="540"/>
      <c r="CN95" s="540"/>
      <c r="CO95" s="540"/>
      <c r="CP95" s="540"/>
      <c r="CQ95" s="540"/>
      <c r="CR95" s="540"/>
      <c r="CS95" s="540"/>
      <c r="CT95" s="540"/>
      <c r="CU95" s="540"/>
      <c r="CV95" s="540"/>
      <c r="CW95" s="540"/>
      <c r="CX95" s="540"/>
      <c r="CY95" s="540"/>
      <c r="CZ95" s="540"/>
      <c r="DA95" s="540"/>
      <c r="DB95" s="540"/>
      <c r="DC95" s="540"/>
      <c r="DD95" s="540"/>
      <c r="DE95" s="540"/>
      <c r="DF95" s="540"/>
      <c r="DG95" s="540"/>
      <c r="DH95" s="540"/>
      <c r="DI95" s="540"/>
      <c r="DJ95" s="540"/>
      <c r="DK95" s="540"/>
      <c r="DL95" s="540"/>
      <c r="DM95" s="540"/>
      <c r="DN95" s="540"/>
      <c r="DO95" s="540"/>
      <c r="DP95" s="540"/>
      <c r="DQ95" s="540"/>
      <c r="DR95" s="540"/>
      <c r="DS95" s="540"/>
      <c r="DT95" s="540"/>
      <c r="DU95" s="540"/>
      <c r="DV95" s="540"/>
      <c r="DW95" s="540"/>
      <c r="DX95" s="540"/>
      <c r="DY95" s="540"/>
      <c r="DZ95" s="540"/>
      <c r="EA95" s="540"/>
      <c r="EB95" s="540"/>
      <c r="EC95" s="540"/>
      <c r="ED95" s="540"/>
      <c r="EE95" s="540"/>
      <c r="EF95" s="540"/>
      <c r="EG95" s="540"/>
      <c r="EH95" s="540"/>
      <c r="EI95" s="540"/>
      <c r="EJ95" s="540"/>
      <c r="EK95" s="540"/>
      <c r="EL95" s="540"/>
      <c r="EM95" s="540"/>
      <c r="EN95" s="540"/>
      <c r="EO95" s="540"/>
      <c r="EP95" s="540"/>
      <c r="EQ95" s="540"/>
      <c r="ER95" s="540"/>
      <c r="ES95" s="540"/>
      <c r="ET95" s="540"/>
      <c r="EU95" s="540"/>
      <c r="EV95" s="540"/>
      <c r="EW95" s="540"/>
      <c r="EX95" s="540"/>
      <c r="EY95" s="540"/>
      <c r="EZ95" s="540"/>
      <c r="FA95" s="540"/>
      <c r="FB95" s="540"/>
      <c r="FC95" s="540"/>
      <c r="FD95" s="540"/>
      <c r="FE95" s="540"/>
      <c r="FF95" s="540"/>
      <c r="FG95" s="540"/>
      <c r="FH95" s="540"/>
      <c r="FI95" s="540"/>
      <c r="FJ95" s="540"/>
      <c r="FK95" s="540"/>
      <c r="FL95" s="540"/>
      <c r="FM95" s="540"/>
      <c r="FN95" s="540"/>
      <c r="FO95" s="540"/>
      <c r="FP95" s="540"/>
      <c r="FQ95" s="540"/>
      <c r="FR95" s="540"/>
      <c r="FS95" s="540"/>
      <c r="FT95" s="540"/>
      <c r="FU95" s="540"/>
      <c r="FV95" s="540"/>
      <c r="FW95" s="540"/>
      <c r="FX95" s="540"/>
      <c r="FY95" s="540"/>
      <c r="FZ95" s="540"/>
      <c r="GA95" s="540"/>
      <c r="GB95" s="540"/>
      <c r="GC95" s="540"/>
      <c r="GD95" s="540"/>
      <c r="GE95" s="540"/>
      <c r="GF95" s="540"/>
      <c r="GG95" s="540"/>
      <c r="GH95" s="540"/>
      <c r="GI95" s="540"/>
      <c r="GJ95" s="540"/>
      <c r="GK95" s="540"/>
      <c r="GL95" s="540"/>
      <c r="GM95" s="540"/>
      <c r="GN95" s="540"/>
      <c r="GO95" s="540"/>
      <c r="GP95" s="540"/>
      <c r="GQ95" s="540"/>
      <c r="GR95" s="540"/>
      <c r="GS95" s="540"/>
      <c r="GT95" s="540"/>
      <c r="GU95" s="540"/>
      <c r="GV95" s="540"/>
      <c r="GW95" s="540"/>
      <c r="GX95" s="540"/>
      <c r="GY95" s="540"/>
      <c r="GZ95" s="540"/>
      <c r="HA95" s="540"/>
      <c r="HB95" s="540"/>
      <c r="HC95" s="540"/>
      <c r="HD95" s="540"/>
      <c r="HE95" s="540"/>
      <c r="HF95" s="540"/>
      <c r="HG95" s="540"/>
      <c r="HH95" s="540"/>
      <c r="HI95" s="540"/>
      <c r="HJ95" s="540"/>
      <c r="HK95" s="540"/>
      <c r="HL95" s="540"/>
      <c r="HM95" s="540"/>
      <c r="HN95" s="540"/>
      <c r="HO95" s="540"/>
      <c r="HP95" s="540"/>
      <c r="HQ95" s="540"/>
      <c r="HR95" s="540"/>
      <c r="HS95" s="540"/>
      <c r="HT95" s="540"/>
      <c r="HU95" s="540"/>
      <c r="HV95" s="540"/>
      <c r="HW95" s="540"/>
      <c r="HX95" s="540"/>
      <c r="HY95" s="540"/>
      <c r="HZ95" s="540"/>
      <c r="IA95" s="540"/>
      <c r="IB95" s="540"/>
      <c r="IC95" s="540"/>
      <c r="ID95" s="540"/>
      <c r="IE95" s="540"/>
      <c r="IF95" s="540"/>
      <c r="IG95" s="540"/>
      <c r="IH95" s="540"/>
      <c r="II95" s="540"/>
      <c r="IJ95" s="540"/>
      <c r="IK95" s="540"/>
      <c r="IL95" s="540"/>
      <c r="IM95" s="540"/>
      <c r="IN95" s="540"/>
      <c r="IO95" s="540"/>
      <c r="IP95" s="540"/>
      <c r="IQ95" s="540"/>
      <c r="IR95" s="540"/>
      <c r="IS95" s="540"/>
      <c r="IT95" s="540"/>
      <c r="IU95" s="540"/>
      <c r="IV95" s="540"/>
      <c r="IW95" s="540"/>
      <c r="IX95" s="540"/>
      <c r="IY95" s="540"/>
      <c r="IZ95" s="540"/>
      <c r="JA95" s="540"/>
      <c r="JB95" s="540"/>
      <c r="JC95" s="540"/>
      <c r="JD95" s="540"/>
      <c r="JE95" s="540"/>
      <c r="JF95" s="540"/>
      <c r="JG95" s="540"/>
      <c r="JH95" s="540"/>
      <c r="JI95" s="540"/>
      <c r="JJ95" s="540"/>
      <c r="JK95" s="540"/>
      <c r="JL95" s="540"/>
      <c r="JM95" s="540"/>
      <c r="JN95" s="540"/>
      <c r="JO95" s="540"/>
      <c r="JP95" s="540"/>
      <c r="JQ95" s="540"/>
      <c r="JR95" s="540"/>
      <c r="JS95" s="540"/>
      <c r="JT95" s="540"/>
      <c r="JU95" s="540"/>
      <c r="JV95" s="540"/>
      <c r="JW95" s="540"/>
      <c r="JX95" s="540"/>
      <c r="JY95" s="540"/>
      <c r="JZ95" s="540"/>
      <c r="KA95" s="540"/>
      <c r="KB95" s="540"/>
      <c r="KC95" s="540"/>
      <c r="KD95" s="540"/>
      <c r="KE95" s="540"/>
      <c r="KF95" s="540"/>
      <c r="KG95" s="540"/>
      <c r="KH95" s="540"/>
      <c r="KI95" s="540"/>
      <c r="KJ95" s="540"/>
      <c r="KK95" s="540"/>
      <c r="KL95" s="540"/>
      <c r="KM95" s="540"/>
      <c r="KN95" s="540"/>
      <c r="KO95" s="540"/>
      <c r="KP95" s="540"/>
      <c r="KQ95" s="540"/>
      <c r="KR95" s="540"/>
      <c r="KS95" s="540"/>
      <c r="KT95" s="540"/>
      <c r="KU95" s="540"/>
      <c r="KV95" s="540"/>
      <c r="KW95" s="540"/>
      <c r="KX95" s="540"/>
      <c r="KY95" s="540"/>
      <c r="KZ95" s="540"/>
      <c r="LA95" s="540"/>
      <c r="LB95" s="540"/>
      <c r="LC95" s="540"/>
      <c r="LD95" s="540"/>
      <c r="LE95" s="540"/>
      <c r="LF95" s="540"/>
      <c r="LG95" s="540"/>
      <c r="LH95" s="540"/>
      <c r="LI95" s="540"/>
      <c r="LJ95" s="540"/>
      <c r="LK95" s="540"/>
      <c r="LL95" s="540"/>
      <c r="LM95" s="540"/>
      <c r="LN95" s="540"/>
      <c r="LO95" s="540"/>
      <c r="LP95" s="540"/>
      <c r="LQ95" s="540"/>
      <c r="LR95" s="540"/>
      <c r="LS95" s="540"/>
      <c r="LT95" s="540"/>
      <c r="LU95" s="540"/>
      <c r="LV95" s="540"/>
      <c r="LW95" s="540"/>
      <c r="LX95" s="540"/>
      <c r="LY95" s="540"/>
      <c r="LZ95" s="540"/>
      <c r="MA95" s="540"/>
      <c r="MB95" s="540"/>
      <c r="MC95" s="540"/>
      <c r="MD95" s="540"/>
      <c r="ME95" s="540"/>
      <c r="MF95" s="540"/>
      <c r="MG95" s="540"/>
      <c r="MH95" s="540"/>
      <c r="MI95" s="540"/>
      <c r="MJ95" s="540"/>
      <c r="MK95" s="540"/>
      <c r="ML95" s="540"/>
      <c r="MM95" s="540"/>
      <c r="MN95" s="540"/>
      <c r="MO95" s="540"/>
      <c r="MP95" s="540"/>
      <c r="MQ95" s="540"/>
      <c r="MR95" s="540"/>
      <c r="MS95" s="540"/>
      <c r="MT95" s="540"/>
      <c r="MU95" s="540"/>
      <c r="MV95" s="540"/>
      <c r="MW95" s="540"/>
      <c r="MX95" s="540"/>
      <c r="MY95" s="540"/>
      <c r="MZ95" s="540"/>
      <c r="NA95" s="540"/>
      <c r="NB95" s="540"/>
      <c r="NC95" s="540"/>
      <c r="ND95" s="540"/>
      <c r="NE95" s="540"/>
      <c r="NF95" s="540"/>
      <c r="NG95" s="540"/>
      <c r="NH95" s="540"/>
      <c r="NI95" s="540"/>
      <c r="NJ95" s="540"/>
      <c r="NK95" s="540"/>
      <c r="NL95" s="540"/>
      <c r="NM95" s="540"/>
      <c r="NN95" s="540"/>
      <c r="NO95" s="540"/>
      <c r="NP95" s="540"/>
      <c r="NQ95" s="540"/>
      <c r="NR95" s="540"/>
      <c r="NS95" s="540"/>
      <c r="NT95" s="540"/>
      <c r="NU95" s="540"/>
      <c r="NV95" s="540"/>
      <c r="NW95" s="540"/>
      <c r="NX95" s="540"/>
      <c r="NY95" s="540"/>
      <c r="NZ95" s="540"/>
      <c r="OA95" s="540"/>
      <c r="OB95" s="540"/>
      <c r="OC95" s="540"/>
      <c r="OD95" s="540"/>
      <c r="OE95" s="540"/>
      <c r="OF95" s="540"/>
      <c r="OG95" s="540"/>
      <c r="OH95" s="540"/>
      <c r="OI95" s="540"/>
      <c r="OJ95" s="540"/>
      <c r="OK95" s="540"/>
      <c r="OL95" s="540"/>
      <c r="OM95" s="540"/>
      <c r="ON95" s="540"/>
      <c r="OO95" s="540"/>
      <c r="OP95" s="540"/>
      <c r="OQ95" s="540"/>
      <c r="OR95" s="540"/>
      <c r="OS95" s="540"/>
      <c r="OT95" s="540"/>
      <c r="OU95" s="540"/>
      <c r="OV95" s="540"/>
      <c r="OW95" s="540"/>
      <c r="OX95" s="540"/>
      <c r="OY95" s="540"/>
      <c r="OZ95" s="540"/>
      <c r="PA95" s="540"/>
      <c r="PB95" s="540"/>
      <c r="PC95" s="540"/>
      <c r="PD95" s="540"/>
      <c r="PE95" s="540"/>
      <c r="PF95" s="540"/>
      <c r="PG95" s="540"/>
      <c r="PH95" s="540"/>
      <c r="PI95" s="540"/>
      <c r="PJ95" s="540"/>
      <c r="PK95" s="540"/>
      <c r="PL95" s="540"/>
      <c r="PM95" s="540"/>
      <c r="PN95" s="540"/>
      <c r="PO95" s="540"/>
      <c r="PP95" s="540"/>
      <c r="PQ95" s="540"/>
      <c r="PR95" s="540"/>
      <c r="PS95" s="540"/>
      <c r="PT95" s="540"/>
      <c r="PU95" s="540"/>
      <c r="PV95" s="540"/>
      <c r="PW95" s="540"/>
      <c r="PX95" s="540"/>
      <c r="PY95" s="540"/>
      <c r="PZ95" s="540"/>
      <c r="QA95" s="540"/>
      <c r="QB95" s="540"/>
      <c r="QC95" s="540"/>
      <c r="QD95" s="540"/>
      <c r="QE95" s="540"/>
      <c r="QF95" s="540"/>
      <c r="QG95" s="540"/>
      <c r="QH95" s="540"/>
      <c r="QI95" s="540"/>
      <c r="QJ95" s="540"/>
      <c r="QK95" s="540"/>
      <c r="QL95" s="540"/>
      <c r="QM95" s="540"/>
      <c r="QN95" s="540"/>
      <c r="QO95" s="540"/>
      <c r="QP95" s="540"/>
      <c r="QQ95" s="540"/>
      <c r="QR95" s="540"/>
      <c r="QS95" s="540"/>
      <c r="QT95" s="540"/>
      <c r="QU95" s="540"/>
      <c r="QV95" s="540"/>
      <c r="QW95" s="540"/>
      <c r="QX95" s="540"/>
      <c r="QY95" s="540"/>
      <c r="QZ95" s="540"/>
      <c r="RA95" s="540"/>
      <c r="RB95" s="540"/>
      <c r="RC95" s="540"/>
      <c r="RD95" s="540"/>
      <c r="RE95" s="540"/>
      <c r="RF95" s="540"/>
      <c r="RG95" s="540"/>
      <c r="RH95" s="540"/>
      <c r="RI95" s="540"/>
      <c r="RJ95" s="540"/>
      <c r="RK95" s="540"/>
      <c r="RL95" s="540"/>
      <c r="RM95" s="540"/>
      <c r="RN95" s="540"/>
      <c r="RO95" s="540"/>
      <c r="RP95" s="540"/>
      <c r="RQ95" s="540"/>
      <c r="RR95" s="540"/>
      <c r="RS95" s="540"/>
      <c r="RT95" s="540"/>
      <c r="RU95" s="540"/>
      <c r="RV95" s="540"/>
      <c r="RW95" s="540"/>
      <c r="RX95" s="540"/>
      <c r="RY95" s="540"/>
      <c r="RZ95" s="540"/>
      <c r="SA95" s="540"/>
      <c r="SB95" s="540"/>
      <c r="SC95" s="540"/>
      <c r="SD95" s="540"/>
      <c r="SE95" s="540"/>
      <c r="SF95" s="540"/>
      <c r="SG95" s="540"/>
      <c r="SH95" s="540"/>
      <c r="SI95" s="540"/>
      <c r="SJ95" s="540"/>
      <c r="SK95" s="540"/>
      <c r="SL95" s="540"/>
      <c r="SM95" s="540"/>
      <c r="SN95" s="540"/>
      <c r="SO95" s="540"/>
      <c r="SP95" s="540"/>
      <c r="SQ95" s="540"/>
      <c r="SR95" s="540"/>
      <c r="SS95" s="540"/>
      <c r="ST95" s="540"/>
      <c r="SU95" s="540"/>
      <c r="SV95" s="540"/>
      <c r="SW95" s="540"/>
      <c r="SX95" s="540"/>
      <c r="SY95" s="540"/>
      <c r="SZ95" s="540"/>
      <c r="TA95" s="540"/>
      <c r="TB95" s="540"/>
      <c r="TC95" s="540"/>
      <c r="TD95" s="540"/>
      <c r="TE95" s="540"/>
      <c r="TF95" s="540"/>
      <c r="TG95" s="540"/>
      <c r="TH95" s="540"/>
      <c r="TI95" s="540"/>
      <c r="TJ95" s="540"/>
      <c r="TK95" s="540"/>
      <c r="TL95" s="540"/>
      <c r="TM95" s="540"/>
      <c r="TN95" s="540"/>
      <c r="TO95" s="540"/>
      <c r="TP95" s="540"/>
      <c r="TQ95" s="540"/>
      <c r="TR95" s="540"/>
      <c r="TS95" s="540"/>
      <c r="TT95" s="540"/>
      <c r="TU95" s="540"/>
      <c r="TV95" s="540"/>
      <c r="TW95" s="540"/>
      <c r="TX95" s="540"/>
      <c r="TY95" s="540"/>
      <c r="TZ95" s="540"/>
      <c r="UA95" s="540"/>
      <c r="UB95" s="540"/>
      <c r="UC95" s="540"/>
      <c r="UD95" s="540"/>
      <c r="UE95" s="540"/>
      <c r="UF95" s="540"/>
      <c r="UG95" s="540"/>
      <c r="UH95" s="540"/>
      <c r="UI95" s="540"/>
      <c r="UJ95" s="540"/>
      <c r="UK95" s="540"/>
      <c r="UL95" s="540"/>
      <c r="UM95" s="540"/>
      <c r="UN95" s="540"/>
      <c r="UO95" s="540"/>
      <c r="UP95" s="540"/>
      <c r="UQ95" s="540"/>
      <c r="UR95" s="540"/>
      <c r="US95" s="540"/>
      <c r="UT95" s="540"/>
      <c r="UU95" s="540"/>
      <c r="UV95" s="540"/>
      <c r="UW95" s="540"/>
      <c r="UX95" s="540"/>
      <c r="UY95" s="540"/>
      <c r="UZ95" s="540"/>
      <c r="VA95" s="540"/>
      <c r="VB95" s="540"/>
      <c r="VC95" s="540"/>
      <c r="VD95" s="540"/>
      <c r="VE95" s="540"/>
      <c r="VF95" s="540"/>
      <c r="VG95" s="540"/>
      <c r="VH95" s="540"/>
      <c r="VI95" s="540"/>
      <c r="VJ95" s="540"/>
      <c r="VK95" s="540"/>
      <c r="VL95" s="540"/>
      <c r="VM95" s="540"/>
      <c r="VN95" s="540"/>
      <c r="VO95" s="540"/>
      <c r="VP95" s="540"/>
      <c r="VQ95" s="540"/>
      <c r="VR95" s="540"/>
      <c r="VS95" s="540"/>
      <c r="VT95" s="540"/>
      <c r="VU95" s="540"/>
      <c r="VV95" s="540"/>
      <c r="VW95" s="540"/>
      <c r="VX95" s="540"/>
      <c r="VY95" s="540"/>
      <c r="VZ95" s="540"/>
      <c r="WA95" s="540"/>
      <c r="WB95" s="540"/>
      <c r="WC95" s="540"/>
      <c r="WD95" s="540"/>
      <c r="WE95" s="540"/>
      <c r="WF95" s="540"/>
      <c r="WG95" s="540"/>
      <c r="WH95" s="540"/>
      <c r="WI95" s="540"/>
      <c r="WJ95" s="540"/>
      <c r="WK95" s="540"/>
      <c r="WL95" s="540"/>
      <c r="WM95" s="540"/>
      <c r="WN95" s="540"/>
      <c r="WO95" s="540"/>
      <c r="WP95" s="540"/>
      <c r="WQ95" s="540"/>
      <c r="WR95" s="540"/>
      <c r="WS95" s="540"/>
      <c r="WT95" s="540"/>
      <c r="WU95" s="540"/>
      <c r="WV95" s="540"/>
      <c r="WW95" s="540"/>
      <c r="WX95" s="540"/>
      <c r="WY95" s="540"/>
      <c r="WZ95" s="540"/>
      <c r="XA95" s="540"/>
      <c r="XB95" s="540"/>
      <c r="XC95" s="540"/>
      <c r="XD95" s="540"/>
      <c r="XE95" s="540"/>
      <c r="XF95" s="540"/>
      <c r="XG95" s="540"/>
      <c r="XH95" s="540"/>
      <c r="XI95" s="540"/>
      <c r="XJ95" s="540"/>
      <c r="XK95" s="540"/>
      <c r="XL95" s="540"/>
      <c r="XM95" s="540"/>
      <c r="XN95" s="540"/>
      <c r="XO95" s="540"/>
      <c r="XP95" s="540"/>
      <c r="XQ95" s="540"/>
      <c r="XR95" s="540"/>
      <c r="XS95" s="540"/>
      <c r="XT95" s="540"/>
      <c r="XU95" s="540"/>
      <c r="XV95" s="540"/>
      <c r="XW95" s="540"/>
      <c r="XX95" s="540"/>
      <c r="XY95" s="540"/>
      <c r="XZ95" s="540"/>
      <c r="YA95" s="540"/>
      <c r="YB95" s="540"/>
      <c r="YC95" s="540"/>
      <c r="YD95" s="540"/>
      <c r="YE95" s="540"/>
      <c r="YF95" s="540"/>
      <c r="YG95" s="540"/>
      <c r="YH95" s="540"/>
      <c r="YI95" s="540"/>
      <c r="YJ95" s="540"/>
      <c r="YK95" s="540"/>
      <c r="YL95" s="540"/>
      <c r="YM95" s="540"/>
      <c r="YN95" s="540"/>
      <c r="YO95" s="540"/>
      <c r="YP95" s="540"/>
      <c r="YQ95" s="540"/>
      <c r="YR95" s="540"/>
      <c r="YS95" s="540"/>
      <c r="YT95" s="540"/>
      <c r="YU95" s="540"/>
      <c r="YV95" s="540"/>
      <c r="YW95" s="540"/>
      <c r="YX95" s="540"/>
      <c r="YY95" s="540"/>
      <c r="YZ95" s="540"/>
      <c r="ZA95" s="540"/>
      <c r="ZB95" s="540"/>
      <c r="ZC95" s="540"/>
      <c r="ZD95" s="540"/>
      <c r="ZE95" s="540"/>
      <c r="ZF95" s="540"/>
      <c r="ZG95" s="540"/>
      <c r="ZH95" s="540"/>
      <c r="ZI95" s="540"/>
      <c r="ZJ95" s="540"/>
      <c r="ZK95" s="540"/>
      <c r="ZL95" s="540"/>
      <c r="ZM95" s="540"/>
      <c r="ZN95" s="540"/>
      <c r="ZO95" s="540"/>
      <c r="ZP95" s="540"/>
      <c r="ZQ95" s="540"/>
      <c r="ZR95" s="540"/>
      <c r="ZS95" s="540"/>
      <c r="ZT95" s="540"/>
      <c r="ZU95" s="540"/>
      <c r="ZV95" s="540"/>
      <c r="ZW95" s="540"/>
      <c r="ZX95" s="540"/>
      <c r="ZY95" s="540"/>
      <c r="ZZ95" s="540"/>
      <c r="AAA95" s="540"/>
      <c r="AAB95" s="540"/>
      <c r="AAC95" s="540"/>
      <c r="AAD95" s="540"/>
      <c r="AAE95" s="540"/>
      <c r="AAF95" s="540"/>
      <c r="AAG95" s="540"/>
      <c r="AAH95" s="540"/>
      <c r="AAI95" s="540"/>
      <c r="AAJ95" s="540"/>
      <c r="AAK95" s="540"/>
      <c r="AAL95" s="540"/>
      <c r="AAM95" s="540"/>
      <c r="AAN95" s="540"/>
      <c r="AAO95" s="540"/>
      <c r="AAP95" s="540"/>
      <c r="AAQ95" s="540"/>
      <c r="AAR95" s="540"/>
      <c r="AAS95" s="540"/>
      <c r="AAT95" s="540"/>
      <c r="AAU95" s="540"/>
      <c r="AAV95" s="540"/>
      <c r="AAW95" s="540"/>
      <c r="AAX95" s="540"/>
      <c r="AAY95" s="540"/>
      <c r="AAZ95" s="540"/>
      <c r="ABA95" s="540"/>
      <c r="ABB95" s="540"/>
      <c r="ABC95" s="540"/>
      <c r="ABD95" s="540"/>
      <c r="ABE95" s="540"/>
      <c r="ABF95" s="540"/>
      <c r="ABG95" s="540"/>
      <c r="ABH95" s="540"/>
      <c r="ABI95" s="540"/>
      <c r="ABJ95" s="540"/>
      <c r="ABK95" s="540"/>
      <c r="ABL95" s="540"/>
      <c r="ABM95" s="540"/>
      <c r="ABN95" s="540"/>
      <c r="ABO95" s="540"/>
      <c r="ABP95" s="540"/>
      <c r="ABQ95" s="540"/>
      <c r="ABR95" s="540"/>
      <c r="ABS95" s="540"/>
      <c r="ABT95" s="540"/>
      <c r="ABU95" s="540"/>
      <c r="ABV95" s="540"/>
      <c r="ABW95" s="540"/>
      <c r="ABX95" s="540"/>
      <c r="ABY95" s="540"/>
      <c r="ABZ95" s="540"/>
      <c r="ACA95" s="540"/>
      <c r="ACB95" s="540"/>
      <c r="ACC95" s="540"/>
      <c r="ACD95" s="540"/>
      <c r="ACE95" s="540"/>
      <c r="ACF95" s="540"/>
      <c r="ACG95" s="540"/>
      <c r="ACH95" s="540"/>
      <c r="ACI95" s="540"/>
      <c r="ACJ95" s="540"/>
      <c r="ACK95" s="540"/>
      <c r="ACL95" s="540"/>
      <c r="ACM95" s="540"/>
      <c r="ACN95" s="540"/>
      <c r="ACO95" s="540"/>
      <c r="ACP95" s="540"/>
      <c r="ACQ95" s="540"/>
      <c r="ACR95" s="540"/>
      <c r="ACS95" s="540"/>
      <c r="ACT95" s="540"/>
      <c r="ACU95" s="540"/>
      <c r="ACV95" s="540"/>
      <c r="ACW95" s="540"/>
      <c r="ACX95" s="540"/>
      <c r="ACY95" s="540"/>
      <c r="ACZ95" s="540"/>
      <c r="ADA95" s="540"/>
      <c r="ADB95" s="540"/>
      <c r="ADC95" s="540"/>
      <c r="ADD95" s="540"/>
      <c r="ADE95" s="540"/>
      <c r="ADF95" s="540"/>
      <c r="ADG95" s="540"/>
      <c r="ADH95" s="540"/>
      <c r="ADI95" s="540"/>
      <c r="ADJ95" s="540"/>
      <c r="ADK95" s="540"/>
      <c r="ADL95" s="540"/>
      <c r="ADM95" s="540"/>
      <c r="ADN95" s="540"/>
      <c r="ADO95" s="540"/>
      <c r="ADP95" s="540"/>
      <c r="ADQ95" s="540"/>
      <c r="ADR95" s="540"/>
      <c r="ADS95" s="540"/>
      <c r="ADT95" s="540"/>
      <c r="ADU95" s="540"/>
      <c r="ADV95" s="540"/>
      <c r="ADW95" s="540"/>
      <c r="ADX95" s="540"/>
      <c r="ADY95" s="540"/>
      <c r="ADZ95" s="540"/>
      <c r="AEA95" s="540"/>
      <c r="AEB95" s="540"/>
      <c r="AEC95" s="540"/>
      <c r="AED95" s="540"/>
      <c r="AEE95" s="540"/>
      <c r="AEF95" s="540"/>
      <c r="AEG95" s="540"/>
      <c r="AEH95" s="540"/>
      <c r="AEI95" s="540"/>
      <c r="AEJ95" s="540"/>
      <c r="AEK95" s="540"/>
      <c r="AEL95" s="540"/>
      <c r="AEM95" s="540"/>
      <c r="AEN95" s="540"/>
      <c r="AEO95" s="540"/>
      <c r="AEP95" s="540"/>
      <c r="AEQ95" s="540"/>
      <c r="AER95" s="540"/>
      <c r="AES95" s="540"/>
      <c r="AET95" s="540"/>
      <c r="AEU95" s="540"/>
      <c r="AEV95" s="540"/>
      <c r="AEW95" s="540"/>
      <c r="AEX95" s="540"/>
      <c r="AEY95" s="540"/>
      <c r="AEZ95" s="540"/>
      <c r="AFA95" s="540"/>
      <c r="AFB95" s="540"/>
      <c r="AFC95" s="540"/>
      <c r="AFD95" s="540"/>
      <c r="AFE95" s="540"/>
      <c r="AFF95" s="540"/>
      <c r="AFG95" s="540"/>
      <c r="AFH95" s="540"/>
      <c r="AFI95" s="540"/>
      <c r="AFJ95" s="540"/>
      <c r="AFK95" s="540"/>
      <c r="AFL95" s="540"/>
      <c r="AFM95" s="540"/>
      <c r="AFN95" s="540"/>
      <c r="AFO95" s="540"/>
      <c r="AFP95" s="540"/>
      <c r="AFQ95" s="540"/>
      <c r="AFR95" s="540"/>
      <c r="AFS95" s="540"/>
      <c r="AFT95" s="540"/>
      <c r="AFU95" s="540"/>
      <c r="AFV95" s="540"/>
      <c r="AFW95" s="540"/>
      <c r="AFX95" s="540"/>
      <c r="AFY95" s="540"/>
      <c r="AFZ95" s="540"/>
      <c r="AGA95" s="540"/>
      <c r="AGB95" s="540"/>
      <c r="AGC95" s="540"/>
      <c r="AGD95" s="540"/>
      <c r="AGE95" s="540"/>
      <c r="AGF95" s="540"/>
      <c r="AGG95" s="540"/>
      <c r="AGH95" s="540"/>
      <c r="AGI95" s="540"/>
      <c r="AGJ95" s="540"/>
      <c r="AGK95" s="540"/>
      <c r="AGL95" s="540"/>
      <c r="AGM95" s="540"/>
      <c r="AGN95" s="540"/>
      <c r="AGO95" s="540"/>
      <c r="AGP95" s="540"/>
      <c r="AGQ95" s="540"/>
      <c r="AGR95" s="540"/>
      <c r="AGS95" s="540"/>
      <c r="AGT95" s="540"/>
      <c r="AGU95" s="540"/>
      <c r="AGV95" s="540"/>
      <c r="AGW95" s="540"/>
      <c r="AGX95" s="540"/>
      <c r="AGY95" s="540"/>
      <c r="AGZ95" s="540"/>
      <c r="AHA95" s="540"/>
      <c r="AHB95" s="540"/>
      <c r="AHC95" s="540"/>
      <c r="AHD95" s="540"/>
      <c r="AHE95" s="540"/>
      <c r="AHF95" s="540"/>
      <c r="AHG95" s="540"/>
      <c r="AHH95" s="540"/>
      <c r="AHI95" s="540"/>
      <c r="AHJ95" s="540"/>
      <c r="AHK95" s="540"/>
      <c r="AHL95" s="540"/>
      <c r="AHM95" s="540"/>
      <c r="AHN95" s="540"/>
      <c r="AHO95" s="540"/>
      <c r="AHP95" s="540"/>
      <c r="AHQ95" s="540"/>
      <c r="AHR95" s="540"/>
      <c r="AHS95" s="540"/>
      <c r="AHT95" s="540"/>
      <c r="AHU95" s="540"/>
      <c r="AHV95" s="540"/>
      <c r="AHW95" s="540"/>
      <c r="AHX95" s="540"/>
      <c r="AHY95" s="540"/>
      <c r="AHZ95" s="540"/>
      <c r="AIA95" s="540"/>
      <c r="AIB95" s="540"/>
      <c r="AIC95" s="540"/>
      <c r="AID95" s="540"/>
      <c r="AIE95" s="540"/>
      <c r="AIF95" s="540"/>
      <c r="AIG95" s="540"/>
      <c r="AIH95" s="540"/>
      <c r="AII95" s="540"/>
      <c r="AIJ95" s="540"/>
      <c r="AIK95" s="540"/>
      <c r="AIL95" s="540"/>
      <c r="AIM95" s="540"/>
      <c r="AIN95" s="540"/>
      <c r="AIO95" s="540"/>
      <c r="AIP95" s="540"/>
      <c r="AIQ95" s="540"/>
      <c r="AIR95" s="540"/>
      <c r="AIS95" s="540"/>
      <c r="AIT95" s="540"/>
      <c r="AIU95" s="540"/>
      <c r="AIV95" s="540"/>
      <c r="AIW95" s="540"/>
      <c r="AIX95" s="540"/>
      <c r="AIY95" s="540"/>
      <c r="AIZ95" s="540"/>
      <c r="AJA95" s="540"/>
      <c r="AJB95" s="540"/>
      <c r="AJC95" s="540"/>
      <c r="AJD95" s="540"/>
      <c r="AJE95" s="540"/>
      <c r="AJF95" s="540"/>
      <c r="AJG95" s="540"/>
      <c r="AJH95" s="540"/>
      <c r="AJI95" s="540"/>
      <c r="AJJ95" s="540"/>
      <c r="AJK95" s="540"/>
    </row>
    <row r="96" spans="1:947" s="515" customFormat="1" hidden="1">
      <c r="A96" s="539"/>
      <c r="B96" s="540" t="s">
        <v>180</v>
      </c>
      <c r="C96" s="540"/>
      <c r="D96" s="540"/>
      <c r="E96" s="540"/>
      <c r="F96" s="540"/>
      <c r="G96" s="540"/>
      <c r="H96" s="540"/>
      <c r="I96" s="540"/>
      <c r="J96" s="540"/>
      <c r="K96" s="540"/>
      <c r="L96" s="540"/>
      <c r="M96" s="540"/>
      <c r="N96" s="540"/>
      <c r="O96" s="540"/>
      <c r="P96" s="540"/>
      <c r="Q96" s="540"/>
      <c r="R96" s="540"/>
      <c r="S96" s="540"/>
      <c r="T96" s="540"/>
      <c r="U96" s="540"/>
      <c r="V96" s="540"/>
      <c r="W96" s="540"/>
      <c r="X96" s="540"/>
      <c r="Y96" s="540"/>
      <c r="Z96" s="540"/>
      <c r="AA96" s="540"/>
      <c r="AB96" s="540"/>
      <c r="AC96" s="540"/>
      <c r="AD96" s="540"/>
      <c r="AE96" s="540"/>
      <c r="AF96" s="540"/>
      <c r="AG96" s="540"/>
      <c r="AH96" s="540"/>
      <c r="AI96" s="540"/>
      <c r="AJ96" s="540"/>
      <c r="AK96" s="540"/>
      <c r="AL96" s="540"/>
      <c r="AM96" s="540"/>
      <c r="AN96" s="540"/>
      <c r="AO96" s="540"/>
      <c r="AP96" s="540"/>
      <c r="AQ96" s="540"/>
      <c r="AR96" s="540"/>
      <c r="AS96" s="540"/>
      <c r="AT96" s="540"/>
      <c r="AU96" s="540"/>
      <c r="AV96" s="540"/>
      <c r="AW96" s="540"/>
      <c r="AX96" s="540"/>
      <c r="AY96" s="540"/>
      <c r="AZ96" s="540"/>
      <c r="BA96" s="540"/>
      <c r="BB96" s="540"/>
      <c r="BC96" s="540"/>
      <c r="BD96" s="540"/>
      <c r="BE96" s="540"/>
      <c r="BF96" s="540"/>
      <c r="BG96" s="540"/>
      <c r="BH96" s="540"/>
      <c r="BI96" s="540"/>
      <c r="BJ96" s="540"/>
      <c r="BK96" s="540"/>
      <c r="BL96" s="540"/>
      <c r="BM96" s="540"/>
      <c r="BN96" s="540"/>
      <c r="BO96" s="540"/>
      <c r="BP96" s="540"/>
      <c r="BQ96" s="540"/>
      <c r="BR96" s="540"/>
      <c r="BS96" s="540"/>
      <c r="BT96" s="540"/>
      <c r="BU96" s="540"/>
      <c r="BV96" s="540"/>
      <c r="BW96" s="540"/>
      <c r="BX96" s="540"/>
      <c r="BY96" s="540"/>
      <c r="BZ96" s="540"/>
      <c r="CA96" s="540"/>
      <c r="CB96" s="540"/>
      <c r="CC96" s="540"/>
      <c r="CD96" s="540"/>
      <c r="CE96" s="540"/>
      <c r="CF96" s="540"/>
      <c r="CG96" s="540"/>
      <c r="CH96" s="540"/>
      <c r="CI96" s="540"/>
      <c r="CJ96" s="540"/>
      <c r="CK96" s="540"/>
      <c r="CL96" s="540"/>
      <c r="CM96" s="540"/>
      <c r="CN96" s="540"/>
      <c r="CO96" s="540"/>
      <c r="CP96" s="540"/>
      <c r="CQ96" s="540"/>
      <c r="CR96" s="540"/>
      <c r="CS96" s="540"/>
      <c r="CT96" s="540"/>
      <c r="CU96" s="540"/>
      <c r="CV96" s="540"/>
      <c r="CW96" s="540"/>
      <c r="CX96" s="540"/>
      <c r="CY96" s="540"/>
      <c r="CZ96" s="540"/>
      <c r="DA96" s="540"/>
      <c r="DB96" s="540"/>
      <c r="DC96" s="540"/>
      <c r="DD96" s="540"/>
      <c r="DE96" s="540"/>
      <c r="DF96" s="540"/>
      <c r="DG96" s="540"/>
      <c r="DH96" s="540"/>
      <c r="DI96" s="540"/>
      <c r="DJ96" s="540"/>
      <c r="DK96" s="540"/>
      <c r="DL96" s="540"/>
      <c r="DM96" s="540"/>
      <c r="DN96" s="540"/>
      <c r="DO96" s="540"/>
      <c r="DP96" s="540"/>
      <c r="DQ96" s="540"/>
      <c r="DR96" s="540"/>
      <c r="DS96" s="540"/>
      <c r="DT96" s="540"/>
      <c r="DU96" s="540"/>
      <c r="DV96" s="540"/>
      <c r="DW96" s="540"/>
      <c r="DX96" s="540"/>
      <c r="DY96" s="540"/>
      <c r="DZ96" s="540"/>
      <c r="EA96" s="540"/>
      <c r="EB96" s="540"/>
      <c r="EC96" s="540"/>
      <c r="ED96" s="540"/>
      <c r="EE96" s="540"/>
      <c r="EF96" s="540"/>
      <c r="EG96" s="540"/>
      <c r="EH96" s="540"/>
      <c r="EI96" s="540"/>
      <c r="EJ96" s="540"/>
      <c r="EK96" s="540"/>
      <c r="EL96" s="540"/>
      <c r="EM96" s="540"/>
      <c r="EN96" s="540"/>
      <c r="EO96" s="540"/>
      <c r="EP96" s="540"/>
      <c r="EQ96" s="540"/>
      <c r="ER96" s="540"/>
      <c r="ES96" s="540"/>
      <c r="ET96" s="540"/>
      <c r="EU96" s="540"/>
      <c r="EV96" s="540"/>
      <c r="EW96" s="540"/>
      <c r="EX96" s="540"/>
      <c r="EY96" s="540"/>
      <c r="EZ96" s="540"/>
      <c r="FA96" s="540"/>
      <c r="FB96" s="540"/>
      <c r="FC96" s="540"/>
      <c r="FD96" s="540"/>
      <c r="FE96" s="540"/>
      <c r="FF96" s="540"/>
      <c r="FG96" s="540"/>
      <c r="FH96" s="540"/>
      <c r="FI96" s="540"/>
      <c r="FJ96" s="540"/>
      <c r="FK96" s="540"/>
      <c r="FL96" s="540"/>
      <c r="FM96" s="540"/>
      <c r="FN96" s="540"/>
      <c r="FO96" s="540"/>
      <c r="FP96" s="540"/>
      <c r="FQ96" s="540"/>
      <c r="FR96" s="540"/>
      <c r="FS96" s="540"/>
      <c r="FT96" s="540"/>
      <c r="FU96" s="540"/>
      <c r="FV96" s="540"/>
      <c r="FW96" s="540"/>
      <c r="FX96" s="540"/>
      <c r="FY96" s="540"/>
      <c r="FZ96" s="540"/>
      <c r="GA96" s="540"/>
      <c r="GB96" s="540"/>
      <c r="GC96" s="540"/>
      <c r="GD96" s="540"/>
      <c r="GE96" s="540"/>
      <c r="GF96" s="540"/>
      <c r="GG96" s="540"/>
      <c r="GH96" s="540"/>
      <c r="GI96" s="540"/>
      <c r="GJ96" s="540"/>
      <c r="GK96" s="540"/>
      <c r="GL96" s="540"/>
      <c r="GM96" s="540"/>
      <c r="GN96" s="540"/>
      <c r="GO96" s="540"/>
      <c r="GP96" s="540"/>
      <c r="GQ96" s="540"/>
      <c r="GR96" s="540"/>
      <c r="GS96" s="540"/>
      <c r="GT96" s="540"/>
      <c r="GU96" s="540"/>
      <c r="GV96" s="540"/>
      <c r="GW96" s="540"/>
      <c r="GX96" s="540"/>
      <c r="GY96" s="540"/>
      <c r="GZ96" s="540"/>
      <c r="HA96" s="540"/>
      <c r="HB96" s="540"/>
      <c r="HC96" s="540"/>
      <c r="HD96" s="540"/>
      <c r="HE96" s="540"/>
      <c r="HF96" s="540"/>
      <c r="HG96" s="540"/>
      <c r="HH96" s="540"/>
      <c r="HI96" s="540"/>
      <c r="HJ96" s="540"/>
      <c r="HK96" s="540"/>
      <c r="HL96" s="540"/>
      <c r="HM96" s="540"/>
      <c r="HN96" s="540"/>
      <c r="HO96" s="540"/>
      <c r="HP96" s="540"/>
      <c r="HQ96" s="540"/>
      <c r="HR96" s="540"/>
      <c r="HS96" s="540"/>
      <c r="HT96" s="540"/>
      <c r="HU96" s="540"/>
      <c r="HV96" s="540"/>
      <c r="HW96" s="540"/>
      <c r="HX96" s="540"/>
      <c r="HY96" s="540"/>
      <c r="HZ96" s="540"/>
      <c r="IA96" s="540"/>
      <c r="IB96" s="540"/>
      <c r="IC96" s="540"/>
      <c r="ID96" s="540"/>
      <c r="IE96" s="540"/>
      <c r="IF96" s="540"/>
      <c r="IG96" s="540"/>
      <c r="IH96" s="540"/>
      <c r="II96" s="540"/>
      <c r="IJ96" s="540"/>
      <c r="IK96" s="540"/>
      <c r="IL96" s="540"/>
      <c r="IM96" s="540"/>
      <c r="IN96" s="540"/>
      <c r="IO96" s="540"/>
      <c r="IP96" s="540"/>
      <c r="IQ96" s="540"/>
      <c r="IR96" s="540"/>
      <c r="IS96" s="540"/>
      <c r="IT96" s="540"/>
      <c r="IU96" s="540"/>
      <c r="IV96" s="540"/>
      <c r="IW96" s="540"/>
      <c r="IX96" s="540"/>
      <c r="IY96" s="540"/>
      <c r="IZ96" s="540"/>
      <c r="JA96" s="540"/>
      <c r="JB96" s="540"/>
      <c r="JC96" s="540"/>
      <c r="JD96" s="540"/>
      <c r="JE96" s="540"/>
      <c r="JF96" s="540"/>
      <c r="JG96" s="540"/>
      <c r="JH96" s="540"/>
      <c r="JI96" s="540"/>
      <c r="JJ96" s="540"/>
      <c r="JK96" s="540"/>
      <c r="JL96" s="540"/>
      <c r="JM96" s="540"/>
      <c r="JN96" s="540"/>
      <c r="JO96" s="540"/>
      <c r="JP96" s="540"/>
      <c r="JQ96" s="540"/>
      <c r="JR96" s="540"/>
      <c r="JS96" s="540"/>
      <c r="JT96" s="540"/>
      <c r="JU96" s="540"/>
      <c r="JV96" s="540"/>
      <c r="JW96" s="540"/>
      <c r="JX96" s="540"/>
      <c r="JY96" s="540"/>
      <c r="JZ96" s="540"/>
      <c r="KA96" s="540"/>
      <c r="KB96" s="540"/>
      <c r="KC96" s="540"/>
      <c r="KD96" s="540"/>
      <c r="KE96" s="540"/>
      <c r="KF96" s="540"/>
      <c r="KG96" s="540"/>
      <c r="KH96" s="540"/>
      <c r="KI96" s="540"/>
      <c r="KJ96" s="540"/>
      <c r="KK96" s="540"/>
      <c r="KL96" s="540"/>
      <c r="KM96" s="540"/>
      <c r="KN96" s="540"/>
      <c r="KO96" s="540"/>
      <c r="KP96" s="540"/>
      <c r="KQ96" s="540"/>
      <c r="KR96" s="540"/>
      <c r="KS96" s="540"/>
      <c r="KT96" s="540"/>
      <c r="KU96" s="540"/>
      <c r="KV96" s="540"/>
      <c r="KW96" s="540"/>
      <c r="KX96" s="540"/>
      <c r="KY96" s="540"/>
      <c r="KZ96" s="540"/>
      <c r="LA96" s="540"/>
      <c r="LB96" s="540"/>
      <c r="LC96" s="540"/>
      <c r="LD96" s="540"/>
      <c r="LE96" s="540"/>
      <c r="LF96" s="540"/>
      <c r="LG96" s="540"/>
      <c r="LH96" s="540"/>
      <c r="LI96" s="540"/>
      <c r="LJ96" s="540"/>
      <c r="LK96" s="540"/>
      <c r="LL96" s="540"/>
      <c r="LM96" s="540"/>
      <c r="LN96" s="540"/>
      <c r="LO96" s="540"/>
      <c r="LP96" s="540"/>
      <c r="LQ96" s="540"/>
      <c r="LR96" s="540"/>
      <c r="LS96" s="540"/>
      <c r="LT96" s="540"/>
      <c r="LU96" s="540"/>
      <c r="LV96" s="540"/>
      <c r="LW96" s="540"/>
      <c r="LX96" s="540"/>
      <c r="LY96" s="540"/>
      <c r="LZ96" s="540"/>
      <c r="MA96" s="540"/>
      <c r="MB96" s="540"/>
      <c r="MC96" s="540"/>
      <c r="MD96" s="540"/>
      <c r="ME96" s="540"/>
      <c r="MF96" s="540"/>
      <c r="MG96" s="540"/>
      <c r="MH96" s="540"/>
      <c r="MI96" s="540"/>
      <c r="MJ96" s="540"/>
      <c r="MK96" s="540"/>
      <c r="ML96" s="540"/>
      <c r="MM96" s="540"/>
      <c r="MN96" s="540"/>
      <c r="MO96" s="540"/>
      <c r="MP96" s="540"/>
      <c r="MQ96" s="540"/>
      <c r="MR96" s="540"/>
      <c r="MS96" s="540"/>
      <c r="MT96" s="540"/>
      <c r="MU96" s="540"/>
      <c r="MV96" s="540"/>
      <c r="MW96" s="540"/>
      <c r="MX96" s="540"/>
      <c r="MY96" s="540"/>
      <c r="MZ96" s="540"/>
      <c r="NA96" s="540"/>
      <c r="NB96" s="540"/>
      <c r="NC96" s="540"/>
      <c r="ND96" s="540"/>
      <c r="NE96" s="540"/>
      <c r="NF96" s="540"/>
      <c r="NG96" s="540"/>
      <c r="NH96" s="540"/>
      <c r="NI96" s="540"/>
      <c r="NJ96" s="540"/>
      <c r="NK96" s="540"/>
      <c r="NL96" s="540"/>
      <c r="NM96" s="540"/>
      <c r="NN96" s="540"/>
      <c r="NO96" s="540"/>
      <c r="NP96" s="540"/>
      <c r="NQ96" s="540"/>
      <c r="NR96" s="540"/>
      <c r="NS96" s="540"/>
      <c r="NT96" s="540"/>
      <c r="NU96" s="540"/>
      <c r="NV96" s="540"/>
      <c r="NW96" s="540"/>
      <c r="NX96" s="540"/>
      <c r="NY96" s="540"/>
      <c r="NZ96" s="540"/>
      <c r="OA96" s="540"/>
      <c r="OB96" s="540"/>
      <c r="OC96" s="540"/>
      <c r="OD96" s="540"/>
      <c r="OE96" s="540"/>
      <c r="OF96" s="540"/>
      <c r="OG96" s="540"/>
      <c r="OH96" s="540"/>
      <c r="OI96" s="540"/>
      <c r="OJ96" s="540"/>
      <c r="OK96" s="540"/>
      <c r="OL96" s="540"/>
      <c r="OM96" s="540"/>
      <c r="ON96" s="540"/>
      <c r="OO96" s="540"/>
      <c r="OP96" s="540"/>
      <c r="OQ96" s="540"/>
      <c r="OR96" s="540"/>
      <c r="OS96" s="540"/>
      <c r="OT96" s="540"/>
      <c r="OU96" s="540"/>
      <c r="OV96" s="540"/>
      <c r="OW96" s="540"/>
      <c r="OX96" s="540"/>
      <c r="OY96" s="540"/>
      <c r="OZ96" s="540"/>
      <c r="PA96" s="540"/>
      <c r="PB96" s="540"/>
      <c r="PC96" s="540"/>
      <c r="PD96" s="540"/>
      <c r="PE96" s="540"/>
      <c r="PF96" s="540"/>
      <c r="PG96" s="540"/>
      <c r="PH96" s="540"/>
      <c r="PI96" s="540"/>
      <c r="PJ96" s="540"/>
      <c r="PK96" s="540"/>
      <c r="PL96" s="540"/>
      <c r="PM96" s="540"/>
      <c r="PN96" s="540"/>
      <c r="PO96" s="540"/>
      <c r="PP96" s="540"/>
      <c r="PQ96" s="540"/>
      <c r="PR96" s="540"/>
      <c r="PS96" s="540"/>
      <c r="PT96" s="540"/>
      <c r="PU96" s="540"/>
      <c r="PV96" s="540"/>
      <c r="PW96" s="540"/>
      <c r="PX96" s="540"/>
      <c r="PY96" s="540"/>
      <c r="PZ96" s="540"/>
      <c r="QA96" s="540"/>
      <c r="QB96" s="540"/>
      <c r="QC96" s="540"/>
      <c r="QD96" s="540"/>
      <c r="QE96" s="540"/>
      <c r="QF96" s="540"/>
      <c r="QG96" s="540"/>
      <c r="QH96" s="540"/>
      <c r="QI96" s="540"/>
      <c r="QJ96" s="540"/>
      <c r="QK96" s="540"/>
      <c r="QL96" s="540"/>
      <c r="QM96" s="540"/>
      <c r="QN96" s="540"/>
      <c r="QO96" s="540"/>
      <c r="QP96" s="540"/>
      <c r="QQ96" s="540"/>
      <c r="QR96" s="540"/>
      <c r="QS96" s="540"/>
      <c r="QT96" s="540"/>
      <c r="QU96" s="540"/>
      <c r="QV96" s="540"/>
      <c r="QW96" s="540"/>
      <c r="QX96" s="540"/>
      <c r="QY96" s="540"/>
      <c r="QZ96" s="540"/>
      <c r="RA96" s="540"/>
      <c r="RB96" s="540"/>
      <c r="RC96" s="540"/>
      <c r="RD96" s="540"/>
      <c r="RE96" s="540"/>
      <c r="RF96" s="540"/>
      <c r="RG96" s="540"/>
      <c r="RH96" s="540"/>
      <c r="RI96" s="540"/>
      <c r="RJ96" s="540"/>
      <c r="RK96" s="540"/>
      <c r="RL96" s="540"/>
      <c r="RM96" s="540"/>
      <c r="RN96" s="540"/>
      <c r="RO96" s="540"/>
      <c r="RP96" s="540"/>
      <c r="RQ96" s="540"/>
      <c r="RR96" s="540"/>
      <c r="RS96" s="540"/>
      <c r="RT96" s="540"/>
      <c r="RU96" s="540"/>
      <c r="RV96" s="540"/>
      <c r="RW96" s="540"/>
      <c r="RX96" s="540"/>
      <c r="RY96" s="540"/>
      <c r="RZ96" s="540"/>
      <c r="SA96" s="540"/>
      <c r="SB96" s="540"/>
      <c r="SC96" s="540"/>
      <c r="SD96" s="540"/>
      <c r="SE96" s="540"/>
      <c r="SF96" s="540"/>
      <c r="SG96" s="540"/>
      <c r="SH96" s="540"/>
      <c r="SI96" s="540"/>
      <c r="SJ96" s="540"/>
      <c r="SK96" s="540"/>
      <c r="SL96" s="540"/>
      <c r="SM96" s="540"/>
      <c r="SN96" s="540"/>
      <c r="SO96" s="540"/>
      <c r="SP96" s="540"/>
      <c r="SQ96" s="540"/>
      <c r="SR96" s="540"/>
      <c r="SS96" s="540"/>
      <c r="ST96" s="540"/>
      <c r="SU96" s="540"/>
      <c r="SV96" s="540"/>
      <c r="SW96" s="540"/>
      <c r="SX96" s="540"/>
      <c r="SY96" s="540"/>
      <c r="SZ96" s="540"/>
      <c r="TA96" s="540"/>
      <c r="TB96" s="540"/>
      <c r="TC96" s="540"/>
      <c r="TD96" s="540"/>
      <c r="TE96" s="540"/>
      <c r="TF96" s="540"/>
      <c r="TG96" s="540"/>
      <c r="TH96" s="540"/>
      <c r="TI96" s="540"/>
      <c r="TJ96" s="540"/>
      <c r="TK96" s="540"/>
      <c r="TL96" s="540"/>
      <c r="TM96" s="540"/>
      <c r="TN96" s="540"/>
      <c r="TO96" s="540"/>
      <c r="TP96" s="540"/>
      <c r="TQ96" s="540"/>
      <c r="TR96" s="540"/>
      <c r="TS96" s="540"/>
      <c r="TT96" s="540"/>
      <c r="TU96" s="540"/>
      <c r="TV96" s="540"/>
      <c r="TW96" s="540"/>
      <c r="TX96" s="540"/>
      <c r="TY96" s="540"/>
      <c r="TZ96" s="540"/>
      <c r="UA96" s="540"/>
      <c r="UB96" s="540"/>
      <c r="UC96" s="540"/>
      <c r="UD96" s="540"/>
      <c r="UE96" s="540"/>
      <c r="UF96" s="540"/>
      <c r="UG96" s="540"/>
      <c r="UH96" s="540"/>
      <c r="UI96" s="540"/>
      <c r="UJ96" s="540"/>
      <c r="UK96" s="540"/>
      <c r="UL96" s="540"/>
      <c r="UM96" s="540"/>
      <c r="UN96" s="540"/>
      <c r="UO96" s="540"/>
      <c r="UP96" s="540"/>
      <c r="UQ96" s="540"/>
      <c r="UR96" s="540"/>
      <c r="US96" s="540"/>
      <c r="UT96" s="540"/>
      <c r="UU96" s="540"/>
      <c r="UV96" s="540"/>
      <c r="UW96" s="540"/>
      <c r="UX96" s="540"/>
      <c r="UY96" s="540"/>
      <c r="UZ96" s="540"/>
      <c r="VA96" s="540"/>
      <c r="VB96" s="540"/>
      <c r="VC96" s="540"/>
      <c r="VD96" s="540"/>
      <c r="VE96" s="540"/>
      <c r="VF96" s="540"/>
      <c r="VG96" s="540"/>
      <c r="VH96" s="540"/>
      <c r="VI96" s="540"/>
      <c r="VJ96" s="540"/>
      <c r="VK96" s="540"/>
      <c r="VL96" s="540"/>
      <c r="VM96" s="540"/>
      <c r="VN96" s="540"/>
      <c r="VO96" s="540"/>
      <c r="VP96" s="540"/>
      <c r="VQ96" s="540"/>
      <c r="VR96" s="540"/>
      <c r="VS96" s="540"/>
      <c r="VT96" s="540"/>
      <c r="VU96" s="540"/>
      <c r="VV96" s="540"/>
      <c r="VW96" s="540"/>
      <c r="VX96" s="540"/>
      <c r="VY96" s="540"/>
      <c r="VZ96" s="540"/>
      <c r="WA96" s="540"/>
      <c r="WB96" s="540"/>
      <c r="WC96" s="540"/>
      <c r="WD96" s="540"/>
      <c r="WE96" s="540"/>
      <c r="WF96" s="540"/>
      <c r="WG96" s="540"/>
      <c r="WH96" s="540"/>
      <c r="WI96" s="540"/>
      <c r="WJ96" s="540"/>
      <c r="WK96" s="540"/>
      <c r="WL96" s="540"/>
      <c r="WM96" s="540"/>
      <c r="WN96" s="540"/>
      <c r="WO96" s="540"/>
      <c r="WP96" s="540"/>
      <c r="WQ96" s="540"/>
      <c r="WR96" s="540"/>
      <c r="WS96" s="540"/>
      <c r="WT96" s="540"/>
      <c r="WU96" s="540"/>
      <c r="WV96" s="540"/>
      <c r="WW96" s="540"/>
      <c r="WX96" s="540"/>
      <c r="WY96" s="540"/>
      <c r="WZ96" s="540"/>
      <c r="XA96" s="540"/>
      <c r="XB96" s="540"/>
      <c r="XC96" s="540"/>
      <c r="XD96" s="540"/>
      <c r="XE96" s="540"/>
      <c r="XF96" s="540"/>
      <c r="XG96" s="540"/>
      <c r="XH96" s="540"/>
      <c r="XI96" s="540"/>
      <c r="XJ96" s="540"/>
      <c r="XK96" s="540"/>
      <c r="XL96" s="540"/>
      <c r="XM96" s="540"/>
      <c r="XN96" s="540"/>
      <c r="XO96" s="540"/>
      <c r="XP96" s="540"/>
      <c r="XQ96" s="540"/>
      <c r="XR96" s="540"/>
      <c r="XS96" s="540"/>
      <c r="XT96" s="540"/>
      <c r="XU96" s="540"/>
      <c r="XV96" s="540"/>
      <c r="XW96" s="540"/>
      <c r="XX96" s="540"/>
      <c r="XY96" s="540"/>
      <c r="XZ96" s="540"/>
      <c r="YA96" s="540"/>
      <c r="YB96" s="540"/>
      <c r="YC96" s="540"/>
      <c r="YD96" s="540"/>
      <c r="YE96" s="540"/>
      <c r="YF96" s="540"/>
      <c r="YG96" s="540"/>
      <c r="YH96" s="540"/>
      <c r="YI96" s="540"/>
      <c r="YJ96" s="540"/>
      <c r="YK96" s="540"/>
      <c r="YL96" s="540"/>
      <c r="YM96" s="540"/>
      <c r="YN96" s="540"/>
      <c r="YO96" s="540"/>
      <c r="YP96" s="540"/>
      <c r="YQ96" s="540"/>
      <c r="YR96" s="540"/>
      <c r="YS96" s="540"/>
      <c r="YT96" s="540"/>
      <c r="YU96" s="540"/>
      <c r="YV96" s="540"/>
      <c r="YW96" s="540"/>
      <c r="YX96" s="540"/>
      <c r="YY96" s="540"/>
      <c r="YZ96" s="540"/>
      <c r="ZA96" s="540"/>
      <c r="ZB96" s="540"/>
      <c r="ZC96" s="540"/>
      <c r="ZD96" s="540"/>
      <c r="ZE96" s="540"/>
      <c r="ZF96" s="540"/>
      <c r="ZG96" s="540"/>
      <c r="ZH96" s="540"/>
      <c r="ZI96" s="540"/>
      <c r="ZJ96" s="540"/>
      <c r="ZK96" s="540"/>
      <c r="ZL96" s="540"/>
      <c r="ZM96" s="540"/>
      <c r="ZN96" s="540"/>
      <c r="ZO96" s="540"/>
      <c r="ZP96" s="540"/>
      <c r="ZQ96" s="540"/>
      <c r="ZR96" s="540"/>
      <c r="ZS96" s="540"/>
      <c r="ZT96" s="540"/>
      <c r="ZU96" s="540"/>
      <c r="ZV96" s="540"/>
      <c r="ZW96" s="540"/>
      <c r="ZX96" s="540"/>
      <c r="ZY96" s="540"/>
      <c r="ZZ96" s="540"/>
      <c r="AAA96" s="540"/>
      <c r="AAB96" s="540"/>
      <c r="AAC96" s="540"/>
      <c r="AAD96" s="540"/>
      <c r="AAE96" s="540"/>
      <c r="AAF96" s="540"/>
      <c r="AAG96" s="540"/>
      <c r="AAH96" s="540"/>
      <c r="AAI96" s="540"/>
      <c r="AAJ96" s="540"/>
      <c r="AAK96" s="540"/>
      <c r="AAL96" s="540"/>
      <c r="AAM96" s="540"/>
      <c r="AAN96" s="540"/>
      <c r="AAO96" s="540"/>
      <c r="AAP96" s="540"/>
      <c r="AAQ96" s="540"/>
      <c r="AAR96" s="540"/>
      <c r="AAS96" s="540"/>
      <c r="AAT96" s="540"/>
      <c r="AAU96" s="540"/>
      <c r="AAV96" s="540"/>
      <c r="AAW96" s="540"/>
      <c r="AAX96" s="540"/>
      <c r="AAY96" s="540"/>
      <c r="AAZ96" s="540"/>
      <c r="ABA96" s="540"/>
      <c r="ABB96" s="540"/>
      <c r="ABC96" s="540"/>
      <c r="ABD96" s="540"/>
      <c r="ABE96" s="540"/>
      <c r="ABF96" s="540"/>
      <c r="ABG96" s="540"/>
      <c r="ABH96" s="540"/>
      <c r="ABI96" s="540"/>
      <c r="ABJ96" s="540"/>
      <c r="ABK96" s="540"/>
      <c r="ABL96" s="540"/>
      <c r="ABM96" s="540"/>
      <c r="ABN96" s="540"/>
      <c r="ABO96" s="540"/>
      <c r="ABP96" s="540"/>
      <c r="ABQ96" s="540"/>
      <c r="ABR96" s="540"/>
      <c r="ABS96" s="540"/>
      <c r="ABT96" s="540"/>
      <c r="ABU96" s="540"/>
      <c r="ABV96" s="540"/>
      <c r="ABW96" s="540"/>
      <c r="ABX96" s="540"/>
      <c r="ABY96" s="540"/>
      <c r="ABZ96" s="540"/>
      <c r="ACA96" s="540"/>
      <c r="ACB96" s="540"/>
      <c r="ACC96" s="540"/>
      <c r="ACD96" s="540"/>
      <c r="ACE96" s="540"/>
      <c r="ACF96" s="540"/>
      <c r="ACG96" s="540"/>
      <c r="ACH96" s="540"/>
      <c r="ACI96" s="540"/>
      <c r="ACJ96" s="540"/>
      <c r="ACK96" s="540"/>
      <c r="ACL96" s="540"/>
      <c r="ACM96" s="540"/>
      <c r="ACN96" s="540"/>
      <c r="ACO96" s="540"/>
      <c r="ACP96" s="540"/>
      <c r="ACQ96" s="540"/>
      <c r="ACR96" s="540"/>
      <c r="ACS96" s="540"/>
      <c r="ACT96" s="540"/>
      <c r="ACU96" s="540"/>
      <c r="ACV96" s="540"/>
      <c r="ACW96" s="540"/>
      <c r="ACX96" s="540"/>
      <c r="ACY96" s="540"/>
      <c r="ACZ96" s="540"/>
      <c r="ADA96" s="540"/>
      <c r="ADB96" s="540"/>
      <c r="ADC96" s="540"/>
      <c r="ADD96" s="540"/>
      <c r="ADE96" s="540"/>
      <c r="ADF96" s="540"/>
      <c r="ADG96" s="540"/>
      <c r="ADH96" s="540"/>
      <c r="ADI96" s="540"/>
      <c r="ADJ96" s="540"/>
      <c r="ADK96" s="540"/>
      <c r="ADL96" s="540"/>
      <c r="ADM96" s="540"/>
      <c r="ADN96" s="540"/>
      <c r="ADO96" s="540"/>
      <c r="ADP96" s="540"/>
      <c r="ADQ96" s="540"/>
      <c r="ADR96" s="540"/>
      <c r="ADS96" s="540"/>
      <c r="ADT96" s="540"/>
      <c r="ADU96" s="540"/>
      <c r="ADV96" s="540"/>
      <c r="ADW96" s="540"/>
      <c r="ADX96" s="540"/>
      <c r="ADY96" s="540"/>
      <c r="ADZ96" s="540"/>
      <c r="AEA96" s="540"/>
      <c r="AEB96" s="540"/>
      <c r="AEC96" s="540"/>
      <c r="AED96" s="540"/>
      <c r="AEE96" s="540"/>
      <c r="AEF96" s="540"/>
      <c r="AEG96" s="540"/>
      <c r="AEH96" s="540"/>
      <c r="AEI96" s="540"/>
      <c r="AEJ96" s="540"/>
      <c r="AEK96" s="540"/>
      <c r="AEL96" s="540"/>
      <c r="AEM96" s="540"/>
      <c r="AEN96" s="540"/>
      <c r="AEO96" s="540"/>
      <c r="AEP96" s="540"/>
      <c r="AEQ96" s="540"/>
      <c r="AER96" s="540"/>
      <c r="AES96" s="540"/>
      <c r="AET96" s="540"/>
      <c r="AEU96" s="540"/>
      <c r="AEV96" s="540"/>
      <c r="AEW96" s="540"/>
      <c r="AEX96" s="540"/>
      <c r="AEY96" s="540"/>
      <c r="AEZ96" s="540"/>
      <c r="AFA96" s="540"/>
      <c r="AFB96" s="540"/>
      <c r="AFC96" s="540"/>
      <c r="AFD96" s="540"/>
      <c r="AFE96" s="540"/>
      <c r="AFF96" s="540"/>
      <c r="AFG96" s="540"/>
      <c r="AFH96" s="540"/>
      <c r="AFI96" s="540"/>
      <c r="AFJ96" s="540"/>
      <c r="AFK96" s="540"/>
      <c r="AFL96" s="540"/>
      <c r="AFM96" s="540"/>
      <c r="AFN96" s="540"/>
      <c r="AFO96" s="540"/>
      <c r="AFP96" s="540"/>
      <c r="AFQ96" s="540"/>
      <c r="AFR96" s="540"/>
      <c r="AFS96" s="540"/>
      <c r="AFT96" s="540"/>
      <c r="AFU96" s="540"/>
      <c r="AFV96" s="540"/>
      <c r="AFW96" s="540"/>
      <c r="AFX96" s="540"/>
      <c r="AFY96" s="540"/>
      <c r="AFZ96" s="540"/>
      <c r="AGA96" s="540"/>
      <c r="AGB96" s="540"/>
      <c r="AGC96" s="540"/>
      <c r="AGD96" s="540"/>
      <c r="AGE96" s="540"/>
      <c r="AGF96" s="540"/>
      <c r="AGG96" s="540"/>
      <c r="AGH96" s="540"/>
      <c r="AGI96" s="540"/>
      <c r="AGJ96" s="540"/>
      <c r="AGK96" s="540"/>
      <c r="AGL96" s="540"/>
      <c r="AGM96" s="540"/>
      <c r="AGN96" s="540"/>
      <c r="AGO96" s="540"/>
      <c r="AGP96" s="540"/>
      <c r="AGQ96" s="540"/>
      <c r="AGR96" s="540"/>
      <c r="AGS96" s="540"/>
      <c r="AGT96" s="540"/>
      <c r="AGU96" s="540"/>
      <c r="AGV96" s="540"/>
      <c r="AGW96" s="540"/>
      <c r="AGX96" s="540"/>
      <c r="AGY96" s="540"/>
      <c r="AGZ96" s="540"/>
      <c r="AHA96" s="540"/>
      <c r="AHB96" s="540"/>
      <c r="AHC96" s="540"/>
      <c r="AHD96" s="540"/>
      <c r="AHE96" s="540"/>
      <c r="AHF96" s="540"/>
      <c r="AHG96" s="540"/>
      <c r="AHH96" s="540"/>
      <c r="AHI96" s="540"/>
      <c r="AHJ96" s="540"/>
      <c r="AHK96" s="540"/>
      <c r="AHL96" s="540"/>
      <c r="AHM96" s="540"/>
      <c r="AHN96" s="540"/>
      <c r="AHO96" s="540"/>
      <c r="AHP96" s="540"/>
      <c r="AHQ96" s="540"/>
      <c r="AHR96" s="540"/>
      <c r="AHS96" s="540"/>
      <c r="AHT96" s="540"/>
      <c r="AHU96" s="540"/>
      <c r="AHV96" s="540"/>
      <c r="AHW96" s="540"/>
      <c r="AHX96" s="540"/>
      <c r="AHY96" s="540"/>
      <c r="AHZ96" s="540"/>
      <c r="AIA96" s="540"/>
      <c r="AIB96" s="540"/>
      <c r="AIC96" s="540"/>
      <c r="AID96" s="540"/>
      <c r="AIE96" s="540"/>
      <c r="AIF96" s="540"/>
      <c r="AIG96" s="540"/>
      <c r="AIH96" s="540"/>
      <c r="AII96" s="540"/>
      <c r="AIJ96" s="540"/>
      <c r="AIK96" s="540"/>
      <c r="AIL96" s="540"/>
      <c r="AIM96" s="540"/>
      <c r="AIN96" s="540"/>
      <c r="AIO96" s="540"/>
      <c r="AIP96" s="540"/>
      <c r="AIQ96" s="540"/>
      <c r="AIR96" s="540"/>
      <c r="AIS96" s="540"/>
      <c r="AIT96" s="540"/>
      <c r="AIU96" s="540"/>
      <c r="AIV96" s="540"/>
      <c r="AIW96" s="540"/>
      <c r="AIX96" s="540"/>
      <c r="AIY96" s="540"/>
      <c r="AIZ96" s="540"/>
      <c r="AJA96" s="540"/>
      <c r="AJB96" s="540"/>
      <c r="AJC96" s="540"/>
      <c r="AJD96" s="540"/>
      <c r="AJE96" s="540"/>
      <c r="AJF96" s="540"/>
      <c r="AJG96" s="540"/>
      <c r="AJH96" s="540"/>
      <c r="AJI96" s="540"/>
      <c r="AJJ96" s="540"/>
      <c r="AJK96" s="540"/>
    </row>
    <row r="97" spans="1:947" s="515" customForma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0"/>
      <c r="AF97" s="540"/>
      <c r="AG97" s="540"/>
      <c r="AH97" s="540"/>
      <c r="AI97" s="540"/>
      <c r="AJ97" s="540"/>
      <c r="AK97" s="540"/>
      <c r="AL97" s="540"/>
      <c r="AM97" s="540"/>
      <c r="AN97" s="540"/>
      <c r="AO97" s="540"/>
      <c r="AP97" s="540"/>
      <c r="AQ97" s="540"/>
      <c r="AR97" s="540"/>
      <c r="AS97" s="540"/>
      <c r="AT97" s="540"/>
      <c r="AU97" s="540"/>
      <c r="AV97" s="540"/>
      <c r="AW97" s="540"/>
      <c r="AX97" s="540"/>
      <c r="AY97" s="540"/>
      <c r="AZ97" s="540"/>
      <c r="BA97" s="540"/>
      <c r="BB97" s="540"/>
      <c r="BC97" s="540"/>
      <c r="BD97" s="540"/>
      <c r="BE97" s="540"/>
      <c r="BF97" s="540"/>
      <c r="BG97" s="540"/>
      <c r="BH97" s="540"/>
      <c r="BI97" s="540"/>
      <c r="BJ97" s="540"/>
      <c r="BK97" s="540"/>
      <c r="BL97" s="540"/>
      <c r="BM97" s="540"/>
      <c r="BN97" s="540"/>
      <c r="BO97" s="540"/>
      <c r="BP97" s="540"/>
      <c r="BQ97" s="540"/>
      <c r="BR97" s="540"/>
      <c r="BS97" s="540"/>
      <c r="BT97" s="540"/>
      <c r="BU97" s="540"/>
      <c r="BV97" s="540"/>
      <c r="BW97" s="540"/>
      <c r="BX97" s="540"/>
      <c r="BY97" s="540"/>
      <c r="BZ97" s="540"/>
      <c r="CA97" s="540"/>
      <c r="CB97" s="540"/>
      <c r="CC97" s="540"/>
      <c r="CD97" s="540"/>
      <c r="CE97" s="540"/>
      <c r="CF97" s="540"/>
      <c r="CG97" s="540"/>
      <c r="CH97" s="540"/>
      <c r="CI97" s="540"/>
      <c r="CJ97" s="540"/>
      <c r="CK97" s="540"/>
      <c r="CL97" s="540"/>
      <c r="CM97" s="540"/>
      <c r="CN97" s="540"/>
      <c r="CO97" s="540"/>
      <c r="CP97" s="540"/>
      <c r="CQ97" s="540"/>
      <c r="CR97" s="540"/>
      <c r="CS97" s="540"/>
      <c r="CT97" s="540"/>
      <c r="CU97" s="540"/>
      <c r="CV97" s="540"/>
      <c r="CW97" s="540"/>
      <c r="CX97" s="540"/>
      <c r="CY97" s="540"/>
      <c r="CZ97" s="540"/>
      <c r="DA97" s="540"/>
      <c r="DB97" s="540"/>
      <c r="DC97" s="540"/>
      <c r="DD97" s="540"/>
      <c r="DE97" s="540"/>
      <c r="DF97" s="540"/>
      <c r="DG97" s="540"/>
      <c r="DH97" s="540"/>
      <c r="DI97" s="540"/>
      <c r="DJ97" s="540"/>
      <c r="DK97" s="540"/>
      <c r="DL97" s="540"/>
      <c r="DM97" s="540"/>
      <c r="DN97" s="540"/>
      <c r="DO97" s="540"/>
      <c r="DP97" s="540"/>
      <c r="DQ97" s="540"/>
      <c r="DR97" s="540"/>
      <c r="DS97" s="540"/>
      <c r="DT97" s="540"/>
      <c r="DU97" s="540"/>
      <c r="DV97" s="540"/>
      <c r="DW97" s="540"/>
      <c r="DX97" s="540"/>
      <c r="DY97" s="540"/>
      <c r="DZ97" s="540"/>
      <c r="EA97" s="540"/>
      <c r="EB97" s="540"/>
      <c r="EC97" s="540"/>
      <c r="ED97" s="540"/>
      <c r="EE97" s="540"/>
      <c r="EF97" s="540"/>
      <c r="EG97" s="540"/>
      <c r="EH97" s="540"/>
      <c r="EI97" s="540"/>
      <c r="EJ97" s="540"/>
      <c r="EK97" s="540"/>
      <c r="EL97" s="540"/>
      <c r="EM97" s="540"/>
      <c r="EN97" s="540"/>
      <c r="EO97" s="540"/>
      <c r="EP97" s="540"/>
      <c r="EQ97" s="540"/>
      <c r="ER97" s="540"/>
      <c r="ES97" s="540"/>
      <c r="ET97" s="540"/>
      <c r="EU97" s="540"/>
      <c r="EV97" s="540"/>
      <c r="EW97" s="540"/>
      <c r="EX97" s="540"/>
      <c r="EY97" s="540"/>
      <c r="EZ97" s="540"/>
      <c r="FA97" s="540"/>
      <c r="FB97" s="540"/>
      <c r="FC97" s="540"/>
      <c r="FD97" s="540"/>
      <c r="FE97" s="540"/>
      <c r="FF97" s="540"/>
      <c r="FG97" s="540"/>
      <c r="FH97" s="540"/>
      <c r="FI97" s="540"/>
      <c r="FJ97" s="540"/>
      <c r="FK97" s="540"/>
      <c r="FL97" s="540"/>
      <c r="FM97" s="540"/>
      <c r="FN97" s="540"/>
      <c r="FO97" s="540"/>
      <c r="FP97" s="540"/>
      <c r="FQ97" s="540"/>
      <c r="FR97" s="540"/>
      <c r="FS97" s="540"/>
      <c r="FT97" s="540"/>
      <c r="FU97" s="540"/>
      <c r="FV97" s="540"/>
      <c r="FW97" s="540"/>
      <c r="FX97" s="540"/>
      <c r="FY97" s="540"/>
      <c r="FZ97" s="540"/>
      <c r="GA97" s="540"/>
      <c r="GB97" s="540"/>
      <c r="GC97" s="540"/>
      <c r="GD97" s="540"/>
      <c r="GE97" s="540"/>
      <c r="GF97" s="540"/>
      <c r="GG97" s="540"/>
      <c r="GH97" s="540"/>
      <c r="GI97" s="540"/>
      <c r="GJ97" s="540"/>
      <c r="GK97" s="540"/>
      <c r="GL97" s="540"/>
      <c r="GM97" s="540"/>
      <c r="GN97" s="540"/>
      <c r="GO97" s="540"/>
      <c r="GP97" s="540"/>
      <c r="GQ97" s="540"/>
      <c r="GR97" s="540"/>
      <c r="GS97" s="540"/>
      <c r="GT97" s="540"/>
      <c r="GU97" s="540"/>
      <c r="GV97" s="540"/>
      <c r="GW97" s="540"/>
      <c r="GX97" s="540"/>
      <c r="GY97" s="540"/>
      <c r="GZ97" s="540"/>
      <c r="HA97" s="540"/>
      <c r="HB97" s="540"/>
      <c r="HC97" s="540"/>
      <c r="HD97" s="540"/>
      <c r="HE97" s="540"/>
      <c r="HF97" s="540"/>
      <c r="HG97" s="540"/>
      <c r="HH97" s="540"/>
      <c r="HI97" s="540"/>
      <c r="HJ97" s="540"/>
      <c r="HK97" s="540"/>
      <c r="HL97" s="540"/>
      <c r="HM97" s="540"/>
      <c r="HN97" s="540"/>
      <c r="HO97" s="540"/>
      <c r="HP97" s="540"/>
      <c r="HQ97" s="540"/>
      <c r="HR97" s="540"/>
      <c r="HS97" s="540"/>
      <c r="HT97" s="540"/>
      <c r="HU97" s="540"/>
      <c r="HV97" s="540"/>
      <c r="HW97" s="540"/>
      <c r="HX97" s="540"/>
      <c r="HY97" s="540"/>
      <c r="HZ97" s="540"/>
      <c r="IA97" s="540"/>
      <c r="IB97" s="540"/>
      <c r="IC97" s="540"/>
      <c r="ID97" s="540"/>
      <c r="IE97" s="540"/>
      <c r="IF97" s="540"/>
      <c r="IG97" s="540"/>
      <c r="IH97" s="540"/>
      <c r="II97" s="540"/>
      <c r="IJ97" s="540"/>
      <c r="IK97" s="540"/>
      <c r="IL97" s="540"/>
      <c r="IM97" s="540"/>
      <c r="IN97" s="540"/>
      <c r="IO97" s="540"/>
      <c r="IP97" s="540"/>
      <c r="IQ97" s="540"/>
      <c r="IR97" s="540"/>
      <c r="IS97" s="540"/>
      <c r="IT97" s="540"/>
      <c r="IU97" s="540"/>
      <c r="IV97" s="540"/>
      <c r="IW97" s="540"/>
      <c r="IX97" s="540"/>
      <c r="IY97" s="540"/>
      <c r="IZ97" s="540"/>
      <c r="JA97" s="540"/>
      <c r="JB97" s="540"/>
      <c r="JC97" s="540"/>
      <c r="JD97" s="540"/>
      <c r="JE97" s="540"/>
      <c r="JF97" s="540"/>
      <c r="JG97" s="540"/>
      <c r="JH97" s="540"/>
      <c r="JI97" s="540"/>
      <c r="JJ97" s="540"/>
      <c r="JK97" s="540"/>
      <c r="JL97" s="540"/>
      <c r="JM97" s="540"/>
      <c r="JN97" s="540"/>
      <c r="JO97" s="540"/>
      <c r="JP97" s="540"/>
      <c r="JQ97" s="540"/>
      <c r="JR97" s="540"/>
      <c r="JS97" s="540"/>
      <c r="JT97" s="540"/>
      <c r="JU97" s="540"/>
      <c r="JV97" s="540"/>
      <c r="JW97" s="540"/>
      <c r="JX97" s="540"/>
      <c r="JY97" s="540"/>
      <c r="JZ97" s="540"/>
      <c r="KA97" s="540"/>
      <c r="KB97" s="540"/>
      <c r="KC97" s="540"/>
      <c r="KD97" s="540"/>
      <c r="KE97" s="540"/>
      <c r="KF97" s="540"/>
      <c r="KG97" s="540"/>
      <c r="KH97" s="540"/>
      <c r="KI97" s="540"/>
      <c r="KJ97" s="540"/>
      <c r="KK97" s="540"/>
      <c r="KL97" s="540"/>
      <c r="KM97" s="540"/>
      <c r="KN97" s="540"/>
      <c r="KO97" s="540"/>
      <c r="KP97" s="540"/>
      <c r="KQ97" s="540"/>
      <c r="KR97" s="540"/>
      <c r="KS97" s="540"/>
      <c r="KT97" s="540"/>
      <c r="KU97" s="540"/>
      <c r="KV97" s="540"/>
      <c r="KW97" s="540"/>
      <c r="KX97" s="540"/>
      <c r="KY97" s="540"/>
      <c r="KZ97" s="540"/>
      <c r="LA97" s="540"/>
      <c r="LB97" s="540"/>
      <c r="LC97" s="540"/>
      <c r="LD97" s="540"/>
      <c r="LE97" s="540"/>
      <c r="LF97" s="540"/>
      <c r="LG97" s="540"/>
      <c r="LH97" s="540"/>
      <c r="LI97" s="540"/>
      <c r="LJ97" s="540"/>
      <c r="LK97" s="540"/>
      <c r="LL97" s="540"/>
      <c r="LM97" s="540"/>
      <c r="LN97" s="540"/>
      <c r="LO97" s="540"/>
      <c r="LP97" s="540"/>
      <c r="LQ97" s="540"/>
      <c r="LR97" s="540"/>
      <c r="LS97" s="540"/>
      <c r="LT97" s="540"/>
      <c r="LU97" s="540"/>
      <c r="LV97" s="540"/>
      <c r="LW97" s="540"/>
      <c r="LX97" s="540"/>
      <c r="LY97" s="540"/>
      <c r="LZ97" s="540"/>
      <c r="MA97" s="540"/>
      <c r="MB97" s="540"/>
      <c r="MC97" s="540"/>
      <c r="MD97" s="540"/>
      <c r="ME97" s="540"/>
      <c r="MF97" s="540"/>
      <c r="MG97" s="540"/>
      <c r="MH97" s="540"/>
      <c r="MI97" s="540"/>
      <c r="MJ97" s="540"/>
      <c r="MK97" s="540"/>
      <c r="ML97" s="540"/>
      <c r="MM97" s="540"/>
      <c r="MN97" s="540"/>
      <c r="MO97" s="540"/>
      <c r="MP97" s="540"/>
      <c r="MQ97" s="540"/>
      <c r="MR97" s="540"/>
      <c r="MS97" s="540"/>
      <c r="MT97" s="540"/>
      <c r="MU97" s="540"/>
      <c r="MV97" s="540"/>
      <c r="MW97" s="540"/>
      <c r="MX97" s="540"/>
      <c r="MY97" s="540"/>
      <c r="MZ97" s="540"/>
      <c r="NA97" s="540"/>
      <c r="NB97" s="540"/>
      <c r="NC97" s="540"/>
      <c r="ND97" s="540"/>
      <c r="NE97" s="540"/>
      <c r="NF97" s="540"/>
      <c r="NG97" s="540"/>
      <c r="NH97" s="540"/>
      <c r="NI97" s="540"/>
      <c r="NJ97" s="540"/>
      <c r="NK97" s="540"/>
      <c r="NL97" s="540"/>
      <c r="NM97" s="540"/>
      <c r="NN97" s="540"/>
      <c r="NO97" s="540"/>
      <c r="NP97" s="540"/>
      <c r="NQ97" s="540"/>
      <c r="NR97" s="540"/>
      <c r="NS97" s="540"/>
      <c r="NT97" s="540"/>
      <c r="NU97" s="540"/>
      <c r="NV97" s="540"/>
      <c r="NW97" s="540"/>
      <c r="NX97" s="540"/>
      <c r="NY97" s="540"/>
      <c r="NZ97" s="540"/>
      <c r="OA97" s="540"/>
      <c r="OB97" s="540"/>
      <c r="OC97" s="540"/>
      <c r="OD97" s="540"/>
      <c r="OE97" s="540"/>
      <c r="OF97" s="540"/>
      <c r="OG97" s="540"/>
      <c r="OH97" s="540"/>
      <c r="OI97" s="540"/>
      <c r="OJ97" s="540"/>
      <c r="OK97" s="540"/>
      <c r="OL97" s="540"/>
      <c r="OM97" s="540"/>
      <c r="ON97" s="540"/>
      <c r="OO97" s="540"/>
      <c r="OP97" s="540"/>
      <c r="OQ97" s="540"/>
      <c r="OR97" s="540"/>
      <c r="OS97" s="540"/>
      <c r="OT97" s="540"/>
      <c r="OU97" s="540"/>
      <c r="OV97" s="540"/>
      <c r="OW97" s="540"/>
      <c r="OX97" s="540"/>
      <c r="OY97" s="540"/>
      <c r="OZ97" s="540"/>
      <c r="PA97" s="540"/>
      <c r="PB97" s="540"/>
      <c r="PC97" s="540"/>
      <c r="PD97" s="540"/>
      <c r="PE97" s="540"/>
      <c r="PF97" s="540"/>
      <c r="PG97" s="540"/>
      <c r="PH97" s="540"/>
      <c r="PI97" s="540"/>
      <c r="PJ97" s="540"/>
      <c r="PK97" s="540"/>
      <c r="PL97" s="540"/>
      <c r="PM97" s="540"/>
      <c r="PN97" s="540"/>
      <c r="PO97" s="540"/>
      <c r="PP97" s="540"/>
      <c r="PQ97" s="540"/>
      <c r="PR97" s="540"/>
      <c r="PS97" s="540"/>
      <c r="PT97" s="540"/>
      <c r="PU97" s="540"/>
      <c r="PV97" s="540"/>
      <c r="PW97" s="540"/>
      <c r="PX97" s="540"/>
      <c r="PY97" s="540"/>
      <c r="PZ97" s="540"/>
      <c r="QA97" s="540"/>
      <c r="QB97" s="540"/>
      <c r="QC97" s="540"/>
      <c r="QD97" s="540"/>
      <c r="QE97" s="540"/>
      <c r="QF97" s="540"/>
      <c r="QG97" s="540"/>
      <c r="QH97" s="540"/>
      <c r="QI97" s="540"/>
      <c r="QJ97" s="540"/>
      <c r="QK97" s="540"/>
      <c r="QL97" s="540"/>
      <c r="QM97" s="540"/>
      <c r="QN97" s="540"/>
      <c r="QO97" s="540"/>
      <c r="QP97" s="540"/>
      <c r="QQ97" s="540"/>
      <c r="QR97" s="540"/>
      <c r="QS97" s="540"/>
      <c r="QT97" s="540"/>
      <c r="QU97" s="540"/>
      <c r="QV97" s="540"/>
      <c r="QW97" s="540"/>
      <c r="QX97" s="540"/>
      <c r="QY97" s="540"/>
      <c r="QZ97" s="540"/>
      <c r="RA97" s="540"/>
      <c r="RB97" s="540"/>
      <c r="RC97" s="540"/>
      <c r="RD97" s="540"/>
      <c r="RE97" s="540"/>
      <c r="RF97" s="540"/>
      <c r="RG97" s="540"/>
      <c r="RH97" s="540"/>
      <c r="RI97" s="540"/>
      <c r="RJ97" s="540"/>
      <c r="RK97" s="540"/>
      <c r="RL97" s="540"/>
      <c r="RM97" s="540"/>
      <c r="RN97" s="540"/>
      <c r="RO97" s="540"/>
      <c r="RP97" s="540"/>
      <c r="RQ97" s="540"/>
      <c r="RR97" s="540"/>
      <c r="RS97" s="540"/>
      <c r="RT97" s="540"/>
      <c r="RU97" s="540"/>
      <c r="RV97" s="540"/>
      <c r="RW97" s="540"/>
      <c r="RX97" s="540"/>
      <c r="RY97" s="540"/>
      <c r="RZ97" s="540"/>
      <c r="SA97" s="540"/>
      <c r="SB97" s="540"/>
      <c r="SC97" s="540"/>
      <c r="SD97" s="540"/>
      <c r="SE97" s="540"/>
      <c r="SF97" s="540"/>
      <c r="SG97" s="540"/>
      <c r="SH97" s="540"/>
      <c r="SI97" s="540"/>
      <c r="SJ97" s="540"/>
      <c r="SK97" s="540"/>
      <c r="SL97" s="540"/>
      <c r="SM97" s="540"/>
      <c r="SN97" s="540"/>
      <c r="SO97" s="540"/>
      <c r="SP97" s="540"/>
      <c r="SQ97" s="540"/>
      <c r="SR97" s="540"/>
      <c r="SS97" s="540"/>
      <c r="ST97" s="540"/>
      <c r="SU97" s="540"/>
      <c r="SV97" s="540"/>
      <c r="SW97" s="540"/>
      <c r="SX97" s="540"/>
      <c r="SY97" s="540"/>
      <c r="SZ97" s="540"/>
      <c r="TA97" s="540"/>
      <c r="TB97" s="540"/>
      <c r="TC97" s="540"/>
      <c r="TD97" s="540"/>
      <c r="TE97" s="540"/>
      <c r="TF97" s="540"/>
      <c r="TG97" s="540"/>
      <c r="TH97" s="540"/>
      <c r="TI97" s="540"/>
      <c r="TJ97" s="540"/>
      <c r="TK97" s="540"/>
      <c r="TL97" s="540"/>
      <c r="TM97" s="540"/>
      <c r="TN97" s="540"/>
      <c r="TO97" s="540"/>
      <c r="TP97" s="540"/>
      <c r="TQ97" s="540"/>
      <c r="TR97" s="540"/>
      <c r="TS97" s="540"/>
      <c r="TT97" s="540"/>
      <c r="TU97" s="540"/>
      <c r="TV97" s="540"/>
      <c r="TW97" s="540"/>
      <c r="TX97" s="540"/>
      <c r="TY97" s="540"/>
      <c r="TZ97" s="540"/>
      <c r="UA97" s="540"/>
      <c r="UB97" s="540"/>
      <c r="UC97" s="540"/>
      <c r="UD97" s="540"/>
      <c r="UE97" s="540"/>
      <c r="UF97" s="540"/>
      <c r="UG97" s="540"/>
      <c r="UH97" s="540"/>
      <c r="UI97" s="540"/>
      <c r="UJ97" s="540"/>
      <c r="UK97" s="540"/>
      <c r="UL97" s="540"/>
      <c r="UM97" s="540"/>
      <c r="UN97" s="540"/>
      <c r="UO97" s="540"/>
      <c r="UP97" s="540"/>
      <c r="UQ97" s="540"/>
      <c r="UR97" s="540"/>
      <c r="US97" s="540"/>
      <c r="UT97" s="540"/>
      <c r="UU97" s="540"/>
      <c r="UV97" s="540"/>
      <c r="UW97" s="540"/>
      <c r="UX97" s="540"/>
      <c r="UY97" s="540"/>
      <c r="UZ97" s="540"/>
      <c r="VA97" s="540"/>
      <c r="VB97" s="540"/>
      <c r="VC97" s="540"/>
      <c r="VD97" s="540"/>
      <c r="VE97" s="540"/>
      <c r="VF97" s="540"/>
      <c r="VG97" s="540"/>
      <c r="VH97" s="540"/>
      <c r="VI97" s="540"/>
      <c r="VJ97" s="540"/>
      <c r="VK97" s="540"/>
      <c r="VL97" s="540"/>
      <c r="VM97" s="540"/>
      <c r="VN97" s="540"/>
      <c r="VO97" s="540"/>
      <c r="VP97" s="540"/>
      <c r="VQ97" s="540"/>
      <c r="VR97" s="540"/>
      <c r="VS97" s="540"/>
      <c r="VT97" s="540"/>
      <c r="VU97" s="540"/>
      <c r="VV97" s="540"/>
      <c r="VW97" s="540"/>
      <c r="VX97" s="540"/>
      <c r="VY97" s="540"/>
      <c r="VZ97" s="540"/>
      <c r="WA97" s="540"/>
      <c r="WB97" s="540"/>
      <c r="WC97" s="540"/>
      <c r="WD97" s="540"/>
      <c r="WE97" s="540"/>
      <c r="WF97" s="540"/>
      <c r="WG97" s="540"/>
      <c r="WH97" s="540"/>
      <c r="WI97" s="540"/>
      <c r="WJ97" s="540"/>
      <c r="WK97" s="540"/>
      <c r="WL97" s="540"/>
      <c r="WM97" s="540"/>
      <c r="WN97" s="540"/>
      <c r="WO97" s="540"/>
      <c r="WP97" s="540"/>
      <c r="WQ97" s="540"/>
      <c r="WR97" s="540"/>
      <c r="WS97" s="540"/>
      <c r="WT97" s="540"/>
      <c r="WU97" s="540"/>
      <c r="WV97" s="540"/>
      <c r="WW97" s="540"/>
      <c r="WX97" s="540"/>
      <c r="WY97" s="540"/>
      <c r="WZ97" s="540"/>
      <c r="XA97" s="540"/>
      <c r="XB97" s="540"/>
      <c r="XC97" s="540"/>
      <c r="XD97" s="540"/>
      <c r="XE97" s="540"/>
      <c r="XF97" s="540"/>
      <c r="XG97" s="540"/>
      <c r="XH97" s="540"/>
      <c r="XI97" s="540"/>
      <c r="XJ97" s="540"/>
      <c r="XK97" s="540"/>
      <c r="XL97" s="540"/>
      <c r="XM97" s="540"/>
      <c r="XN97" s="540"/>
      <c r="XO97" s="540"/>
      <c r="XP97" s="540"/>
      <c r="XQ97" s="540"/>
      <c r="XR97" s="540"/>
      <c r="XS97" s="540"/>
      <c r="XT97" s="540"/>
      <c r="XU97" s="540"/>
      <c r="XV97" s="540"/>
      <c r="XW97" s="540"/>
      <c r="XX97" s="540"/>
      <c r="XY97" s="540"/>
      <c r="XZ97" s="540"/>
      <c r="YA97" s="540"/>
      <c r="YB97" s="540"/>
      <c r="YC97" s="540"/>
      <c r="YD97" s="540"/>
      <c r="YE97" s="540"/>
      <c r="YF97" s="540"/>
      <c r="YG97" s="540"/>
      <c r="YH97" s="540"/>
      <c r="YI97" s="540"/>
      <c r="YJ97" s="540"/>
      <c r="YK97" s="540"/>
      <c r="YL97" s="540"/>
      <c r="YM97" s="540"/>
      <c r="YN97" s="540"/>
      <c r="YO97" s="540"/>
      <c r="YP97" s="540"/>
      <c r="YQ97" s="540"/>
      <c r="YR97" s="540"/>
      <c r="YS97" s="540"/>
      <c r="YT97" s="540"/>
      <c r="YU97" s="540"/>
      <c r="YV97" s="540"/>
      <c r="YW97" s="540"/>
      <c r="YX97" s="540"/>
      <c r="YY97" s="540"/>
      <c r="YZ97" s="540"/>
      <c r="ZA97" s="540"/>
      <c r="ZB97" s="540"/>
      <c r="ZC97" s="540"/>
      <c r="ZD97" s="540"/>
      <c r="ZE97" s="540"/>
      <c r="ZF97" s="540"/>
      <c r="ZG97" s="540"/>
      <c r="ZH97" s="540"/>
      <c r="ZI97" s="540"/>
      <c r="ZJ97" s="540"/>
      <c r="ZK97" s="540"/>
      <c r="ZL97" s="540"/>
      <c r="ZM97" s="540"/>
      <c r="ZN97" s="540"/>
      <c r="ZO97" s="540"/>
      <c r="ZP97" s="540"/>
      <c r="ZQ97" s="540"/>
      <c r="ZR97" s="540"/>
      <c r="ZS97" s="540"/>
      <c r="ZT97" s="540"/>
      <c r="ZU97" s="540"/>
      <c r="ZV97" s="540"/>
      <c r="ZW97" s="540"/>
      <c r="ZX97" s="540"/>
      <c r="ZY97" s="540"/>
      <c r="ZZ97" s="540"/>
      <c r="AAA97" s="540"/>
      <c r="AAB97" s="540"/>
      <c r="AAC97" s="540"/>
      <c r="AAD97" s="540"/>
      <c r="AAE97" s="540"/>
      <c r="AAF97" s="540"/>
      <c r="AAG97" s="540"/>
      <c r="AAH97" s="540"/>
      <c r="AAI97" s="540"/>
      <c r="AAJ97" s="540"/>
      <c r="AAK97" s="540"/>
      <c r="AAL97" s="540"/>
      <c r="AAM97" s="540"/>
      <c r="AAN97" s="540"/>
      <c r="AAO97" s="540"/>
      <c r="AAP97" s="540"/>
      <c r="AAQ97" s="540"/>
      <c r="AAR97" s="540"/>
      <c r="AAS97" s="540"/>
      <c r="AAT97" s="540"/>
      <c r="AAU97" s="540"/>
      <c r="AAV97" s="540"/>
      <c r="AAW97" s="540"/>
      <c r="AAX97" s="540"/>
      <c r="AAY97" s="540"/>
      <c r="AAZ97" s="540"/>
      <c r="ABA97" s="540"/>
      <c r="ABB97" s="540"/>
      <c r="ABC97" s="540"/>
      <c r="ABD97" s="540"/>
      <c r="ABE97" s="540"/>
      <c r="ABF97" s="540"/>
      <c r="ABG97" s="540"/>
      <c r="ABH97" s="540"/>
      <c r="ABI97" s="540"/>
      <c r="ABJ97" s="540"/>
      <c r="ABK97" s="540"/>
      <c r="ABL97" s="540"/>
      <c r="ABM97" s="540"/>
      <c r="ABN97" s="540"/>
      <c r="ABO97" s="540"/>
      <c r="ABP97" s="540"/>
      <c r="ABQ97" s="540"/>
      <c r="ABR97" s="540"/>
      <c r="ABS97" s="540"/>
      <c r="ABT97" s="540"/>
      <c r="ABU97" s="540"/>
      <c r="ABV97" s="540"/>
      <c r="ABW97" s="540"/>
      <c r="ABX97" s="540"/>
      <c r="ABY97" s="540"/>
      <c r="ABZ97" s="540"/>
      <c r="ACA97" s="540"/>
      <c r="ACB97" s="540"/>
      <c r="ACC97" s="540"/>
      <c r="ACD97" s="540"/>
      <c r="ACE97" s="540"/>
      <c r="ACF97" s="540"/>
      <c r="ACG97" s="540"/>
      <c r="ACH97" s="540"/>
      <c r="ACI97" s="540"/>
      <c r="ACJ97" s="540"/>
      <c r="ACK97" s="540"/>
      <c r="ACL97" s="540"/>
      <c r="ACM97" s="540"/>
      <c r="ACN97" s="540"/>
      <c r="ACO97" s="540"/>
      <c r="ACP97" s="540"/>
      <c r="ACQ97" s="540"/>
      <c r="ACR97" s="540"/>
      <c r="ACS97" s="540"/>
      <c r="ACT97" s="540"/>
      <c r="ACU97" s="540"/>
      <c r="ACV97" s="540"/>
      <c r="ACW97" s="540"/>
      <c r="ACX97" s="540"/>
      <c r="ACY97" s="540"/>
      <c r="ACZ97" s="540"/>
      <c r="ADA97" s="540"/>
      <c r="ADB97" s="540"/>
      <c r="ADC97" s="540"/>
      <c r="ADD97" s="540"/>
      <c r="ADE97" s="540"/>
      <c r="ADF97" s="540"/>
      <c r="ADG97" s="540"/>
      <c r="ADH97" s="540"/>
      <c r="ADI97" s="540"/>
      <c r="ADJ97" s="540"/>
      <c r="ADK97" s="540"/>
      <c r="ADL97" s="540"/>
      <c r="ADM97" s="540"/>
      <c r="ADN97" s="540"/>
      <c r="ADO97" s="540"/>
      <c r="ADP97" s="540"/>
      <c r="ADQ97" s="540"/>
      <c r="ADR97" s="540"/>
      <c r="ADS97" s="540"/>
      <c r="ADT97" s="540"/>
      <c r="ADU97" s="540"/>
      <c r="ADV97" s="540"/>
      <c r="ADW97" s="540"/>
      <c r="ADX97" s="540"/>
      <c r="ADY97" s="540"/>
      <c r="ADZ97" s="540"/>
      <c r="AEA97" s="540"/>
      <c r="AEB97" s="540"/>
      <c r="AEC97" s="540"/>
      <c r="AED97" s="540"/>
      <c r="AEE97" s="540"/>
      <c r="AEF97" s="540"/>
      <c r="AEG97" s="540"/>
      <c r="AEH97" s="540"/>
      <c r="AEI97" s="540"/>
      <c r="AEJ97" s="540"/>
      <c r="AEK97" s="540"/>
      <c r="AEL97" s="540"/>
      <c r="AEM97" s="540"/>
      <c r="AEN97" s="540"/>
      <c r="AEO97" s="540"/>
      <c r="AEP97" s="540"/>
      <c r="AEQ97" s="540"/>
      <c r="AER97" s="540"/>
      <c r="AES97" s="540"/>
      <c r="AET97" s="540"/>
      <c r="AEU97" s="540"/>
      <c r="AEV97" s="540"/>
      <c r="AEW97" s="540"/>
      <c r="AEX97" s="540"/>
      <c r="AEY97" s="540"/>
      <c r="AEZ97" s="540"/>
      <c r="AFA97" s="540"/>
      <c r="AFB97" s="540"/>
      <c r="AFC97" s="540"/>
      <c r="AFD97" s="540"/>
      <c r="AFE97" s="540"/>
      <c r="AFF97" s="540"/>
      <c r="AFG97" s="540"/>
      <c r="AFH97" s="540"/>
      <c r="AFI97" s="540"/>
      <c r="AFJ97" s="540"/>
      <c r="AFK97" s="540"/>
      <c r="AFL97" s="540"/>
      <c r="AFM97" s="540"/>
      <c r="AFN97" s="540"/>
      <c r="AFO97" s="540"/>
      <c r="AFP97" s="540"/>
      <c r="AFQ97" s="540"/>
      <c r="AFR97" s="540"/>
      <c r="AFS97" s="540"/>
      <c r="AFT97" s="540"/>
      <c r="AFU97" s="540"/>
      <c r="AFV97" s="540"/>
      <c r="AFW97" s="540"/>
      <c r="AFX97" s="540"/>
      <c r="AFY97" s="540"/>
      <c r="AFZ97" s="540"/>
      <c r="AGA97" s="540"/>
      <c r="AGB97" s="540"/>
      <c r="AGC97" s="540"/>
      <c r="AGD97" s="540"/>
      <c r="AGE97" s="540"/>
      <c r="AGF97" s="540"/>
      <c r="AGG97" s="540"/>
      <c r="AGH97" s="540"/>
      <c r="AGI97" s="540"/>
      <c r="AGJ97" s="540"/>
      <c r="AGK97" s="540"/>
      <c r="AGL97" s="540"/>
      <c r="AGM97" s="540"/>
      <c r="AGN97" s="540"/>
      <c r="AGO97" s="540"/>
      <c r="AGP97" s="540"/>
      <c r="AGQ97" s="540"/>
      <c r="AGR97" s="540"/>
      <c r="AGS97" s="540"/>
      <c r="AGT97" s="540"/>
      <c r="AGU97" s="540"/>
      <c r="AGV97" s="540"/>
      <c r="AGW97" s="540"/>
      <c r="AGX97" s="540"/>
      <c r="AGY97" s="540"/>
      <c r="AGZ97" s="540"/>
      <c r="AHA97" s="540"/>
      <c r="AHB97" s="540"/>
      <c r="AHC97" s="540"/>
      <c r="AHD97" s="540"/>
      <c r="AHE97" s="540"/>
      <c r="AHF97" s="540"/>
      <c r="AHG97" s="540"/>
      <c r="AHH97" s="540"/>
      <c r="AHI97" s="540"/>
      <c r="AHJ97" s="540"/>
      <c r="AHK97" s="540"/>
      <c r="AHL97" s="540"/>
      <c r="AHM97" s="540"/>
      <c r="AHN97" s="540"/>
      <c r="AHO97" s="540"/>
      <c r="AHP97" s="540"/>
      <c r="AHQ97" s="540"/>
      <c r="AHR97" s="540"/>
      <c r="AHS97" s="540"/>
      <c r="AHT97" s="540"/>
      <c r="AHU97" s="540"/>
      <c r="AHV97" s="540"/>
      <c r="AHW97" s="540"/>
      <c r="AHX97" s="540"/>
      <c r="AHY97" s="540"/>
      <c r="AHZ97" s="540"/>
      <c r="AIA97" s="540"/>
      <c r="AIB97" s="540"/>
      <c r="AIC97" s="540"/>
      <c r="AID97" s="540"/>
      <c r="AIE97" s="540"/>
      <c r="AIF97" s="540"/>
      <c r="AIG97" s="540"/>
      <c r="AIH97" s="540"/>
      <c r="AII97" s="540"/>
      <c r="AIJ97" s="540"/>
      <c r="AIK97" s="540"/>
      <c r="AIL97" s="540"/>
      <c r="AIM97" s="540"/>
      <c r="AIN97" s="540"/>
      <c r="AIO97" s="540"/>
      <c r="AIP97" s="540"/>
      <c r="AIQ97" s="540"/>
      <c r="AIR97" s="540"/>
      <c r="AIS97" s="540"/>
      <c r="AIT97" s="540"/>
      <c r="AIU97" s="540"/>
      <c r="AIV97" s="540"/>
      <c r="AIW97" s="540"/>
      <c r="AIX97" s="540"/>
      <c r="AIY97" s="540"/>
      <c r="AIZ97" s="540"/>
      <c r="AJA97" s="540"/>
      <c r="AJB97" s="540"/>
      <c r="AJC97" s="540"/>
      <c r="AJD97" s="540"/>
      <c r="AJE97" s="540"/>
      <c r="AJF97" s="540"/>
      <c r="AJG97" s="540"/>
      <c r="AJH97" s="540"/>
      <c r="AJI97" s="540"/>
      <c r="AJJ97" s="540"/>
      <c r="AJK97" s="540"/>
    </row>
    <row r="98" spans="1:947" s="515" customFormat="1">
      <c r="A98" s="539"/>
      <c r="B98" s="540"/>
      <c r="C98" s="540"/>
      <c r="D98" s="540"/>
      <c r="E98" s="540"/>
      <c r="F98" s="540"/>
      <c r="G98" s="540"/>
      <c r="H98" s="540"/>
      <c r="I98" s="540"/>
      <c r="J98" s="540"/>
      <c r="K98" s="540"/>
      <c r="L98" s="540"/>
      <c r="M98" s="540"/>
      <c r="N98" s="540"/>
      <c r="O98" s="540"/>
      <c r="P98" s="540"/>
      <c r="Q98" s="540"/>
      <c r="R98" s="540"/>
      <c r="S98" s="540"/>
      <c r="T98" s="540"/>
      <c r="U98" s="540"/>
      <c r="V98" s="540"/>
      <c r="W98" s="540"/>
      <c r="X98" s="540"/>
      <c r="Y98" s="540"/>
      <c r="Z98" s="540"/>
      <c r="AA98" s="540"/>
      <c r="AB98" s="540"/>
      <c r="AC98" s="540"/>
      <c r="AD98" s="540"/>
      <c r="AE98" s="540"/>
      <c r="AF98" s="540"/>
      <c r="AG98" s="540"/>
      <c r="AH98" s="540"/>
      <c r="AI98" s="540"/>
      <c r="AJ98" s="540"/>
      <c r="AK98" s="540"/>
      <c r="AL98" s="540"/>
      <c r="AM98" s="540"/>
      <c r="AN98" s="540"/>
      <c r="AO98" s="540"/>
      <c r="AP98" s="540"/>
      <c r="AQ98" s="540"/>
      <c r="AR98" s="540"/>
      <c r="AS98" s="540"/>
      <c r="AT98" s="540"/>
      <c r="AU98" s="540"/>
      <c r="AV98" s="540"/>
      <c r="AW98" s="540"/>
      <c r="AX98" s="540"/>
      <c r="AY98" s="540"/>
      <c r="AZ98" s="540"/>
      <c r="BA98" s="540"/>
      <c r="BB98" s="540"/>
      <c r="BC98" s="540"/>
      <c r="BD98" s="540"/>
      <c r="BE98" s="540"/>
      <c r="BF98" s="540"/>
      <c r="BG98" s="540"/>
      <c r="BH98" s="540"/>
      <c r="BI98" s="540"/>
      <c r="BJ98" s="540"/>
      <c r="BK98" s="540"/>
      <c r="BL98" s="540"/>
      <c r="BM98" s="540"/>
      <c r="BN98" s="540"/>
      <c r="BO98" s="540"/>
      <c r="BP98" s="540"/>
      <c r="BQ98" s="540"/>
      <c r="BR98" s="540"/>
      <c r="BS98" s="540"/>
      <c r="BT98" s="540"/>
      <c r="BU98" s="540"/>
      <c r="BV98" s="540"/>
      <c r="BW98" s="540"/>
      <c r="BX98" s="540"/>
      <c r="BY98" s="540"/>
      <c r="BZ98" s="540"/>
      <c r="CA98" s="540"/>
      <c r="CB98" s="540"/>
      <c r="CC98" s="540"/>
      <c r="CD98" s="540"/>
      <c r="CE98" s="540"/>
      <c r="CF98" s="540"/>
      <c r="CG98" s="540"/>
      <c r="CH98" s="540"/>
      <c r="CI98" s="540"/>
      <c r="CJ98" s="540"/>
      <c r="CK98" s="540"/>
      <c r="CL98" s="540"/>
      <c r="CM98" s="540"/>
      <c r="CN98" s="540"/>
      <c r="CO98" s="540"/>
      <c r="CP98" s="540"/>
      <c r="CQ98" s="540"/>
      <c r="CR98" s="540"/>
      <c r="CS98" s="540"/>
      <c r="CT98" s="540"/>
      <c r="CU98" s="540"/>
      <c r="CV98" s="540"/>
      <c r="CW98" s="540"/>
      <c r="CX98" s="540"/>
      <c r="CY98" s="540"/>
      <c r="CZ98" s="540"/>
      <c r="DA98" s="540"/>
      <c r="DB98" s="540"/>
      <c r="DC98" s="540"/>
      <c r="DD98" s="540"/>
      <c r="DE98" s="540"/>
      <c r="DF98" s="540"/>
      <c r="DG98" s="540"/>
      <c r="DH98" s="540"/>
      <c r="DI98" s="540"/>
      <c r="DJ98" s="540"/>
      <c r="DK98" s="540"/>
      <c r="DL98" s="540"/>
      <c r="DM98" s="540"/>
      <c r="DN98" s="540"/>
      <c r="DO98" s="540"/>
      <c r="DP98" s="540"/>
      <c r="DQ98" s="540"/>
      <c r="DR98" s="540"/>
      <c r="DS98" s="540"/>
      <c r="DT98" s="540"/>
      <c r="DU98" s="540"/>
      <c r="DV98" s="540"/>
      <c r="DW98" s="540"/>
      <c r="DX98" s="540"/>
      <c r="DY98" s="540"/>
      <c r="DZ98" s="540"/>
      <c r="EA98" s="540"/>
      <c r="EB98" s="540"/>
      <c r="EC98" s="540"/>
      <c r="ED98" s="540"/>
      <c r="EE98" s="540"/>
      <c r="EF98" s="540"/>
      <c r="EG98" s="540"/>
      <c r="EH98" s="540"/>
      <c r="EI98" s="540"/>
      <c r="EJ98" s="540"/>
      <c r="EK98" s="540"/>
      <c r="EL98" s="540"/>
      <c r="EM98" s="540"/>
      <c r="EN98" s="540"/>
      <c r="EO98" s="540"/>
      <c r="EP98" s="540"/>
      <c r="EQ98" s="540"/>
      <c r="ER98" s="540"/>
      <c r="ES98" s="540"/>
      <c r="ET98" s="540"/>
      <c r="EU98" s="540"/>
      <c r="EV98" s="540"/>
      <c r="EW98" s="540"/>
      <c r="EX98" s="540"/>
      <c r="EY98" s="540"/>
      <c r="EZ98" s="540"/>
      <c r="FA98" s="540"/>
      <c r="FB98" s="540"/>
      <c r="FC98" s="540"/>
      <c r="FD98" s="540"/>
      <c r="FE98" s="540"/>
      <c r="FF98" s="540"/>
      <c r="FG98" s="540"/>
      <c r="FH98" s="540"/>
      <c r="FI98" s="540"/>
      <c r="FJ98" s="540"/>
      <c r="FK98" s="540"/>
      <c r="FL98" s="540"/>
      <c r="FM98" s="540"/>
      <c r="FN98" s="540"/>
      <c r="FO98" s="540"/>
      <c r="FP98" s="540"/>
      <c r="FQ98" s="540"/>
      <c r="FR98" s="540"/>
      <c r="FS98" s="540"/>
      <c r="FT98" s="540"/>
      <c r="FU98" s="540"/>
      <c r="FV98" s="540"/>
      <c r="FW98" s="540"/>
      <c r="FX98" s="540"/>
      <c r="FY98" s="540"/>
      <c r="FZ98" s="540"/>
      <c r="GA98" s="540"/>
      <c r="GB98" s="540"/>
      <c r="GC98" s="540"/>
      <c r="GD98" s="540"/>
      <c r="GE98" s="540"/>
      <c r="GF98" s="540"/>
      <c r="GG98" s="540"/>
      <c r="GH98" s="540"/>
      <c r="GI98" s="540"/>
      <c r="GJ98" s="540"/>
      <c r="GK98" s="540"/>
      <c r="GL98" s="540"/>
      <c r="GM98" s="540"/>
      <c r="GN98" s="540"/>
      <c r="GO98" s="540"/>
      <c r="GP98" s="540"/>
      <c r="GQ98" s="540"/>
      <c r="GR98" s="540"/>
      <c r="GS98" s="540"/>
      <c r="GT98" s="540"/>
      <c r="GU98" s="540"/>
      <c r="GV98" s="540"/>
      <c r="GW98" s="540"/>
      <c r="GX98" s="540"/>
      <c r="GY98" s="540"/>
      <c r="GZ98" s="540"/>
      <c r="HA98" s="540"/>
      <c r="HB98" s="540"/>
      <c r="HC98" s="540"/>
      <c r="HD98" s="540"/>
      <c r="HE98" s="540"/>
      <c r="HF98" s="540"/>
      <c r="HG98" s="540"/>
      <c r="HH98" s="540"/>
      <c r="HI98" s="540"/>
      <c r="HJ98" s="540"/>
      <c r="HK98" s="540"/>
      <c r="HL98" s="540"/>
      <c r="HM98" s="540"/>
      <c r="HN98" s="540"/>
      <c r="HO98" s="540"/>
      <c r="HP98" s="540"/>
      <c r="HQ98" s="540"/>
      <c r="HR98" s="540"/>
      <c r="HS98" s="540"/>
      <c r="HT98" s="540"/>
      <c r="HU98" s="540"/>
      <c r="HV98" s="540"/>
      <c r="HW98" s="540"/>
      <c r="HX98" s="540"/>
      <c r="HY98" s="540"/>
      <c r="HZ98" s="540"/>
      <c r="IA98" s="540"/>
      <c r="IB98" s="540"/>
      <c r="IC98" s="540"/>
      <c r="ID98" s="540"/>
      <c r="IE98" s="540"/>
      <c r="IF98" s="540"/>
      <c r="IG98" s="540"/>
      <c r="IH98" s="540"/>
      <c r="II98" s="540"/>
      <c r="IJ98" s="540"/>
      <c r="IK98" s="540"/>
      <c r="IL98" s="540"/>
      <c r="IM98" s="540"/>
      <c r="IN98" s="540"/>
      <c r="IO98" s="540"/>
      <c r="IP98" s="540"/>
      <c r="IQ98" s="540"/>
      <c r="IR98" s="540"/>
      <c r="IS98" s="540"/>
      <c r="IT98" s="540"/>
      <c r="IU98" s="540"/>
      <c r="IV98" s="540"/>
      <c r="IW98" s="540"/>
      <c r="IX98" s="540"/>
      <c r="IY98" s="540"/>
      <c r="IZ98" s="540"/>
      <c r="JA98" s="540"/>
      <c r="JB98" s="540"/>
      <c r="JC98" s="540"/>
      <c r="JD98" s="540"/>
      <c r="JE98" s="540"/>
      <c r="JF98" s="540"/>
      <c r="JG98" s="540"/>
      <c r="JH98" s="540"/>
      <c r="JI98" s="540"/>
      <c r="JJ98" s="540"/>
      <c r="JK98" s="540"/>
      <c r="JL98" s="540"/>
      <c r="JM98" s="540"/>
      <c r="JN98" s="540"/>
      <c r="JO98" s="540"/>
      <c r="JP98" s="540"/>
      <c r="JQ98" s="540"/>
      <c r="JR98" s="540"/>
      <c r="JS98" s="540"/>
      <c r="JT98" s="540"/>
      <c r="JU98" s="540"/>
      <c r="JV98" s="540"/>
      <c r="JW98" s="540"/>
      <c r="JX98" s="540"/>
      <c r="JY98" s="540"/>
      <c r="JZ98" s="540"/>
      <c r="KA98" s="540"/>
      <c r="KB98" s="540"/>
      <c r="KC98" s="540"/>
      <c r="KD98" s="540"/>
      <c r="KE98" s="540"/>
      <c r="KF98" s="540"/>
      <c r="KG98" s="540"/>
      <c r="KH98" s="540"/>
      <c r="KI98" s="540"/>
      <c r="KJ98" s="540"/>
      <c r="KK98" s="540"/>
      <c r="KL98" s="540"/>
      <c r="KM98" s="540"/>
      <c r="KN98" s="540"/>
      <c r="KO98" s="540"/>
      <c r="KP98" s="540"/>
      <c r="KQ98" s="540"/>
      <c r="KR98" s="540"/>
      <c r="KS98" s="540"/>
      <c r="KT98" s="540"/>
      <c r="KU98" s="540"/>
      <c r="KV98" s="540"/>
      <c r="KW98" s="540"/>
      <c r="KX98" s="540"/>
      <c r="KY98" s="540"/>
      <c r="KZ98" s="540"/>
      <c r="LA98" s="540"/>
      <c r="LB98" s="540"/>
      <c r="LC98" s="540"/>
      <c r="LD98" s="540"/>
      <c r="LE98" s="540"/>
      <c r="LF98" s="540"/>
      <c r="LG98" s="540"/>
      <c r="LH98" s="540"/>
      <c r="LI98" s="540"/>
      <c r="LJ98" s="540"/>
      <c r="LK98" s="540"/>
      <c r="LL98" s="540"/>
      <c r="LM98" s="540"/>
      <c r="LN98" s="540"/>
      <c r="LO98" s="540"/>
      <c r="LP98" s="540"/>
      <c r="LQ98" s="540"/>
      <c r="LR98" s="540"/>
      <c r="LS98" s="540"/>
      <c r="LT98" s="540"/>
      <c r="LU98" s="540"/>
      <c r="LV98" s="540"/>
      <c r="LW98" s="540"/>
      <c r="LX98" s="540"/>
      <c r="LY98" s="540"/>
      <c r="LZ98" s="540"/>
      <c r="MA98" s="540"/>
      <c r="MB98" s="540"/>
      <c r="MC98" s="540"/>
      <c r="MD98" s="540"/>
      <c r="ME98" s="540"/>
      <c r="MF98" s="540"/>
      <c r="MG98" s="540"/>
      <c r="MH98" s="540"/>
      <c r="MI98" s="540"/>
      <c r="MJ98" s="540"/>
      <c r="MK98" s="540"/>
      <c r="ML98" s="540"/>
      <c r="MM98" s="540"/>
      <c r="MN98" s="540"/>
      <c r="MO98" s="540"/>
      <c r="MP98" s="540"/>
      <c r="MQ98" s="540"/>
      <c r="MR98" s="540"/>
      <c r="MS98" s="540"/>
      <c r="MT98" s="540"/>
      <c r="MU98" s="540"/>
      <c r="MV98" s="540"/>
      <c r="MW98" s="540"/>
      <c r="MX98" s="540"/>
      <c r="MY98" s="540"/>
      <c r="MZ98" s="540"/>
      <c r="NA98" s="540"/>
      <c r="NB98" s="540"/>
      <c r="NC98" s="540"/>
      <c r="ND98" s="540"/>
      <c r="NE98" s="540"/>
      <c r="NF98" s="540"/>
      <c r="NG98" s="540"/>
      <c r="NH98" s="540"/>
      <c r="NI98" s="540"/>
      <c r="NJ98" s="540"/>
      <c r="NK98" s="540"/>
      <c r="NL98" s="540"/>
      <c r="NM98" s="540"/>
      <c r="NN98" s="540"/>
      <c r="NO98" s="540"/>
      <c r="NP98" s="540"/>
      <c r="NQ98" s="540"/>
      <c r="NR98" s="540"/>
      <c r="NS98" s="540"/>
      <c r="NT98" s="540"/>
      <c r="NU98" s="540"/>
      <c r="NV98" s="540"/>
      <c r="NW98" s="540"/>
      <c r="NX98" s="540"/>
      <c r="NY98" s="540"/>
      <c r="NZ98" s="540"/>
      <c r="OA98" s="540"/>
      <c r="OB98" s="540"/>
      <c r="OC98" s="540"/>
      <c r="OD98" s="540"/>
      <c r="OE98" s="540"/>
      <c r="OF98" s="540"/>
      <c r="OG98" s="540"/>
      <c r="OH98" s="540"/>
      <c r="OI98" s="540"/>
      <c r="OJ98" s="540"/>
      <c r="OK98" s="540"/>
      <c r="OL98" s="540"/>
      <c r="OM98" s="540"/>
      <c r="ON98" s="540"/>
      <c r="OO98" s="540"/>
      <c r="OP98" s="540"/>
      <c r="OQ98" s="540"/>
      <c r="OR98" s="540"/>
      <c r="OS98" s="540"/>
      <c r="OT98" s="540"/>
      <c r="OU98" s="540"/>
      <c r="OV98" s="540"/>
      <c r="OW98" s="540"/>
      <c r="OX98" s="540"/>
      <c r="OY98" s="540"/>
      <c r="OZ98" s="540"/>
      <c r="PA98" s="540"/>
      <c r="PB98" s="540"/>
      <c r="PC98" s="540"/>
      <c r="PD98" s="540"/>
      <c r="PE98" s="540"/>
      <c r="PF98" s="540"/>
      <c r="PG98" s="540"/>
      <c r="PH98" s="540"/>
      <c r="PI98" s="540"/>
      <c r="PJ98" s="540"/>
      <c r="PK98" s="540"/>
      <c r="PL98" s="540"/>
      <c r="PM98" s="540"/>
      <c r="PN98" s="540"/>
      <c r="PO98" s="540"/>
      <c r="PP98" s="540"/>
      <c r="PQ98" s="540"/>
      <c r="PR98" s="540"/>
      <c r="PS98" s="540"/>
      <c r="PT98" s="540"/>
      <c r="PU98" s="540"/>
      <c r="PV98" s="540"/>
      <c r="PW98" s="540"/>
      <c r="PX98" s="540"/>
      <c r="PY98" s="540"/>
      <c r="PZ98" s="540"/>
      <c r="QA98" s="540"/>
      <c r="QB98" s="540"/>
      <c r="QC98" s="540"/>
      <c r="QD98" s="540"/>
      <c r="QE98" s="540"/>
      <c r="QF98" s="540"/>
      <c r="QG98" s="540"/>
      <c r="QH98" s="540"/>
      <c r="QI98" s="540"/>
      <c r="QJ98" s="540"/>
      <c r="QK98" s="540"/>
      <c r="QL98" s="540"/>
      <c r="QM98" s="540"/>
      <c r="QN98" s="540"/>
      <c r="QO98" s="540"/>
      <c r="QP98" s="540"/>
      <c r="QQ98" s="540"/>
      <c r="QR98" s="540"/>
      <c r="QS98" s="540"/>
      <c r="QT98" s="540"/>
      <c r="QU98" s="540"/>
      <c r="QV98" s="540"/>
      <c r="QW98" s="540"/>
      <c r="QX98" s="540"/>
      <c r="QY98" s="540"/>
      <c r="QZ98" s="540"/>
      <c r="RA98" s="540"/>
      <c r="RB98" s="540"/>
      <c r="RC98" s="540"/>
      <c r="RD98" s="540"/>
      <c r="RE98" s="540"/>
      <c r="RF98" s="540"/>
      <c r="RG98" s="540"/>
      <c r="RH98" s="540"/>
      <c r="RI98" s="540"/>
      <c r="RJ98" s="540"/>
      <c r="RK98" s="540"/>
      <c r="RL98" s="540"/>
      <c r="RM98" s="540"/>
      <c r="RN98" s="540"/>
      <c r="RO98" s="540"/>
      <c r="RP98" s="540"/>
      <c r="RQ98" s="540"/>
      <c r="RR98" s="540"/>
      <c r="RS98" s="540"/>
      <c r="RT98" s="540"/>
      <c r="RU98" s="540"/>
      <c r="RV98" s="540"/>
      <c r="RW98" s="540"/>
      <c r="RX98" s="540"/>
      <c r="RY98" s="540"/>
      <c r="RZ98" s="540"/>
      <c r="SA98" s="540"/>
      <c r="SB98" s="540"/>
      <c r="SC98" s="540"/>
      <c r="SD98" s="540"/>
      <c r="SE98" s="540"/>
      <c r="SF98" s="540"/>
      <c r="SG98" s="540"/>
      <c r="SH98" s="540"/>
      <c r="SI98" s="540"/>
      <c r="SJ98" s="540"/>
      <c r="SK98" s="540"/>
      <c r="SL98" s="540"/>
      <c r="SM98" s="540"/>
      <c r="SN98" s="540"/>
      <c r="SO98" s="540"/>
      <c r="SP98" s="540"/>
      <c r="SQ98" s="540"/>
      <c r="SR98" s="540"/>
      <c r="SS98" s="540"/>
      <c r="ST98" s="540"/>
      <c r="SU98" s="540"/>
      <c r="SV98" s="540"/>
      <c r="SW98" s="540"/>
      <c r="SX98" s="540"/>
      <c r="SY98" s="540"/>
      <c r="SZ98" s="540"/>
      <c r="TA98" s="540"/>
      <c r="TB98" s="540"/>
      <c r="TC98" s="540"/>
      <c r="TD98" s="540"/>
      <c r="TE98" s="540"/>
      <c r="TF98" s="540"/>
      <c r="TG98" s="540"/>
      <c r="TH98" s="540"/>
      <c r="TI98" s="540"/>
      <c r="TJ98" s="540"/>
      <c r="TK98" s="540"/>
      <c r="TL98" s="540"/>
      <c r="TM98" s="540"/>
      <c r="TN98" s="540"/>
      <c r="TO98" s="540"/>
      <c r="TP98" s="540"/>
      <c r="TQ98" s="540"/>
      <c r="TR98" s="540"/>
      <c r="TS98" s="540"/>
      <c r="TT98" s="540"/>
      <c r="TU98" s="540"/>
      <c r="TV98" s="540"/>
      <c r="TW98" s="540"/>
      <c r="TX98" s="540"/>
      <c r="TY98" s="540"/>
      <c r="TZ98" s="540"/>
      <c r="UA98" s="540"/>
      <c r="UB98" s="540"/>
      <c r="UC98" s="540"/>
      <c r="UD98" s="540"/>
      <c r="UE98" s="540"/>
      <c r="UF98" s="540"/>
      <c r="UG98" s="540"/>
      <c r="UH98" s="540"/>
      <c r="UI98" s="540"/>
      <c r="UJ98" s="540"/>
      <c r="UK98" s="540"/>
      <c r="UL98" s="540"/>
      <c r="UM98" s="540"/>
      <c r="UN98" s="540"/>
      <c r="UO98" s="540"/>
      <c r="UP98" s="540"/>
      <c r="UQ98" s="540"/>
      <c r="UR98" s="540"/>
      <c r="US98" s="540"/>
      <c r="UT98" s="540"/>
      <c r="UU98" s="540"/>
      <c r="UV98" s="540"/>
      <c r="UW98" s="540"/>
      <c r="UX98" s="540"/>
      <c r="UY98" s="540"/>
      <c r="UZ98" s="540"/>
      <c r="VA98" s="540"/>
      <c r="VB98" s="540"/>
      <c r="VC98" s="540"/>
      <c r="VD98" s="540"/>
      <c r="VE98" s="540"/>
      <c r="VF98" s="540"/>
      <c r="VG98" s="540"/>
      <c r="VH98" s="540"/>
      <c r="VI98" s="540"/>
      <c r="VJ98" s="540"/>
      <c r="VK98" s="540"/>
      <c r="VL98" s="540"/>
      <c r="VM98" s="540"/>
      <c r="VN98" s="540"/>
      <c r="VO98" s="540"/>
      <c r="VP98" s="540"/>
      <c r="VQ98" s="540"/>
      <c r="VR98" s="540"/>
      <c r="VS98" s="540"/>
      <c r="VT98" s="540"/>
      <c r="VU98" s="540"/>
      <c r="VV98" s="540"/>
      <c r="VW98" s="540"/>
      <c r="VX98" s="540"/>
      <c r="VY98" s="540"/>
      <c r="VZ98" s="540"/>
      <c r="WA98" s="540"/>
      <c r="WB98" s="540"/>
      <c r="WC98" s="540"/>
      <c r="WD98" s="540"/>
      <c r="WE98" s="540"/>
      <c r="WF98" s="540"/>
      <c r="WG98" s="540"/>
      <c r="WH98" s="540"/>
      <c r="WI98" s="540"/>
      <c r="WJ98" s="540"/>
      <c r="WK98" s="540"/>
      <c r="WL98" s="540"/>
      <c r="WM98" s="540"/>
      <c r="WN98" s="540"/>
      <c r="WO98" s="540"/>
      <c r="WP98" s="540"/>
      <c r="WQ98" s="540"/>
      <c r="WR98" s="540"/>
      <c r="WS98" s="540"/>
      <c r="WT98" s="540"/>
      <c r="WU98" s="540"/>
      <c r="WV98" s="540"/>
      <c r="WW98" s="540"/>
      <c r="WX98" s="540"/>
      <c r="WY98" s="540"/>
      <c r="WZ98" s="540"/>
      <c r="XA98" s="540"/>
      <c r="XB98" s="540"/>
      <c r="XC98" s="540"/>
      <c r="XD98" s="540"/>
      <c r="XE98" s="540"/>
      <c r="XF98" s="540"/>
      <c r="XG98" s="540"/>
      <c r="XH98" s="540"/>
      <c r="XI98" s="540"/>
      <c r="XJ98" s="540"/>
      <c r="XK98" s="540"/>
      <c r="XL98" s="540"/>
      <c r="XM98" s="540"/>
      <c r="XN98" s="540"/>
      <c r="XO98" s="540"/>
      <c r="XP98" s="540"/>
      <c r="XQ98" s="540"/>
      <c r="XR98" s="540"/>
      <c r="XS98" s="540"/>
      <c r="XT98" s="540"/>
      <c r="XU98" s="540"/>
      <c r="XV98" s="540"/>
      <c r="XW98" s="540"/>
      <c r="XX98" s="540"/>
      <c r="XY98" s="540"/>
      <c r="XZ98" s="540"/>
      <c r="YA98" s="540"/>
      <c r="YB98" s="540"/>
      <c r="YC98" s="540"/>
      <c r="YD98" s="540"/>
      <c r="YE98" s="540"/>
      <c r="YF98" s="540"/>
      <c r="YG98" s="540"/>
      <c r="YH98" s="540"/>
      <c r="YI98" s="540"/>
      <c r="YJ98" s="540"/>
      <c r="YK98" s="540"/>
      <c r="YL98" s="540"/>
      <c r="YM98" s="540"/>
      <c r="YN98" s="540"/>
      <c r="YO98" s="540"/>
      <c r="YP98" s="540"/>
      <c r="YQ98" s="540"/>
      <c r="YR98" s="540"/>
      <c r="YS98" s="540"/>
      <c r="YT98" s="540"/>
      <c r="YU98" s="540"/>
      <c r="YV98" s="540"/>
      <c r="YW98" s="540"/>
      <c r="YX98" s="540"/>
      <c r="YY98" s="540"/>
      <c r="YZ98" s="540"/>
      <c r="ZA98" s="540"/>
      <c r="ZB98" s="540"/>
      <c r="ZC98" s="540"/>
      <c r="ZD98" s="540"/>
      <c r="ZE98" s="540"/>
      <c r="ZF98" s="540"/>
      <c r="ZG98" s="540"/>
      <c r="ZH98" s="540"/>
      <c r="ZI98" s="540"/>
      <c r="ZJ98" s="540"/>
      <c r="ZK98" s="540"/>
      <c r="ZL98" s="540"/>
      <c r="ZM98" s="540"/>
      <c r="ZN98" s="540"/>
      <c r="ZO98" s="540"/>
      <c r="ZP98" s="540"/>
      <c r="ZQ98" s="540"/>
      <c r="ZR98" s="540"/>
      <c r="ZS98" s="540"/>
      <c r="ZT98" s="540"/>
      <c r="ZU98" s="540"/>
      <c r="ZV98" s="540"/>
      <c r="ZW98" s="540"/>
      <c r="ZX98" s="540"/>
      <c r="ZY98" s="540"/>
      <c r="ZZ98" s="540"/>
      <c r="AAA98" s="540"/>
      <c r="AAB98" s="540"/>
      <c r="AAC98" s="540"/>
      <c r="AAD98" s="540"/>
      <c r="AAE98" s="540"/>
      <c r="AAF98" s="540"/>
      <c r="AAG98" s="540"/>
      <c r="AAH98" s="540"/>
      <c r="AAI98" s="540"/>
      <c r="AAJ98" s="540"/>
      <c r="AAK98" s="540"/>
      <c r="AAL98" s="540"/>
      <c r="AAM98" s="540"/>
      <c r="AAN98" s="540"/>
      <c r="AAO98" s="540"/>
      <c r="AAP98" s="540"/>
      <c r="AAQ98" s="540"/>
      <c r="AAR98" s="540"/>
      <c r="AAS98" s="540"/>
      <c r="AAT98" s="540"/>
      <c r="AAU98" s="540"/>
      <c r="AAV98" s="540"/>
      <c r="AAW98" s="540"/>
      <c r="AAX98" s="540"/>
      <c r="AAY98" s="540"/>
      <c r="AAZ98" s="540"/>
      <c r="ABA98" s="540"/>
      <c r="ABB98" s="540"/>
      <c r="ABC98" s="540"/>
      <c r="ABD98" s="540"/>
      <c r="ABE98" s="540"/>
      <c r="ABF98" s="540"/>
      <c r="ABG98" s="540"/>
      <c r="ABH98" s="540"/>
      <c r="ABI98" s="540"/>
      <c r="ABJ98" s="540"/>
      <c r="ABK98" s="540"/>
      <c r="ABL98" s="540"/>
      <c r="ABM98" s="540"/>
      <c r="ABN98" s="540"/>
      <c r="ABO98" s="540"/>
      <c r="ABP98" s="540"/>
      <c r="ABQ98" s="540"/>
      <c r="ABR98" s="540"/>
      <c r="ABS98" s="540"/>
      <c r="ABT98" s="540"/>
      <c r="ABU98" s="540"/>
      <c r="ABV98" s="540"/>
      <c r="ABW98" s="540"/>
      <c r="ABX98" s="540"/>
      <c r="ABY98" s="540"/>
      <c r="ABZ98" s="540"/>
      <c r="ACA98" s="540"/>
      <c r="ACB98" s="540"/>
      <c r="ACC98" s="540"/>
      <c r="ACD98" s="540"/>
      <c r="ACE98" s="540"/>
      <c r="ACF98" s="540"/>
      <c r="ACG98" s="540"/>
      <c r="ACH98" s="540"/>
      <c r="ACI98" s="540"/>
      <c r="ACJ98" s="540"/>
      <c r="ACK98" s="540"/>
      <c r="ACL98" s="540"/>
      <c r="ACM98" s="540"/>
      <c r="ACN98" s="540"/>
      <c r="ACO98" s="540"/>
      <c r="ACP98" s="540"/>
      <c r="ACQ98" s="540"/>
      <c r="ACR98" s="540"/>
      <c r="ACS98" s="540"/>
      <c r="ACT98" s="540"/>
      <c r="ACU98" s="540"/>
      <c r="ACV98" s="540"/>
      <c r="ACW98" s="540"/>
      <c r="ACX98" s="540"/>
      <c r="ACY98" s="540"/>
      <c r="ACZ98" s="540"/>
      <c r="ADA98" s="540"/>
      <c r="ADB98" s="540"/>
      <c r="ADC98" s="540"/>
      <c r="ADD98" s="540"/>
      <c r="ADE98" s="540"/>
      <c r="ADF98" s="540"/>
      <c r="ADG98" s="540"/>
      <c r="ADH98" s="540"/>
      <c r="ADI98" s="540"/>
      <c r="ADJ98" s="540"/>
      <c r="ADK98" s="540"/>
      <c r="ADL98" s="540"/>
      <c r="ADM98" s="540"/>
      <c r="ADN98" s="540"/>
      <c r="ADO98" s="540"/>
      <c r="ADP98" s="540"/>
      <c r="ADQ98" s="540"/>
      <c r="ADR98" s="540"/>
      <c r="ADS98" s="540"/>
      <c r="ADT98" s="540"/>
      <c r="ADU98" s="540"/>
      <c r="ADV98" s="540"/>
      <c r="ADW98" s="540"/>
      <c r="ADX98" s="540"/>
      <c r="ADY98" s="540"/>
      <c r="ADZ98" s="540"/>
      <c r="AEA98" s="540"/>
      <c r="AEB98" s="540"/>
      <c r="AEC98" s="540"/>
      <c r="AED98" s="540"/>
      <c r="AEE98" s="540"/>
      <c r="AEF98" s="540"/>
      <c r="AEG98" s="540"/>
      <c r="AEH98" s="540"/>
      <c r="AEI98" s="540"/>
      <c r="AEJ98" s="540"/>
      <c r="AEK98" s="540"/>
      <c r="AEL98" s="540"/>
      <c r="AEM98" s="540"/>
      <c r="AEN98" s="540"/>
      <c r="AEO98" s="540"/>
      <c r="AEP98" s="540"/>
      <c r="AEQ98" s="540"/>
      <c r="AER98" s="540"/>
      <c r="AES98" s="540"/>
      <c r="AET98" s="540"/>
      <c r="AEU98" s="540"/>
      <c r="AEV98" s="540"/>
      <c r="AEW98" s="540"/>
      <c r="AEX98" s="540"/>
      <c r="AEY98" s="540"/>
      <c r="AEZ98" s="540"/>
      <c r="AFA98" s="540"/>
      <c r="AFB98" s="540"/>
      <c r="AFC98" s="540"/>
      <c r="AFD98" s="540"/>
      <c r="AFE98" s="540"/>
      <c r="AFF98" s="540"/>
      <c r="AFG98" s="540"/>
      <c r="AFH98" s="540"/>
      <c r="AFI98" s="540"/>
      <c r="AFJ98" s="540"/>
      <c r="AFK98" s="540"/>
      <c r="AFL98" s="540"/>
      <c r="AFM98" s="540"/>
      <c r="AFN98" s="540"/>
      <c r="AFO98" s="540"/>
      <c r="AFP98" s="540"/>
      <c r="AFQ98" s="540"/>
      <c r="AFR98" s="540"/>
      <c r="AFS98" s="540"/>
      <c r="AFT98" s="540"/>
      <c r="AFU98" s="540"/>
      <c r="AFV98" s="540"/>
      <c r="AFW98" s="540"/>
      <c r="AFX98" s="540"/>
      <c r="AFY98" s="540"/>
      <c r="AFZ98" s="540"/>
      <c r="AGA98" s="540"/>
      <c r="AGB98" s="540"/>
      <c r="AGC98" s="540"/>
      <c r="AGD98" s="540"/>
      <c r="AGE98" s="540"/>
      <c r="AGF98" s="540"/>
      <c r="AGG98" s="540"/>
      <c r="AGH98" s="540"/>
      <c r="AGI98" s="540"/>
      <c r="AGJ98" s="540"/>
      <c r="AGK98" s="540"/>
      <c r="AGL98" s="540"/>
      <c r="AGM98" s="540"/>
      <c r="AGN98" s="540"/>
      <c r="AGO98" s="540"/>
      <c r="AGP98" s="540"/>
      <c r="AGQ98" s="540"/>
      <c r="AGR98" s="540"/>
      <c r="AGS98" s="540"/>
      <c r="AGT98" s="540"/>
      <c r="AGU98" s="540"/>
      <c r="AGV98" s="540"/>
      <c r="AGW98" s="540"/>
      <c r="AGX98" s="540"/>
      <c r="AGY98" s="540"/>
      <c r="AGZ98" s="540"/>
      <c r="AHA98" s="540"/>
      <c r="AHB98" s="540"/>
      <c r="AHC98" s="540"/>
      <c r="AHD98" s="540"/>
      <c r="AHE98" s="540"/>
      <c r="AHF98" s="540"/>
      <c r="AHG98" s="540"/>
      <c r="AHH98" s="540"/>
      <c r="AHI98" s="540"/>
      <c r="AHJ98" s="540"/>
      <c r="AHK98" s="540"/>
      <c r="AHL98" s="540"/>
      <c r="AHM98" s="540"/>
      <c r="AHN98" s="540"/>
      <c r="AHO98" s="540"/>
      <c r="AHP98" s="540"/>
      <c r="AHQ98" s="540"/>
      <c r="AHR98" s="540"/>
      <c r="AHS98" s="540"/>
      <c r="AHT98" s="540"/>
      <c r="AHU98" s="540"/>
      <c r="AHV98" s="540"/>
      <c r="AHW98" s="540"/>
      <c r="AHX98" s="540"/>
      <c r="AHY98" s="540"/>
      <c r="AHZ98" s="540"/>
      <c r="AIA98" s="540"/>
      <c r="AIB98" s="540"/>
      <c r="AIC98" s="540"/>
      <c r="AID98" s="540"/>
      <c r="AIE98" s="540"/>
      <c r="AIF98" s="540"/>
      <c r="AIG98" s="540"/>
      <c r="AIH98" s="540"/>
      <c r="AII98" s="540"/>
      <c r="AIJ98" s="540"/>
      <c r="AIK98" s="540"/>
      <c r="AIL98" s="540"/>
      <c r="AIM98" s="540"/>
      <c r="AIN98" s="540"/>
      <c r="AIO98" s="540"/>
      <c r="AIP98" s="540"/>
      <c r="AIQ98" s="540"/>
      <c r="AIR98" s="540"/>
      <c r="AIS98" s="540"/>
      <c r="AIT98" s="540"/>
      <c r="AIU98" s="540"/>
      <c r="AIV98" s="540"/>
      <c r="AIW98" s="540"/>
      <c r="AIX98" s="540"/>
      <c r="AIY98" s="540"/>
      <c r="AIZ98" s="540"/>
      <c r="AJA98" s="540"/>
      <c r="AJB98" s="540"/>
      <c r="AJC98" s="540"/>
      <c r="AJD98" s="540"/>
      <c r="AJE98" s="540"/>
      <c r="AJF98" s="540"/>
      <c r="AJG98" s="540"/>
      <c r="AJH98" s="540"/>
      <c r="AJI98" s="540"/>
      <c r="AJJ98" s="540"/>
      <c r="AJK98" s="540"/>
    </row>
    <row r="99" spans="1:947" s="515" customFormat="1">
      <c r="A99" s="539"/>
      <c r="B99" s="540"/>
      <c r="C99" s="540"/>
      <c r="D99" s="540"/>
      <c r="E99" s="540"/>
      <c r="F99" s="540"/>
      <c r="G99" s="540"/>
      <c r="H99" s="540"/>
      <c r="I99" s="540"/>
      <c r="J99" s="540"/>
      <c r="K99" s="540"/>
      <c r="L99" s="540"/>
      <c r="M99" s="540"/>
      <c r="N99" s="540"/>
      <c r="O99" s="540"/>
      <c r="P99" s="540"/>
      <c r="Q99" s="540"/>
      <c r="R99" s="540"/>
      <c r="S99" s="540"/>
      <c r="T99" s="540"/>
      <c r="U99" s="540"/>
      <c r="V99" s="540"/>
      <c r="W99" s="540"/>
      <c r="X99" s="540"/>
      <c r="Y99" s="540"/>
      <c r="Z99" s="540"/>
      <c r="AA99" s="540"/>
      <c r="AB99" s="540"/>
      <c r="AC99" s="540"/>
      <c r="AD99" s="540"/>
      <c r="AE99" s="540"/>
      <c r="AF99" s="540"/>
      <c r="AG99" s="540"/>
      <c r="AH99" s="540"/>
      <c r="AI99" s="540"/>
      <c r="AJ99" s="540"/>
      <c r="AK99" s="540"/>
      <c r="AL99" s="540"/>
      <c r="AM99" s="540"/>
      <c r="AN99" s="540"/>
      <c r="AO99" s="540"/>
      <c r="AP99" s="540"/>
      <c r="AQ99" s="540"/>
      <c r="AR99" s="540"/>
      <c r="AS99" s="540"/>
      <c r="AT99" s="540"/>
      <c r="AU99" s="540"/>
      <c r="AV99" s="540"/>
      <c r="AW99" s="540"/>
      <c r="AX99" s="540"/>
      <c r="AY99" s="540"/>
      <c r="AZ99" s="540"/>
      <c r="BA99" s="540"/>
      <c r="BB99" s="540"/>
      <c r="BC99" s="540"/>
      <c r="BD99" s="540"/>
      <c r="BE99" s="540"/>
      <c r="BF99" s="540"/>
      <c r="BG99" s="540"/>
      <c r="BH99" s="540"/>
      <c r="BI99" s="540"/>
      <c r="BJ99" s="540"/>
      <c r="BK99" s="540"/>
      <c r="BL99" s="540"/>
      <c r="BM99" s="540"/>
      <c r="BN99" s="540"/>
      <c r="BO99" s="540"/>
      <c r="BP99" s="540"/>
      <c r="BQ99" s="540"/>
      <c r="BR99" s="540"/>
      <c r="BS99" s="540"/>
      <c r="BT99" s="540"/>
      <c r="BU99" s="540"/>
      <c r="BV99" s="540"/>
      <c r="BW99" s="540"/>
      <c r="BX99" s="540"/>
      <c r="BY99" s="540"/>
      <c r="BZ99" s="540"/>
      <c r="CA99" s="540"/>
      <c r="CB99" s="540"/>
      <c r="CC99" s="540"/>
      <c r="CD99" s="540"/>
      <c r="CE99" s="540"/>
      <c r="CF99" s="540"/>
      <c r="CG99" s="540"/>
      <c r="CH99" s="540"/>
      <c r="CI99" s="540"/>
      <c r="CJ99" s="540"/>
      <c r="CK99" s="540"/>
      <c r="CL99" s="540"/>
      <c r="CM99" s="540"/>
      <c r="CN99" s="540"/>
      <c r="CO99" s="540"/>
      <c r="CP99" s="540"/>
      <c r="CQ99" s="540"/>
      <c r="CR99" s="540"/>
      <c r="CS99" s="540"/>
      <c r="CT99" s="540"/>
      <c r="CU99" s="540"/>
      <c r="CV99" s="540"/>
      <c r="CW99" s="540"/>
      <c r="CX99" s="540"/>
      <c r="CY99" s="540"/>
      <c r="CZ99" s="540"/>
      <c r="DA99" s="540"/>
      <c r="DB99" s="540"/>
      <c r="DC99" s="540"/>
      <c r="DD99" s="540"/>
      <c r="DE99" s="540"/>
      <c r="DF99" s="540"/>
      <c r="DG99" s="540"/>
      <c r="DH99" s="540"/>
      <c r="DI99" s="540"/>
      <c r="DJ99" s="540"/>
      <c r="DK99" s="540"/>
      <c r="DL99" s="540"/>
      <c r="DM99" s="540"/>
      <c r="DN99" s="540"/>
      <c r="DO99" s="540"/>
      <c r="DP99" s="540"/>
      <c r="DQ99" s="540"/>
      <c r="DR99" s="540"/>
      <c r="DS99" s="540"/>
      <c r="DT99" s="540"/>
      <c r="DU99" s="540"/>
      <c r="DV99" s="540"/>
      <c r="DW99" s="540"/>
      <c r="DX99" s="540"/>
      <c r="DY99" s="540"/>
      <c r="DZ99" s="540"/>
      <c r="EA99" s="540"/>
      <c r="EB99" s="540"/>
      <c r="EC99" s="540"/>
      <c r="ED99" s="540"/>
      <c r="EE99" s="540"/>
      <c r="EF99" s="540"/>
      <c r="EG99" s="540"/>
      <c r="EH99" s="540"/>
      <c r="EI99" s="540"/>
      <c r="EJ99" s="540"/>
      <c r="EK99" s="540"/>
      <c r="EL99" s="540"/>
      <c r="EM99" s="540"/>
      <c r="EN99" s="540"/>
      <c r="EO99" s="540"/>
      <c r="EP99" s="540"/>
      <c r="EQ99" s="540"/>
      <c r="ER99" s="540"/>
      <c r="ES99" s="540"/>
      <c r="ET99" s="540"/>
      <c r="EU99" s="540"/>
      <c r="EV99" s="540"/>
      <c r="EW99" s="540"/>
      <c r="EX99" s="540"/>
      <c r="EY99" s="540"/>
      <c r="EZ99" s="540"/>
      <c r="FA99" s="540"/>
      <c r="FB99" s="540"/>
      <c r="FC99" s="540"/>
      <c r="FD99" s="540"/>
      <c r="FE99" s="540"/>
      <c r="FF99" s="540"/>
      <c r="FG99" s="540"/>
      <c r="FH99" s="540"/>
      <c r="FI99" s="540"/>
      <c r="FJ99" s="540"/>
      <c r="FK99" s="540"/>
      <c r="FL99" s="540"/>
      <c r="FM99" s="540"/>
      <c r="FN99" s="540"/>
      <c r="FO99" s="540"/>
      <c r="FP99" s="540"/>
      <c r="FQ99" s="540"/>
      <c r="FR99" s="540"/>
      <c r="FS99" s="540"/>
      <c r="FT99" s="540"/>
      <c r="FU99" s="540"/>
      <c r="FV99" s="540"/>
      <c r="FW99" s="540"/>
      <c r="FX99" s="540"/>
      <c r="FY99" s="540"/>
      <c r="FZ99" s="540"/>
      <c r="GA99" s="540"/>
      <c r="GB99" s="540"/>
      <c r="GC99" s="540"/>
      <c r="GD99" s="540"/>
      <c r="GE99" s="540"/>
      <c r="GF99" s="540"/>
      <c r="GG99" s="540"/>
      <c r="GH99" s="540"/>
      <c r="GI99" s="540"/>
      <c r="GJ99" s="540"/>
      <c r="GK99" s="540"/>
      <c r="GL99" s="540"/>
      <c r="GM99" s="540"/>
      <c r="GN99" s="540"/>
      <c r="GO99" s="540"/>
      <c r="GP99" s="540"/>
      <c r="GQ99" s="540"/>
      <c r="GR99" s="540"/>
      <c r="GS99" s="540"/>
      <c r="GT99" s="540"/>
      <c r="GU99" s="540"/>
      <c r="GV99" s="540"/>
      <c r="GW99" s="540"/>
      <c r="GX99" s="540"/>
      <c r="GY99" s="540"/>
      <c r="GZ99" s="540"/>
      <c r="HA99" s="540"/>
      <c r="HB99" s="540"/>
      <c r="HC99" s="540"/>
      <c r="HD99" s="540"/>
      <c r="HE99" s="540"/>
      <c r="HF99" s="540"/>
      <c r="HG99" s="540"/>
      <c r="HH99" s="540"/>
      <c r="HI99" s="540"/>
      <c r="HJ99" s="540"/>
      <c r="HK99" s="540"/>
      <c r="HL99" s="540"/>
      <c r="HM99" s="540"/>
      <c r="HN99" s="540"/>
      <c r="HO99" s="540"/>
      <c r="HP99" s="540"/>
      <c r="HQ99" s="540"/>
      <c r="HR99" s="540"/>
      <c r="HS99" s="540"/>
      <c r="HT99" s="540"/>
      <c r="HU99" s="540"/>
      <c r="HV99" s="540"/>
      <c r="HW99" s="540"/>
      <c r="HX99" s="540"/>
      <c r="HY99" s="540"/>
      <c r="HZ99" s="540"/>
      <c r="IA99" s="540"/>
      <c r="IB99" s="540"/>
      <c r="IC99" s="540"/>
      <c r="ID99" s="540"/>
      <c r="IE99" s="540"/>
      <c r="IF99" s="540"/>
      <c r="IG99" s="540"/>
      <c r="IH99" s="540"/>
      <c r="II99" s="540"/>
      <c r="IJ99" s="540"/>
      <c r="IK99" s="540"/>
      <c r="IL99" s="540"/>
      <c r="IM99" s="540"/>
      <c r="IN99" s="540"/>
      <c r="IO99" s="540"/>
      <c r="IP99" s="540"/>
      <c r="IQ99" s="540"/>
      <c r="IR99" s="540"/>
      <c r="IS99" s="540"/>
      <c r="IT99" s="540"/>
      <c r="IU99" s="540"/>
      <c r="IV99" s="540"/>
      <c r="IW99" s="540"/>
      <c r="IX99" s="540"/>
      <c r="IY99" s="540"/>
      <c r="IZ99" s="540"/>
      <c r="JA99" s="540"/>
      <c r="JB99" s="540"/>
      <c r="JC99" s="540"/>
      <c r="JD99" s="540"/>
      <c r="JE99" s="540"/>
      <c r="JF99" s="540"/>
      <c r="JG99" s="540"/>
      <c r="JH99" s="540"/>
      <c r="JI99" s="540"/>
      <c r="JJ99" s="540"/>
      <c r="JK99" s="540"/>
      <c r="JL99" s="540"/>
      <c r="JM99" s="540"/>
      <c r="JN99" s="540"/>
      <c r="JO99" s="540"/>
      <c r="JP99" s="540"/>
      <c r="JQ99" s="540"/>
      <c r="JR99" s="540"/>
      <c r="JS99" s="540"/>
      <c r="JT99" s="540"/>
      <c r="JU99" s="540"/>
      <c r="JV99" s="540"/>
      <c r="JW99" s="540"/>
      <c r="JX99" s="540"/>
      <c r="JY99" s="540"/>
      <c r="JZ99" s="540"/>
      <c r="KA99" s="540"/>
      <c r="KB99" s="540"/>
      <c r="KC99" s="540"/>
      <c r="KD99" s="540"/>
      <c r="KE99" s="540"/>
      <c r="KF99" s="540"/>
      <c r="KG99" s="540"/>
      <c r="KH99" s="540"/>
      <c r="KI99" s="540"/>
      <c r="KJ99" s="540"/>
      <c r="KK99" s="540"/>
      <c r="KL99" s="540"/>
      <c r="KM99" s="540"/>
      <c r="KN99" s="540"/>
      <c r="KO99" s="540"/>
      <c r="KP99" s="540"/>
      <c r="KQ99" s="540"/>
      <c r="KR99" s="540"/>
      <c r="KS99" s="540"/>
      <c r="KT99" s="540"/>
      <c r="KU99" s="540"/>
      <c r="KV99" s="540"/>
      <c r="KW99" s="540"/>
      <c r="KX99" s="540"/>
      <c r="KY99" s="540"/>
      <c r="KZ99" s="540"/>
      <c r="LA99" s="540"/>
      <c r="LB99" s="540"/>
      <c r="LC99" s="540"/>
      <c r="LD99" s="540"/>
      <c r="LE99" s="540"/>
      <c r="LF99" s="540"/>
      <c r="LG99" s="540"/>
      <c r="LH99" s="540"/>
      <c r="LI99" s="540"/>
      <c r="LJ99" s="540"/>
      <c r="LK99" s="540"/>
      <c r="LL99" s="540"/>
      <c r="LM99" s="540"/>
      <c r="LN99" s="540"/>
      <c r="LO99" s="540"/>
      <c r="LP99" s="540"/>
      <c r="LQ99" s="540"/>
      <c r="LR99" s="540"/>
      <c r="LS99" s="540"/>
      <c r="LT99" s="540"/>
      <c r="LU99" s="540"/>
      <c r="LV99" s="540"/>
      <c r="LW99" s="540"/>
      <c r="LX99" s="540"/>
      <c r="LY99" s="540"/>
      <c r="LZ99" s="540"/>
      <c r="MA99" s="540"/>
      <c r="MB99" s="540"/>
      <c r="MC99" s="540"/>
      <c r="MD99" s="540"/>
      <c r="ME99" s="540"/>
      <c r="MF99" s="540"/>
      <c r="MG99" s="540"/>
      <c r="MH99" s="540"/>
      <c r="MI99" s="540"/>
      <c r="MJ99" s="540"/>
      <c r="MK99" s="540"/>
      <c r="ML99" s="540"/>
      <c r="MM99" s="540"/>
      <c r="MN99" s="540"/>
      <c r="MO99" s="540"/>
      <c r="MP99" s="540"/>
      <c r="MQ99" s="540"/>
      <c r="MR99" s="540"/>
      <c r="MS99" s="540"/>
      <c r="MT99" s="540"/>
      <c r="MU99" s="540"/>
      <c r="MV99" s="540"/>
      <c r="MW99" s="540"/>
      <c r="MX99" s="540"/>
      <c r="MY99" s="540"/>
      <c r="MZ99" s="540"/>
      <c r="NA99" s="540"/>
      <c r="NB99" s="540"/>
      <c r="NC99" s="540"/>
      <c r="ND99" s="540"/>
      <c r="NE99" s="540"/>
      <c r="NF99" s="540"/>
      <c r="NG99" s="540"/>
      <c r="NH99" s="540"/>
      <c r="NI99" s="540"/>
      <c r="NJ99" s="540"/>
      <c r="NK99" s="540"/>
      <c r="NL99" s="540"/>
      <c r="NM99" s="540"/>
      <c r="NN99" s="540"/>
      <c r="NO99" s="540"/>
      <c r="NP99" s="540"/>
      <c r="NQ99" s="540"/>
      <c r="NR99" s="540"/>
      <c r="NS99" s="540"/>
      <c r="NT99" s="540"/>
      <c r="NU99" s="540"/>
      <c r="NV99" s="540"/>
      <c r="NW99" s="540"/>
      <c r="NX99" s="540"/>
      <c r="NY99" s="540"/>
      <c r="NZ99" s="540"/>
      <c r="OA99" s="540"/>
      <c r="OB99" s="540"/>
      <c r="OC99" s="540"/>
      <c r="OD99" s="540"/>
      <c r="OE99" s="540"/>
      <c r="OF99" s="540"/>
      <c r="OG99" s="540"/>
      <c r="OH99" s="540"/>
      <c r="OI99" s="540"/>
      <c r="OJ99" s="540"/>
      <c r="OK99" s="540"/>
      <c r="OL99" s="540"/>
      <c r="OM99" s="540"/>
      <c r="ON99" s="540"/>
      <c r="OO99" s="540"/>
      <c r="OP99" s="540"/>
      <c r="OQ99" s="540"/>
      <c r="OR99" s="540"/>
      <c r="OS99" s="540"/>
      <c r="OT99" s="540"/>
      <c r="OU99" s="540"/>
      <c r="OV99" s="540"/>
      <c r="OW99" s="540"/>
      <c r="OX99" s="540"/>
      <c r="OY99" s="540"/>
      <c r="OZ99" s="540"/>
      <c r="PA99" s="540"/>
      <c r="PB99" s="540"/>
      <c r="PC99" s="540"/>
      <c r="PD99" s="540"/>
      <c r="PE99" s="540"/>
      <c r="PF99" s="540"/>
      <c r="PG99" s="540"/>
      <c r="PH99" s="540"/>
      <c r="PI99" s="540"/>
      <c r="PJ99" s="540"/>
      <c r="PK99" s="540"/>
      <c r="PL99" s="540"/>
      <c r="PM99" s="540"/>
      <c r="PN99" s="540"/>
      <c r="PO99" s="540"/>
      <c r="PP99" s="540"/>
      <c r="PQ99" s="540"/>
      <c r="PR99" s="540"/>
      <c r="PS99" s="540"/>
      <c r="PT99" s="540"/>
      <c r="PU99" s="540"/>
      <c r="PV99" s="540"/>
      <c r="PW99" s="540"/>
      <c r="PX99" s="540"/>
      <c r="PY99" s="540"/>
      <c r="PZ99" s="540"/>
      <c r="QA99" s="540"/>
      <c r="QB99" s="540"/>
      <c r="QC99" s="540"/>
      <c r="QD99" s="540"/>
      <c r="QE99" s="540"/>
      <c r="QF99" s="540"/>
      <c r="QG99" s="540"/>
      <c r="QH99" s="540"/>
      <c r="QI99" s="540"/>
      <c r="QJ99" s="540"/>
      <c r="QK99" s="540"/>
      <c r="QL99" s="540"/>
      <c r="QM99" s="540"/>
      <c r="QN99" s="540"/>
      <c r="QO99" s="540"/>
      <c r="QP99" s="540"/>
      <c r="QQ99" s="540"/>
      <c r="QR99" s="540"/>
      <c r="QS99" s="540"/>
      <c r="QT99" s="540"/>
      <c r="QU99" s="540"/>
      <c r="QV99" s="540"/>
      <c r="QW99" s="540"/>
      <c r="QX99" s="540"/>
      <c r="QY99" s="540"/>
      <c r="QZ99" s="540"/>
      <c r="RA99" s="540"/>
      <c r="RB99" s="540"/>
      <c r="RC99" s="540"/>
      <c r="RD99" s="540"/>
      <c r="RE99" s="540"/>
      <c r="RF99" s="540"/>
      <c r="RG99" s="540"/>
      <c r="RH99" s="540"/>
      <c r="RI99" s="540"/>
      <c r="RJ99" s="540"/>
      <c r="RK99" s="540"/>
      <c r="RL99" s="540"/>
      <c r="RM99" s="540"/>
      <c r="RN99" s="540"/>
      <c r="RO99" s="540"/>
      <c r="RP99" s="540"/>
      <c r="RQ99" s="540"/>
      <c r="RR99" s="540"/>
      <c r="RS99" s="540"/>
      <c r="RT99" s="540"/>
      <c r="RU99" s="540"/>
      <c r="RV99" s="540"/>
      <c r="RW99" s="540"/>
      <c r="RX99" s="540"/>
      <c r="RY99" s="540"/>
      <c r="RZ99" s="540"/>
      <c r="SA99" s="540"/>
      <c r="SB99" s="540"/>
      <c r="SC99" s="540"/>
      <c r="SD99" s="540"/>
      <c r="SE99" s="540"/>
      <c r="SF99" s="540"/>
      <c r="SG99" s="540"/>
      <c r="SH99" s="540"/>
      <c r="SI99" s="540"/>
      <c r="SJ99" s="540"/>
      <c r="SK99" s="540"/>
      <c r="SL99" s="540"/>
      <c r="SM99" s="540"/>
      <c r="SN99" s="540"/>
      <c r="SO99" s="540"/>
      <c r="SP99" s="540"/>
      <c r="SQ99" s="540"/>
      <c r="SR99" s="540"/>
      <c r="SS99" s="540"/>
      <c r="ST99" s="540"/>
      <c r="SU99" s="540"/>
      <c r="SV99" s="540"/>
      <c r="SW99" s="540"/>
      <c r="SX99" s="540"/>
      <c r="SY99" s="540"/>
      <c r="SZ99" s="540"/>
      <c r="TA99" s="540"/>
      <c r="TB99" s="540"/>
      <c r="TC99" s="540"/>
      <c r="TD99" s="540"/>
      <c r="TE99" s="540"/>
      <c r="TF99" s="540"/>
      <c r="TG99" s="540"/>
      <c r="TH99" s="540"/>
      <c r="TI99" s="540"/>
      <c r="TJ99" s="540"/>
      <c r="TK99" s="540"/>
      <c r="TL99" s="540"/>
      <c r="TM99" s="540"/>
      <c r="TN99" s="540"/>
      <c r="TO99" s="540"/>
      <c r="TP99" s="540"/>
      <c r="TQ99" s="540"/>
      <c r="TR99" s="540"/>
      <c r="TS99" s="540"/>
      <c r="TT99" s="540"/>
      <c r="TU99" s="540"/>
      <c r="TV99" s="540"/>
      <c r="TW99" s="540"/>
      <c r="TX99" s="540"/>
      <c r="TY99" s="540"/>
      <c r="TZ99" s="540"/>
      <c r="UA99" s="540"/>
      <c r="UB99" s="540"/>
      <c r="UC99" s="540"/>
      <c r="UD99" s="540"/>
      <c r="UE99" s="540"/>
      <c r="UF99" s="540"/>
      <c r="UG99" s="540"/>
      <c r="UH99" s="540"/>
      <c r="UI99" s="540"/>
      <c r="UJ99" s="540"/>
      <c r="UK99" s="540"/>
      <c r="UL99" s="540"/>
      <c r="UM99" s="540"/>
      <c r="UN99" s="540"/>
      <c r="UO99" s="540"/>
      <c r="UP99" s="540"/>
      <c r="UQ99" s="540"/>
      <c r="UR99" s="540"/>
      <c r="US99" s="540"/>
      <c r="UT99" s="540"/>
      <c r="UU99" s="540"/>
      <c r="UV99" s="540"/>
      <c r="UW99" s="540"/>
      <c r="UX99" s="540"/>
      <c r="UY99" s="540"/>
      <c r="UZ99" s="540"/>
      <c r="VA99" s="540"/>
      <c r="VB99" s="540"/>
      <c r="VC99" s="540"/>
      <c r="VD99" s="540"/>
      <c r="VE99" s="540"/>
      <c r="VF99" s="540"/>
      <c r="VG99" s="540"/>
      <c r="VH99" s="540"/>
      <c r="VI99" s="540"/>
      <c r="VJ99" s="540"/>
      <c r="VK99" s="540"/>
      <c r="VL99" s="540"/>
      <c r="VM99" s="540"/>
      <c r="VN99" s="540"/>
      <c r="VO99" s="540"/>
      <c r="VP99" s="540"/>
      <c r="VQ99" s="540"/>
      <c r="VR99" s="540"/>
      <c r="VS99" s="540"/>
      <c r="VT99" s="540"/>
      <c r="VU99" s="540"/>
      <c r="VV99" s="540"/>
      <c r="VW99" s="540"/>
      <c r="VX99" s="540"/>
      <c r="VY99" s="540"/>
      <c r="VZ99" s="540"/>
      <c r="WA99" s="540"/>
      <c r="WB99" s="540"/>
      <c r="WC99" s="540"/>
      <c r="WD99" s="540"/>
      <c r="WE99" s="540"/>
      <c r="WF99" s="540"/>
      <c r="WG99" s="540"/>
      <c r="WH99" s="540"/>
      <c r="WI99" s="540"/>
      <c r="WJ99" s="540"/>
      <c r="WK99" s="540"/>
      <c r="WL99" s="540"/>
      <c r="WM99" s="540"/>
      <c r="WN99" s="540"/>
      <c r="WO99" s="540"/>
      <c r="WP99" s="540"/>
      <c r="WQ99" s="540"/>
      <c r="WR99" s="540"/>
      <c r="WS99" s="540"/>
      <c r="WT99" s="540"/>
      <c r="WU99" s="540"/>
      <c r="WV99" s="540"/>
      <c r="WW99" s="540"/>
      <c r="WX99" s="540"/>
      <c r="WY99" s="540"/>
      <c r="WZ99" s="540"/>
      <c r="XA99" s="540"/>
      <c r="XB99" s="540"/>
      <c r="XC99" s="540"/>
      <c r="XD99" s="540"/>
      <c r="XE99" s="540"/>
      <c r="XF99" s="540"/>
      <c r="XG99" s="540"/>
      <c r="XH99" s="540"/>
      <c r="XI99" s="540"/>
      <c r="XJ99" s="540"/>
      <c r="XK99" s="540"/>
      <c r="XL99" s="540"/>
      <c r="XM99" s="540"/>
      <c r="XN99" s="540"/>
      <c r="XO99" s="540"/>
      <c r="XP99" s="540"/>
      <c r="XQ99" s="540"/>
      <c r="XR99" s="540"/>
      <c r="XS99" s="540"/>
      <c r="XT99" s="540"/>
      <c r="XU99" s="540"/>
      <c r="XV99" s="540"/>
      <c r="XW99" s="540"/>
      <c r="XX99" s="540"/>
      <c r="XY99" s="540"/>
      <c r="XZ99" s="540"/>
      <c r="YA99" s="540"/>
      <c r="YB99" s="540"/>
      <c r="YC99" s="540"/>
      <c r="YD99" s="540"/>
      <c r="YE99" s="540"/>
      <c r="YF99" s="540"/>
      <c r="YG99" s="540"/>
      <c r="YH99" s="540"/>
      <c r="YI99" s="540"/>
      <c r="YJ99" s="540"/>
      <c r="YK99" s="540"/>
      <c r="YL99" s="540"/>
      <c r="YM99" s="540"/>
      <c r="YN99" s="540"/>
      <c r="YO99" s="540"/>
      <c r="YP99" s="540"/>
      <c r="YQ99" s="540"/>
      <c r="YR99" s="540"/>
      <c r="YS99" s="540"/>
      <c r="YT99" s="540"/>
      <c r="YU99" s="540"/>
      <c r="YV99" s="540"/>
      <c r="YW99" s="540"/>
      <c r="YX99" s="540"/>
      <c r="YY99" s="540"/>
      <c r="YZ99" s="540"/>
      <c r="ZA99" s="540"/>
      <c r="ZB99" s="540"/>
      <c r="ZC99" s="540"/>
      <c r="ZD99" s="540"/>
      <c r="ZE99" s="540"/>
      <c r="ZF99" s="540"/>
      <c r="ZG99" s="540"/>
      <c r="ZH99" s="540"/>
      <c r="ZI99" s="540"/>
      <c r="ZJ99" s="540"/>
      <c r="ZK99" s="540"/>
      <c r="ZL99" s="540"/>
      <c r="ZM99" s="540"/>
      <c r="ZN99" s="540"/>
      <c r="ZO99" s="540"/>
      <c r="ZP99" s="540"/>
      <c r="ZQ99" s="540"/>
      <c r="ZR99" s="540"/>
      <c r="ZS99" s="540"/>
      <c r="ZT99" s="540"/>
      <c r="ZU99" s="540"/>
      <c r="ZV99" s="540"/>
      <c r="ZW99" s="540"/>
      <c r="ZX99" s="540"/>
      <c r="ZY99" s="540"/>
      <c r="ZZ99" s="540"/>
      <c r="AAA99" s="540"/>
      <c r="AAB99" s="540"/>
      <c r="AAC99" s="540"/>
      <c r="AAD99" s="540"/>
      <c r="AAE99" s="540"/>
      <c r="AAF99" s="540"/>
      <c r="AAG99" s="540"/>
      <c r="AAH99" s="540"/>
      <c r="AAI99" s="540"/>
      <c r="AAJ99" s="540"/>
      <c r="AAK99" s="540"/>
      <c r="AAL99" s="540"/>
      <c r="AAM99" s="540"/>
      <c r="AAN99" s="540"/>
      <c r="AAO99" s="540"/>
      <c r="AAP99" s="540"/>
      <c r="AAQ99" s="540"/>
      <c r="AAR99" s="540"/>
      <c r="AAS99" s="540"/>
      <c r="AAT99" s="540"/>
      <c r="AAU99" s="540"/>
      <c r="AAV99" s="540"/>
      <c r="AAW99" s="540"/>
      <c r="AAX99" s="540"/>
      <c r="AAY99" s="540"/>
      <c r="AAZ99" s="540"/>
      <c r="ABA99" s="540"/>
      <c r="ABB99" s="540"/>
      <c r="ABC99" s="540"/>
      <c r="ABD99" s="540"/>
      <c r="ABE99" s="540"/>
      <c r="ABF99" s="540"/>
      <c r="ABG99" s="540"/>
      <c r="ABH99" s="540"/>
      <c r="ABI99" s="540"/>
      <c r="ABJ99" s="540"/>
      <c r="ABK99" s="540"/>
      <c r="ABL99" s="540"/>
      <c r="ABM99" s="540"/>
      <c r="ABN99" s="540"/>
      <c r="ABO99" s="540"/>
      <c r="ABP99" s="540"/>
      <c r="ABQ99" s="540"/>
      <c r="ABR99" s="540"/>
      <c r="ABS99" s="540"/>
      <c r="ABT99" s="540"/>
      <c r="ABU99" s="540"/>
      <c r="ABV99" s="540"/>
      <c r="ABW99" s="540"/>
      <c r="ABX99" s="540"/>
      <c r="ABY99" s="540"/>
      <c r="ABZ99" s="540"/>
      <c r="ACA99" s="540"/>
      <c r="ACB99" s="540"/>
      <c r="ACC99" s="540"/>
      <c r="ACD99" s="540"/>
      <c r="ACE99" s="540"/>
      <c r="ACF99" s="540"/>
      <c r="ACG99" s="540"/>
      <c r="ACH99" s="540"/>
      <c r="ACI99" s="540"/>
      <c r="ACJ99" s="540"/>
      <c r="ACK99" s="540"/>
      <c r="ACL99" s="540"/>
      <c r="ACM99" s="540"/>
      <c r="ACN99" s="540"/>
      <c r="ACO99" s="540"/>
      <c r="ACP99" s="540"/>
      <c r="ACQ99" s="540"/>
      <c r="ACR99" s="540"/>
      <c r="ACS99" s="540"/>
      <c r="ACT99" s="540"/>
      <c r="ACU99" s="540"/>
      <c r="ACV99" s="540"/>
      <c r="ACW99" s="540"/>
      <c r="ACX99" s="540"/>
      <c r="ACY99" s="540"/>
      <c r="ACZ99" s="540"/>
      <c r="ADA99" s="540"/>
      <c r="ADB99" s="540"/>
      <c r="ADC99" s="540"/>
      <c r="ADD99" s="540"/>
      <c r="ADE99" s="540"/>
      <c r="ADF99" s="540"/>
      <c r="ADG99" s="540"/>
      <c r="ADH99" s="540"/>
      <c r="ADI99" s="540"/>
      <c r="ADJ99" s="540"/>
      <c r="ADK99" s="540"/>
      <c r="ADL99" s="540"/>
      <c r="ADM99" s="540"/>
      <c r="ADN99" s="540"/>
      <c r="ADO99" s="540"/>
      <c r="ADP99" s="540"/>
      <c r="ADQ99" s="540"/>
      <c r="ADR99" s="540"/>
      <c r="ADS99" s="540"/>
      <c r="ADT99" s="540"/>
      <c r="ADU99" s="540"/>
      <c r="ADV99" s="540"/>
      <c r="ADW99" s="540"/>
      <c r="ADX99" s="540"/>
      <c r="ADY99" s="540"/>
      <c r="ADZ99" s="540"/>
      <c r="AEA99" s="540"/>
      <c r="AEB99" s="540"/>
      <c r="AEC99" s="540"/>
      <c r="AED99" s="540"/>
      <c r="AEE99" s="540"/>
      <c r="AEF99" s="540"/>
      <c r="AEG99" s="540"/>
      <c r="AEH99" s="540"/>
      <c r="AEI99" s="540"/>
      <c r="AEJ99" s="540"/>
      <c r="AEK99" s="540"/>
      <c r="AEL99" s="540"/>
      <c r="AEM99" s="540"/>
      <c r="AEN99" s="540"/>
      <c r="AEO99" s="540"/>
      <c r="AEP99" s="540"/>
      <c r="AEQ99" s="540"/>
      <c r="AER99" s="540"/>
      <c r="AES99" s="540"/>
      <c r="AET99" s="540"/>
      <c r="AEU99" s="540"/>
      <c r="AEV99" s="540"/>
      <c r="AEW99" s="540"/>
      <c r="AEX99" s="540"/>
      <c r="AEY99" s="540"/>
      <c r="AEZ99" s="540"/>
      <c r="AFA99" s="540"/>
      <c r="AFB99" s="540"/>
      <c r="AFC99" s="540"/>
      <c r="AFD99" s="540"/>
      <c r="AFE99" s="540"/>
      <c r="AFF99" s="540"/>
      <c r="AFG99" s="540"/>
      <c r="AFH99" s="540"/>
      <c r="AFI99" s="540"/>
      <c r="AFJ99" s="540"/>
      <c r="AFK99" s="540"/>
      <c r="AFL99" s="540"/>
      <c r="AFM99" s="540"/>
      <c r="AFN99" s="540"/>
      <c r="AFO99" s="540"/>
      <c r="AFP99" s="540"/>
      <c r="AFQ99" s="540"/>
      <c r="AFR99" s="540"/>
      <c r="AFS99" s="540"/>
      <c r="AFT99" s="540"/>
      <c r="AFU99" s="540"/>
      <c r="AFV99" s="540"/>
      <c r="AFW99" s="540"/>
      <c r="AFX99" s="540"/>
      <c r="AFY99" s="540"/>
      <c r="AFZ99" s="540"/>
      <c r="AGA99" s="540"/>
      <c r="AGB99" s="540"/>
      <c r="AGC99" s="540"/>
      <c r="AGD99" s="540"/>
      <c r="AGE99" s="540"/>
      <c r="AGF99" s="540"/>
      <c r="AGG99" s="540"/>
      <c r="AGH99" s="540"/>
      <c r="AGI99" s="540"/>
      <c r="AGJ99" s="540"/>
      <c r="AGK99" s="540"/>
      <c r="AGL99" s="540"/>
      <c r="AGM99" s="540"/>
      <c r="AGN99" s="540"/>
      <c r="AGO99" s="540"/>
      <c r="AGP99" s="540"/>
      <c r="AGQ99" s="540"/>
      <c r="AGR99" s="540"/>
      <c r="AGS99" s="540"/>
      <c r="AGT99" s="540"/>
      <c r="AGU99" s="540"/>
      <c r="AGV99" s="540"/>
      <c r="AGW99" s="540"/>
      <c r="AGX99" s="540"/>
      <c r="AGY99" s="540"/>
      <c r="AGZ99" s="540"/>
      <c r="AHA99" s="540"/>
      <c r="AHB99" s="540"/>
      <c r="AHC99" s="540"/>
      <c r="AHD99" s="540"/>
      <c r="AHE99" s="540"/>
      <c r="AHF99" s="540"/>
      <c r="AHG99" s="540"/>
      <c r="AHH99" s="540"/>
      <c r="AHI99" s="540"/>
      <c r="AHJ99" s="540"/>
      <c r="AHK99" s="540"/>
      <c r="AHL99" s="540"/>
      <c r="AHM99" s="540"/>
      <c r="AHN99" s="540"/>
      <c r="AHO99" s="540"/>
      <c r="AHP99" s="540"/>
      <c r="AHQ99" s="540"/>
      <c r="AHR99" s="540"/>
      <c r="AHS99" s="540"/>
      <c r="AHT99" s="540"/>
      <c r="AHU99" s="540"/>
      <c r="AHV99" s="540"/>
      <c r="AHW99" s="540"/>
      <c r="AHX99" s="540"/>
      <c r="AHY99" s="540"/>
      <c r="AHZ99" s="540"/>
      <c r="AIA99" s="540"/>
      <c r="AIB99" s="540"/>
      <c r="AIC99" s="540"/>
      <c r="AID99" s="540"/>
      <c r="AIE99" s="540"/>
      <c r="AIF99" s="540"/>
      <c r="AIG99" s="540"/>
      <c r="AIH99" s="540"/>
      <c r="AII99" s="540"/>
      <c r="AIJ99" s="540"/>
      <c r="AIK99" s="540"/>
      <c r="AIL99" s="540"/>
      <c r="AIM99" s="540"/>
      <c r="AIN99" s="540"/>
      <c r="AIO99" s="540"/>
      <c r="AIP99" s="540"/>
      <c r="AIQ99" s="540"/>
      <c r="AIR99" s="540"/>
      <c r="AIS99" s="540"/>
      <c r="AIT99" s="540"/>
      <c r="AIU99" s="540"/>
      <c r="AIV99" s="540"/>
      <c r="AIW99" s="540"/>
      <c r="AIX99" s="540"/>
      <c r="AIY99" s="540"/>
      <c r="AIZ99" s="540"/>
      <c r="AJA99" s="540"/>
      <c r="AJB99" s="540"/>
      <c r="AJC99" s="540"/>
      <c r="AJD99" s="540"/>
      <c r="AJE99" s="540"/>
      <c r="AJF99" s="540"/>
      <c r="AJG99" s="540"/>
      <c r="AJH99" s="540"/>
      <c r="AJI99" s="540"/>
      <c r="AJJ99" s="540"/>
      <c r="AJK99" s="540"/>
    </row>
    <row r="256" spans="1:947" s="515" customFormat="1" ht="12.75" customHeight="1">
      <c r="A256" s="93"/>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c r="CK256" s="92"/>
      <c r="CL256" s="92"/>
      <c r="CM256" s="92"/>
      <c r="CN256" s="92"/>
      <c r="CO256" s="92"/>
      <c r="CP256" s="92"/>
      <c r="CQ256" s="92"/>
      <c r="CR256" s="92"/>
      <c r="CS256" s="92"/>
      <c r="CT256" s="92"/>
      <c r="CU256" s="92"/>
      <c r="CV256" s="92"/>
      <c r="CW256" s="92"/>
      <c r="CX256" s="92"/>
      <c r="CY256" s="92"/>
      <c r="CZ256" s="92"/>
      <c r="DA256" s="92"/>
      <c r="DB256" s="92"/>
      <c r="DC256" s="92"/>
      <c r="DD256" s="92"/>
      <c r="DE256" s="92"/>
      <c r="DF256" s="92"/>
      <c r="DG256" s="92"/>
      <c r="DH256" s="92"/>
      <c r="DI256" s="92"/>
      <c r="DJ256" s="92"/>
      <c r="DK256" s="92"/>
      <c r="DL256" s="92"/>
      <c r="DM256" s="92"/>
      <c r="DN256" s="92"/>
      <c r="DO256" s="92"/>
      <c r="DP256" s="92"/>
      <c r="DQ256" s="92"/>
      <c r="DR256" s="92"/>
      <c r="DS256" s="92"/>
      <c r="DT256" s="92"/>
      <c r="DU256" s="92"/>
      <c r="DV256" s="92"/>
      <c r="DW256" s="92"/>
      <c r="DX256" s="92"/>
      <c r="DY256" s="92"/>
      <c r="DZ256" s="92"/>
      <c r="EA256" s="92"/>
      <c r="EB256" s="92"/>
      <c r="EC256" s="92"/>
      <c r="ED256" s="92"/>
      <c r="EE256" s="92"/>
      <c r="EF256" s="92"/>
      <c r="EG256" s="92"/>
      <c r="EH256" s="92"/>
      <c r="EI256" s="92"/>
      <c r="EJ256" s="92"/>
      <c r="EK256" s="92"/>
      <c r="EL256" s="92"/>
      <c r="EM256" s="92"/>
      <c r="EN256" s="92"/>
      <c r="EO256" s="92"/>
      <c r="EP256" s="92"/>
      <c r="EQ256" s="92"/>
      <c r="ER256" s="92"/>
      <c r="ES256" s="92"/>
      <c r="ET256" s="92"/>
      <c r="EU256" s="92"/>
      <c r="EV256" s="92"/>
      <c r="EW256" s="92"/>
      <c r="EX256" s="92"/>
      <c r="EY256" s="92"/>
      <c r="EZ256" s="92"/>
      <c r="FA256" s="92"/>
      <c r="FB256" s="92"/>
      <c r="FC256" s="92"/>
      <c r="FD256" s="92"/>
      <c r="FE256" s="92"/>
      <c r="FF256" s="92"/>
      <c r="FG256" s="92"/>
      <c r="FH256" s="92"/>
      <c r="FI256" s="92"/>
      <c r="FJ256" s="92"/>
      <c r="FK256" s="92"/>
      <c r="FL256" s="92"/>
      <c r="FM256" s="92"/>
      <c r="FN256" s="92"/>
      <c r="FO256" s="92"/>
      <c r="FP256" s="92"/>
      <c r="FQ256" s="92"/>
      <c r="FR256" s="92"/>
      <c r="FS256" s="92"/>
      <c r="FT256" s="92"/>
      <c r="FU256" s="92"/>
      <c r="FV256" s="92"/>
      <c r="FW256" s="92"/>
      <c r="FX256" s="92"/>
      <c r="FY256" s="92"/>
      <c r="FZ256" s="92"/>
      <c r="GA256" s="92"/>
      <c r="GB256" s="92"/>
      <c r="GC256" s="92"/>
      <c r="GD256" s="92"/>
      <c r="GE256" s="92"/>
      <c r="GF256" s="92"/>
      <c r="GG256" s="92"/>
      <c r="GH256" s="92"/>
      <c r="GI256" s="92"/>
      <c r="GJ256" s="92"/>
      <c r="GK256" s="92"/>
      <c r="GL256" s="92"/>
      <c r="GM256" s="92"/>
      <c r="GN256" s="92"/>
      <c r="GO256" s="92"/>
      <c r="GP256" s="92"/>
      <c r="GQ256" s="92"/>
      <c r="GR256" s="92"/>
      <c r="GS256" s="92"/>
      <c r="GT256" s="92"/>
      <c r="GU256" s="92"/>
      <c r="GV256" s="92"/>
      <c r="GW256" s="92"/>
      <c r="GX256" s="92"/>
      <c r="GY256" s="92"/>
      <c r="GZ256" s="92"/>
      <c r="HA256" s="92"/>
      <c r="HB256" s="92"/>
      <c r="HC256" s="92"/>
      <c r="HD256" s="92"/>
      <c r="HE256" s="92"/>
      <c r="HF256" s="92"/>
      <c r="HG256" s="92"/>
      <c r="HH256" s="92"/>
      <c r="HI256" s="92"/>
      <c r="HJ256" s="92"/>
      <c r="HK256" s="92"/>
      <c r="HL256" s="92"/>
      <c r="HM256" s="92"/>
      <c r="HN256" s="92"/>
      <c r="HO256" s="92"/>
      <c r="HP256" s="92"/>
      <c r="HQ256" s="92"/>
      <c r="HR256" s="92"/>
      <c r="HS256" s="92"/>
      <c r="HT256" s="92"/>
      <c r="HU256" s="92"/>
      <c r="HV256" s="92"/>
      <c r="HW256" s="92"/>
      <c r="HX256" s="92"/>
      <c r="HY256" s="92"/>
      <c r="HZ256" s="92"/>
      <c r="IA256" s="92"/>
      <c r="IB256" s="92"/>
      <c r="IC256" s="92"/>
      <c r="ID256" s="92"/>
      <c r="IE256" s="92"/>
      <c r="IF256" s="92"/>
      <c r="IG256" s="92"/>
      <c r="IH256" s="92"/>
      <c r="II256" s="92"/>
      <c r="IJ256" s="92"/>
      <c r="IK256" s="92"/>
      <c r="IL256" s="92"/>
      <c r="IM256" s="92"/>
      <c r="IN256" s="92"/>
      <c r="IO256" s="92"/>
      <c r="IP256" s="92"/>
      <c r="IQ256" s="92"/>
      <c r="IR256" s="92"/>
      <c r="IS256" s="92"/>
      <c r="IT256" s="92"/>
      <c r="IU256" s="92"/>
      <c r="IV256" s="92"/>
      <c r="IW256" s="92"/>
      <c r="IX256" s="92"/>
      <c r="IY256" s="92"/>
      <c r="IZ256" s="92"/>
      <c r="JA256" s="92"/>
      <c r="JB256" s="92"/>
      <c r="JC256" s="92"/>
      <c r="JD256" s="92"/>
      <c r="JE256" s="92"/>
      <c r="JF256" s="92"/>
      <c r="JG256" s="92"/>
      <c r="JH256" s="92"/>
      <c r="JI256" s="92"/>
      <c r="JJ256" s="92"/>
      <c r="JK256" s="92"/>
      <c r="JL256" s="92"/>
      <c r="JM256" s="92"/>
      <c r="JN256" s="92"/>
      <c r="JO256" s="92"/>
      <c r="JP256" s="92"/>
      <c r="JQ256" s="92"/>
      <c r="JR256" s="92"/>
      <c r="JS256" s="92"/>
      <c r="JT256" s="92"/>
      <c r="JU256" s="92"/>
      <c r="JV256" s="92"/>
      <c r="JW256" s="92"/>
      <c r="JX256" s="92"/>
      <c r="JY256" s="92"/>
      <c r="JZ256" s="92"/>
      <c r="KA256" s="92"/>
      <c r="KB256" s="92"/>
      <c r="KC256" s="92"/>
      <c r="KD256" s="92"/>
      <c r="KE256" s="92"/>
      <c r="KF256" s="92"/>
      <c r="KG256" s="92"/>
      <c r="KH256" s="92"/>
      <c r="KI256" s="92"/>
      <c r="KJ256" s="92"/>
      <c r="KK256" s="92"/>
      <c r="KL256" s="92"/>
      <c r="KM256" s="92"/>
      <c r="KN256" s="92"/>
      <c r="KO256" s="92"/>
      <c r="KP256" s="92"/>
      <c r="KQ256" s="92"/>
      <c r="KR256" s="92"/>
      <c r="KS256" s="92"/>
      <c r="KT256" s="92"/>
      <c r="KU256" s="92"/>
      <c r="KV256" s="92"/>
      <c r="KW256" s="92"/>
      <c r="KX256" s="92"/>
      <c r="KY256" s="92"/>
      <c r="KZ256" s="92"/>
      <c r="LA256" s="92"/>
      <c r="LB256" s="92"/>
      <c r="LC256" s="92"/>
      <c r="LD256" s="92"/>
      <c r="LE256" s="92"/>
      <c r="LF256" s="92"/>
      <c r="LG256" s="92"/>
      <c r="LH256" s="92"/>
      <c r="LI256" s="92"/>
      <c r="LJ256" s="92"/>
      <c r="LK256" s="92"/>
      <c r="LL256" s="92"/>
      <c r="LM256" s="92"/>
      <c r="LN256" s="92"/>
      <c r="LO256" s="92"/>
      <c r="LP256" s="92"/>
      <c r="LQ256" s="92"/>
      <c r="LR256" s="92"/>
      <c r="LS256" s="92"/>
      <c r="LT256" s="92"/>
      <c r="LU256" s="92"/>
      <c r="LV256" s="92"/>
      <c r="LW256" s="92"/>
      <c r="LX256" s="92"/>
      <c r="LY256" s="92"/>
      <c r="LZ256" s="92"/>
      <c r="MA256" s="92"/>
      <c r="MB256" s="92"/>
      <c r="MC256" s="92"/>
      <c r="MD256" s="92"/>
      <c r="ME256" s="92"/>
      <c r="MF256" s="92"/>
      <c r="MG256" s="92"/>
      <c r="MH256" s="92"/>
      <c r="MI256" s="92"/>
      <c r="MJ256" s="92"/>
      <c r="MK256" s="92"/>
      <c r="ML256" s="92"/>
      <c r="MM256" s="92"/>
      <c r="MN256" s="92"/>
      <c r="MO256" s="92"/>
      <c r="MP256" s="92"/>
      <c r="MQ256" s="92"/>
      <c r="MR256" s="92"/>
      <c r="MS256" s="92"/>
      <c r="MT256" s="92"/>
      <c r="MU256" s="92"/>
      <c r="MV256" s="92"/>
      <c r="MW256" s="92"/>
      <c r="MX256" s="92"/>
      <c r="MY256" s="92"/>
      <c r="MZ256" s="92"/>
      <c r="NA256" s="92"/>
      <c r="NB256" s="92"/>
      <c r="NC256" s="92"/>
      <c r="ND256" s="92"/>
      <c r="NE256" s="92"/>
      <c r="NF256" s="92"/>
      <c r="NG256" s="92"/>
      <c r="NH256" s="92"/>
      <c r="NI256" s="92"/>
      <c r="NJ256" s="92"/>
      <c r="NK256" s="92"/>
      <c r="NL256" s="92"/>
      <c r="NM256" s="92"/>
      <c r="NN256" s="92"/>
      <c r="NO256" s="92"/>
      <c r="NP256" s="92"/>
      <c r="NQ256" s="92"/>
      <c r="NR256" s="92"/>
      <c r="NS256" s="92"/>
      <c r="NT256" s="92"/>
      <c r="NU256" s="92"/>
      <c r="NV256" s="92"/>
      <c r="NW256" s="92"/>
      <c r="NX256" s="92"/>
      <c r="NY256" s="92"/>
      <c r="NZ256" s="92"/>
      <c r="OA256" s="92"/>
      <c r="OB256" s="92"/>
      <c r="OC256" s="92"/>
      <c r="OD256" s="92"/>
      <c r="OE256" s="92"/>
      <c r="OF256" s="92"/>
      <c r="OG256" s="92"/>
      <c r="OH256" s="92"/>
      <c r="OI256" s="92"/>
      <c r="OJ256" s="92"/>
      <c r="OK256" s="92"/>
      <c r="OL256" s="92"/>
      <c r="OM256" s="92"/>
      <c r="ON256" s="92"/>
      <c r="OO256" s="92"/>
      <c r="OP256" s="92"/>
      <c r="OQ256" s="92"/>
      <c r="OR256" s="92"/>
      <c r="OS256" s="92"/>
      <c r="OT256" s="92"/>
      <c r="OU256" s="92"/>
      <c r="OV256" s="92"/>
      <c r="OW256" s="92"/>
      <c r="OX256" s="92"/>
      <c r="OY256" s="92"/>
      <c r="OZ256" s="92"/>
      <c r="PA256" s="92"/>
      <c r="PB256" s="92"/>
      <c r="PC256" s="92"/>
      <c r="PD256" s="92"/>
      <c r="PE256" s="92"/>
      <c r="PF256" s="92"/>
      <c r="PG256" s="92"/>
      <c r="PH256" s="92"/>
      <c r="PI256" s="92"/>
      <c r="PJ256" s="92"/>
      <c r="PK256" s="92"/>
      <c r="PL256" s="92"/>
      <c r="PM256" s="92"/>
      <c r="PN256" s="92"/>
      <c r="PO256" s="92"/>
      <c r="PP256" s="92"/>
      <c r="PQ256" s="92"/>
      <c r="PR256" s="92"/>
      <c r="PS256" s="92"/>
      <c r="PT256" s="92"/>
      <c r="PU256" s="92"/>
      <c r="PV256" s="92"/>
      <c r="PW256" s="92"/>
      <c r="PX256" s="92"/>
      <c r="PY256" s="92"/>
      <c r="PZ256" s="92"/>
      <c r="QA256" s="92"/>
      <c r="QB256" s="92"/>
      <c r="QC256" s="92"/>
      <c r="QD256" s="92"/>
      <c r="QE256" s="92"/>
      <c r="QF256" s="92"/>
      <c r="QG256" s="92"/>
      <c r="QH256" s="92"/>
      <c r="QI256" s="92"/>
      <c r="QJ256" s="92"/>
      <c r="QK256" s="92"/>
      <c r="QL256" s="92"/>
      <c r="QM256" s="92"/>
      <c r="QN256" s="92"/>
      <c r="QO256" s="92"/>
      <c r="QP256" s="92"/>
      <c r="QQ256" s="92"/>
      <c r="QR256" s="92"/>
      <c r="QS256" s="92"/>
      <c r="QT256" s="92"/>
      <c r="QU256" s="92"/>
      <c r="QV256" s="92"/>
      <c r="QW256" s="92"/>
      <c r="QX256" s="92"/>
      <c r="QY256" s="92"/>
      <c r="QZ256" s="92"/>
      <c r="RA256" s="92"/>
      <c r="RB256" s="92"/>
      <c r="RC256" s="92"/>
      <c r="RD256" s="92"/>
      <c r="RE256" s="92"/>
      <c r="RF256" s="92"/>
      <c r="RG256" s="92"/>
      <c r="RH256" s="92"/>
      <c r="RI256" s="92"/>
      <c r="RJ256" s="92"/>
      <c r="RK256" s="92"/>
      <c r="RL256" s="92"/>
      <c r="RM256" s="92"/>
      <c r="RN256" s="92"/>
      <c r="RO256" s="92"/>
      <c r="RP256" s="92"/>
      <c r="RQ256" s="92"/>
      <c r="RR256" s="92"/>
      <c r="RS256" s="92"/>
      <c r="RT256" s="92"/>
      <c r="RU256" s="92"/>
      <c r="RV256" s="92"/>
      <c r="RW256" s="92"/>
      <c r="RX256" s="92"/>
      <c r="RY256" s="92"/>
      <c r="RZ256" s="92"/>
      <c r="SA256" s="92"/>
      <c r="SB256" s="92"/>
      <c r="SC256" s="92"/>
      <c r="SD256" s="92"/>
      <c r="SE256" s="92"/>
      <c r="SF256" s="92"/>
      <c r="SG256" s="92"/>
      <c r="SH256" s="92"/>
      <c r="SI256" s="92"/>
      <c r="SJ256" s="92"/>
      <c r="SK256" s="92"/>
      <c r="SL256" s="92"/>
      <c r="SM256" s="92"/>
      <c r="SN256" s="92"/>
      <c r="SO256" s="92"/>
      <c r="SP256" s="92"/>
      <c r="SQ256" s="92"/>
      <c r="SR256" s="92"/>
      <c r="SS256" s="92"/>
      <c r="ST256" s="92"/>
      <c r="SU256" s="92"/>
      <c r="SV256" s="92"/>
      <c r="SW256" s="92"/>
      <c r="SX256" s="92"/>
      <c r="SY256" s="92"/>
      <c r="SZ256" s="92"/>
      <c r="TA256" s="92"/>
      <c r="TB256" s="92"/>
      <c r="TC256" s="92"/>
      <c r="TD256" s="92"/>
      <c r="TE256" s="92"/>
      <c r="TF256" s="92"/>
      <c r="TG256" s="92"/>
      <c r="TH256" s="92"/>
      <c r="TI256" s="92"/>
      <c r="TJ256" s="92"/>
      <c r="TK256" s="92"/>
      <c r="TL256" s="92"/>
      <c r="TM256" s="92"/>
      <c r="TN256" s="92"/>
      <c r="TO256" s="92"/>
      <c r="TP256" s="92"/>
      <c r="TQ256" s="92"/>
      <c r="TR256" s="92"/>
      <c r="TS256" s="92"/>
      <c r="TT256" s="92"/>
      <c r="TU256" s="92"/>
      <c r="TV256" s="92"/>
      <c r="TW256" s="92"/>
      <c r="TX256" s="92"/>
      <c r="TY256" s="92"/>
      <c r="TZ256" s="92"/>
      <c r="UA256" s="92"/>
      <c r="UB256" s="92"/>
      <c r="UC256" s="92"/>
      <c r="UD256" s="92"/>
      <c r="UE256" s="92"/>
      <c r="UF256" s="92"/>
      <c r="UG256" s="92"/>
      <c r="UH256" s="92"/>
      <c r="UI256" s="92"/>
      <c r="UJ256" s="92"/>
      <c r="UK256" s="92"/>
      <c r="UL256" s="92"/>
      <c r="UM256" s="92"/>
      <c r="UN256" s="92"/>
      <c r="UO256" s="92"/>
      <c r="UP256" s="92"/>
      <c r="UQ256" s="92"/>
      <c r="UR256" s="92"/>
      <c r="US256" s="92"/>
      <c r="UT256" s="92"/>
      <c r="UU256" s="92"/>
      <c r="UV256" s="92"/>
      <c r="UW256" s="92"/>
      <c r="UX256" s="92"/>
      <c r="UY256" s="92"/>
      <c r="UZ256" s="92"/>
      <c r="VA256" s="92"/>
      <c r="VB256" s="92"/>
      <c r="VC256" s="92"/>
      <c r="VD256" s="92"/>
      <c r="VE256" s="92"/>
      <c r="VF256" s="92"/>
      <c r="VG256" s="92"/>
      <c r="VH256" s="92"/>
      <c r="VI256" s="92"/>
      <c r="VJ256" s="92"/>
      <c r="VK256" s="92"/>
      <c r="VL256" s="92"/>
      <c r="VM256" s="92"/>
      <c r="VN256" s="92"/>
      <c r="VO256" s="92"/>
      <c r="VP256" s="92"/>
      <c r="VQ256" s="92"/>
      <c r="VR256" s="92"/>
      <c r="VS256" s="92"/>
      <c r="VT256" s="92"/>
      <c r="VU256" s="92"/>
      <c r="VV256" s="92"/>
      <c r="VW256" s="92"/>
      <c r="VX256" s="92"/>
      <c r="VY256" s="92"/>
      <c r="VZ256" s="92"/>
      <c r="WA256" s="92"/>
      <c r="WB256" s="92"/>
      <c r="WC256" s="92"/>
      <c r="WD256" s="92"/>
      <c r="WE256" s="92"/>
      <c r="WF256" s="92"/>
      <c r="WG256" s="92"/>
      <c r="WH256" s="92"/>
      <c r="WI256" s="92"/>
      <c r="WJ256" s="92"/>
      <c r="WK256" s="92"/>
      <c r="WL256" s="92"/>
      <c r="WM256" s="92"/>
      <c r="WN256" s="92"/>
      <c r="WO256" s="92"/>
      <c r="WP256" s="92"/>
      <c r="WQ256" s="92"/>
      <c r="WR256" s="92"/>
      <c r="WS256" s="92"/>
      <c r="WT256" s="92"/>
      <c r="WU256" s="92"/>
      <c r="WV256" s="92"/>
      <c r="WW256" s="92"/>
      <c r="WX256" s="92"/>
      <c r="WY256" s="92"/>
      <c r="WZ256" s="92"/>
      <c r="XA256" s="92"/>
      <c r="XB256" s="92"/>
      <c r="XC256" s="92"/>
      <c r="XD256" s="92"/>
      <c r="XE256" s="92"/>
      <c r="XF256" s="92"/>
      <c r="XG256" s="92"/>
      <c r="XH256" s="92"/>
      <c r="XI256" s="92"/>
      <c r="XJ256" s="92"/>
      <c r="XK256" s="92"/>
      <c r="XL256" s="92"/>
      <c r="XM256" s="92"/>
      <c r="XN256" s="92"/>
      <c r="XO256" s="92"/>
      <c r="XP256" s="92"/>
      <c r="XQ256" s="92"/>
      <c r="XR256" s="92"/>
      <c r="XS256" s="92"/>
      <c r="XT256" s="92"/>
      <c r="XU256" s="92"/>
      <c r="XV256" s="92"/>
      <c r="XW256" s="92"/>
      <c r="XX256" s="92"/>
      <c r="XY256" s="92"/>
      <c r="XZ256" s="92"/>
      <c r="YA256" s="92"/>
      <c r="YB256" s="92"/>
      <c r="YC256" s="92"/>
      <c r="YD256" s="92"/>
      <c r="YE256" s="92"/>
      <c r="YF256" s="92"/>
      <c r="YG256" s="92"/>
      <c r="YH256" s="92"/>
      <c r="YI256" s="92"/>
      <c r="YJ256" s="92"/>
      <c r="YK256" s="92"/>
      <c r="YL256" s="92"/>
      <c r="YM256" s="92"/>
      <c r="YN256" s="92"/>
      <c r="YO256" s="92"/>
      <c r="YP256" s="92"/>
      <c r="YQ256" s="92"/>
      <c r="YR256" s="92"/>
      <c r="YS256" s="92"/>
      <c r="YT256" s="92"/>
      <c r="YU256" s="92"/>
      <c r="YV256" s="92"/>
      <c r="YW256" s="92"/>
      <c r="YX256" s="92"/>
      <c r="YY256" s="92"/>
      <c r="YZ256" s="92"/>
      <c r="ZA256" s="92"/>
      <c r="ZB256" s="92"/>
      <c r="ZC256" s="92"/>
      <c r="ZD256" s="92"/>
      <c r="ZE256" s="92"/>
      <c r="ZF256" s="92"/>
      <c r="ZG256" s="92"/>
      <c r="ZH256" s="92"/>
      <c r="ZI256" s="92"/>
      <c r="ZJ256" s="92"/>
      <c r="ZK256" s="92"/>
      <c r="ZL256" s="92"/>
      <c r="ZM256" s="92"/>
      <c r="ZN256" s="92"/>
      <c r="ZO256" s="92"/>
      <c r="ZP256" s="92"/>
      <c r="ZQ256" s="92"/>
      <c r="ZR256" s="92"/>
      <c r="ZS256" s="92"/>
      <c r="ZT256" s="92"/>
      <c r="ZU256" s="92"/>
      <c r="ZV256" s="92"/>
      <c r="ZW256" s="92"/>
      <c r="ZX256" s="92"/>
      <c r="ZY256" s="92"/>
      <c r="ZZ256" s="92"/>
      <c r="AAA256" s="92"/>
      <c r="AAB256" s="92"/>
      <c r="AAC256" s="92"/>
      <c r="AAD256" s="92"/>
      <c r="AAE256" s="92"/>
      <c r="AAF256" s="92"/>
      <c r="AAG256" s="92"/>
      <c r="AAH256" s="92"/>
      <c r="AAI256" s="92"/>
      <c r="AAJ256" s="92"/>
      <c r="AAK256" s="92"/>
      <c r="AAL256" s="92"/>
      <c r="AAM256" s="92"/>
      <c r="AAN256" s="92"/>
      <c r="AAO256" s="92"/>
      <c r="AAP256" s="92"/>
      <c r="AAQ256" s="92"/>
      <c r="AAR256" s="92"/>
      <c r="AAS256" s="92"/>
      <c r="AAT256" s="92"/>
      <c r="AAU256" s="92"/>
      <c r="AAV256" s="92"/>
      <c r="AAW256" s="92"/>
      <c r="AAX256" s="92"/>
      <c r="AAY256" s="92"/>
      <c r="AAZ256" s="92"/>
      <c r="ABA256" s="92"/>
      <c r="ABB256" s="92"/>
      <c r="ABC256" s="92"/>
      <c r="ABD256" s="92"/>
      <c r="ABE256" s="92"/>
      <c r="ABF256" s="92"/>
      <c r="ABG256" s="92"/>
      <c r="ABH256" s="92"/>
      <c r="ABI256" s="92"/>
      <c r="ABJ256" s="92"/>
      <c r="ABK256" s="92"/>
      <c r="ABL256" s="92"/>
      <c r="ABM256" s="92"/>
      <c r="ABN256" s="92"/>
      <c r="ABO256" s="92"/>
      <c r="ABP256" s="92"/>
      <c r="ABQ256" s="92"/>
      <c r="ABR256" s="92"/>
      <c r="ABS256" s="92"/>
      <c r="ABT256" s="92"/>
      <c r="ABU256" s="92"/>
      <c r="ABV256" s="92"/>
      <c r="ABW256" s="92"/>
      <c r="ABX256" s="92"/>
      <c r="ABY256" s="92"/>
      <c r="ABZ256" s="92"/>
      <c r="ACA256" s="92"/>
      <c r="ACB256" s="92"/>
      <c r="ACC256" s="92"/>
      <c r="ACD256" s="92"/>
      <c r="ACE256" s="92"/>
      <c r="ACF256" s="92"/>
      <c r="ACG256" s="92"/>
      <c r="ACH256" s="92"/>
      <c r="ACI256" s="92"/>
      <c r="ACJ256" s="92"/>
      <c r="ACK256" s="92"/>
      <c r="ACL256" s="92"/>
      <c r="ACM256" s="92"/>
      <c r="ACN256" s="92"/>
      <c r="ACO256" s="92"/>
      <c r="ACP256" s="92"/>
      <c r="ACQ256" s="92"/>
      <c r="ACR256" s="92"/>
      <c r="ACS256" s="92"/>
      <c r="ACT256" s="92"/>
      <c r="ACU256" s="92"/>
      <c r="ACV256" s="92"/>
      <c r="ACW256" s="92"/>
      <c r="ACX256" s="92"/>
      <c r="ACY256" s="92"/>
      <c r="ACZ256" s="92"/>
      <c r="ADA256" s="92"/>
      <c r="ADB256" s="92"/>
      <c r="ADC256" s="92"/>
      <c r="ADD256" s="92"/>
      <c r="ADE256" s="92"/>
      <c r="ADF256" s="92"/>
      <c r="ADG256" s="92"/>
      <c r="ADH256" s="92"/>
      <c r="ADI256" s="92"/>
      <c r="ADJ256" s="92"/>
      <c r="ADK256" s="92"/>
      <c r="ADL256" s="92"/>
      <c r="ADM256" s="92"/>
      <c r="ADN256" s="92"/>
      <c r="ADO256" s="92"/>
      <c r="ADP256" s="92"/>
      <c r="ADQ256" s="92"/>
      <c r="ADR256" s="92"/>
      <c r="ADS256" s="92"/>
      <c r="ADT256" s="92"/>
      <c r="ADU256" s="92"/>
      <c r="ADV256" s="92"/>
      <c r="ADW256" s="92"/>
      <c r="ADX256" s="92"/>
      <c r="ADY256" s="92"/>
      <c r="ADZ256" s="92"/>
      <c r="AEA256" s="92"/>
      <c r="AEB256" s="92"/>
      <c r="AEC256" s="92"/>
      <c r="AED256" s="92"/>
      <c r="AEE256" s="92"/>
      <c r="AEF256" s="92"/>
      <c r="AEG256" s="92"/>
      <c r="AEH256" s="92"/>
      <c r="AEI256" s="92"/>
      <c r="AEJ256" s="92"/>
      <c r="AEK256" s="92"/>
      <c r="AEL256" s="92"/>
      <c r="AEM256" s="92"/>
      <c r="AEN256" s="92"/>
      <c r="AEO256" s="92"/>
      <c r="AEP256" s="92"/>
      <c r="AEQ256" s="92"/>
      <c r="AER256" s="92"/>
      <c r="AES256" s="92"/>
      <c r="AET256" s="92"/>
      <c r="AEU256" s="92"/>
      <c r="AEV256" s="92"/>
      <c r="AEW256" s="92"/>
      <c r="AEX256" s="92"/>
      <c r="AEY256" s="92"/>
      <c r="AEZ256" s="92"/>
      <c r="AFA256" s="92"/>
      <c r="AFB256" s="92"/>
      <c r="AFC256" s="92"/>
      <c r="AFD256" s="92"/>
      <c r="AFE256" s="92"/>
      <c r="AFF256" s="92"/>
      <c r="AFG256" s="92"/>
      <c r="AFH256" s="92"/>
      <c r="AFI256" s="92"/>
      <c r="AFJ256" s="92"/>
      <c r="AFK256" s="92"/>
      <c r="AFL256" s="92"/>
      <c r="AFM256" s="92"/>
      <c r="AFN256" s="92"/>
      <c r="AFO256" s="92"/>
      <c r="AFP256" s="92"/>
      <c r="AFQ256" s="92"/>
      <c r="AFR256" s="92"/>
      <c r="AFS256" s="92"/>
      <c r="AFT256" s="92"/>
      <c r="AFU256" s="92"/>
      <c r="AFV256" s="92"/>
      <c r="AFW256" s="92"/>
      <c r="AFX256" s="92"/>
      <c r="AFY256" s="92"/>
      <c r="AFZ256" s="92"/>
      <c r="AGA256" s="92"/>
      <c r="AGB256" s="92"/>
      <c r="AGC256" s="92"/>
      <c r="AGD256" s="92"/>
      <c r="AGE256" s="92"/>
      <c r="AGF256" s="92"/>
      <c r="AGG256" s="92"/>
      <c r="AGH256" s="92"/>
      <c r="AGI256" s="92"/>
      <c r="AGJ256" s="92"/>
      <c r="AGK256" s="92"/>
      <c r="AGL256" s="92"/>
      <c r="AGM256" s="92"/>
      <c r="AGN256" s="92"/>
      <c r="AGO256" s="92"/>
      <c r="AGP256" s="92"/>
      <c r="AGQ256" s="92"/>
      <c r="AGR256" s="92"/>
      <c r="AGS256" s="92"/>
      <c r="AGT256" s="92"/>
      <c r="AGU256" s="92"/>
      <c r="AGV256" s="92"/>
      <c r="AGW256" s="92"/>
      <c r="AGX256" s="92"/>
      <c r="AGY256" s="92"/>
      <c r="AGZ256" s="92"/>
      <c r="AHA256" s="92"/>
      <c r="AHB256" s="92"/>
      <c r="AHC256" s="92"/>
      <c r="AHD256" s="92"/>
      <c r="AHE256" s="92"/>
      <c r="AHF256" s="92"/>
      <c r="AHG256" s="92"/>
      <c r="AHH256" s="92"/>
      <c r="AHI256" s="92"/>
      <c r="AHJ256" s="92"/>
      <c r="AHK256" s="92"/>
      <c r="AHL256" s="92"/>
      <c r="AHM256" s="92"/>
      <c r="AHN256" s="92"/>
      <c r="AHO256" s="92"/>
      <c r="AHP256" s="92"/>
      <c r="AHQ256" s="92"/>
      <c r="AHR256" s="92"/>
      <c r="AHS256" s="92"/>
      <c r="AHT256" s="92"/>
      <c r="AHU256" s="92"/>
      <c r="AHV256" s="92"/>
      <c r="AHW256" s="92"/>
      <c r="AHX256" s="92"/>
      <c r="AHY256" s="92"/>
      <c r="AHZ256" s="92"/>
      <c r="AIA256" s="92"/>
      <c r="AIB256" s="92"/>
      <c r="AIC256" s="92"/>
      <c r="AID256" s="92"/>
      <c r="AIE256" s="92"/>
      <c r="AIF256" s="92"/>
      <c r="AIG256" s="92"/>
      <c r="AIH256" s="92"/>
      <c r="AII256" s="92"/>
      <c r="AIJ256" s="92"/>
      <c r="AIK256" s="92"/>
      <c r="AIL256" s="92"/>
      <c r="AIM256" s="92"/>
      <c r="AIN256" s="92"/>
      <c r="AIO256" s="92"/>
      <c r="AIP256" s="92"/>
      <c r="AIQ256" s="92"/>
      <c r="AIR256" s="92"/>
      <c r="AIS256" s="92"/>
      <c r="AIT256" s="92"/>
      <c r="AIU256" s="92"/>
      <c r="AIV256" s="92"/>
      <c r="AIW256" s="92"/>
      <c r="AIX256" s="92"/>
      <c r="AIY256" s="92"/>
      <c r="AIZ256" s="92"/>
      <c r="AJA256" s="92"/>
      <c r="AJB256" s="92"/>
      <c r="AJC256" s="92"/>
      <c r="AJD256" s="92"/>
      <c r="AJE256" s="92"/>
      <c r="AJF256" s="92"/>
      <c r="AJG256" s="92"/>
      <c r="AJH256" s="92"/>
      <c r="AJI256" s="92"/>
      <c r="AJJ256" s="92"/>
      <c r="AJK256" s="92"/>
    </row>
    <row r="257" spans="1:947" s="515" customFormat="1" ht="12.75" customHeight="1">
      <c r="A257" s="93"/>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c r="CM257" s="92"/>
      <c r="CN257" s="92"/>
      <c r="CO257" s="92"/>
      <c r="CP257" s="92"/>
      <c r="CQ257" s="92"/>
      <c r="CR257" s="92"/>
      <c r="CS257" s="92"/>
      <c r="CT257" s="92"/>
      <c r="CU257" s="92"/>
      <c r="CV257" s="92"/>
      <c r="CW257" s="92"/>
      <c r="CX257" s="92"/>
      <c r="CY257" s="92"/>
      <c r="CZ257" s="92"/>
      <c r="DA257" s="92"/>
      <c r="DB257" s="92"/>
      <c r="DC257" s="92"/>
      <c r="DD257" s="92"/>
      <c r="DE257" s="92"/>
      <c r="DF257" s="92"/>
      <c r="DG257" s="92"/>
      <c r="DH257" s="92"/>
      <c r="DI257" s="92"/>
      <c r="DJ257" s="92"/>
      <c r="DK257" s="92"/>
      <c r="DL257" s="92"/>
      <c r="DM257" s="92"/>
      <c r="DN257" s="92"/>
      <c r="DO257" s="92"/>
      <c r="DP257" s="92"/>
      <c r="DQ257" s="92"/>
      <c r="DR257" s="92"/>
      <c r="DS257" s="92"/>
      <c r="DT257" s="92"/>
      <c r="DU257" s="92"/>
      <c r="DV257" s="92"/>
      <c r="DW257" s="92"/>
      <c r="DX257" s="92"/>
      <c r="DY257" s="92"/>
      <c r="DZ257" s="92"/>
      <c r="EA257" s="92"/>
      <c r="EB257" s="92"/>
      <c r="EC257" s="92"/>
      <c r="ED257" s="92"/>
      <c r="EE257" s="92"/>
      <c r="EF257" s="92"/>
      <c r="EG257" s="92"/>
      <c r="EH257" s="92"/>
      <c r="EI257" s="92"/>
      <c r="EJ257" s="92"/>
      <c r="EK257" s="92"/>
      <c r="EL257" s="92"/>
      <c r="EM257" s="92"/>
      <c r="EN257" s="92"/>
      <c r="EO257" s="92"/>
      <c r="EP257" s="92"/>
      <c r="EQ257" s="92"/>
      <c r="ER257" s="92"/>
      <c r="ES257" s="92"/>
      <c r="ET257" s="92"/>
      <c r="EU257" s="92"/>
      <c r="EV257" s="92"/>
      <c r="EW257" s="92"/>
      <c r="EX257" s="92"/>
      <c r="EY257" s="92"/>
      <c r="EZ257" s="92"/>
      <c r="FA257" s="92"/>
      <c r="FB257" s="92"/>
      <c r="FC257" s="92"/>
      <c r="FD257" s="92"/>
      <c r="FE257" s="92"/>
      <c r="FF257" s="92"/>
      <c r="FG257" s="92"/>
      <c r="FH257" s="92"/>
      <c r="FI257" s="92"/>
      <c r="FJ257" s="92"/>
      <c r="FK257" s="92"/>
      <c r="FL257" s="92"/>
      <c r="FM257" s="92"/>
      <c r="FN257" s="92"/>
      <c r="FO257" s="92"/>
      <c r="FP257" s="92"/>
      <c r="FQ257" s="92"/>
      <c r="FR257" s="92"/>
      <c r="FS257" s="92"/>
      <c r="FT257" s="92"/>
      <c r="FU257" s="92"/>
      <c r="FV257" s="92"/>
      <c r="FW257" s="92"/>
      <c r="FX257" s="92"/>
      <c r="FY257" s="92"/>
      <c r="FZ257" s="92"/>
      <c r="GA257" s="92"/>
      <c r="GB257" s="92"/>
      <c r="GC257" s="92"/>
      <c r="GD257" s="92"/>
      <c r="GE257" s="92"/>
      <c r="GF257" s="92"/>
      <c r="GG257" s="92"/>
      <c r="GH257" s="92"/>
      <c r="GI257" s="92"/>
      <c r="GJ257" s="92"/>
      <c r="GK257" s="92"/>
      <c r="GL257" s="92"/>
      <c r="GM257" s="92"/>
      <c r="GN257" s="92"/>
      <c r="GO257" s="92"/>
      <c r="GP257" s="92"/>
      <c r="GQ257" s="92"/>
      <c r="GR257" s="92"/>
      <c r="GS257" s="92"/>
      <c r="GT257" s="92"/>
      <c r="GU257" s="92"/>
      <c r="GV257" s="92"/>
      <c r="GW257" s="92"/>
      <c r="GX257" s="92"/>
      <c r="GY257" s="92"/>
      <c r="GZ257" s="92"/>
      <c r="HA257" s="92"/>
      <c r="HB257" s="92"/>
      <c r="HC257" s="92"/>
      <c r="HD257" s="92"/>
      <c r="HE257" s="92"/>
      <c r="HF257" s="92"/>
      <c r="HG257" s="92"/>
      <c r="HH257" s="92"/>
      <c r="HI257" s="92"/>
      <c r="HJ257" s="92"/>
      <c r="HK257" s="92"/>
      <c r="HL257" s="92"/>
      <c r="HM257" s="92"/>
      <c r="HN257" s="92"/>
      <c r="HO257" s="92"/>
      <c r="HP257" s="92"/>
      <c r="HQ257" s="92"/>
      <c r="HR257" s="92"/>
      <c r="HS257" s="92"/>
      <c r="HT257" s="92"/>
      <c r="HU257" s="92"/>
      <c r="HV257" s="92"/>
      <c r="HW257" s="92"/>
      <c r="HX257" s="92"/>
      <c r="HY257" s="92"/>
      <c r="HZ257" s="92"/>
      <c r="IA257" s="92"/>
      <c r="IB257" s="92"/>
      <c r="IC257" s="92"/>
      <c r="ID257" s="92"/>
      <c r="IE257" s="92"/>
      <c r="IF257" s="92"/>
      <c r="IG257" s="92"/>
      <c r="IH257" s="92"/>
      <c r="II257" s="92"/>
      <c r="IJ257" s="92"/>
      <c r="IK257" s="92"/>
      <c r="IL257" s="92"/>
      <c r="IM257" s="92"/>
      <c r="IN257" s="92"/>
      <c r="IO257" s="92"/>
      <c r="IP257" s="92"/>
      <c r="IQ257" s="92"/>
      <c r="IR257" s="92"/>
      <c r="IS257" s="92"/>
      <c r="IT257" s="92"/>
      <c r="IU257" s="92"/>
      <c r="IV257" s="92"/>
      <c r="IW257" s="92"/>
      <c r="IX257" s="92"/>
      <c r="IY257" s="92"/>
      <c r="IZ257" s="92"/>
      <c r="JA257" s="92"/>
      <c r="JB257" s="92"/>
      <c r="JC257" s="92"/>
      <c r="JD257" s="92"/>
      <c r="JE257" s="92"/>
      <c r="JF257" s="92"/>
      <c r="JG257" s="92"/>
      <c r="JH257" s="92"/>
      <c r="JI257" s="92"/>
      <c r="JJ257" s="92"/>
      <c r="JK257" s="92"/>
      <c r="JL257" s="92"/>
      <c r="JM257" s="92"/>
      <c r="JN257" s="92"/>
      <c r="JO257" s="92"/>
      <c r="JP257" s="92"/>
      <c r="JQ257" s="92"/>
      <c r="JR257" s="92"/>
      <c r="JS257" s="92"/>
      <c r="JT257" s="92"/>
      <c r="JU257" s="92"/>
      <c r="JV257" s="92"/>
      <c r="JW257" s="92"/>
      <c r="JX257" s="92"/>
      <c r="JY257" s="92"/>
      <c r="JZ257" s="92"/>
      <c r="KA257" s="92"/>
      <c r="KB257" s="92"/>
      <c r="KC257" s="92"/>
      <c r="KD257" s="92"/>
      <c r="KE257" s="92"/>
      <c r="KF257" s="92"/>
      <c r="KG257" s="92"/>
      <c r="KH257" s="92"/>
      <c r="KI257" s="92"/>
      <c r="KJ257" s="92"/>
      <c r="KK257" s="92"/>
      <c r="KL257" s="92"/>
      <c r="KM257" s="92"/>
      <c r="KN257" s="92"/>
      <c r="KO257" s="92"/>
      <c r="KP257" s="92"/>
      <c r="KQ257" s="92"/>
      <c r="KR257" s="92"/>
      <c r="KS257" s="92"/>
      <c r="KT257" s="92"/>
      <c r="KU257" s="92"/>
      <c r="KV257" s="92"/>
      <c r="KW257" s="92"/>
      <c r="KX257" s="92"/>
      <c r="KY257" s="92"/>
      <c r="KZ257" s="92"/>
      <c r="LA257" s="92"/>
      <c r="LB257" s="92"/>
      <c r="LC257" s="92"/>
      <c r="LD257" s="92"/>
      <c r="LE257" s="92"/>
      <c r="LF257" s="92"/>
      <c r="LG257" s="92"/>
      <c r="LH257" s="92"/>
      <c r="LI257" s="92"/>
      <c r="LJ257" s="92"/>
      <c r="LK257" s="92"/>
      <c r="LL257" s="92"/>
      <c r="LM257" s="92"/>
      <c r="LN257" s="92"/>
      <c r="LO257" s="92"/>
      <c r="LP257" s="92"/>
      <c r="LQ257" s="92"/>
      <c r="LR257" s="92"/>
      <c r="LS257" s="92"/>
      <c r="LT257" s="92"/>
      <c r="LU257" s="92"/>
      <c r="LV257" s="92"/>
      <c r="LW257" s="92"/>
      <c r="LX257" s="92"/>
      <c r="LY257" s="92"/>
      <c r="LZ257" s="92"/>
      <c r="MA257" s="92"/>
      <c r="MB257" s="92"/>
      <c r="MC257" s="92"/>
      <c r="MD257" s="92"/>
      <c r="ME257" s="92"/>
      <c r="MF257" s="92"/>
      <c r="MG257" s="92"/>
      <c r="MH257" s="92"/>
      <c r="MI257" s="92"/>
      <c r="MJ257" s="92"/>
      <c r="MK257" s="92"/>
      <c r="ML257" s="92"/>
      <c r="MM257" s="92"/>
      <c r="MN257" s="92"/>
      <c r="MO257" s="92"/>
      <c r="MP257" s="92"/>
      <c r="MQ257" s="92"/>
      <c r="MR257" s="92"/>
      <c r="MS257" s="92"/>
      <c r="MT257" s="92"/>
      <c r="MU257" s="92"/>
      <c r="MV257" s="92"/>
      <c r="MW257" s="92"/>
      <c r="MX257" s="92"/>
      <c r="MY257" s="92"/>
      <c r="MZ257" s="92"/>
      <c r="NA257" s="92"/>
      <c r="NB257" s="92"/>
      <c r="NC257" s="92"/>
      <c r="ND257" s="92"/>
      <c r="NE257" s="92"/>
      <c r="NF257" s="92"/>
      <c r="NG257" s="92"/>
      <c r="NH257" s="92"/>
      <c r="NI257" s="92"/>
      <c r="NJ257" s="92"/>
      <c r="NK257" s="92"/>
      <c r="NL257" s="92"/>
      <c r="NM257" s="92"/>
      <c r="NN257" s="92"/>
      <c r="NO257" s="92"/>
      <c r="NP257" s="92"/>
      <c r="NQ257" s="92"/>
      <c r="NR257" s="92"/>
      <c r="NS257" s="92"/>
      <c r="NT257" s="92"/>
      <c r="NU257" s="92"/>
      <c r="NV257" s="92"/>
      <c r="NW257" s="92"/>
      <c r="NX257" s="92"/>
      <c r="NY257" s="92"/>
      <c r="NZ257" s="92"/>
      <c r="OA257" s="92"/>
      <c r="OB257" s="92"/>
      <c r="OC257" s="92"/>
      <c r="OD257" s="92"/>
      <c r="OE257" s="92"/>
      <c r="OF257" s="92"/>
      <c r="OG257" s="92"/>
      <c r="OH257" s="92"/>
      <c r="OI257" s="92"/>
      <c r="OJ257" s="92"/>
      <c r="OK257" s="92"/>
      <c r="OL257" s="92"/>
      <c r="OM257" s="92"/>
      <c r="ON257" s="92"/>
      <c r="OO257" s="92"/>
      <c r="OP257" s="92"/>
      <c r="OQ257" s="92"/>
      <c r="OR257" s="92"/>
      <c r="OS257" s="92"/>
      <c r="OT257" s="92"/>
      <c r="OU257" s="92"/>
      <c r="OV257" s="92"/>
      <c r="OW257" s="92"/>
      <c r="OX257" s="92"/>
      <c r="OY257" s="92"/>
      <c r="OZ257" s="92"/>
      <c r="PA257" s="92"/>
      <c r="PB257" s="92"/>
      <c r="PC257" s="92"/>
      <c r="PD257" s="92"/>
      <c r="PE257" s="92"/>
      <c r="PF257" s="92"/>
      <c r="PG257" s="92"/>
      <c r="PH257" s="92"/>
      <c r="PI257" s="92"/>
      <c r="PJ257" s="92"/>
      <c r="PK257" s="92"/>
      <c r="PL257" s="92"/>
      <c r="PM257" s="92"/>
      <c r="PN257" s="92"/>
      <c r="PO257" s="92"/>
      <c r="PP257" s="92"/>
      <c r="PQ257" s="92"/>
      <c r="PR257" s="92"/>
      <c r="PS257" s="92"/>
      <c r="PT257" s="92"/>
      <c r="PU257" s="92"/>
      <c r="PV257" s="92"/>
      <c r="PW257" s="92"/>
      <c r="PX257" s="92"/>
      <c r="PY257" s="92"/>
      <c r="PZ257" s="92"/>
      <c r="QA257" s="92"/>
      <c r="QB257" s="92"/>
      <c r="QC257" s="92"/>
      <c r="QD257" s="92"/>
      <c r="QE257" s="92"/>
      <c r="QF257" s="92"/>
      <c r="QG257" s="92"/>
      <c r="QH257" s="92"/>
      <c r="QI257" s="92"/>
      <c r="QJ257" s="92"/>
      <c r="QK257" s="92"/>
      <c r="QL257" s="92"/>
      <c r="QM257" s="92"/>
      <c r="QN257" s="92"/>
      <c r="QO257" s="92"/>
      <c r="QP257" s="92"/>
      <c r="QQ257" s="92"/>
      <c r="QR257" s="92"/>
      <c r="QS257" s="92"/>
      <c r="QT257" s="92"/>
      <c r="QU257" s="92"/>
      <c r="QV257" s="92"/>
      <c r="QW257" s="92"/>
      <c r="QX257" s="92"/>
      <c r="QY257" s="92"/>
      <c r="QZ257" s="92"/>
      <c r="RA257" s="92"/>
      <c r="RB257" s="92"/>
      <c r="RC257" s="92"/>
      <c r="RD257" s="92"/>
      <c r="RE257" s="92"/>
      <c r="RF257" s="92"/>
      <c r="RG257" s="92"/>
      <c r="RH257" s="92"/>
      <c r="RI257" s="92"/>
      <c r="RJ257" s="92"/>
      <c r="RK257" s="92"/>
      <c r="RL257" s="92"/>
      <c r="RM257" s="92"/>
      <c r="RN257" s="92"/>
      <c r="RO257" s="92"/>
      <c r="RP257" s="92"/>
      <c r="RQ257" s="92"/>
      <c r="RR257" s="92"/>
      <c r="RS257" s="92"/>
      <c r="RT257" s="92"/>
      <c r="RU257" s="92"/>
      <c r="RV257" s="92"/>
      <c r="RW257" s="92"/>
      <c r="RX257" s="92"/>
      <c r="RY257" s="92"/>
      <c r="RZ257" s="92"/>
      <c r="SA257" s="92"/>
      <c r="SB257" s="92"/>
      <c r="SC257" s="92"/>
      <c r="SD257" s="92"/>
      <c r="SE257" s="92"/>
      <c r="SF257" s="92"/>
      <c r="SG257" s="92"/>
      <c r="SH257" s="92"/>
      <c r="SI257" s="92"/>
      <c r="SJ257" s="92"/>
      <c r="SK257" s="92"/>
      <c r="SL257" s="92"/>
      <c r="SM257" s="92"/>
      <c r="SN257" s="92"/>
      <c r="SO257" s="92"/>
      <c r="SP257" s="92"/>
      <c r="SQ257" s="92"/>
      <c r="SR257" s="92"/>
      <c r="SS257" s="92"/>
      <c r="ST257" s="92"/>
      <c r="SU257" s="92"/>
      <c r="SV257" s="92"/>
      <c r="SW257" s="92"/>
      <c r="SX257" s="92"/>
      <c r="SY257" s="92"/>
      <c r="SZ257" s="92"/>
      <c r="TA257" s="92"/>
      <c r="TB257" s="92"/>
      <c r="TC257" s="92"/>
      <c r="TD257" s="92"/>
      <c r="TE257" s="92"/>
      <c r="TF257" s="92"/>
      <c r="TG257" s="92"/>
      <c r="TH257" s="92"/>
      <c r="TI257" s="92"/>
      <c r="TJ257" s="92"/>
      <c r="TK257" s="92"/>
      <c r="TL257" s="92"/>
      <c r="TM257" s="92"/>
      <c r="TN257" s="92"/>
      <c r="TO257" s="92"/>
      <c r="TP257" s="92"/>
      <c r="TQ257" s="92"/>
      <c r="TR257" s="92"/>
      <c r="TS257" s="92"/>
      <c r="TT257" s="92"/>
      <c r="TU257" s="92"/>
      <c r="TV257" s="92"/>
      <c r="TW257" s="92"/>
      <c r="TX257" s="92"/>
      <c r="TY257" s="92"/>
      <c r="TZ257" s="92"/>
      <c r="UA257" s="92"/>
      <c r="UB257" s="92"/>
      <c r="UC257" s="92"/>
      <c r="UD257" s="92"/>
      <c r="UE257" s="92"/>
      <c r="UF257" s="92"/>
      <c r="UG257" s="92"/>
      <c r="UH257" s="92"/>
      <c r="UI257" s="92"/>
      <c r="UJ257" s="92"/>
      <c r="UK257" s="92"/>
      <c r="UL257" s="92"/>
      <c r="UM257" s="92"/>
      <c r="UN257" s="92"/>
      <c r="UO257" s="92"/>
      <c r="UP257" s="92"/>
      <c r="UQ257" s="92"/>
      <c r="UR257" s="92"/>
      <c r="US257" s="92"/>
      <c r="UT257" s="92"/>
      <c r="UU257" s="92"/>
      <c r="UV257" s="92"/>
      <c r="UW257" s="92"/>
      <c r="UX257" s="92"/>
      <c r="UY257" s="92"/>
      <c r="UZ257" s="92"/>
      <c r="VA257" s="92"/>
      <c r="VB257" s="92"/>
      <c r="VC257" s="92"/>
      <c r="VD257" s="92"/>
      <c r="VE257" s="92"/>
      <c r="VF257" s="92"/>
      <c r="VG257" s="92"/>
      <c r="VH257" s="92"/>
      <c r="VI257" s="92"/>
      <c r="VJ257" s="92"/>
      <c r="VK257" s="92"/>
      <c r="VL257" s="92"/>
      <c r="VM257" s="92"/>
      <c r="VN257" s="92"/>
      <c r="VO257" s="92"/>
      <c r="VP257" s="92"/>
      <c r="VQ257" s="92"/>
      <c r="VR257" s="92"/>
      <c r="VS257" s="92"/>
      <c r="VT257" s="92"/>
      <c r="VU257" s="92"/>
      <c r="VV257" s="92"/>
      <c r="VW257" s="92"/>
      <c r="VX257" s="92"/>
      <c r="VY257" s="92"/>
      <c r="VZ257" s="92"/>
      <c r="WA257" s="92"/>
      <c r="WB257" s="92"/>
      <c r="WC257" s="92"/>
      <c r="WD257" s="92"/>
      <c r="WE257" s="92"/>
      <c r="WF257" s="92"/>
      <c r="WG257" s="92"/>
      <c r="WH257" s="92"/>
      <c r="WI257" s="92"/>
      <c r="WJ257" s="92"/>
      <c r="WK257" s="92"/>
      <c r="WL257" s="92"/>
      <c r="WM257" s="92"/>
      <c r="WN257" s="92"/>
      <c r="WO257" s="92"/>
      <c r="WP257" s="92"/>
      <c r="WQ257" s="92"/>
      <c r="WR257" s="92"/>
      <c r="WS257" s="92"/>
      <c r="WT257" s="92"/>
      <c r="WU257" s="92"/>
      <c r="WV257" s="92"/>
      <c r="WW257" s="92"/>
      <c r="WX257" s="92"/>
      <c r="WY257" s="92"/>
      <c r="WZ257" s="92"/>
      <c r="XA257" s="92"/>
      <c r="XB257" s="92"/>
      <c r="XC257" s="92"/>
      <c r="XD257" s="92"/>
      <c r="XE257" s="92"/>
      <c r="XF257" s="92"/>
      <c r="XG257" s="92"/>
      <c r="XH257" s="92"/>
      <c r="XI257" s="92"/>
      <c r="XJ257" s="92"/>
      <c r="XK257" s="92"/>
      <c r="XL257" s="92"/>
      <c r="XM257" s="92"/>
      <c r="XN257" s="92"/>
      <c r="XO257" s="92"/>
      <c r="XP257" s="92"/>
      <c r="XQ257" s="92"/>
      <c r="XR257" s="92"/>
      <c r="XS257" s="92"/>
      <c r="XT257" s="92"/>
      <c r="XU257" s="92"/>
      <c r="XV257" s="92"/>
      <c r="XW257" s="92"/>
      <c r="XX257" s="92"/>
      <c r="XY257" s="92"/>
      <c r="XZ257" s="92"/>
      <c r="YA257" s="92"/>
      <c r="YB257" s="92"/>
      <c r="YC257" s="92"/>
      <c r="YD257" s="92"/>
      <c r="YE257" s="92"/>
      <c r="YF257" s="92"/>
      <c r="YG257" s="92"/>
      <c r="YH257" s="92"/>
      <c r="YI257" s="92"/>
      <c r="YJ257" s="92"/>
      <c r="YK257" s="92"/>
      <c r="YL257" s="92"/>
      <c r="YM257" s="92"/>
      <c r="YN257" s="92"/>
      <c r="YO257" s="92"/>
      <c r="YP257" s="92"/>
      <c r="YQ257" s="92"/>
      <c r="YR257" s="92"/>
      <c r="YS257" s="92"/>
      <c r="YT257" s="92"/>
      <c r="YU257" s="92"/>
      <c r="YV257" s="92"/>
      <c r="YW257" s="92"/>
      <c r="YX257" s="92"/>
      <c r="YY257" s="92"/>
      <c r="YZ257" s="92"/>
      <c r="ZA257" s="92"/>
      <c r="ZB257" s="92"/>
      <c r="ZC257" s="92"/>
      <c r="ZD257" s="92"/>
      <c r="ZE257" s="92"/>
      <c r="ZF257" s="92"/>
      <c r="ZG257" s="92"/>
      <c r="ZH257" s="92"/>
      <c r="ZI257" s="92"/>
      <c r="ZJ257" s="92"/>
      <c r="ZK257" s="92"/>
      <c r="ZL257" s="92"/>
      <c r="ZM257" s="92"/>
      <c r="ZN257" s="92"/>
      <c r="ZO257" s="92"/>
      <c r="ZP257" s="92"/>
      <c r="ZQ257" s="92"/>
      <c r="ZR257" s="92"/>
      <c r="ZS257" s="92"/>
      <c r="ZT257" s="92"/>
      <c r="ZU257" s="92"/>
      <c r="ZV257" s="92"/>
      <c r="ZW257" s="92"/>
      <c r="ZX257" s="92"/>
      <c r="ZY257" s="92"/>
      <c r="ZZ257" s="92"/>
      <c r="AAA257" s="92"/>
      <c r="AAB257" s="92"/>
      <c r="AAC257" s="92"/>
      <c r="AAD257" s="92"/>
      <c r="AAE257" s="92"/>
      <c r="AAF257" s="92"/>
      <c r="AAG257" s="92"/>
      <c r="AAH257" s="92"/>
      <c r="AAI257" s="92"/>
      <c r="AAJ257" s="92"/>
      <c r="AAK257" s="92"/>
      <c r="AAL257" s="92"/>
      <c r="AAM257" s="92"/>
      <c r="AAN257" s="92"/>
      <c r="AAO257" s="92"/>
      <c r="AAP257" s="92"/>
      <c r="AAQ257" s="92"/>
      <c r="AAR257" s="92"/>
      <c r="AAS257" s="92"/>
      <c r="AAT257" s="92"/>
      <c r="AAU257" s="92"/>
      <c r="AAV257" s="92"/>
      <c r="AAW257" s="92"/>
      <c r="AAX257" s="92"/>
      <c r="AAY257" s="92"/>
      <c r="AAZ257" s="92"/>
      <c r="ABA257" s="92"/>
      <c r="ABB257" s="92"/>
      <c r="ABC257" s="92"/>
      <c r="ABD257" s="92"/>
      <c r="ABE257" s="92"/>
      <c r="ABF257" s="92"/>
      <c r="ABG257" s="92"/>
      <c r="ABH257" s="92"/>
      <c r="ABI257" s="92"/>
      <c r="ABJ257" s="92"/>
      <c r="ABK257" s="92"/>
      <c r="ABL257" s="92"/>
      <c r="ABM257" s="92"/>
      <c r="ABN257" s="92"/>
      <c r="ABO257" s="92"/>
      <c r="ABP257" s="92"/>
      <c r="ABQ257" s="92"/>
      <c r="ABR257" s="92"/>
      <c r="ABS257" s="92"/>
      <c r="ABT257" s="92"/>
      <c r="ABU257" s="92"/>
      <c r="ABV257" s="92"/>
      <c r="ABW257" s="92"/>
      <c r="ABX257" s="92"/>
      <c r="ABY257" s="92"/>
      <c r="ABZ257" s="92"/>
      <c r="ACA257" s="92"/>
      <c r="ACB257" s="92"/>
      <c r="ACC257" s="92"/>
      <c r="ACD257" s="92"/>
      <c r="ACE257" s="92"/>
      <c r="ACF257" s="92"/>
      <c r="ACG257" s="92"/>
      <c r="ACH257" s="92"/>
      <c r="ACI257" s="92"/>
      <c r="ACJ257" s="92"/>
      <c r="ACK257" s="92"/>
      <c r="ACL257" s="92"/>
      <c r="ACM257" s="92"/>
      <c r="ACN257" s="92"/>
      <c r="ACO257" s="92"/>
      <c r="ACP257" s="92"/>
      <c r="ACQ257" s="92"/>
      <c r="ACR257" s="92"/>
      <c r="ACS257" s="92"/>
      <c r="ACT257" s="92"/>
      <c r="ACU257" s="92"/>
      <c r="ACV257" s="92"/>
      <c r="ACW257" s="92"/>
      <c r="ACX257" s="92"/>
      <c r="ACY257" s="92"/>
      <c r="ACZ257" s="92"/>
      <c r="ADA257" s="92"/>
      <c r="ADB257" s="92"/>
      <c r="ADC257" s="92"/>
      <c r="ADD257" s="92"/>
      <c r="ADE257" s="92"/>
      <c r="ADF257" s="92"/>
      <c r="ADG257" s="92"/>
      <c r="ADH257" s="92"/>
      <c r="ADI257" s="92"/>
      <c r="ADJ257" s="92"/>
      <c r="ADK257" s="92"/>
      <c r="ADL257" s="92"/>
      <c r="ADM257" s="92"/>
      <c r="ADN257" s="92"/>
      <c r="ADO257" s="92"/>
      <c r="ADP257" s="92"/>
      <c r="ADQ257" s="92"/>
      <c r="ADR257" s="92"/>
      <c r="ADS257" s="92"/>
      <c r="ADT257" s="92"/>
      <c r="ADU257" s="92"/>
      <c r="ADV257" s="92"/>
      <c r="ADW257" s="92"/>
      <c r="ADX257" s="92"/>
      <c r="ADY257" s="92"/>
      <c r="ADZ257" s="92"/>
      <c r="AEA257" s="92"/>
      <c r="AEB257" s="92"/>
      <c r="AEC257" s="92"/>
      <c r="AED257" s="92"/>
      <c r="AEE257" s="92"/>
      <c r="AEF257" s="92"/>
      <c r="AEG257" s="92"/>
      <c r="AEH257" s="92"/>
      <c r="AEI257" s="92"/>
      <c r="AEJ257" s="92"/>
      <c r="AEK257" s="92"/>
      <c r="AEL257" s="92"/>
      <c r="AEM257" s="92"/>
      <c r="AEN257" s="92"/>
      <c r="AEO257" s="92"/>
      <c r="AEP257" s="92"/>
      <c r="AEQ257" s="92"/>
      <c r="AER257" s="92"/>
      <c r="AES257" s="92"/>
      <c r="AET257" s="92"/>
      <c r="AEU257" s="92"/>
      <c r="AEV257" s="92"/>
      <c r="AEW257" s="92"/>
      <c r="AEX257" s="92"/>
      <c r="AEY257" s="92"/>
      <c r="AEZ257" s="92"/>
      <c r="AFA257" s="92"/>
      <c r="AFB257" s="92"/>
      <c r="AFC257" s="92"/>
      <c r="AFD257" s="92"/>
      <c r="AFE257" s="92"/>
      <c r="AFF257" s="92"/>
      <c r="AFG257" s="92"/>
      <c r="AFH257" s="92"/>
      <c r="AFI257" s="92"/>
      <c r="AFJ257" s="92"/>
      <c r="AFK257" s="92"/>
      <c r="AFL257" s="92"/>
      <c r="AFM257" s="92"/>
      <c r="AFN257" s="92"/>
      <c r="AFO257" s="92"/>
      <c r="AFP257" s="92"/>
      <c r="AFQ257" s="92"/>
      <c r="AFR257" s="92"/>
      <c r="AFS257" s="92"/>
      <c r="AFT257" s="92"/>
      <c r="AFU257" s="92"/>
      <c r="AFV257" s="92"/>
      <c r="AFW257" s="92"/>
      <c r="AFX257" s="92"/>
      <c r="AFY257" s="92"/>
      <c r="AFZ257" s="92"/>
      <c r="AGA257" s="92"/>
      <c r="AGB257" s="92"/>
      <c r="AGC257" s="92"/>
      <c r="AGD257" s="92"/>
      <c r="AGE257" s="92"/>
      <c r="AGF257" s="92"/>
      <c r="AGG257" s="92"/>
      <c r="AGH257" s="92"/>
      <c r="AGI257" s="92"/>
      <c r="AGJ257" s="92"/>
      <c r="AGK257" s="92"/>
      <c r="AGL257" s="92"/>
      <c r="AGM257" s="92"/>
      <c r="AGN257" s="92"/>
      <c r="AGO257" s="92"/>
      <c r="AGP257" s="92"/>
      <c r="AGQ257" s="92"/>
      <c r="AGR257" s="92"/>
      <c r="AGS257" s="92"/>
      <c r="AGT257" s="92"/>
      <c r="AGU257" s="92"/>
      <c r="AGV257" s="92"/>
      <c r="AGW257" s="92"/>
      <c r="AGX257" s="92"/>
      <c r="AGY257" s="92"/>
      <c r="AGZ257" s="92"/>
      <c r="AHA257" s="92"/>
      <c r="AHB257" s="92"/>
      <c r="AHC257" s="92"/>
      <c r="AHD257" s="92"/>
      <c r="AHE257" s="92"/>
      <c r="AHF257" s="92"/>
      <c r="AHG257" s="92"/>
      <c r="AHH257" s="92"/>
      <c r="AHI257" s="92"/>
      <c r="AHJ257" s="92"/>
      <c r="AHK257" s="92"/>
      <c r="AHL257" s="92"/>
      <c r="AHM257" s="92"/>
      <c r="AHN257" s="92"/>
      <c r="AHO257" s="92"/>
      <c r="AHP257" s="92"/>
      <c r="AHQ257" s="92"/>
      <c r="AHR257" s="92"/>
      <c r="AHS257" s="92"/>
      <c r="AHT257" s="92"/>
      <c r="AHU257" s="92"/>
      <c r="AHV257" s="92"/>
      <c r="AHW257" s="92"/>
      <c r="AHX257" s="92"/>
      <c r="AHY257" s="92"/>
      <c r="AHZ257" s="92"/>
      <c r="AIA257" s="92"/>
      <c r="AIB257" s="92"/>
      <c r="AIC257" s="92"/>
      <c r="AID257" s="92"/>
      <c r="AIE257" s="92"/>
      <c r="AIF257" s="92"/>
      <c r="AIG257" s="92"/>
      <c r="AIH257" s="92"/>
      <c r="AII257" s="92"/>
      <c r="AIJ257" s="92"/>
      <c r="AIK257" s="92"/>
      <c r="AIL257" s="92"/>
      <c r="AIM257" s="92"/>
      <c r="AIN257" s="92"/>
      <c r="AIO257" s="92"/>
      <c r="AIP257" s="92"/>
      <c r="AIQ257" s="92"/>
      <c r="AIR257" s="92"/>
      <c r="AIS257" s="92"/>
      <c r="AIT257" s="92"/>
      <c r="AIU257" s="92"/>
      <c r="AIV257" s="92"/>
      <c r="AIW257" s="92"/>
      <c r="AIX257" s="92"/>
      <c r="AIY257" s="92"/>
      <c r="AIZ257" s="92"/>
      <c r="AJA257" s="92"/>
      <c r="AJB257" s="92"/>
      <c r="AJC257" s="92"/>
      <c r="AJD257" s="92"/>
      <c r="AJE257" s="92"/>
      <c r="AJF257" s="92"/>
      <c r="AJG257" s="92"/>
      <c r="AJH257" s="92"/>
      <c r="AJI257" s="92"/>
      <c r="AJJ257" s="92"/>
      <c r="AJK257" s="92"/>
    </row>
    <row r="258" spans="1:947" s="515" customFormat="1" ht="12.75" customHeight="1">
      <c r="A258" s="93"/>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2"/>
      <c r="CS258" s="92"/>
      <c r="CT258" s="92"/>
      <c r="CU258" s="92"/>
      <c r="CV258" s="92"/>
      <c r="CW258" s="92"/>
      <c r="CX258" s="92"/>
      <c r="CY258" s="92"/>
      <c r="CZ258" s="92"/>
      <c r="DA258" s="92"/>
      <c r="DB258" s="92"/>
      <c r="DC258" s="92"/>
      <c r="DD258" s="92"/>
      <c r="DE258" s="92"/>
      <c r="DF258" s="92"/>
      <c r="DG258" s="92"/>
      <c r="DH258" s="92"/>
      <c r="DI258" s="92"/>
      <c r="DJ258" s="92"/>
      <c r="DK258" s="92"/>
      <c r="DL258" s="92"/>
      <c r="DM258" s="92"/>
      <c r="DN258" s="92"/>
      <c r="DO258" s="92"/>
      <c r="DP258" s="92"/>
      <c r="DQ258" s="92"/>
      <c r="DR258" s="92"/>
      <c r="DS258" s="92"/>
      <c r="DT258" s="92"/>
      <c r="DU258" s="92"/>
      <c r="DV258" s="92"/>
      <c r="DW258" s="92"/>
      <c r="DX258" s="92"/>
      <c r="DY258" s="92"/>
      <c r="DZ258" s="92"/>
      <c r="EA258" s="92"/>
      <c r="EB258" s="92"/>
      <c r="EC258" s="92"/>
      <c r="ED258" s="92"/>
      <c r="EE258" s="92"/>
      <c r="EF258" s="92"/>
      <c r="EG258" s="92"/>
      <c r="EH258" s="92"/>
      <c r="EI258" s="92"/>
      <c r="EJ258" s="92"/>
      <c r="EK258" s="92"/>
      <c r="EL258" s="92"/>
      <c r="EM258" s="92"/>
      <c r="EN258" s="92"/>
      <c r="EO258" s="92"/>
      <c r="EP258" s="92"/>
      <c r="EQ258" s="92"/>
      <c r="ER258" s="92"/>
      <c r="ES258" s="92"/>
      <c r="ET258" s="92"/>
      <c r="EU258" s="92"/>
      <c r="EV258" s="92"/>
      <c r="EW258" s="92"/>
      <c r="EX258" s="92"/>
      <c r="EY258" s="92"/>
      <c r="EZ258" s="92"/>
      <c r="FA258" s="92"/>
      <c r="FB258" s="92"/>
      <c r="FC258" s="92"/>
      <c r="FD258" s="92"/>
      <c r="FE258" s="92"/>
      <c r="FF258" s="92"/>
      <c r="FG258" s="92"/>
      <c r="FH258" s="92"/>
      <c r="FI258" s="92"/>
      <c r="FJ258" s="92"/>
      <c r="FK258" s="92"/>
      <c r="FL258" s="92"/>
      <c r="FM258" s="92"/>
      <c r="FN258" s="92"/>
      <c r="FO258" s="92"/>
      <c r="FP258" s="92"/>
      <c r="FQ258" s="92"/>
      <c r="FR258" s="92"/>
      <c r="FS258" s="92"/>
      <c r="FT258" s="92"/>
      <c r="FU258" s="92"/>
      <c r="FV258" s="92"/>
      <c r="FW258" s="92"/>
      <c r="FX258" s="92"/>
      <c r="FY258" s="92"/>
      <c r="FZ258" s="92"/>
      <c r="GA258" s="92"/>
      <c r="GB258" s="92"/>
      <c r="GC258" s="92"/>
      <c r="GD258" s="92"/>
      <c r="GE258" s="92"/>
      <c r="GF258" s="92"/>
      <c r="GG258" s="92"/>
      <c r="GH258" s="92"/>
      <c r="GI258" s="92"/>
      <c r="GJ258" s="92"/>
      <c r="GK258" s="92"/>
      <c r="GL258" s="92"/>
      <c r="GM258" s="92"/>
      <c r="GN258" s="92"/>
      <c r="GO258" s="92"/>
      <c r="GP258" s="92"/>
      <c r="GQ258" s="92"/>
      <c r="GR258" s="92"/>
      <c r="GS258" s="92"/>
      <c r="GT258" s="92"/>
      <c r="GU258" s="92"/>
      <c r="GV258" s="92"/>
      <c r="GW258" s="92"/>
      <c r="GX258" s="92"/>
      <c r="GY258" s="92"/>
      <c r="GZ258" s="92"/>
      <c r="HA258" s="92"/>
      <c r="HB258" s="92"/>
      <c r="HC258" s="92"/>
      <c r="HD258" s="92"/>
      <c r="HE258" s="92"/>
      <c r="HF258" s="92"/>
      <c r="HG258" s="92"/>
      <c r="HH258" s="92"/>
      <c r="HI258" s="92"/>
      <c r="HJ258" s="92"/>
      <c r="HK258" s="92"/>
      <c r="HL258" s="92"/>
      <c r="HM258" s="92"/>
      <c r="HN258" s="92"/>
      <c r="HO258" s="92"/>
      <c r="HP258" s="92"/>
      <c r="HQ258" s="92"/>
      <c r="HR258" s="92"/>
      <c r="HS258" s="92"/>
      <c r="HT258" s="92"/>
      <c r="HU258" s="92"/>
      <c r="HV258" s="92"/>
      <c r="HW258" s="92"/>
      <c r="HX258" s="92"/>
      <c r="HY258" s="92"/>
      <c r="HZ258" s="92"/>
      <c r="IA258" s="92"/>
      <c r="IB258" s="92"/>
      <c r="IC258" s="92"/>
      <c r="ID258" s="92"/>
      <c r="IE258" s="92"/>
      <c r="IF258" s="92"/>
      <c r="IG258" s="92"/>
      <c r="IH258" s="92"/>
      <c r="II258" s="92"/>
      <c r="IJ258" s="92"/>
      <c r="IK258" s="92"/>
      <c r="IL258" s="92"/>
      <c r="IM258" s="92"/>
      <c r="IN258" s="92"/>
      <c r="IO258" s="92"/>
      <c r="IP258" s="92"/>
      <c r="IQ258" s="92"/>
      <c r="IR258" s="92"/>
      <c r="IS258" s="92"/>
      <c r="IT258" s="92"/>
      <c r="IU258" s="92"/>
      <c r="IV258" s="92"/>
      <c r="IW258" s="92"/>
      <c r="IX258" s="92"/>
      <c r="IY258" s="92"/>
      <c r="IZ258" s="92"/>
      <c r="JA258" s="92"/>
      <c r="JB258" s="92"/>
      <c r="JC258" s="92"/>
      <c r="JD258" s="92"/>
      <c r="JE258" s="92"/>
      <c r="JF258" s="92"/>
      <c r="JG258" s="92"/>
      <c r="JH258" s="92"/>
      <c r="JI258" s="92"/>
      <c r="JJ258" s="92"/>
      <c r="JK258" s="92"/>
      <c r="JL258" s="92"/>
      <c r="JM258" s="92"/>
      <c r="JN258" s="92"/>
      <c r="JO258" s="92"/>
      <c r="JP258" s="92"/>
      <c r="JQ258" s="92"/>
      <c r="JR258" s="92"/>
      <c r="JS258" s="92"/>
      <c r="JT258" s="92"/>
      <c r="JU258" s="92"/>
      <c r="JV258" s="92"/>
      <c r="JW258" s="92"/>
      <c r="JX258" s="92"/>
      <c r="JY258" s="92"/>
      <c r="JZ258" s="92"/>
      <c r="KA258" s="92"/>
      <c r="KB258" s="92"/>
      <c r="KC258" s="92"/>
      <c r="KD258" s="92"/>
      <c r="KE258" s="92"/>
      <c r="KF258" s="92"/>
      <c r="KG258" s="92"/>
      <c r="KH258" s="92"/>
      <c r="KI258" s="92"/>
      <c r="KJ258" s="92"/>
      <c r="KK258" s="92"/>
      <c r="KL258" s="92"/>
      <c r="KM258" s="92"/>
      <c r="KN258" s="92"/>
      <c r="KO258" s="92"/>
      <c r="KP258" s="92"/>
      <c r="KQ258" s="92"/>
      <c r="KR258" s="92"/>
      <c r="KS258" s="92"/>
      <c r="KT258" s="92"/>
      <c r="KU258" s="92"/>
      <c r="KV258" s="92"/>
      <c r="KW258" s="92"/>
      <c r="KX258" s="92"/>
      <c r="KY258" s="92"/>
      <c r="KZ258" s="92"/>
      <c r="LA258" s="92"/>
      <c r="LB258" s="92"/>
      <c r="LC258" s="92"/>
      <c r="LD258" s="92"/>
      <c r="LE258" s="92"/>
      <c r="LF258" s="92"/>
      <c r="LG258" s="92"/>
      <c r="LH258" s="92"/>
      <c r="LI258" s="92"/>
      <c r="LJ258" s="92"/>
      <c r="LK258" s="92"/>
      <c r="LL258" s="92"/>
      <c r="LM258" s="92"/>
      <c r="LN258" s="92"/>
      <c r="LO258" s="92"/>
      <c r="LP258" s="92"/>
      <c r="LQ258" s="92"/>
      <c r="LR258" s="92"/>
      <c r="LS258" s="92"/>
      <c r="LT258" s="92"/>
      <c r="LU258" s="92"/>
      <c r="LV258" s="92"/>
      <c r="LW258" s="92"/>
      <c r="LX258" s="92"/>
      <c r="LY258" s="92"/>
      <c r="LZ258" s="92"/>
      <c r="MA258" s="92"/>
      <c r="MB258" s="92"/>
      <c r="MC258" s="92"/>
      <c r="MD258" s="92"/>
      <c r="ME258" s="92"/>
      <c r="MF258" s="92"/>
      <c r="MG258" s="92"/>
      <c r="MH258" s="92"/>
      <c r="MI258" s="92"/>
      <c r="MJ258" s="92"/>
      <c r="MK258" s="92"/>
      <c r="ML258" s="92"/>
      <c r="MM258" s="92"/>
      <c r="MN258" s="92"/>
      <c r="MO258" s="92"/>
      <c r="MP258" s="92"/>
      <c r="MQ258" s="92"/>
      <c r="MR258" s="92"/>
      <c r="MS258" s="92"/>
      <c r="MT258" s="92"/>
      <c r="MU258" s="92"/>
      <c r="MV258" s="92"/>
      <c r="MW258" s="92"/>
      <c r="MX258" s="92"/>
      <c r="MY258" s="92"/>
      <c r="MZ258" s="92"/>
      <c r="NA258" s="92"/>
      <c r="NB258" s="92"/>
      <c r="NC258" s="92"/>
      <c r="ND258" s="92"/>
      <c r="NE258" s="92"/>
      <c r="NF258" s="92"/>
      <c r="NG258" s="92"/>
      <c r="NH258" s="92"/>
      <c r="NI258" s="92"/>
      <c r="NJ258" s="92"/>
      <c r="NK258" s="92"/>
      <c r="NL258" s="92"/>
      <c r="NM258" s="92"/>
      <c r="NN258" s="92"/>
      <c r="NO258" s="92"/>
      <c r="NP258" s="92"/>
      <c r="NQ258" s="92"/>
      <c r="NR258" s="92"/>
      <c r="NS258" s="92"/>
      <c r="NT258" s="92"/>
      <c r="NU258" s="92"/>
      <c r="NV258" s="92"/>
      <c r="NW258" s="92"/>
      <c r="NX258" s="92"/>
      <c r="NY258" s="92"/>
      <c r="NZ258" s="92"/>
      <c r="OA258" s="92"/>
      <c r="OB258" s="92"/>
      <c r="OC258" s="92"/>
      <c r="OD258" s="92"/>
      <c r="OE258" s="92"/>
      <c r="OF258" s="92"/>
      <c r="OG258" s="92"/>
      <c r="OH258" s="92"/>
      <c r="OI258" s="92"/>
      <c r="OJ258" s="92"/>
      <c r="OK258" s="92"/>
      <c r="OL258" s="92"/>
      <c r="OM258" s="92"/>
      <c r="ON258" s="92"/>
      <c r="OO258" s="92"/>
      <c r="OP258" s="92"/>
      <c r="OQ258" s="92"/>
      <c r="OR258" s="92"/>
      <c r="OS258" s="92"/>
      <c r="OT258" s="92"/>
      <c r="OU258" s="92"/>
      <c r="OV258" s="92"/>
      <c r="OW258" s="92"/>
      <c r="OX258" s="92"/>
      <c r="OY258" s="92"/>
      <c r="OZ258" s="92"/>
      <c r="PA258" s="92"/>
      <c r="PB258" s="92"/>
      <c r="PC258" s="92"/>
      <c r="PD258" s="92"/>
      <c r="PE258" s="92"/>
      <c r="PF258" s="92"/>
      <c r="PG258" s="92"/>
      <c r="PH258" s="92"/>
      <c r="PI258" s="92"/>
      <c r="PJ258" s="92"/>
      <c r="PK258" s="92"/>
      <c r="PL258" s="92"/>
      <c r="PM258" s="92"/>
      <c r="PN258" s="92"/>
      <c r="PO258" s="92"/>
      <c r="PP258" s="92"/>
      <c r="PQ258" s="92"/>
      <c r="PR258" s="92"/>
      <c r="PS258" s="92"/>
      <c r="PT258" s="92"/>
      <c r="PU258" s="92"/>
      <c r="PV258" s="92"/>
      <c r="PW258" s="92"/>
      <c r="PX258" s="92"/>
      <c r="PY258" s="92"/>
      <c r="PZ258" s="92"/>
      <c r="QA258" s="92"/>
      <c r="QB258" s="92"/>
      <c r="QC258" s="92"/>
      <c r="QD258" s="92"/>
      <c r="QE258" s="92"/>
      <c r="QF258" s="92"/>
      <c r="QG258" s="92"/>
      <c r="QH258" s="92"/>
      <c r="QI258" s="92"/>
      <c r="QJ258" s="92"/>
      <c r="QK258" s="92"/>
      <c r="QL258" s="92"/>
      <c r="QM258" s="92"/>
      <c r="QN258" s="92"/>
      <c r="QO258" s="92"/>
      <c r="QP258" s="92"/>
      <c r="QQ258" s="92"/>
      <c r="QR258" s="92"/>
      <c r="QS258" s="92"/>
      <c r="QT258" s="92"/>
      <c r="QU258" s="92"/>
      <c r="QV258" s="92"/>
      <c r="QW258" s="92"/>
      <c r="QX258" s="92"/>
      <c r="QY258" s="92"/>
      <c r="QZ258" s="92"/>
      <c r="RA258" s="92"/>
      <c r="RB258" s="92"/>
      <c r="RC258" s="92"/>
      <c r="RD258" s="92"/>
      <c r="RE258" s="92"/>
      <c r="RF258" s="92"/>
      <c r="RG258" s="92"/>
      <c r="RH258" s="92"/>
      <c r="RI258" s="92"/>
      <c r="RJ258" s="92"/>
      <c r="RK258" s="92"/>
      <c r="RL258" s="92"/>
      <c r="RM258" s="92"/>
      <c r="RN258" s="92"/>
      <c r="RO258" s="92"/>
      <c r="RP258" s="92"/>
      <c r="RQ258" s="92"/>
      <c r="RR258" s="92"/>
      <c r="RS258" s="92"/>
      <c r="RT258" s="92"/>
      <c r="RU258" s="92"/>
      <c r="RV258" s="92"/>
      <c r="RW258" s="92"/>
      <c r="RX258" s="92"/>
      <c r="RY258" s="92"/>
      <c r="RZ258" s="92"/>
      <c r="SA258" s="92"/>
      <c r="SB258" s="92"/>
      <c r="SC258" s="92"/>
      <c r="SD258" s="92"/>
      <c r="SE258" s="92"/>
      <c r="SF258" s="92"/>
      <c r="SG258" s="92"/>
      <c r="SH258" s="92"/>
      <c r="SI258" s="92"/>
      <c r="SJ258" s="92"/>
      <c r="SK258" s="92"/>
      <c r="SL258" s="92"/>
      <c r="SM258" s="92"/>
      <c r="SN258" s="92"/>
      <c r="SO258" s="92"/>
      <c r="SP258" s="92"/>
      <c r="SQ258" s="92"/>
      <c r="SR258" s="92"/>
      <c r="SS258" s="92"/>
      <c r="ST258" s="92"/>
      <c r="SU258" s="92"/>
      <c r="SV258" s="92"/>
      <c r="SW258" s="92"/>
      <c r="SX258" s="92"/>
      <c r="SY258" s="92"/>
      <c r="SZ258" s="92"/>
      <c r="TA258" s="92"/>
      <c r="TB258" s="92"/>
      <c r="TC258" s="92"/>
      <c r="TD258" s="92"/>
      <c r="TE258" s="92"/>
      <c r="TF258" s="92"/>
      <c r="TG258" s="92"/>
      <c r="TH258" s="92"/>
      <c r="TI258" s="92"/>
      <c r="TJ258" s="92"/>
      <c r="TK258" s="92"/>
      <c r="TL258" s="92"/>
      <c r="TM258" s="92"/>
      <c r="TN258" s="92"/>
      <c r="TO258" s="92"/>
      <c r="TP258" s="92"/>
      <c r="TQ258" s="92"/>
      <c r="TR258" s="92"/>
      <c r="TS258" s="92"/>
      <c r="TT258" s="92"/>
      <c r="TU258" s="92"/>
      <c r="TV258" s="92"/>
      <c r="TW258" s="92"/>
      <c r="TX258" s="92"/>
      <c r="TY258" s="92"/>
      <c r="TZ258" s="92"/>
      <c r="UA258" s="92"/>
      <c r="UB258" s="92"/>
      <c r="UC258" s="92"/>
      <c r="UD258" s="92"/>
      <c r="UE258" s="92"/>
      <c r="UF258" s="92"/>
      <c r="UG258" s="92"/>
      <c r="UH258" s="92"/>
      <c r="UI258" s="92"/>
      <c r="UJ258" s="92"/>
      <c r="UK258" s="92"/>
      <c r="UL258" s="92"/>
      <c r="UM258" s="92"/>
      <c r="UN258" s="92"/>
      <c r="UO258" s="92"/>
      <c r="UP258" s="92"/>
      <c r="UQ258" s="92"/>
      <c r="UR258" s="92"/>
      <c r="US258" s="92"/>
      <c r="UT258" s="92"/>
      <c r="UU258" s="92"/>
      <c r="UV258" s="92"/>
      <c r="UW258" s="92"/>
      <c r="UX258" s="92"/>
      <c r="UY258" s="92"/>
      <c r="UZ258" s="92"/>
      <c r="VA258" s="92"/>
      <c r="VB258" s="92"/>
      <c r="VC258" s="92"/>
      <c r="VD258" s="92"/>
      <c r="VE258" s="92"/>
      <c r="VF258" s="92"/>
      <c r="VG258" s="92"/>
      <c r="VH258" s="92"/>
      <c r="VI258" s="92"/>
      <c r="VJ258" s="92"/>
      <c r="VK258" s="92"/>
      <c r="VL258" s="92"/>
      <c r="VM258" s="92"/>
      <c r="VN258" s="92"/>
      <c r="VO258" s="92"/>
      <c r="VP258" s="92"/>
      <c r="VQ258" s="92"/>
      <c r="VR258" s="92"/>
      <c r="VS258" s="92"/>
      <c r="VT258" s="92"/>
      <c r="VU258" s="92"/>
      <c r="VV258" s="92"/>
      <c r="VW258" s="92"/>
      <c r="VX258" s="92"/>
      <c r="VY258" s="92"/>
      <c r="VZ258" s="92"/>
      <c r="WA258" s="92"/>
      <c r="WB258" s="92"/>
      <c r="WC258" s="92"/>
      <c r="WD258" s="92"/>
      <c r="WE258" s="92"/>
      <c r="WF258" s="92"/>
      <c r="WG258" s="92"/>
      <c r="WH258" s="92"/>
      <c r="WI258" s="92"/>
      <c r="WJ258" s="92"/>
      <c r="WK258" s="92"/>
      <c r="WL258" s="92"/>
      <c r="WM258" s="92"/>
      <c r="WN258" s="92"/>
      <c r="WO258" s="92"/>
      <c r="WP258" s="92"/>
      <c r="WQ258" s="92"/>
      <c r="WR258" s="92"/>
      <c r="WS258" s="92"/>
      <c r="WT258" s="92"/>
      <c r="WU258" s="92"/>
      <c r="WV258" s="92"/>
      <c r="WW258" s="92"/>
      <c r="WX258" s="92"/>
      <c r="WY258" s="92"/>
      <c r="WZ258" s="92"/>
      <c r="XA258" s="92"/>
      <c r="XB258" s="92"/>
      <c r="XC258" s="92"/>
      <c r="XD258" s="92"/>
      <c r="XE258" s="92"/>
      <c r="XF258" s="92"/>
      <c r="XG258" s="92"/>
      <c r="XH258" s="92"/>
      <c r="XI258" s="92"/>
      <c r="XJ258" s="92"/>
      <c r="XK258" s="92"/>
      <c r="XL258" s="92"/>
      <c r="XM258" s="92"/>
      <c r="XN258" s="92"/>
      <c r="XO258" s="92"/>
      <c r="XP258" s="92"/>
      <c r="XQ258" s="92"/>
      <c r="XR258" s="92"/>
      <c r="XS258" s="92"/>
      <c r="XT258" s="92"/>
      <c r="XU258" s="92"/>
      <c r="XV258" s="92"/>
      <c r="XW258" s="92"/>
      <c r="XX258" s="92"/>
      <c r="XY258" s="92"/>
      <c r="XZ258" s="92"/>
      <c r="YA258" s="92"/>
      <c r="YB258" s="92"/>
      <c r="YC258" s="92"/>
      <c r="YD258" s="92"/>
      <c r="YE258" s="92"/>
      <c r="YF258" s="92"/>
      <c r="YG258" s="92"/>
      <c r="YH258" s="92"/>
      <c r="YI258" s="92"/>
      <c r="YJ258" s="92"/>
      <c r="YK258" s="92"/>
      <c r="YL258" s="92"/>
      <c r="YM258" s="92"/>
      <c r="YN258" s="92"/>
      <c r="YO258" s="92"/>
      <c r="YP258" s="92"/>
      <c r="YQ258" s="92"/>
      <c r="YR258" s="92"/>
      <c r="YS258" s="92"/>
      <c r="YT258" s="92"/>
      <c r="YU258" s="92"/>
      <c r="YV258" s="92"/>
      <c r="YW258" s="92"/>
      <c r="YX258" s="92"/>
      <c r="YY258" s="92"/>
      <c r="YZ258" s="92"/>
      <c r="ZA258" s="92"/>
      <c r="ZB258" s="92"/>
      <c r="ZC258" s="92"/>
      <c r="ZD258" s="92"/>
      <c r="ZE258" s="92"/>
      <c r="ZF258" s="92"/>
      <c r="ZG258" s="92"/>
      <c r="ZH258" s="92"/>
      <c r="ZI258" s="92"/>
      <c r="ZJ258" s="92"/>
      <c r="ZK258" s="92"/>
      <c r="ZL258" s="92"/>
      <c r="ZM258" s="92"/>
      <c r="ZN258" s="92"/>
      <c r="ZO258" s="92"/>
      <c r="ZP258" s="92"/>
      <c r="ZQ258" s="92"/>
      <c r="ZR258" s="92"/>
      <c r="ZS258" s="92"/>
      <c r="ZT258" s="92"/>
      <c r="ZU258" s="92"/>
      <c r="ZV258" s="92"/>
      <c r="ZW258" s="92"/>
      <c r="ZX258" s="92"/>
      <c r="ZY258" s="92"/>
      <c r="ZZ258" s="92"/>
      <c r="AAA258" s="92"/>
      <c r="AAB258" s="92"/>
      <c r="AAC258" s="92"/>
      <c r="AAD258" s="92"/>
      <c r="AAE258" s="92"/>
      <c r="AAF258" s="92"/>
      <c r="AAG258" s="92"/>
      <c r="AAH258" s="92"/>
      <c r="AAI258" s="92"/>
      <c r="AAJ258" s="92"/>
      <c r="AAK258" s="92"/>
      <c r="AAL258" s="92"/>
      <c r="AAM258" s="92"/>
      <c r="AAN258" s="92"/>
      <c r="AAO258" s="92"/>
      <c r="AAP258" s="92"/>
      <c r="AAQ258" s="92"/>
      <c r="AAR258" s="92"/>
      <c r="AAS258" s="92"/>
      <c r="AAT258" s="92"/>
      <c r="AAU258" s="92"/>
      <c r="AAV258" s="92"/>
      <c r="AAW258" s="92"/>
      <c r="AAX258" s="92"/>
      <c r="AAY258" s="92"/>
      <c r="AAZ258" s="92"/>
      <c r="ABA258" s="92"/>
      <c r="ABB258" s="92"/>
      <c r="ABC258" s="92"/>
      <c r="ABD258" s="92"/>
      <c r="ABE258" s="92"/>
      <c r="ABF258" s="92"/>
      <c r="ABG258" s="92"/>
      <c r="ABH258" s="92"/>
      <c r="ABI258" s="92"/>
      <c r="ABJ258" s="92"/>
      <c r="ABK258" s="92"/>
      <c r="ABL258" s="92"/>
      <c r="ABM258" s="92"/>
      <c r="ABN258" s="92"/>
      <c r="ABO258" s="92"/>
      <c r="ABP258" s="92"/>
      <c r="ABQ258" s="92"/>
      <c r="ABR258" s="92"/>
      <c r="ABS258" s="92"/>
      <c r="ABT258" s="92"/>
      <c r="ABU258" s="92"/>
      <c r="ABV258" s="92"/>
      <c r="ABW258" s="92"/>
      <c r="ABX258" s="92"/>
      <c r="ABY258" s="92"/>
      <c r="ABZ258" s="92"/>
      <c r="ACA258" s="92"/>
      <c r="ACB258" s="92"/>
      <c r="ACC258" s="92"/>
      <c r="ACD258" s="92"/>
      <c r="ACE258" s="92"/>
      <c r="ACF258" s="92"/>
      <c r="ACG258" s="92"/>
      <c r="ACH258" s="92"/>
      <c r="ACI258" s="92"/>
      <c r="ACJ258" s="92"/>
      <c r="ACK258" s="92"/>
      <c r="ACL258" s="92"/>
      <c r="ACM258" s="92"/>
      <c r="ACN258" s="92"/>
      <c r="ACO258" s="92"/>
      <c r="ACP258" s="92"/>
      <c r="ACQ258" s="92"/>
      <c r="ACR258" s="92"/>
      <c r="ACS258" s="92"/>
      <c r="ACT258" s="92"/>
      <c r="ACU258" s="92"/>
      <c r="ACV258" s="92"/>
      <c r="ACW258" s="92"/>
      <c r="ACX258" s="92"/>
      <c r="ACY258" s="92"/>
      <c r="ACZ258" s="92"/>
      <c r="ADA258" s="92"/>
      <c r="ADB258" s="92"/>
      <c r="ADC258" s="92"/>
      <c r="ADD258" s="92"/>
      <c r="ADE258" s="92"/>
      <c r="ADF258" s="92"/>
      <c r="ADG258" s="92"/>
      <c r="ADH258" s="92"/>
      <c r="ADI258" s="92"/>
      <c r="ADJ258" s="92"/>
      <c r="ADK258" s="92"/>
      <c r="ADL258" s="92"/>
      <c r="ADM258" s="92"/>
      <c r="ADN258" s="92"/>
      <c r="ADO258" s="92"/>
      <c r="ADP258" s="92"/>
      <c r="ADQ258" s="92"/>
      <c r="ADR258" s="92"/>
      <c r="ADS258" s="92"/>
      <c r="ADT258" s="92"/>
      <c r="ADU258" s="92"/>
      <c r="ADV258" s="92"/>
      <c r="ADW258" s="92"/>
      <c r="ADX258" s="92"/>
      <c r="ADY258" s="92"/>
      <c r="ADZ258" s="92"/>
      <c r="AEA258" s="92"/>
      <c r="AEB258" s="92"/>
      <c r="AEC258" s="92"/>
      <c r="AED258" s="92"/>
      <c r="AEE258" s="92"/>
      <c r="AEF258" s="92"/>
      <c r="AEG258" s="92"/>
      <c r="AEH258" s="92"/>
      <c r="AEI258" s="92"/>
      <c r="AEJ258" s="92"/>
      <c r="AEK258" s="92"/>
      <c r="AEL258" s="92"/>
      <c r="AEM258" s="92"/>
      <c r="AEN258" s="92"/>
      <c r="AEO258" s="92"/>
      <c r="AEP258" s="92"/>
      <c r="AEQ258" s="92"/>
      <c r="AER258" s="92"/>
      <c r="AES258" s="92"/>
      <c r="AET258" s="92"/>
      <c r="AEU258" s="92"/>
      <c r="AEV258" s="92"/>
      <c r="AEW258" s="92"/>
      <c r="AEX258" s="92"/>
      <c r="AEY258" s="92"/>
      <c r="AEZ258" s="92"/>
      <c r="AFA258" s="92"/>
      <c r="AFB258" s="92"/>
      <c r="AFC258" s="92"/>
      <c r="AFD258" s="92"/>
      <c r="AFE258" s="92"/>
      <c r="AFF258" s="92"/>
      <c r="AFG258" s="92"/>
      <c r="AFH258" s="92"/>
      <c r="AFI258" s="92"/>
      <c r="AFJ258" s="92"/>
      <c r="AFK258" s="92"/>
      <c r="AFL258" s="92"/>
      <c r="AFM258" s="92"/>
      <c r="AFN258" s="92"/>
      <c r="AFO258" s="92"/>
      <c r="AFP258" s="92"/>
      <c r="AFQ258" s="92"/>
      <c r="AFR258" s="92"/>
      <c r="AFS258" s="92"/>
      <c r="AFT258" s="92"/>
      <c r="AFU258" s="92"/>
      <c r="AFV258" s="92"/>
      <c r="AFW258" s="92"/>
      <c r="AFX258" s="92"/>
      <c r="AFY258" s="92"/>
      <c r="AFZ258" s="92"/>
      <c r="AGA258" s="92"/>
      <c r="AGB258" s="92"/>
      <c r="AGC258" s="92"/>
      <c r="AGD258" s="92"/>
      <c r="AGE258" s="92"/>
      <c r="AGF258" s="92"/>
      <c r="AGG258" s="92"/>
      <c r="AGH258" s="92"/>
      <c r="AGI258" s="92"/>
      <c r="AGJ258" s="92"/>
      <c r="AGK258" s="92"/>
      <c r="AGL258" s="92"/>
      <c r="AGM258" s="92"/>
      <c r="AGN258" s="92"/>
      <c r="AGO258" s="92"/>
      <c r="AGP258" s="92"/>
      <c r="AGQ258" s="92"/>
      <c r="AGR258" s="92"/>
      <c r="AGS258" s="92"/>
      <c r="AGT258" s="92"/>
      <c r="AGU258" s="92"/>
      <c r="AGV258" s="92"/>
      <c r="AGW258" s="92"/>
      <c r="AGX258" s="92"/>
      <c r="AGY258" s="92"/>
      <c r="AGZ258" s="92"/>
      <c r="AHA258" s="92"/>
      <c r="AHB258" s="92"/>
      <c r="AHC258" s="92"/>
      <c r="AHD258" s="92"/>
      <c r="AHE258" s="92"/>
      <c r="AHF258" s="92"/>
      <c r="AHG258" s="92"/>
      <c r="AHH258" s="92"/>
      <c r="AHI258" s="92"/>
      <c r="AHJ258" s="92"/>
      <c r="AHK258" s="92"/>
      <c r="AHL258" s="92"/>
      <c r="AHM258" s="92"/>
      <c r="AHN258" s="92"/>
      <c r="AHO258" s="92"/>
      <c r="AHP258" s="92"/>
      <c r="AHQ258" s="92"/>
      <c r="AHR258" s="92"/>
      <c r="AHS258" s="92"/>
      <c r="AHT258" s="92"/>
      <c r="AHU258" s="92"/>
      <c r="AHV258" s="92"/>
      <c r="AHW258" s="92"/>
      <c r="AHX258" s="92"/>
      <c r="AHY258" s="92"/>
      <c r="AHZ258" s="92"/>
      <c r="AIA258" s="92"/>
      <c r="AIB258" s="92"/>
      <c r="AIC258" s="92"/>
      <c r="AID258" s="92"/>
      <c r="AIE258" s="92"/>
      <c r="AIF258" s="92"/>
      <c r="AIG258" s="92"/>
      <c r="AIH258" s="92"/>
      <c r="AII258" s="92"/>
      <c r="AIJ258" s="92"/>
      <c r="AIK258" s="92"/>
      <c r="AIL258" s="92"/>
      <c r="AIM258" s="92"/>
      <c r="AIN258" s="92"/>
      <c r="AIO258" s="92"/>
      <c r="AIP258" s="92"/>
      <c r="AIQ258" s="92"/>
      <c r="AIR258" s="92"/>
      <c r="AIS258" s="92"/>
      <c r="AIT258" s="92"/>
      <c r="AIU258" s="92"/>
      <c r="AIV258" s="92"/>
      <c r="AIW258" s="92"/>
      <c r="AIX258" s="92"/>
      <c r="AIY258" s="92"/>
      <c r="AIZ258" s="92"/>
      <c r="AJA258" s="92"/>
      <c r="AJB258" s="92"/>
      <c r="AJC258" s="92"/>
      <c r="AJD258" s="92"/>
      <c r="AJE258" s="92"/>
      <c r="AJF258" s="92"/>
      <c r="AJG258" s="92"/>
      <c r="AJH258" s="92"/>
      <c r="AJI258" s="92"/>
      <c r="AJJ258" s="92"/>
      <c r="AJK258" s="92"/>
    </row>
    <row r="259" spans="1:947" s="515" customFormat="1" ht="12.75" customHeight="1">
      <c r="A259" s="93"/>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c r="CM259" s="92"/>
      <c r="CN259" s="92"/>
      <c r="CO259" s="92"/>
      <c r="CP259" s="92"/>
      <c r="CQ259" s="92"/>
      <c r="CR259" s="92"/>
      <c r="CS259" s="92"/>
      <c r="CT259" s="92"/>
      <c r="CU259" s="92"/>
      <c r="CV259" s="92"/>
      <c r="CW259" s="92"/>
      <c r="CX259" s="92"/>
      <c r="CY259" s="92"/>
      <c r="CZ259" s="92"/>
      <c r="DA259" s="92"/>
      <c r="DB259" s="92"/>
      <c r="DC259" s="92"/>
      <c r="DD259" s="92"/>
      <c r="DE259" s="92"/>
      <c r="DF259" s="92"/>
      <c r="DG259" s="92"/>
      <c r="DH259" s="92"/>
      <c r="DI259" s="92"/>
      <c r="DJ259" s="92"/>
      <c r="DK259" s="92"/>
      <c r="DL259" s="92"/>
      <c r="DM259" s="92"/>
      <c r="DN259" s="92"/>
      <c r="DO259" s="92"/>
      <c r="DP259" s="92"/>
      <c r="DQ259" s="92"/>
      <c r="DR259" s="92"/>
      <c r="DS259" s="92"/>
      <c r="DT259" s="92"/>
      <c r="DU259" s="92"/>
      <c r="DV259" s="92"/>
      <c r="DW259" s="92"/>
      <c r="DX259" s="92"/>
      <c r="DY259" s="92"/>
      <c r="DZ259" s="92"/>
      <c r="EA259" s="92"/>
      <c r="EB259" s="92"/>
      <c r="EC259" s="92"/>
      <c r="ED259" s="92"/>
      <c r="EE259" s="92"/>
      <c r="EF259" s="92"/>
      <c r="EG259" s="92"/>
      <c r="EH259" s="92"/>
      <c r="EI259" s="92"/>
      <c r="EJ259" s="92"/>
      <c r="EK259" s="92"/>
      <c r="EL259" s="92"/>
      <c r="EM259" s="92"/>
      <c r="EN259" s="92"/>
      <c r="EO259" s="92"/>
      <c r="EP259" s="92"/>
      <c r="EQ259" s="92"/>
      <c r="ER259" s="92"/>
      <c r="ES259" s="92"/>
      <c r="ET259" s="92"/>
      <c r="EU259" s="92"/>
      <c r="EV259" s="92"/>
      <c r="EW259" s="92"/>
      <c r="EX259" s="92"/>
      <c r="EY259" s="92"/>
      <c r="EZ259" s="92"/>
      <c r="FA259" s="92"/>
      <c r="FB259" s="92"/>
      <c r="FC259" s="92"/>
      <c r="FD259" s="92"/>
      <c r="FE259" s="92"/>
      <c r="FF259" s="92"/>
      <c r="FG259" s="92"/>
      <c r="FH259" s="92"/>
      <c r="FI259" s="92"/>
      <c r="FJ259" s="92"/>
      <c r="FK259" s="92"/>
      <c r="FL259" s="92"/>
      <c r="FM259" s="92"/>
      <c r="FN259" s="92"/>
      <c r="FO259" s="92"/>
      <c r="FP259" s="92"/>
      <c r="FQ259" s="92"/>
      <c r="FR259" s="92"/>
      <c r="FS259" s="92"/>
      <c r="FT259" s="92"/>
      <c r="FU259" s="92"/>
      <c r="FV259" s="92"/>
      <c r="FW259" s="92"/>
      <c r="FX259" s="92"/>
      <c r="FY259" s="92"/>
      <c r="FZ259" s="92"/>
      <c r="GA259" s="92"/>
      <c r="GB259" s="92"/>
      <c r="GC259" s="92"/>
      <c r="GD259" s="92"/>
      <c r="GE259" s="92"/>
      <c r="GF259" s="92"/>
      <c r="GG259" s="92"/>
      <c r="GH259" s="92"/>
      <c r="GI259" s="92"/>
      <c r="GJ259" s="92"/>
      <c r="GK259" s="92"/>
      <c r="GL259" s="92"/>
      <c r="GM259" s="92"/>
      <c r="GN259" s="92"/>
      <c r="GO259" s="92"/>
      <c r="GP259" s="92"/>
      <c r="GQ259" s="92"/>
      <c r="GR259" s="92"/>
      <c r="GS259" s="92"/>
      <c r="GT259" s="92"/>
      <c r="GU259" s="92"/>
      <c r="GV259" s="92"/>
      <c r="GW259" s="92"/>
      <c r="GX259" s="92"/>
      <c r="GY259" s="92"/>
      <c r="GZ259" s="92"/>
      <c r="HA259" s="92"/>
      <c r="HB259" s="92"/>
      <c r="HC259" s="92"/>
      <c r="HD259" s="92"/>
      <c r="HE259" s="92"/>
      <c r="HF259" s="92"/>
      <c r="HG259" s="92"/>
      <c r="HH259" s="92"/>
      <c r="HI259" s="92"/>
      <c r="HJ259" s="92"/>
      <c r="HK259" s="92"/>
      <c r="HL259" s="92"/>
      <c r="HM259" s="92"/>
      <c r="HN259" s="92"/>
      <c r="HO259" s="92"/>
      <c r="HP259" s="92"/>
      <c r="HQ259" s="92"/>
      <c r="HR259" s="92"/>
      <c r="HS259" s="92"/>
      <c r="HT259" s="92"/>
      <c r="HU259" s="92"/>
      <c r="HV259" s="92"/>
      <c r="HW259" s="92"/>
      <c r="HX259" s="92"/>
      <c r="HY259" s="92"/>
      <c r="HZ259" s="92"/>
      <c r="IA259" s="92"/>
      <c r="IB259" s="92"/>
      <c r="IC259" s="92"/>
      <c r="ID259" s="92"/>
      <c r="IE259" s="92"/>
      <c r="IF259" s="92"/>
      <c r="IG259" s="92"/>
      <c r="IH259" s="92"/>
      <c r="II259" s="92"/>
      <c r="IJ259" s="92"/>
      <c r="IK259" s="92"/>
      <c r="IL259" s="92"/>
      <c r="IM259" s="92"/>
      <c r="IN259" s="92"/>
      <c r="IO259" s="92"/>
      <c r="IP259" s="92"/>
      <c r="IQ259" s="92"/>
      <c r="IR259" s="92"/>
      <c r="IS259" s="92"/>
      <c r="IT259" s="92"/>
      <c r="IU259" s="92"/>
      <c r="IV259" s="92"/>
      <c r="IW259" s="92"/>
      <c r="IX259" s="92"/>
      <c r="IY259" s="92"/>
      <c r="IZ259" s="92"/>
      <c r="JA259" s="92"/>
      <c r="JB259" s="92"/>
      <c r="JC259" s="92"/>
      <c r="JD259" s="92"/>
      <c r="JE259" s="92"/>
      <c r="JF259" s="92"/>
      <c r="JG259" s="92"/>
      <c r="JH259" s="92"/>
      <c r="JI259" s="92"/>
      <c r="JJ259" s="92"/>
      <c r="JK259" s="92"/>
      <c r="JL259" s="92"/>
      <c r="JM259" s="92"/>
      <c r="JN259" s="92"/>
      <c r="JO259" s="92"/>
      <c r="JP259" s="92"/>
      <c r="JQ259" s="92"/>
      <c r="JR259" s="92"/>
      <c r="JS259" s="92"/>
      <c r="JT259" s="92"/>
      <c r="JU259" s="92"/>
      <c r="JV259" s="92"/>
      <c r="JW259" s="92"/>
      <c r="JX259" s="92"/>
      <c r="JY259" s="92"/>
      <c r="JZ259" s="92"/>
      <c r="KA259" s="92"/>
      <c r="KB259" s="92"/>
      <c r="KC259" s="92"/>
      <c r="KD259" s="92"/>
      <c r="KE259" s="92"/>
      <c r="KF259" s="92"/>
      <c r="KG259" s="92"/>
      <c r="KH259" s="92"/>
      <c r="KI259" s="92"/>
      <c r="KJ259" s="92"/>
      <c r="KK259" s="92"/>
      <c r="KL259" s="92"/>
      <c r="KM259" s="92"/>
      <c r="KN259" s="92"/>
      <c r="KO259" s="92"/>
      <c r="KP259" s="92"/>
      <c r="KQ259" s="92"/>
      <c r="KR259" s="92"/>
      <c r="KS259" s="92"/>
      <c r="KT259" s="92"/>
      <c r="KU259" s="92"/>
      <c r="KV259" s="92"/>
      <c r="KW259" s="92"/>
      <c r="KX259" s="92"/>
      <c r="KY259" s="92"/>
      <c r="KZ259" s="92"/>
      <c r="LA259" s="92"/>
      <c r="LB259" s="92"/>
      <c r="LC259" s="92"/>
      <c r="LD259" s="92"/>
      <c r="LE259" s="92"/>
      <c r="LF259" s="92"/>
      <c r="LG259" s="92"/>
      <c r="LH259" s="92"/>
      <c r="LI259" s="92"/>
      <c r="LJ259" s="92"/>
      <c r="LK259" s="92"/>
      <c r="LL259" s="92"/>
      <c r="LM259" s="92"/>
      <c r="LN259" s="92"/>
      <c r="LO259" s="92"/>
      <c r="LP259" s="92"/>
      <c r="LQ259" s="92"/>
      <c r="LR259" s="92"/>
      <c r="LS259" s="92"/>
      <c r="LT259" s="92"/>
      <c r="LU259" s="92"/>
      <c r="LV259" s="92"/>
      <c r="LW259" s="92"/>
      <c r="LX259" s="92"/>
      <c r="LY259" s="92"/>
      <c r="LZ259" s="92"/>
      <c r="MA259" s="92"/>
      <c r="MB259" s="92"/>
      <c r="MC259" s="92"/>
      <c r="MD259" s="92"/>
      <c r="ME259" s="92"/>
      <c r="MF259" s="92"/>
      <c r="MG259" s="92"/>
      <c r="MH259" s="92"/>
      <c r="MI259" s="92"/>
      <c r="MJ259" s="92"/>
      <c r="MK259" s="92"/>
      <c r="ML259" s="92"/>
      <c r="MM259" s="92"/>
      <c r="MN259" s="92"/>
      <c r="MO259" s="92"/>
      <c r="MP259" s="92"/>
      <c r="MQ259" s="92"/>
      <c r="MR259" s="92"/>
      <c r="MS259" s="92"/>
      <c r="MT259" s="92"/>
      <c r="MU259" s="92"/>
      <c r="MV259" s="92"/>
      <c r="MW259" s="92"/>
      <c r="MX259" s="92"/>
      <c r="MY259" s="92"/>
      <c r="MZ259" s="92"/>
      <c r="NA259" s="92"/>
      <c r="NB259" s="92"/>
      <c r="NC259" s="92"/>
      <c r="ND259" s="92"/>
      <c r="NE259" s="92"/>
      <c r="NF259" s="92"/>
      <c r="NG259" s="92"/>
      <c r="NH259" s="92"/>
      <c r="NI259" s="92"/>
      <c r="NJ259" s="92"/>
      <c r="NK259" s="92"/>
      <c r="NL259" s="92"/>
      <c r="NM259" s="92"/>
      <c r="NN259" s="92"/>
      <c r="NO259" s="92"/>
      <c r="NP259" s="92"/>
      <c r="NQ259" s="92"/>
      <c r="NR259" s="92"/>
      <c r="NS259" s="92"/>
      <c r="NT259" s="92"/>
      <c r="NU259" s="92"/>
      <c r="NV259" s="92"/>
      <c r="NW259" s="92"/>
      <c r="NX259" s="92"/>
      <c r="NY259" s="92"/>
      <c r="NZ259" s="92"/>
      <c r="OA259" s="92"/>
      <c r="OB259" s="92"/>
      <c r="OC259" s="92"/>
      <c r="OD259" s="92"/>
      <c r="OE259" s="92"/>
      <c r="OF259" s="92"/>
      <c r="OG259" s="92"/>
      <c r="OH259" s="92"/>
      <c r="OI259" s="92"/>
      <c r="OJ259" s="92"/>
      <c r="OK259" s="92"/>
      <c r="OL259" s="92"/>
      <c r="OM259" s="92"/>
      <c r="ON259" s="92"/>
      <c r="OO259" s="92"/>
      <c r="OP259" s="92"/>
      <c r="OQ259" s="92"/>
      <c r="OR259" s="92"/>
      <c r="OS259" s="92"/>
      <c r="OT259" s="92"/>
      <c r="OU259" s="92"/>
      <c r="OV259" s="92"/>
      <c r="OW259" s="92"/>
      <c r="OX259" s="92"/>
      <c r="OY259" s="92"/>
      <c r="OZ259" s="92"/>
      <c r="PA259" s="92"/>
      <c r="PB259" s="92"/>
      <c r="PC259" s="92"/>
      <c r="PD259" s="92"/>
      <c r="PE259" s="92"/>
      <c r="PF259" s="92"/>
      <c r="PG259" s="92"/>
      <c r="PH259" s="92"/>
      <c r="PI259" s="92"/>
      <c r="PJ259" s="92"/>
      <c r="PK259" s="92"/>
      <c r="PL259" s="92"/>
      <c r="PM259" s="92"/>
      <c r="PN259" s="92"/>
      <c r="PO259" s="92"/>
      <c r="PP259" s="92"/>
      <c r="PQ259" s="92"/>
      <c r="PR259" s="92"/>
      <c r="PS259" s="92"/>
      <c r="PT259" s="92"/>
      <c r="PU259" s="92"/>
      <c r="PV259" s="92"/>
      <c r="PW259" s="92"/>
      <c r="PX259" s="92"/>
      <c r="PY259" s="92"/>
      <c r="PZ259" s="92"/>
      <c r="QA259" s="92"/>
      <c r="QB259" s="92"/>
      <c r="QC259" s="92"/>
      <c r="QD259" s="92"/>
      <c r="QE259" s="92"/>
      <c r="QF259" s="92"/>
      <c r="QG259" s="92"/>
      <c r="QH259" s="92"/>
      <c r="QI259" s="92"/>
      <c r="QJ259" s="92"/>
      <c r="QK259" s="92"/>
      <c r="QL259" s="92"/>
      <c r="QM259" s="92"/>
      <c r="QN259" s="92"/>
      <c r="QO259" s="92"/>
      <c r="QP259" s="92"/>
      <c r="QQ259" s="92"/>
      <c r="QR259" s="92"/>
      <c r="QS259" s="92"/>
      <c r="QT259" s="92"/>
      <c r="QU259" s="92"/>
      <c r="QV259" s="92"/>
      <c r="QW259" s="92"/>
      <c r="QX259" s="92"/>
      <c r="QY259" s="92"/>
      <c r="QZ259" s="92"/>
      <c r="RA259" s="92"/>
      <c r="RB259" s="92"/>
      <c r="RC259" s="92"/>
      <c r="RD259" s="92"/>
      <c r="RE259" s="92"/>
      <c r="RF259" s="92"/>
      <c r="RG259" s="92"/>
      <c r="RH259" s="92"/>
      <c r="RI259" s="92"/>
      <c r="RJ259" s="92"/>
      <c r="RK259" s="92"/>
      <c r="RL259" s="92"/>
      <c r="RM259" s="92"/>
      <c r="RN259" s="92"/>
      <c r="RO259" s="92"/>
      <c r="RP259" s="92"/>
      <c r="RQ259" s="92"/>
      <c r="RR259" s="92"/>
      <c r="RS259" s="92"/>
      <c r="RT259" s="92"/>
      <c r="RU259" s="92"/>
      <c r="RV259" s="92"/>
      <c r="RW259" s="92"/>
      <c r="RX259" s="92"/>
      <c r="RY259" s="92"/>
      <c r="RZ259" s="92"/>
      <c r="SA259" s="92"/>
      <c r="SB259" s="92"/>
      <c r="SC259" s="92"/>
      <c r="SD259" s="92"/>
      <c r="SE259" s="92"/>
      <c r="SF259" s="92"/>
      <c r="SG259" s="92"/>
      <c r="SH259" s="92"/>
      <c r="SI259" s="92"/>
      <c r="SJ259" s="92"/>
      <c r="SK259" s="92"/>
      <c r="SL259" s="92"/>
      <c r="SM259" s="92"/>
      <c r="SN259" s="92"/>
      <c r="SO259" s="92"/>
      <c r="SP259" s="92"/>
      <c r="SQ259" s="92"/>
      <c r="SR259" s="92"/>
      <c r="SS259" s="92"/>
      <c r="ST259" s="92"/>
      <c r="SU259" s="92"/>
      <c r="SV259" s="92"/>
      <c r="SW259" s="92"/>
      <c r="SX259" s="92"/>
      <c r="SY259" s="92"/>
      <c r="SZ259" s="92"/>
      <c r="TA259" s="92"/>
      <c r="TB259" s="92"/>
      <c r="TC259" s="92"/>
      <c r="TD259" s="92"/>
      <c r="TE259" s="92"/>
      <c r="TF259" s="92"/>
      <c r="TG259" s="92"/>
      <c r="TH259" s="92"/>
      <c r="TI259" s="92"/>
      <c r="TJ259" s="92"/>
      <c r="TK259" s="92"/>
      <c r="TL259" s="92"/>
      <c r="TM259" s="92"/>
      <c r="TN259" s="92"/>
      <c r="TO259" s="92"/>
      <c r="TP259" s="92"/>
      <c r="TQ259" s="92"/>
      <c r="TR259" s="92"/>
      <c r="TS259" s="92"/>
      <c r="TT259" s="92"/>
      <c r="TU259" s="92"/>
      <c r="TV259" s="92"/>
      <c r="TW259" s="92"/>
      <c r="TX259" s="92"/>
      <c r="TY259" s="92"/>
      <c r="TZ259" s="92"/>
      <c r="UA259" s="92"/>
      <c r="UB259" s="92"/>
      <c r="UC259" s="92"/>
      <c r="UD259" s="92"/>
      <c r="UE259" s="92"/>
      <c r="UF259" s="92"/>
      <c r="UG259" s="92"/>
      <c r="UH259" s="92"/>
      <c r="UI259" s="92"/>
      <c r="UJ259" s="92"/>
      <c r="UK259" s="92"/>
      <c r="UL259" s="92"/>
      <c r="UM259" s="92"/>
      <c r="UN259" s="92"/>
      <c r="UO259" s="92"/>
      <c r="UP259" s="92"/>
      <c r="UQ259" s="92"/>
      <c r="UR259" s="92"/>
      <c r="US259" s="92"/>
      <c r="UT259" s="92"/>
      <c r="UU259" s="92"/>
      <c r="UV259" s="92"/>
      <c r="UW259" s="92"/>
      <c r="UX259" s="92"/>
      <c r="UY259" s="92"/>
      <c r="UZ259" s="92"/>
      <c r="VA259" s="92"/>
      <c r="VB259" s="92"/>
      <c r="VC259" s="92"/>
      <c r="VD259" s="92"/>
      <c r="VE259" s="92"/>
      <c r="VF259" s="92"/>
      <c r="VG259" s="92"/>
      <c r="VH259" s="92"/>
      <c r="VI259" s="92"/>
      <c r="VJ259" s="92"/>
      <c r="VK259" s="92"/>
      <c r="VL259" s="92"/>
      <c r="VM259" s="92"/>
      <c r="VN259" s="92"/>
      <c r="VO259" s="92"/>
      <c r="VP259" s="92"/>
      <c r="VQ259" s="92"/>
      <c r="VR259" s="92"/>
      <c r="VS259" s="92"/>
      <c r="VT259" s="92"/>
      <c r="VU259" s="92"/>
      <c r="VV259" s="92"/>
      <c r="VW259" s="92"/>
      <c r="VX259" s="92"/>
      <c r="VY259" s="92"/>
      <c r="VZ259" s="92"/>
      <c r="WA259" s="92"/>
      <c r="WB259" s="92"/>
      <c r="WC259" s="92"/>
      <c r="WD259" s="92"/>
      <c r="WE259" s="92"/>
      <c r="WF259" s="92"/>
      <c r="WG259" s="92"/>
      <c r="WH259" s="92"/>
      <c r="WI259" s="92"/>
      <c r="WJ259" s="92"/>
      <c r="WK259" s="92"/>
      <c r="WL259" s="92"/>
      <c r="WM259" s="92"/>
      <c r="WN259" s="92"/>
      <c r="WO259" s="92"/>
      <c r="WP259" s="92"/>
      <c r="WQ259" s="92"/>
      <c r="WR259" s="92"/>
      <c r="WS259" s="92"/>
      <c r="WT259" s="92"/>
      <c r="WU259" s="92"/>
      <c r="WV259" s="92"/>
      <c r="WW259" s="92"/>
      <c r="WX259" s="92"/>
      <c r="WY259" s="92"/>
      <c r="WZ259" s="92"/>
      <c r="XA259" s="92"/>
      <c r="XB259" s="92"/>
      <c r="XC259" s="92"/>
      <c r="XD259" s="92"/>
      <c r="XE259" s="92"/>
      <c r="XF259" s="92"/>
      <c r="XG259" s="92"/>
      <c r="XH259" s="92"/>
      <c r="XI259" s="92"/>
      <c r="XJ259" s="92"/>
      <c r="XK259" s="92"/>
      <c r="XL259" s="92"/>
      <c r="XM259" s="92"/>
      <c r="XN259" s="92"/>
      <c r="XO259" s="92"/>
      <c r="XP259" s="92"/>
      <c r="XQ259" s="92"/>
      <c r="XR259" s="92"/>
      <c r="XS259" s="92"/>
      <c r="XT259" s="92"/>
      <c r="XU259" s="92"/>
      <c r="XV259" s="92"/>
      <c r="XW259" s="92"/>
      <c r="XX259" s="92"/>
      <c r="XY259" s="92"/>
      <c r="XZ259" s="92"/>
      <c r="YA259" s="92"/>
      <c r="YB259" s="92"/>
      <c r="YC259" s="92"/>
      <c r="YD259" s="92"/>
      <c r="YE259" s="92"/>
      <c r="YF259" s="92"/>
      <c r="YG259" s="92"/>
      <c r="YH259" s="92"/>
      <c r="YI259" s="92"/>
      <c r="YJ259" s="92"/>
      <c r="YK259" s="92"/>
      <c r="YL259" s="92"/>
      <c r="YM259" s="92"/>
      <c r="YN259" s="92"/>
      <c r="YO259" s="92"/>
      <c r="YP259" s="92"/>
      <c r="YQ259" s="92"/>
      <c r="YR259" s="92"/>
      <c r="YS259" s="92"/>
      <c r="YT259" s="92"/>
      <c r="YU259" s="92"/>
      <c r="YV259" s="92"/>
      <c r="YW259" s="92"/>
      <c r="YX259" s="92"/>
      <c r="YY259" s="92"/>
      <c r="YZ259" s="92"/>
      <c r="ZA259" s="92"/>
      <c r="ZB259" s="92"/>
      <c r="ZC259" s="92"/>
      <c r="ZD259" s="92"/>
      <c r="ZE259" s="92"/>
      <c r="ZF259" s="92"/>
      <c r="ZG259" s="92"/>
      <c r="ZH259" s="92"/>
      <c r="ZI259" s="92"/>
      <c r="ZJ259" s="92"/>
      <c r="ZK259" s="92"/>
      <c r="ZL259" s="92"/>
      <c r="ZM259" s="92"/>
      <c r="ZN259" s="92"/>
      <c r="ZO259" s="92"/>
      <c r="ZP259" s="92"/>
      <c r="ZQ259" s="92"/>
      <c r="ZR259" s="92"/>
      <c r="ZS259" s="92"/>
      <c r="ZT259" s="92"/>
      <c r="ZU259" s="92"/>
      <c r="ZV259" s="92"/>
      <c r="ZW259" s="92"/>
      <c r="ZX259" s="92"/>
      <c r="ZY259" s="92"/>
      <c r="ZZ259" s="92"/>
      <c r="AAA259" s="92"/>
      <c r="AAB259" s="92"/>
      <c r="AAC259" s="92"/>
      <c r="AAD259" s="92"/>
      <c r="AAE259" s="92"/>
      <c r="AAF259" s="92"/>
      <c r="AAG259" s="92"/>
      <c r="AAH259" s="92"/>
      <c r="AAI259" s="92"/>
      <c r="AAJ259" s="92"/>
      <c r="AAK259" s="92"/>
      <c r="AAL259" s="92"/>
      <c r="AAM259" s="92"/>
      <c r="AAN259" s="92"/>
      <c r="AAO259" s="92"/>
      <c r="AAP259" s="92"/>
      <c r="AAQ259" s="92"/>
      <c r="AAR259" s="92"/>
      <c r="AAS259" s="92"/>
      <c r="AAT259" s="92"/>
      <c r="AAU259" s="92"/>
      <c r="AAV259" s="92"/>
      <c r="AAW259" s="92"/>
      <c r="AAX259" s="92"/>
      <c r="AAY259" s="92"/>
      <c r="AAZ259" s="92"/>
      <c r="ABA259" s="92"/>
      <c r="ABB259" s="92"/>
      <c r="ABC259" s="92"/>
      <c r="ABD259" s="92"/>
      <c r="ABE259" s="92"/>
      <c r="ABF259" s="92"/>
      <c r="ABG259" s="92"/>
      <c r="ABH259" s="92"/>
      <c r="ABI259" s="92"/>
      <c r="ABJ259" s="92"/>
      <c r="ABK259" s="92"/>
      <c r="ABL259" s="92"/>
      <c r="ABM259" s="92"/>
      <c r="ABN259" s="92"/>
      <c r="ABO259" s="92"/>
      <c r="ABP259" s="92"/>
      <c r="ABQ259" s="92"/>
      <c r="ABR259" s="92"/>
      <c r="ABS259" s="92"/>
      <c r="ABT259" s="92"/>
      <c r="ABU259" s="92"/>
      <c r="ABV259" s="92"/>
      <c r="ABW259" s="92"/>
      <c r="ABX259" s="92"/>
      <c r="ABY259" s="92"/>
      <c r="ABZ259" s="92"/>
      <c r="ACA259" s="92"/>
      <c r="ACB259" s="92"/>
      <c r="ACC259" s="92"/>
      <c r="ACD259" s="92"/>
      <c r="ACE259" s="92"/>
      <c r="ACF259" s="92"/>
      <c r="ACG259" s="92"/>
      <c r="ACH259" s="92"/>
      <c r="ACI259" s="92"/>
      <c r="ACJ259" s="92"/>
      <c r="ACK259" s="92"/>
      <c r="ACL259" s="92"/>
      <c r="ACM259" s="92"/>
      <c r="ACN259" s="92"/>
      <c r="ACO259" s="92"/>
      <c r="ACP259" s="92"/>
      <c r="ACQ259" s="92"/>
      <c r="ACR259" s="92"/>
      <c r="ACS259" s="92"/>
      <c r="ACT259" s="92"/>
      <c r="ACU259" s="92"/>
      <c r="ACV259" s="92"/>
      <c r="ACW259" s="92"/>
      <c r="ACX259" s="92"/>
      <c r="ACY259" s="92"/>
      <c r="ACZ259" s="92"/>
      <c r="ADA259" s="92"/>
      <c r="ADB259" s="92"/>
      <c r="ADC259" s="92"/>
      <c r="ADD259" s="92"/>
      <c r="ADE259" s="92"/>
      <c r="ADF259" s="92"/>
      <c r="ADG259" s="92"/>
      <c r="ADH259" s="92"/>
      <c r="ADI259" s="92"/>
      <c r="ADJ259" s="92"/>
      <c r="ADK259" s="92"/>
      <c r="ADL259" s="92"/>
      <c r="ADM259" s="92"/>
      <c r="ADN259" s="92"/>
      <c r="ADO259" s="92"/>
      <c r="ADP259" s="92"/>
      <c r="ADQ259" s="92"/>
      <c r="ADR259" s="92"/>
      <c r="ADS259" s="92"/>
      <c r="ADT259" s="92"/>
      <c r="ADU259" s="92"/>
      <c r="ADV259" s="92"/>
      <c r="ADW259" s="92"/>
      <c r="ADX259" s="92"/>
      <c r="ADY259" s="92"/>
      <c r="ADZ259" s="92"/>
      <c r="AEA259" s="92"/>
      <c r="AEB259" s="92"/>
      <c r="AEC259" s="92"/>
      <c r="AED259" s="92"/>
      <c r="AEE259" s="92"/>
      <c r="AEF259" s="92"/>
      <c r="AEG259" s="92"/>
      <c r="AEH259" s="92"/>
      <c r="AEI259" s="92"/>
      <c r="AEJ259" s="92"/>
      <c r="AEK259" s="92"/>
      <c r="AEL259" s="92"/>
      <c r="AEM259" s="92"/>
      <c r="AEN259" s="92"/>
      <c r="AEO259" s="92"/>
      <c r="AEP259" s="92"/>
      <c r="AEQ259" s="92"/>
      <c r="AER259" s="92"/>
      <c r="AES259" s="92"/>
      <c r="AET259" s="92"/>
      <c r="AEU259" s="92"/>
      <c r="AEV259" s="92"/>
      <c r="AEW259" s="92"/>
      <c r="AEX259" s="92"/>
      <c r="AEY259" s="92"/>
      <c r="AEZ259" s="92"/>
      <c r="AFA259" s="92"/>
      <c r="AFB259" s="92"/>
      <c r="AFC259" s="92"/>
      <c r="AFD259" s="92"/>
      <c r="AFE259" s="92"/>
      <c r="AFF259" s="92"/>
      <c r="AFG259" s="92"/>
      <c r="AFH259" s="92"/>
      <c r="AFI259" s="92"/>
      <c r="AFJ259" s="92"/>
      <c r="AFK259" s="92"/>
      <c r="AFL259" s="92"/>
      <c r="AFM259" s="92"/>
      <c r="AFN259" s="92"/>
      <c r="AFO259" s="92"/>
      <c r="AFP259" s="92"/>
      <c r="AFQ259" s="92"/>
      <c r="AFR259" s="92"/>
      <c r="AFS259" s="92"/>
      <c r="AFT259" s="92"/>
      <c r="AFU259" s="92"/>
      <c r="AFV259" s="92"/>
      <c r="AFW259" s="92"/>
      <c r="AFX259" s="92"/>
      <c r="AFY259" s="92"/>
      <c r="AFZ259" s="92"/>
      <c r="AGA259" s="92"/>
      <c r="AGB259" s="92"/>
      <c r="AGC259" s="92"/>
      <c r="AGD259" s="92"/>
      <c r="AGE259" s="92"/>
      <c r="AGF259" s="92"/>
      <c r="AGG259" s="92"/>
      <c r="AGH259" s="92"/>
      <c r="AGI259" s="92"/>
      <c r="AGJ259" s="92"/>
      <c r="AGK259" s="92"/>
      <c r="AGL259" s="92"/>
      <c r="AGM259" s="92"/>
      <c r="AGN259" s="92"/>
      <c r="AGO259" s="92"/>
      <c r="AGP259" s="92"/>
      <c r="AGQ259" s="92"/>
      <c r="AGR259" s="92"/>
      <c r="AGS259" s="92"/>
      <c r="AGT259" s="92"/>
      <c r="AGU259" s="92"/>
      <c r="AGV259" s="92"/>
      <c r="AGW259" s="92"/>
      <c r="AGX259" s="92"/>
      <c r="AGY259" s="92"/>
      <c r="AGZ259" s="92"/>
      <c r="AHA259" s="92"/>
      <c r="AHB259" s="92"/>
      <c r="AHC259" s="92"/>
      <c r="AHD259" s="92"/>
      <c r="AHE259" s="92"/>
      <c r="AHF259" s="92"/>
      <c r="AHG259" s="92"/>
      <c r="AHH259" s="92"/>
      <c r="AHI259" s="92"/>
      <c r="AHJ259" s="92"/>
      <c r="AHK259" s="92"/>
      <c r="AHL259" s="92"/>
      <c r="AHM259" s="92"/>
      <c r="AHN259" s="92"/>
      <c r="AHO259" s="92"/>
      <c r="AHP259" s="92"/>
      <c r="AHQ259" s="92"/>
      <c r="AHR259" s="92"/>
      <c r="AHS259" s="92"/>
      <c r="AHT259" s="92"/>
      <c r="AHU259" s="92"/>
      <c r="AHV259" s="92"/>
      <c r="AHW259" s="92"/>
      <c r="AHX259" s="92"/>
      <c r="AHY259" s="92"/>
      <c r="AHZ259" s="92"/>
      <c r="AIA259" s="92"/>
      <c r="AIB259" s="92"/>
      <c r="AIC259" s="92"/>
      <c r="AID259" s="92"/>
      <c r="AIE259" s="92"/>
      <c r="AIF259" s="92"/>
      <c r="AIG259" s="92"/>
      <c r="AIH259" s="92"/>
      <c r="AII259" s="92"/>
      <c r="AIJ259" s="92"/>
      <c r="AIK259" s="92"/>
      <c r="AIL259" s="92"/>
      <c r="AIM259" s="92"/>
      <c r="AIN259" s="92"/>
      <c r="AIO259" s="92"/>
      <c r="AIP259" s="92"/>
      <c r="AIQ259" s="92"/>
      <c r="AIR259" s="92"/>
      <c r="AIS259" s="92"/>
      <c r="AIT259" s="92"/>
      <c r="AIU259" s="92"/>
      <c r="AIV259" s="92"/>
      <c r="AIW259" s="92"/>
      <c r="AIX259" s="92"/>
      <c r="AIY259" s="92"/>
      <c r="AIZ259" s="92"/>
      <c r="AJA259" s="92"/>
      <c r="AJB259" s="92"/>
      <c r="AJC259" s="92"/>
      <c r="AJD259" s="92"/>
      <c r="AJE259" s="92"/>
      <c r="AJF259" s="92"/>
      <c r="AJG259" s="92"/>
      <c r="AJH259" s="92"/>
      <c r="AJI259" s="92"/>
      <c r="AJJ259" s="92"/>
      <c r="AJK259" s="92"/>
    </row>
    <row r="260" spans="1:947" s="515" customFormat="1" ht="12.75" customHeight="1">
      <c r="A260" s="93"/>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c r="CM260" s="92"/>
      <c r="CN260" s="92"/>
      <c r="CO260" s="92"/>
      <c r="CP260" s="92"/>
      <c r="CQ260" s="92"/>
      <c r="CR260" s="92"/>
      <c r="CS260" s="92"/>
      <c r="CT260" s="92"/>
      <c r="CU260" s="92"/>
      <c r="CV260" s="92"/>
      <c r="CW260" s="92"/>
      <c r="CX260" s="92"/>
      <c r="CY260" s="92"/>
      <c r="CZ260" s="92"/>
      <c r="DA260" s="92"/>
      <c r="DB260" s="92"/>
      <c r="DC260" s="92"/>
      <c r="DD260" s="92"/>
      <c r="DE260" s="92"/>
      <c r="DF260" s="92"/>
      <c r="DG260" s="92"/>
      <c r="DH260" s="92"/>
      <c r="DI260" s="92"/>
      <c r="DJ260" s="92"/>
      <c r="DK260" s="92"/>
      <c r="DL260" s="92"/>
      <c r="DM260" s="92"/>
      <c r="DN260" s="92"/>
      <c r="DO260" s="92"/>
      <c r="DP260" s="92"/>
      <c r="DQ260" s="92"/>
      <c r="DR260" s="92"/>
      <c r="DS260" s="92"/>
      <c r="DT260" s="92"/>
      <c r="DU260" s="92"/>
      <c r="DV260" s="92"/>
      <c r="DW260" s="92"/>
      <c r="DX260" s="92"/>
      <c r="DY260" s="92"/>
      <c r="DZ260" s="92"/>
      <c r="EA260" s="92"/>
      <c r="EB260" s="92"/>
      <c r="EC260" s="92"/>
      <c r="ED260" s="92"/>
      <c r="EE260" s="92"/>
      <c r="EF260" s="92"/>
      <c r="EG260" s="92"/>
      <c r="EH260" s="92"/>
      <c r="EI260" s="92"/>
      <c r="EJ260" s="92"/>
      <c r="EK260" s="92"/>
      <c r="EL260" s="92"/>
      <c r="EM260" s="92"/>
      <c r="EN260" s="92"/>
      <c r="EO260" s="92"/>
      <c r="EP260" s="92"/>
      <c r="EQ260" s="92"/>
      <c r="ER260" s="92"/>
      <c r="ES260" s="92"/>
      <c r="ET260" s="92"/>
      <c r="EU260" s="92"/>
      <c r="EV260" s="92"/>
      <c r="EW260" s="92"/>
      <c r="EX260" s="92"/>
      <c r="EY260" s="92"/>
      <c r="EZ260" s="92"/>
      <c r="FA260" s="92"/>
      <c r="FB260" s="92"/>
      <c r="FC260" s="92"/>
      <c r="FD260" s="92"/>
      <c r="FE260" s="92"/>
      <c r="FF260" s="92"/>
      <c r="FG260" s="92"/>
      <c r="FH260" s="92"/>
      <c r="FI260" s="92"/>
      <c r="FJ260" s="92"/>
      <c r="FK260" s="92"/>
      <c r="FL260" s="92"/>
      <c r="FM260" s="92"/>
      <c r="FN260" s="92"/>
      <c r="FO260" s="92"/>
      <c r="FP260" s="92"/>
      <c r="FQ260" s="92"/>
      <c r="FR260" s="92"/>
      <c r="FS260" s="92"/>
      <c r="FT260" s="92"/>
      <c r="FU260" s="92"/>
      <c r="FV260" s="92"/>
      <c r="FW260" s="92"/>
      <c r="FX260" s="92"/>
      <c r="FY260" s="92"/>
      <c r="FZ260" s="92"/>
      <c r="GA260" s="92"/>
      <c r="GB260" s="92"/>
      <c r="GC260" s="92"/>
      <c r="GD260" s="92"/>
      <c r="GE260" s="92"/>
      <c r="GF260" s="92"/>
      <c r="GG260" s="92"/>
      <c r="GH260" s="92"/>
      <c r="GI260" s="92"/>
      <c r="GJ260" s="92"/>
      <c r="GK260" s="92"/>
      <c r="GL260" s="92"/>
      <c r="GM260" s="92"/>
      <c r="GN260" s="92"/>
      <c r="GO260" s="92"/>
      <c r="GP260" s="92"/>
      <c r="GQ260" s="92"/>
      <c r="GR260" s="92"/>
      <c r="GS260" s="92"/>
      <c r="GT260" s="92"/>
      <c r="GU260" s="92"/>
      <c r="GV260" s="92"/>
      <c r="GW260" s="92"/>
      <c r="GX260" s="92"/>
      <c r="GY260" s="92"/>
      <c r="GZ260" s="92"/>
      <c r="HA260" s="92"/>
      <c r="HB260" s="92"/>
      <c r="HC260" s="92"/>
      <c r="HD260" s="92"/>
      <c r="HE260" s="92"/>
      <c r="HF260" s="92"/>
      <c r="HG260" s="92"/>
      <c r="HH260" s="92"/>
      <c r="HI260" s="92"/>
      <c r="HJ260" s="92"/>
      <c r="HK260" s="92"/>
      <c r="HL260" s="92"/>
      <c r="HM260" s="92"/>
      <c r="HN260" s="92"/>
      <c r="HO260" s="92"/>
      <c r="HP260" s="92"/>
      <c r="HQ260" s="92"/>
      <c r="HR260" s="92"/>
      <c r="HS260" s="92"/>
      <c r="HT260" s="92"/>
      <c r="HU260" s="92"/>
      <c r="HV260" s="92"/>
      <c r="HW260" s="92"/>
      <c r="HX260" s="92"/>
      <c r="HY260" s="92"/>
      <c r="HZ260" s="92"/>
      <c r="IA260" s="92"/>
      <c r="IB260" s="92"/>
      <c r="IC260" s="92"/>
      <c r="ID260" s="92"/>
      <c r="IE260" s="92"/>
      <c r="IF260" s="92"/>
      <c r="IG260" s="92"/>
      <c r="IH260" s="92"/>
      <c r="II260" s="92"/>
      <c r="IJ260" s="92"/>
      <c r="IK260" s="92"/>
      <c r="IL260" s="92"/>
      <c r="IM260" s="92"/>
      <c r="IN260" s="92"/>
      <c r="IO260" s="92"/>
      <c r="IP260" s="92"/>
      <c r="IQ260" s="92"/>
      <c r="IR260" s="92"/>
      <c r="IS260" s="92"/>
      <c r="IT260" s="92"/>
      <c r="IU260" s="92"/>
      <c r="IV260" s="92"/>
      <c r="IW260" s="92"/>
      <c r="IX260" s="92"/>
      <c r="IY260" s="92"/>
      <c r="IZ260" s="92"/>
      <c r="JA260" s="92"/>
      <c r="JB260" s="92"/>
      <c r="JC260" s="92"/>
      <c r="JD260" s="92"/>
      <c r="JE260" s="92"/>
      <c r="JF260" s="92"/>
      <c r="JG260" s="92"/>
      <c r="JH260" s="92"/>
      <c r="JI260" s="92"/>
      <c r="JJ260" s="92"/>
      <c r="JK260" s="92"/>
      <c r="JL260" s="92"/>
      <c r="JM260" s="92"/>
      <c r="JN260" s="92"/>
      <c r="JO260" s="92"/>
      <c r="JP260" s="92"/>
      <c r="JQ260" s="92"/>
      <c r="JR260" s="92"/>
      <c r="JS260" s="92"/>
      <c r="JT260" s="92"/>
      <c r="JU260" s="92"/>
      <c r="JV260" s="92"/>
      <c r="JW260" s="92"/>
      <c r="JX260" s="92"/>
      <c r="JY260" s="92"/>
      <c r="JZ260" s="92"/>
      <c r="KA260" s="92"/>
      <c r="KB260" s="92"/>
      <c r="KC260" s="92"/>
      <c r="KD260" s="92"/>
      <c r="KE260" s="92"/>
      <c r="KF260" s="92"/>
      <c r="KG260" s="92"/>
      <c r="KH260" s="92"/>
      <c r="KI260" s="92"/>
      <c r="KJ260" s="92"/>
      <c r="KK260" s="92"/>
      <c r="KL260" s="92"/>
      <c r="KM260" s="92"/>
      <c r="KN260" s="92"/>
      <c r="KO260" s="92"/>
      <c r="KP260" s="92"/>
      <c r="KQ260" s="92"/>
      <c r="KR260" s="92"/>
      <c r="KS260" s="92"/>
      <c r="KT260" s="92"/>
      <c r="KU260" s="92"/>
      <c r="KV260" s="92"/>
      <c r="KW260" s="92"/>
      <c r="KX260" s="92"/>
      <c r="KY260" s="92"/>
      <c r="KZ260" s="92"/>
      <c r="LA260" s="92"/>
      <c r="LB260" s="92"/>
      <c r="LC260" s="92"/>
      <c r="LD260" s="92"/>
      <c r="LE260" s="92"/>
      <c r="LF260" s="92"/>
      <c r="LG260" s="92"/>
      <c r="LH260" s="92"/>
      <c r="LI260" s="92"/>
      <c r="LJ260" s="92"/>
      <c r="LK260" s="92"/>
      <c r="LL260" s="92"/>
      <c r="LM260" s="92"/>
      <c r="LN260" s="92"/>
      <c r="LO260" s="92"/>
      <c r="LP260" s="92"/>
      <c r="LQ260" s="92"/>
      <c r="LR260" s="92"/>
      <c r="LS260" s="92"/>
      <c r="LT260" s="92"/>
      <c r="LU260" s="92"/>
      <c r="LV260" s="92"/>
      <c r="LW260" s="92"/>
      <c r="LX260" s="92"/>
      <c r="LY260" s="92"/>
      <c r="LZ260" s="92"/>
      <c r="MA260" s="92"/>
      <c r="MB260" s="92"/>
      <c r="MC260" s="92"/>
      <c r="MD260" s="92"/>
      <c r="ME260" s="92"/>
      <c r="MF260" s="92"/>
      <c r="MG260" s="92"/>
      <c r="MH260" s="92"/>
      <c r="MI260" s="92"/>
      <c r="MJ260" s="92"/>
      <c r="MK260" s="92"/>
      <c r="ML260" s="92"/>
      <c r="MM260" s="92"/>
      <c r="MN260" s="92"/>
      <c r="MO260" s="92"/>
      <c r="MP260" s="92"/>
      <c r="MQ260" s="92"/>
      <c r="MR260" s="92"/>
      <c r="MS260" s="92"/>
      <c r="MT260" s="92"/>
      <c r="MU260" s="92"/>
      <c r="MV260" s="92"/>
      <c r="MW260" s="92"/>
      <c r="MX260" s="92"/>
      <c r="MY260" s="92"/>
      <c r="MZ260" s="92"/>
      <c r="NA260" s="92"/>
      <c r="NB260" s="92"/>
      <c r="NC260" s="92"/>
      <c r="ND260" s="92"/>
      <c r="NE260" s="92"/>
      <c r="NF260" s="92"/>
      <c r="NG260" s="92"/>
      <c r="NH260" s="92"/>
      <c r="NI260" s="92"/>
      <c r="NJ260" s="92"/>
      <c r="NK260" s="92"/>
      <c r="NL260" s="92"/>
      <c r="NM260" s="92"/>
      <c r="NN260" s="92"/>
      <c r="NO260" s="92"/>
      <c r="NP260" s="92"/>
      <c r="NQ260" s="92"/>
      <c r="NR260" s="92"/>
      <c r="NS260" s="92"/>
      <c r="NT260" s="92"/>
      <c r="NU260" s="92"/>
      <c r="NV260" s="92"/>
      <c r="NW260" s="92"/>
      <c r="NX260" s="92"/>
      <c r="NY260" s="92"/>
      <c r="NZ260" s="92"/>
      <c r="OA260" s="92"/>
      <c r="OB260" s="92"/>
      <c r="OC260" s="92"/>
      <c r="OD260" s="92"/>
      <c r="OE260" s="92"/>
      <c r="OF260" s="92"/>
      <c r="OG260" s="92"/>
      <c r="OH260" s="92"/>
      <c r="OI260" s="92"/>
      <c r="OJ260" s="92"/>
      <c r="OK260" s="92"/>
      <c r="OL260" s="92"/>
      <c r="OM260" s="92"/>
      <c r="ON260" s="92"/>
      <c r="OO260" s="92"/>
      <c r="OP260" s="92"/>
      <c r="OQ260" s="92"/>
      <c r="OR260" s="92"/>
      <c r="OS260" s="92"/>
      <c r="OT260" s="92"/>
      <c r="OU260" s="92"/>
      <c r="OV260" s="92"/>
      <c r="OW260" s="92"/>
      <c r="OX260" s="92"/>
      <c r="OY260" s="92"/>
      <c r="OZ260" s="92"/>
      <c r="PA260" s="92"/>
      <c r="PB260" s="92"/>
      <c r="PC260" s="92"/>
      <c r="PD260" s="92"/>
      <c r="PE260" s="92"/>
      <c r="PF260" s="92"/>
      <c r="PG260" s="92"/>
      <c r="PH260" s="92"/>
      <c r="PI260" s="92"/>
      <c r="PJ260" s="92"/>
      <c r="PK260" s="92"/>
      <c r="PL260" s="92"/>
      <c r="PM260" s="92"/>
      <c r="PN260" s="92"/>
      <c r="PO260" s="92"/>
      <c r="PP260" s="92"/>
      <c r="PQ260" s="92"/>
      <c r="PR260" s="92"/>
      <c r="PS260" s="92"/>
      <c r="PT260" s="92"/>
      <c r="PU260" s="92"/>
      <c r="PV260" s="92"/>
      <c r="PW260" s="92"/>
      <c r="PX260" s="92"/>
      <c r="PY260" s="92"/>
      <c r="PZ260" s="92"/>
      <c r="QA260" s="92"/>
      <c r="QB260" s="92"/>
      <c r="QC260" s="92"/>
      <c r="QD260" s="92"/>
      <c r="QE260" s="92"/>
      <c r="QF260" s="92"/>
      <c r="QG260" s="92"/>
      <c r="QH260" s="92"/>
      <c r="QI260" s="92"/>
      <c r="QJ260" s="92"/>
      <c r="QK260" s="92"/>
      <c r="QL260" s="92"/>
      <c r="QM260" s="92"/>
      <c r="QN260" s="92"/>
      <c r="QO260" s="92"/>
      <c r="QP260" s="92"/>
      <c r="QQ260" s="92"/>
      <c r="QR260" s="92"/>
      <c r="QS260" s="92"/>
      <c r="QT260" s="92"/>
      <c r="QU260" s="92"/>
      <c r="QV260" s="92"/>
      <c r="QW260" s="92"/>
      <c r="QX260" s="92"/>
      <c r="QY260" s="92"/>
      <c r="QZ260" s="92"/>
      <c r="RA260" s="92"/>
      <c r="RB260" s="92"/>
      <c r="RC260" s="92"/>
      <c r="RD260" s="92"/>
      <c r="RE260" s="92"/>
      <c r="RF260" s="92"/>
      <c r="RG260" s="92"/>
      <c r="RH260" s="92"/>
      <c r="RI260" s="92"/>
      <c r="RJ260" s="92"/>
      <c r="RK260" s="92"/>
      <c r="RL260" s="92"/>
      <c r="RM260" s="92"/>
      <c r="RN260" s="92"/>
      <c r="RO260" s="92"/>
      <c r="RP260" s="92"/>
      <c r="RQ260" s="92"/>
      <c r="RR260" s="92"/>
      <c r="RS260" s="92"/>
      <c r="RT260" s="92"/>
      <c r="RU260" s="92"/>
      <c r="RV260" s="92"/>
      <c r="RW260" s="92"/>
      <c r="RX260" s="92"/>
      <c r="RY260" s="92"/>
      <c r="RZ260" s="92"/>
      <c r="SA260" s="92"/>
      <c r="SB260" s="92"/>
      <c r="SC260" s="92"/>
      <c r="SD260" s="92"/>
      <c r="SE260" s="92"/>
      <c r="SF260" s="92"/>
      <c r="SG260" s="92"/>
      <c r="SH260" s="92"/>
      <c r="SI260" s="92"/>
      <c r="SJ260" s="92"/>
      <c r="SK260" s="92"/>
      <c r="SL260" s="92"/>
      <c r="SM260" s="92"/>
      <c r="SN260" s="92"/>
      <c r="SO260" s="92"/>
      <c r="SP260" s="92"/>
      <c r="SQ260" s="92"/>
      <c r="SR260" s="92"/>
      <c r="SS260" s="92"/>
      <c r="ST260" s="92"/>
      <c r="SU260" s="92"/>
      <c r="SV260" s="92"/>
      <c r="SW260" s="92"/>
      <c r="SX260" s="92"/>
      <c r="SY260" s="92"/>
      <c r="SZ260" s="92"/>
      <c r="TA260" s="92"/>
      <c r="TB260" s="92"/>
      <c r="TC260" s="92"/>
      <c r="TD260" s="92"/>
      <c r="TE260" s="92"/>
      <c r="TF260" s="92"/>
      <c r="TG260" s="92"/>
      <c r="TH260" s="92"/>
      <c r="TI260" s="92"/>
      <c r="TJ260" s="92"/>
      <c r="TK260" s="92"/>
      <c r="TL260" s="92"/>
      <c r="TM260" s="92"/>
      <c r="TN260" s="92"/>
      <c r="TO260" s="92"/>
      <c r="TP260" s="92"/>
      <c r="TQ260" s="92"/>
      <c r="TR260" s="92"/>
      <c r="TS260" s="92"/>
      <c r="TT260" s="92"/>
      <c r="TU260" s="92"/>
      <c r="TV260" s="92"/>
      <c r="TW260" s="92"/>
      <c r="TX260" s="92"/>
      <c r="TY260" s="92"/>
      <c r="TZ260" s="92"/>
      <c r="UA260" s="92"/>
      <c r="UB260" s="92"/>
      <c r="UC260" s="92"/>
      <c r="UD260" s="92"/>
      <c r="UE260" s="92"/>
      <c r="UF260" s="92"/>
      <c r="UG260" s="92"/>
      <c r="UH260" s="92"/>
      <c r="UI260" s="92"/>
      <c r="UJ260" s="92"/>
      <c r="UK260" s="92"/>
      <c r="UL260" s="92"/>
      <c r="UM260" s="92"/>
      <c r="UN260" s="92"/>
      <c r="UO260" s="92"/>
      <c r="UP260" s="92"/>
      <c r="UQ260" s="92"/>
      <c r="UR260" s="92"/>
      <c r="US260" s="92"/>
      <c r="UT260" s="92"/>
      <c r="UU260" s="92"/>
      <c r="UV260" s="92"/>
      <c r="UW260" s="92"/>
      <c r="UX260" s="92"/>
      <c r="UY260" s="92"/>
      <c r="UZ260" s="92"/>
      <c r="VA260" s="92"/>
      <c r="VB260" s="92"/>
      <c r="VC260" s="92"/>
      <c r="VD260" s="92"/>
      <c r="VE260" s="92"/>
      <c r="VF260" s="92"/>
      <c r="VG260" s="92"/>
      <c r="VH260" s="92"/>
      <c r="VI260" s="92"/>
      <c r="VJ260" s="92"/>
      <c r="VK260" s="92"/>
      <c r="VL260" s="92"/>
      <c r="VM260" s="92"/>
      <c r="VN260" s="92"/>
      <c r="VO260" s="92"/>
      <c r="VP260" s="92"/>
      <c r="VQ260" s="92"/>
      <c r="VR260" s="92"/>
      <c r="VS260" s="92"/>
      <c r="VT260" s="92"/>
      <c r="VU260" s="92"/>
      <c r="VV260" s="92"/>
      <c r="VW260" s="92"/>
      <c r="VX260" s="92"/>
      <c r="VY260" s="92"/>
      <c r="VZ260" s="92"/>
      <c r="WA260" s="92"/>
      <c r="WB260" s="92"/>
      <c r="WC260" s="92"/>
      <c r="WD260" s="92"/>
      <c r="WE260" s="92"/>
      <c r="WF260" s="92"/>
      <c r="WG260" s="92"/>
      <c r="WH260" s="92"/>
      <c r="WI260" s="92"/>
      <c r="WJ260" s="92"/>
      <c r="WK260" s="92"/>
      <c r="WL260" s="92"/>
      <c r="WM260" s="92"/>
      <c r="WN260" s="92"/>
      <c r="WO260" s="92"/>
      <c r="WP260" s="92"/>
      <c r="WQ260" s="92"/>
      <c r="WR260" s="92"/>
      <c r="WS260" s="92"/>
      <c r="WT260" s="92"/>
      <c r="WU260" s="92"/>
      <c r="WV260" s="92"/>
      <c r="WW260" s="92"/>
      <c r="WX260" s="92"/>
      <c r="WY260" s="92"/>
      <c r="WZ260" s="92"/>
      <c r="XA260" s="92"/>
      <c r="XB260" s="92"/>
      <c r="XC260" s="92"/>
      <c r="XD260" s="92"/>
      <c r="XE260" s="92"/>
      <c r="XF260" s="92"/>
      <c r="XG260" s="92"/>
      <c r="XH260" s="92"/>
      <c r="XI260" s="92"/>
      <c r="XJ260" s="92"/>
      <c r="XK260" s="92"/>
      <c r="XL260" s="92"/>
      <c r="XM260" s="92"/>
      <c r="XN260" s="92"/>
      <c r="XO260" s="92"/>
      <c r="XP260" s="92"/>
      <c r="XQ260" s="92"/>
      <c r="XR260" s="92"/>
      <c r="XS260" s="92"/>
      <c r="XT260" s="92"/>
      <c r="XU260" s="92"/>
      <c r="XV260" s="92"/>
      <c r="XW260" s="92"/>
      <c r="XX260" s="92"/>
      <c r="XY260" s="92"/>
      <c r="XZ260" s="92"/>
      <c r="YA260" s="92"/>
      <c r="YB260" s="92"/>
      <c r="YC260" s="92"/>
      <c r="YD260" s="92"/>
      <c r="YE260" s="92"/>
      <c r="YF260" s="92"/>
      <c r="YG260" s="92"/>
      <c r="YH260" s="92"/>
      <c r="YI260" s="92"/>
      <c r="YJ260" s="92"/>
      <c r="YK260" s="92"/>
      <c r="YL260" s="92"/>
      <c r="YM260" s="92"/>
      <c r="YN260" s="92"/>
      <c r="YO260" s="92"/>
      <c r="YP260" s="92"/>
      <c r="YQ260" s="92"/>
      <c r="YR260" s="92"/>
      <c r="YS260" s="92"/>
      <c r="YT260" s="92"/>
      <c r="YU260" s="92"/>
      <c r="YV260" s="92"/>
      <c r="YW260" s="92"/>
      <c r="YX260" s="92"/>
      <c r="YY260" s="92"/>
      <c r="YZ260" s="92"/>
      <c r="ZA260" s="92"/>
      <c r="ZB260" s="92"/>
      <c r="ZC260" s="92"/>
      <c r="ZD260" s="92"/>
      <c r="ZE260" s="92"/>
      <c r="ZF260" s="92"/>
      <c r="ZG260" s="92"/>
      <c r="ZH260" s="92"/>
      <c r="ZI260" s="92"/>
      <c r="ZJ260" s="92"/>
      <c r="ZK260" s="92"/>
      <c r="ZL260" s="92"/>
      <c r="ZM260" s="92"/>
      <c r="ZN260" s="92"/>
      <c r="ZO260" s="92"/>
      <c r="ZP260" s="92"/>
      <c r="ZQ260" s="92"/>
      <c r="ZR260" s="92"/>
      <c r="ZS260" s="92"/>
      <c r="ZT260" s="92"/>
      <c r="ZU260" s="92"/>
      <c r="ZV260" s="92"/>
      <c r="ZW260" s="92"/>
      <c r="ZX260" s="92"/>
      <c r="ZY260" s="92"/>
      <c r="ZZ260" s="92"/>
      <c r="AAA260" s="92"/>
      <c r="AAB260" s="92"/>
      <c r="AAC260" s="92"/>
      <c r="AAD260" s="92"/>
      <c r="AAE260" s="92"/>
      <c r="AAF260" s="92"/>
      <c r="AAG260" s="92"/>
      <c r="AAH260" s="92"/>
      <c r="AAI260" s="92"/>
      <c r="AAJ260" s="92"/>
      <c r="AAK260" s="92"/>
      <c r="AAL260" s="92"/>
      <c r="AAM260" s="92"/>
      <c r="AAN260" s="92"/>
      <c r="AAO260" s="92"/>
      <c r="AAP260" s="92"/>
      <c r="AAQ260" s="92"/>
      <c r="AAR260" s="92"/>
      <c r="AAS260" s="92"/>
      <c r="AAT260" s="92"/>
      <c r="AAU260" s="92"/>
      <c r="AAV260" s="92"/>
      <c r="AAW260" s="92"/>
      <c r="AAX260" s="92"/>
      <c r="AAY260" s="92"/>
      <c r="AAZ260" s="92"/>
      <c r="ABA260" s="92"/>
      <c r="ABB260" s="92"/>
      <c r="ABC260" s="92"/>
      <c r="ABD260" s="92"/>
      <c r="ABE260" s="92"/>
      <c r="ABF260" s="92"/>
      <c r="ABG260" s="92"/>
      <c r="ABH260" s="92"/>
      <c r="ABI260" s="92"/>
      <c r="ABJ260" s="92"/>
      <c r="ABK260" s="92"/>
      <c r="ABL260" s="92"/>
      <c r="ABM260" s="92"/>
      <c r="ABN260" s="92"/>
      <c r="ABO260" s="92"/>
      <c r="ABP260" s="92"/>
      <c r="ABQ260" s="92"/>
      <c r="ABR260" s="92"/>
      <c r="ABS260" s="92"/>
      <c r="ABT260" s="92"/>
      <c r="ABU260" s="92"/>
      <c r="ABV260" s="92"/>
      <c r="ABW260" s="92"/>
      <c r="ABX260" s="92"/>
      <c r="ABY260" s="92"/>
      <c r="ABZ260" s="92"/>
      <c r="ACA260" s="92"/>
      <c r="ACB260" s="92"/>
      <c r="ACC260" s="92"/>
      <c r="ACD260" s="92"/>
      <c r="ACE260" s="92"/>
      <c r="ACF260" s="92"/>
      <c r="ACG260" s="92"/>
      <c r="ACH260" s="92"/>
      <c r="ACI260" s="92"/>
      <c r="ACJ260" s="92"/>
      <c r="ACK260" s="92"/>
      <c r="ACL260" s="92"/>
      <c r="ACM260" s="92"/>
      <c r="ACN260" s="92"/>
      <c r="ACO260" s="92"/>
      <c r="ACP260" s="92"/>
      <c r="ACQ260" s="92"/>
      <c r="ACR260" s="92"/>
      <c r="ACS260" s="92"/>
      <c r="ACT260" s="92"/>
      <c r="ACU260" s="92"/>
      <c r="ACV260" s="92"/>
      <c r="ACW260" s="92"/>
      <c r="ACX260" s="92"/>
      <c r="ACY260" s="92"/>
      <c r="ACZ260" s="92"/>
      <c r="ADA260" s="92"/>
      <c r="ADB260" s="92"/>
      <c r="ADC260" s="92"/>
      <c r="ADD260" s="92"/>
      <c r="ADE260" s="92"/>
      <c r="ADF260" s="92"/>
      <c r="ADG260" s="92"/>
      <c r="ADH260" s="92"/>
      <c r="ADI260" s="92"/>
      <c r="ADJ260" s="92"/>
      <c r="ADK260" s="92"/>
      <c r="ADL260" s="92"/>
      <c r="ADM260" s="92"/>
      <c r="ADN260" s="92"/>
      <c r="ADO260" s="92"/>
      <c r="ADP260" s="92"/>
      <c r="ADQ260" s="92"/>
      <c r="ADR260" s="92"/>
      <c r="ADS260" s="92"/>
      <c r="ADT260" s="92"/>
      <c r="ADU260" s="92"/>
      <c r="ADV260" s="92"/>
      <c r="ADW260" s="92"/>
      <c r="ADX260" s="92"/>
      <c r="ADY260" s="92"/>
      <c r="ADZ260" s="92"/>
      <c r="AEA260" s="92"/>
      <c r="AEB260" s="92"/>
      <c r="AEC260" s="92"/>
      <c r="AED260" s="92"/>
      <c r="AEE260" s="92"/>
      <c r="AEF260" s="92"/>
      <c r="AEG260" s="92"/>
      <c r="AEH260" s="92"/>
      <c r="AEI260" s="92"/>
      <c r="AEJ260" s="92"/>
      <c r="AEK260" s="92"/>
      <c r="AEL260" s="92"/>
      <c r="AEM260" s="92"/>
      <c r="AEN260" s="92"/>
      <c r="AEO260" s="92"/>
      <c r="AEP260" s="92"/>
      <c r="AEQ260" s="92"/>
      <c r="AER260" s="92"/>
      <c r="AES260" s="92"/>
      <c r="AET260" s="92"/>
      <c r="AEU260" s="92"/>
      <c r="AEV260" s="92"/>
      <c r="AEW260" s="92"/>
      <c r="AEX260" s="92"/>
      <c r="AEY260" s="92"/>
      <c r="AEZ260" s="92"/>
      <c r="AFA260" s="92"/>
      <c r="AFB260" s="92"/>
      <c r="AFC260" s="92"/>
      <c r="AFD260" s="92"/>
      <c r="AFE260" s="92"/>
      <c r="AFF260" s="92"/>
      <c r="AFG260" s="92"/>
      <c r="AFH260" s="92"/>
      <c r="AFI260" s="92"/>
      <c r="AFJ260" s="92"/>
      <c r="AFK260" s="92"/>
      <c r="AFL260" s="92"/>
      <c r="AFM260" s="92"/>
      <c r="AFN260" s="92"/>
      <c r="AFO260" s="92"/>
      <c r="AFP260" s="92"/>
      <c r="AFQ260" s="92"/>
      <c r="AFR260" s="92"/>
      <c r="AFS260" s="92"/>
      <c r="AFT260" s="92"/>
      <c r="AFU260" s="92"/>
      <c r="AFV260" s="92"/>
      <c r="AFW260" s="92"/>
      <c r="AFX260" s="92"/>
      <c r="AFY260" s="92"/>
      <c r="AFZ260" s="92"/>
      <c r="AGA260" s="92"/>
      <c r="AGB260" s="92"/>
      <c r="AGC260" s="92"/>
      <c r="AGD260" s="92"/>
      <c r="AGE260" s="92"/>
      <c r="AGF260" s="92"/>
      <c r="AGG260" s="92"/>
      <c r="AGH260" s="92"/>
      <c r="AGI260" s="92"/>
      <c r="AGJ260" s="92"/>
      <c r="AGK260" s="92"/>
      <c r="AGL260" s="92"/>
      <c r="AGM260" s="92"/>
      <c r="AGN260" s="92"/>
      <c r="AGO260" s="92"/>
      <c r="AGP260" s="92"/>
      <c r="AGQ260" s="92"/>
      <c r="AGR260" s="92"/>
      <c r="AGS260" s="92"/>
      <c r="AGT260" s="92"/>
      <c r="AGU260" s="92"/>
      <c r="AGV260" s="92"/>
      <c r="AGW260" s="92"/>
      <c r="AGX260" s="92"/>
      <c r="AGY260" s="92"/>
      <c r="AGZ260" s="92"/>
      <c r="AHA260" s="92"/>
      <c r="AHB260" s="92"/>
      <c r="AHC260" s="92"/>
      <c r="AHD260" s="92"/>
      <c r="AHE260" s="92"/>
      <c r="AHF260" s="92"/>
      <c r="AHG260" s="92"/>
      <c r="AHH260" s="92"/>
      <c r="AHI260" s="92"/>
      <c r="AHJ260" s="92"/>
      <c r="AHK260" s="92"/>
      <c r="AHL260" s="92"/>
      <c r="AHM260" s="92"/>
      <c r="AHN260" s="92"/>
      <c r="AHO260" s="92"/>
      <c r="AHP260" s="92"/>
      <c r="AHQ260" s="92"/>
      <c r="AHR260" s="92"/>
      <c r="AHS260" s="92"/>
      <c r="AHT260" s="92"/>
      <c r="AHU260" s="92"/>
      <c r="AHV260" s="92"/>
      <c r="AHW260" s="92"/>
      <c r="AHX260" s="92"/>
      <c r="AHY260" s="92"/>
      <c r="AHZ260" s="92"/>
      <c r="AIA260" s="92"/>
      <c r="AIB260" s="92"/>
      <c r="AIC260" s="92"/>
      <c r="AID260" s="92"/>
      <c r="AIE260" s="92"/>
      <c r="AIF260" s="92"/>
      <c r="AIG260" s="92"/>
      <c r="AIH260" s="92"/>
      <c r="AII260" s="92"/>
      <c r="AIJ260" s="92"/>
      <c r="AIK260" s="92"/>
      <c r="AIL260" s="92"/>
      <c r="AIM260" s="92"/>
      <c r="AIN260" s="92"/>
      <c r="AIO260" s="92"/>
      <c r="AIP260" s="92"/>
      <c r="AIQ260" s="92"/>
      <c r="AIR260" s="92"/>
      <c r="AIS260" s="92"/>
      <c r="AIT260" s="92"/>
      <c r="AIU260" s="92"/>
      <c r="AIV260" s="92"/>
      <c r="AIW260" s="92"/>
      <c r="AIX260" s="92"/>
      <c r="AIY260" s="92"/>
      <c r="AIZ260" s="92"/>
      <c r="AJA260" s="92"/>
      <c r="AJB260" s="92"/>
      <c r="AJC260" s="92"/>
      <c r="AJD260" s="92"/>
      <c r="AJE260" s="92"/>
      <c r="AJF260" s="92"/>
      <c r="AJG260" s="92"/>
      <c r="AJH260" s="92"/>
      <c r="AJI260" s="92"/>
      <c r="AJJ260" s="92"/>
      <c r="AJK260" s="92"/>
    </row>
    <row r="261" spans="1:947" s="515" customFormat="1" ht="12.75" customHeight="1">
      <c r="A261" s="93"/>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c r="CK261" s="92"/>
      <c r="CL261" s="92"/>
      <c r="CM261" s="92"/>
      <c r="CN261" s="92"/>
      <c r="CO261" s="92"/>
      <c r="CP261" s="92"/>
      <c r="CQ261" s="92"/>
      <c r="CR261" s="92"/>
      <c r="CS261" s="92"/>
      <c r="CT261" s="92"/>
      <c r="CU261" s="92"/>
      <c r="CV261" s="92"/>
      <c r="CW261" s="92"/>
      <c r="CX261" s="92"/>
      <c r="CY261" s="92"/>
      <c r="CZ261" s="92"/>
      <c r="DA261" s="92"/>
      <c r="DB261" s="92"/>
      <c r="DC261" s="92"/>
      <c r="DD261" s="92"/>
      <c r="DE261" s="92"/>
      <c r="DF261" s="92"/>
      <c r="DG261" s="92"/>
      <c r="DH261" s="92"/>
      <c r="DI261" s="92"/>
      <c r="DJ261" s="92"/>
      <c r="DK261" s="92"/>
      <c r="DL261" s="92"/>
      <c r="DM261" s="92"/>
      <c r="DN261" s="92"/>
      <c r="DO261" s="92"/>
      <c r="DP261" s="92"/>
      <c r="DQ261" s="92"/>
      <c r="DR261" s="92"/>
      <c r="DS261" s="92"/>
      <c r="DT261" s="92"/>
      <c r="DU261" s="92"/>
      <c r="DV261" s="92"/>
      <c r="DW261" s="92"/>
      <c r="DX261" s="92"/>
      <c r="DY261" s="92"/>
      <c r="DZ261" s="92"/>
      <c r="EA261" s="92"/>
      <c r="EB261" s="92"/>
      <c r="EC261" s="92"/>
      <c r="ED261" s="92"/>
      <c r="EE261" s="92"/>
      <c r="EF261" s="92"/>
      <c r="EG261" s="92"/>
      <c r="EH261" s="92"/>
      <c r="EI261" s="92"/>
      <c r="EJ261" s="92"/>
      <c r="EK261" s="92"/>
      <c r="EL261" s="92"/>
      <c r="EM261" s="92"/>
      <c r="EN261" s="92"/>
      <c r="EO261" s="92"/>
      <c r="EP261" s="92"/>
      <c r="EQ261" s="92"/>
      <c r="ER261" s="92"/>
      <c r="ES261" s="92"/>
      <c r="ET261" s="92"/>
      <c r="EU261" s="92"/>
      <c r="EV261" s="92"/>
      <c r="EW261" s="92"/>
      <c r="EX261" s="92"/>
      <c r="EY261" s="92"/>
      <c r="EZ261" s="92"/>
      <c r="FA261" s="92"/>
      <c r="FB261" s="92"/>
      <c r="FC261" s="92"/>
      <c r="FD261" s="92"/>
      <c r="FE261" s="92"/>
      <c r="FF261" s="92"/>
      <c r="FG261" s="92"/>
      <c r="FH261" s="92"/>
      <c r="FI261" s="92"/>
      <c r="FJ261" s="92"/>
      <c r="FK261" s="92"/>
      <c r="FL261" s="92"/>
      <c r="FM261" s="92"/>
      <c r="FN261" s="92"/>
      <c r="FO261" s="92"/>
      <c r="FP261" s="92"/>
      <c r="FQ261" s="92"/>
      <c r="FR261" s="92"/>
      <c r="FS261" s="92"/>
      <c r="FT261" s="92"/>
      <c r="FU261" s="92"/>
      <c r="FV261" s="92"/>
      <c r="FW261" s="92"/>
      <c r="FX261" s="92"/>
      <c r="FY261" s="92"/>
      <c r="FZ261" s="92"/>
      <c r="GA261" s="92"/>
      <c r="GB261" s="92"/>
      <c r="GC261" s="92"/>
      <c r="GD261" s="92"/>
      <c r="GE261" s="92"/>
      <c r="GF261" s="92"/>
      <c r="GG261" s="92"/>
      <c r="GH261" s="92"/>
      <c r="GI261" s="92"/>
      <c r="GJ261" s="92"/>
      <c r="GK261" s="92"/>
      <c r="GL261" s="92"/>
      <c r="GM261" s="92"/>
      <c r="GN261" s="92"/>
      <c r="GO261" s="92"/>
      <c r="GP261" s="92"/>
      <c r="GQ261" s="92"/>
      <c r="GR261" s="92"/>
      <c r="GS261" s="92"/>
      <c r="GT261" s="92"/>
      <c r="GU261" s="92"/>
      <c r="GV261" s="92"/>
      <c r="GW261" s="92"/>
      <c r="GX261" s="92"/>
      <c r="GY261" s="92"/>
      <c r="GZ261" s="92"/>
      <c r="HA261" s="92"/>
      <c r="HB261" s="92"/>
      <c r="HC261" s="92"/>
      <c r="HD261" s="92"/>
      <c r="HE261" s="92"/>
      <c r="HF261" s="92"/>
      <c r="HG261" s="92"/>
      <c r="HH261" s="92"/>
      <c r="HI261" s="92"/>
      <c r="HJ261" s="92"/>
      <c r="HK261" s="92"/>
      <c r="HL261" s="92"/>
      <c r="HM261" s="92"/>
      <c r="HN261" s="92"/>
      <c r="HO261" s="92"/>
      <c r="HP261" s="92"/>
      <c r="HQ261" s="92"/>
      <c r="HR261" s="92"/>
      <c r="HS261" s="92"/>
      <c r="HT261" s="92"/>
      <c r="HU261" s="92"/>
      <c r="HV261" s="92"/>
      <c r="HW261" s="92"/>
      <c r="HX261" s="92"/>
      <c r="HY261" s="92"/>
      <c r="HZ261" s="92"/>
      <c r="IA261" s="92"/>
      <c r="IB261" s="92"/>
      <c r="IC261" s="92"/>
      <c r="ID261" s="92"/>
      <c r="IE261" s="92"/>
      <c r="IF261" s="92"/>
      <c r="IG261" s="92"/>
      <c r="IH261" s="92"/>
      <c r="II261" s="92"/>
      <c r="IJ261" s="92"/>
      <c r="IK261" s="92"/>
      <c r="IL261" s="92"/>
      <c r="IM261" s="92"/>
      <c r="IN261" s="92"/>
      <c r="IO261" s="92"/>
      <c r="IP261" s="92"/>
      <c r="IQ261" s="92"/>
      <c r="IR261" s="92"/>
      <c r="IS261" s="92"/>
      <c r="IT261" s="92"/>
      <c r="IU261" s="92"/>
      <c r="IV261" s="92"/>
      <c r="IW261" s="92"/>
      <c r="IX261" s="92"/>
      <c r="IY261" s="92"/>
      <c r="IZ261" s="92"/>
      <c r="JA261" s="92"/>
      <c r="JB261" s="92"/>
      <c r="JC261" s="92"/>
      <c r="JD261" s="92"/>
      <c r="JE261" s="92"/>
      <c r="JF261" s="92"/>
      <c r="JG261" s="92"/>
      <c r="JH261" s="92"/>
      <c r="JI261" s="92"/>
      <c r="JJ261" s="92"/>
      <c r="JK261" s="92"/>
      <c r="JL261" s="92"/>
      <c r="JM261" s="92"/>
      <c r="JN261" s="92"/>
      <c r="JO261" s="92"/>
      <c r="JP261" s="92"/>
      <c r="JQ261" s="92"/>
      <c r="JR261" s="92"/>
      <c r="JS261" s="92"/>
      <c r="JT261" s="92"/>
      <c r="JU261" s="92"/>
      <c r="JV261" s="92"/>
      <c r="JW261" s="92"/>
      <c r="JX261" s="92"/>
      <c r="JY261" s="92"/>
      <c r="JZ261" s="92"/>
      <c r="KA261" s="92"/>
      <c r="KB261" s="92"/>
      <c r="KC261" s="92"/>
      <c r="KD261" s="92"/>
      <c r="KE261" s="92"/>
      <c r="KF261" s="92"/>
      <c r="KG261" s="92"/>
      <c r="KH261" s="92"/>
      <c r="KI261" s="92"/>
      <c r="KJ261" s="92"/>
      <c r="KK261" s="92"/>
      <c r="KL261" s="92"/>
      <c r="KM261" s="92"/>
      <c r="KN261" s="92"/>
      <c r="KO261" s="92"/>
      <c r="KP261" s="92"/>
      <c r="KQ261" s="92"/>
      <c r="KR261" s="92"/>
      <c r="KS261" s="92"/>
      <c r="KT261" s="92"/>
      <c r="KU261" s="92"/>
      <c r="KV261" s="92"/>
      <c r="KW261" s="92"/>
      <c r="KX261" s="92"/>
      <c r="KY261" s="92"/>
      <c r="KZ261" s="92"/>
      <c r="LA261" s="92"/>
      <c r="LB261" s="92"/>
      <c r="LC261" s="92"/>
      <c r="LD261" s="92"/>
      <c r="LE261" s="92"/>
      <c r="LF261" s="92"/>
      <c r="LG261" s="92"/>
      <c r="LH261" s="92"/>
      <c r="LI261" s="92"/>
      <c r="LJ261" s="92"/>
      <c r="LK261" s="92"/>
      <c r="LL261" s="92"/>
      <c r="LM261" s="92"/>
      <c r="LN261" s="92"/>
      <c r="LO261" s="92"/>
      <c r="LP261" s="92"/>
      <c r="LQ261" s="92"/>
      <c r="LR261" s="92"/>
      <c r="LS261" s="92"/>
      <c r="LT261" s="92"/>
      <c r="LU261" s="92"/>
      <c r="LV261" s="92"/>
      <c r="LW261" s="92"/>
      <c r="LX261" s="92"/>
      <c r="LY261" s="92"/>
      <c r="LZ261" s="92"/>
      <c r="MA261" s="92"/>
      <c r="MB261" s="92"/>
      <c r="MC261" s="92"/>
      <c r="MD261" s="92"/>
      <c r="ME261" s="92"/>
      <c r="MF261" s="92"/>
      <c r="MG261" s="92"/>
      <c r="MH261" s="92"/>
      <c r="MI261" s="92"/>
      <c r="MJ261" s="92"/>
      <c r="MK261" s="92"/>
      <c r="ML261" s="92"/>
      <c r="MM261" s="92"/>
      <c r="MN261" s="92"/>
      <c r="MO261" s="92"/>
      <c r="MP261" s="92"/>
      <c r="MQ261" s="92"/>
      <c r="MR261" s="92"/>
      <c r="MS261" s="92"/>
      <c r="MT261" s="92"/>
      <c r="MU261" s="92"/>
      <c r="MV261" s="92"/>
      <c r="MW261" s="92"/>
      <c r="MX261" s="92"/>
      <c r="MY261" s="92"/>
      <c r="MZ261" s="92"/>
      <c r="NA261" s="92"/>
      <c r="NB261" s="92"/>
      <c r="NC261" s="92"/>
      <c r="ND261" s="92"/>
      <c r="NE261" s="92"/>
      <c r="NF261" s="92"/>
      <c r="NG261" s="92"/>
      <c r="NH261" s="92"/>
      <c r="NI261" s="92"/>
      <c r="NJ261" s="92"/>
      <c r="NK261" s="92"/>
      <c r="NL261" s="92"/>
      <c r="NM261" s="92"/>
      <c r="NN261" s="92"/>
      <c r="NO261" s="92"/>
      <c r="NP261" s="92"/>
      <c r="NQ261" s="92"/>
      <c r="NR261" s="92"/>
      <c r="NS261" s="92"/>
      <c r="NT261" s="92"/>
      <c r="NU261" s="92"/>
      <c r="NV261" s="92"/>
      <c r="NW261" s="92"/>
      <c r="NX261" s="92"/>
      <c r="NY261" s="92"/>
      <c r="NZ261" s="92"/>
      <c r="OA261" s="92"/>
      <c r="OB261" s="92"/>
      <c r="OC261" s="92"/>
      <c r="OD261" s="92"/>
      <c r="OE261" s="92"/>
      <c r="OF261" s="92"/>
      <c r="OG261" s="92"/>
      <c r="OH261" s="92"/>
      <c r="OI261" s="92"/>
      <c r="OJ261" s="92"/>
      <c r="OK261" s="92"/>
      <c r="OL261" s="92"/>
      <c r="OM261" s="92"/>
      <c r="ON261" s="92"/>
      <c r="OO261" s="92"/>
      <c r="OP261" s="92"/>
      <c r="OQ261" s="92"/>
      <c r="OR261" s="92"/>
      <c r="OS261" s="92"/>
      <c r="OT261" s="92"/>
      <c r="OU261" s="92"/>
      <c r="OV261" s="92"/>
      <c r="OW261" s="92"/>
      <c r="OX261" s="92"/>
      <c r="OY261" s="92"/>
      <c r="OZ261" s="92"/>
      <c r="PA261" s="92"/>
      <c r="PB261" s="92"/>
      <c r="PC261" s="92"/>
      <c r="PD261" s="92"/>
      <c r="PE261" s="92"/>
      <c r="PF261" s="92"/>
      <c r="PG261" s="92"/>
      <c r="PH261" s="92"/>
      <c r="PI261" s="92"/>
      <c r="PJ261" s="92"/>
      <c r="PK261" s="92"/>
      <c r="PL261" s="92"/>
      <c r="PM261" s="92"/>
      <c r="PN261" s="92"/>
      <c r="PO261" s="92"/>
      <c r="PP261" s="92"/>
      <c r="PQ261" s="92"/>
      <c r="PR261" s="92"/>
      <c r="PS261" s="92"/>
      <c r="PT261" s="92"/>
      <c r="PU261" s="92"/>
      <c r="PV261" s="92"/>
      <c r="PW261" s="92"/>
      <c r="PX261" s="92"/>
      <c r="PY261" s="92"/>
      <c r="PZ261" s="92"/>
      <c r="QA261" s="92"/>
      <c r="QB261" s="92"/>
      <c r="QC261" s="92"/>
      <c r="QD261" s="92"/>
      <c r="QE261" s="92"/>
      <c r="QF261" s="92"/>
      <c r="QG261" s="92"/>
      <c r="QH261" s="92"/>
      <c r="QI261" s="92"/>
      <c r="QJ261" s="92"/>
      <c r="QK261" s="92"/>
      <c r="QL261" s="92"/>
      <c r="QM261" s="92"/>
      <c r="QN261" s="92"/>
      <c r="QO261" s="92"/>
      <c r="QP261" s="92"/>
      <c r="QQ261" s="92"/>
      <c r="QR261" s="92"/>
      <c r="QS261" s="92"/>
      <c r="QT261" s="92"/>
      <c r="QU261" s="92"/>
      <c r="QV261" s="92"/>
      <c r="QW261" s="92"/>
      <c r="QX261" s="92"/>
      <c r="QY261" s="92"/>
      <c r="QZ261" s="92"/>
      <c r="RA261" s="92"/>
      <c r="RB261" s="92"/>
      <c r="RC261" s="92"/>
      <c r="RD261" s="92"/>
      <c r="RE261" s="92"/>
      <c r="RF261" s="92"/>
      <c r="RG261" s="92"/>
      <c r="RH261" s="92"/>
      <c r="RI261" s="92"/>
      <c r="RJ261" s="92"/>
      <c r="RK261" s="92"/>
      <c r="RL261" s="92"/>
      <c r="RM261" s="92"/>
      <c r="RN261" s="92"/>
      <c r="RO261" s="92"/>
      <c r="RP261" s="92"/>
      <c r="RQ261" s="92"/>
      <c r="RR261" s="92"/>
      <c r="RS261" s="92"/>
      <c r="RT261" s="92"/>
      <c r="RU261" s="92"/>
      <c r="RV261" s="92"/>
      <c r="RW261" s="92"/>
      <c r="RX261" s="92"/>
      <c r="RY261" s="92"/>
      <c r="RZ261" s="92"/>
      <c r="SA261" s="92"/>
      <c r="SB261" s="92"/>
      <c r="SC261" s="92"/>
      <c r="SD261" s="92"/>
      <c r="SE261" s="92"/>
      <c r="SF261" s="92"/>
      <c r="SG261" s="92"/>
      <c r="SH261" s="92"/>
      <c r="SI261" s="92"/>
      <c r="SJ261" s="92"/>
      <c r="SK261" s="92"/>
      <c r="SL261" s="92"/>
      <c r="SM261" s="92"/>
      <c r="SN261" s="92"/>
      <c r="SO261" s="92"/>
      <c r="SP261" s="92"/>
      <c r="SQ261" s="92"/>
      <c r="SR261" s="92"/>
      <c r="SS261" s="92"/>
      <c r="ST261" s="92"/>
      <c r="SU261" s="92"/>
      <c r="SV261" s="92"/>
      <c r="SW261" s="92"/>
      <c r="SX261" s="92"/>
      <c r="SY261" s="92"/>
      <c r="SZ261" s="92"/>
      <c r="TA261" s="92"/>
      <c r="TB261" s="92"/>
      <c r="TC261" s="92"/>
      <c r="TD261" s="92"/>
      <c r="TE261" s="92"/>
      <c r="TF261" s="92"/>
      <c r="TG261" s="92"/>
      <c r="TH261" s="92"/>
      <c r="TI261" s="92"/>
      <c r="TJ261" s="92"/>
      <c r="TK261" s="92"/>
      <c r="TL261" s="92"/>
      <c r="TM261" s="92"/>
      <c r="TN261" s="92"/>
      <c r="TO261" s="92"/>
      <c r="TP261" s="92"/>
      <c r="TQ261" s="92"/>
      <c r="TR261" s="92"/>
      <c r="TS261" s="92"/>
      <c r="TT261" s="92"/>
      <c r="TU261" s="92"/>
      <c r="TV261" s="92"/>
      <c r="TW261" s="92"/>
      <c r="TX261" s="92"/>
      <c r="TY261" s="92"/>
      <c r="TZ261" s="92"/>
      <c r="UA261" s="92"/>
      <c r="UB261" s="92"/>
      <c r="UC261" s="92"/>
      <c r="UD261" s="92"/>
      <c r="UE261" s="92"/>
      <c r="UF261" s="92"/>
      <c r="UG261" s="92"/>
      <c r="UH261" s="92"/>
      <c r="UI261" s="92"/>
      <c r="UJ261" s="92"/>
      <c r="UK261" s="92"/>
      <c r="UL261" s="92"/>
      <c r="UM261" s="92"/>
      <c r="UN261" s="92"/>
      <c r="UO261" s="92"/>
      <c r="UP261" s="92"/>
      <c r="UQ261" s="92"/>
      <c r="UR261" s="92"/>
      <c r="US261" s="92"/>
      <c r="UT261" s="92"/>
      <c r="UU261" s="92"/>
      <c r="UV261" s="92"/>
      <c r="UW261" s="92"/>
      <c r="UX261" s="92"/>
      <c r="UY261" s="92"/>
      <c r="UZ261" s="92"/>
      <c r="VA261" s="92"/>
      <c r="VB261" s="92"/>
      <c r="VC261" s="92"/>
      <c r="VD261" s="92"/>
      <c r="VE261" s="92"/>
      <c r="VF261" s="92"/>
      <c r="VG261" s="92"/>
      <c r="VH261" s="92"/>
      <c r="VI261" s="92"/>
      <c r="VJ261" s="92"/>
      <c r="VK261" s="92"/>
      <c r="VL261" s="92"/>
      <c r="VM261" s="92"/>
      <c r="VN261" s="92"/>
      <c r="VO261" s="92"/>
      <c r="VP261" s="92"/>
      <c r="VQ261" s="92"/>
      <c r="VR261" s="92"/>
      <c r="VS261" s="92"/>
      <c r="VT261" s="92"/>
      <c r="VU261" s="92"/>
      <c r="VV261" s="92"/>
      <c r="VW261" s="92"/>
      <c r="VX261" s="92"/>
      <c r="VY261" s="92"/>
      <c r="VZ261" s="92"/>
      <c r="WA261" s="92"/>
      <c r="WB261" s="92"/>
      <c r="WC261" s="92"/>
      <c r="WD261" s="92"/>
      <c r="WE261" s="92"/>
      <c r="WF261" s="92"/>
      <c r="WG261" s="92"/>
      <c r="WH261" s="92"/>
      <c r="WI261" s="92"/>
      <c r="WJ261" s="92"/>
      <c r="WK261" s="92"/>
      <c r="WL261" s="92"/>
      <c r="WM261" s="92"/>
      <c r="WN261" s="92"/>
      <c r="WO261" s="92"/>
      <c r="WP261" s="92"/>
      <c r="WQ261" s="92"/>
      <c r="WR261" s="92"/>
      <c r="WS261" s="92"/>
      <c r="WT261" s="92"/>
      <c r="WU261" s="92"/>
      <c r="WV261" s="92"/>
      <c r="WW261" s="92"/>
      <c r="WX261" s="92"/>
      <c r="WY261" s="92"/>
      <c r="WZ261" s="92"/>
      <c r="XA261" s="92"/>
      <c r="XB261" s="92"/>
      <c r="XC261" s="92"/>
      <c r="XD261" s="92"/>
      <c r="XE261" s="92"/>
      <c r="XF261" s="92"/>
      <c r="XG261" s="92"/>
      <c r="XH261" s="92"/>
      <c r="XI261" s="92"/>
      <c r="XJ261" s="92"/>
      <c r="XK261" s="92"/>
      <c r="XL261" s="92"/>
      <c r="XM261" s="92"/>
      <c r="XN261" s="92"/>
      <c r="XO261" s="92"/>
      <c r="XP261" s="92"/>
      <c r="XQ261" s="92"/>
      <c r="XR261" s="92"/>
      <c r="XS261" s="92"/>
      <c r="XT261" s="92"/>
      <c r="XU261" s="92"/>
      <c r="XV261" s="92"/>
      <c r="XW261" s="92"/>
      <c r="XX261" s="92"/>
      <c r="XY261" s="92"/>
      <c r="XZ261" s="92"/>
      <c r="YA261" s="92"/>
      <c r="YB261" s="92"/>
      <c r="YC261" s="92"/>
      <c r="YD261" s="92"/>
      <c r="YE261" s="92"/>
      <c r="YF261" s="92"/>
      <c r="YG261" s="92"/>
      <c r="YH261" s="92"/>
      <c r="YI261" s="92"/>
      <c r="YJ261" s="92"/>
      <c r="YK261" s="92"/>
      <c r="YL261" s="92"/>
      <c r="YM261" s="92"/>
      <c r="YN261" s="92"/>
      <c r="YO261" s="92"/>
      <c r="YP261" s="92"/>
      <c r="YQ261" s="92"/>
      <c r="YR261" s="92"/>
      <c r="YS261" s="92"/>
      <c r="YT261" s="92"/>
      <c r="YU261" s="92"/>
      <c r="YV261" s="92"/>
      <c r="YW261" s="92"/>
      <c r="YX261" s="92"/>
      <c r="YY261" s="92"/>
      <c r="YZ261" s="92"/>
      <c r="ZA261" s="92"/>
      <c r="ZB261" s="92"/>
      <c r="ZC261" s="92"/>
      <c r="ZD261" s="92"/>
      <c r="ZE261" s="92"/>
      <c r="ZF261" s="92"/>
      <c r="ZG261" s="92"/>
      <c r="ZH261" s="92"/>
      <c r="ZI261" s="92"/>
      <c r="ZJ261" s="92"/>
      <c r="ZK261" s="92"/>
      <c r="ZL261" s="92"/>
      <c r="ZM261" s="92"/>
      <c r="ZN261" s="92"/>
      <c r="ZO261" s="92"/>
      <c r="ZP261" s="92"/>
      <c r="ZQ261" s="92"/>
      <c r="ZR261" s="92"/>
      <c r="ZS261" s="92"/>
      <c r="ZT261" s="92"/>
      <c r="ZU261" s="92"/>
      <c r="ZV261" s="92"/>
      <c r="ZW261" s="92"/>
      <c r="ZX261" s="92"/>
      <c r="ZY261" s="92"/>
      <c r="ZZ261" s="92"/>
      <c r="AAA261" s="92"/>
      <c r="AAB261" s="92"/>
      <c r="AAC261" s="92"/>
      <c r="AAD261" s="92"/>
      <c r="AAE261" s="92"/>
      <c r="AAF261" s="92"/>
      <c r="AAG261" s="92"/>
      <c r="AAH261" s="92"/>
      <c r="AAI261" s="92"/>
      <c r="AAJ261" s="92"/>
      <c r="AAK261" s="92"/>
      <c r="AAL261" s="92"/>
      <c r="AAM261" s="92"/>
      <c r="AAN261" s="92"/>
      <c r="AAO261" s="92"/>
      <c r="AAP261" s="92"/>
      <c r="AAQ261" s="92"/>
      <c r="AAR261" s="92"/>
      <c r="AAS261" s="92"/>
      <c r="AAT261" s="92"/>
      <c r="AAU261" s="92"/>
      <c r="AAV261" s="92"/>
      <c r="AAW261" s="92"/>
      <c r="AAX261" s="92"/>
      <c r="AAY261" s="92"/>
      <c r="AAZ261" s="92"/>
      <c r="ABA261" s="92"/>
      <c r="ABB261" s="92"/>
      <c r="ABC261" s="92"/>
      <c r="ABD261" s="92"/>
      <c r="ABE261" s="92"/>
      <c r="ABF261" s="92"/>
      <c r="ABG261" s="92"/>
      <c r="ABH261" s="92"/>
      <c r="ABI261" s="92"/>
      <c r="ABJ261" s="92"/>
      <c r="ABK261" s="92"/>
      <c r="ABL261" s="92"/>
      <c r="ABM261" s="92"/>
      <c r="ABN261" s="92"/>
      <c r="ABO261" s="92"/>
      <c r="ABP261" s="92"/>
      <c r="ABQ261" s="92"/>
      <c r="ABR261" s="92"/>
      <c r="ABS261" s="92"/>
      <c r="ABT261" s="92"/>
      <c r="ABU261" s="92"/>
      <c r="ABV261" s="92"/>
      <c r="ABW261" s="92"/>
      <c r="ABX261" s="92"/>
      <c r="ABY261" s="92"/>
      <c r="ABZ261" s="92"/>
      <c r="ACA261" s="92"/>
      <c r="ACB261" s="92"/>
      <c r="ACC261" s="92"/>
      <c r="ACD261" s="92"/>
      <c r="ACE261" s="92"/>
      <c r="ACF261" s="92"/>
      <c r="ACG261" s="92"/>
      <c r="ACH261" s="92"/>
      <c r="ACI261" s="92"/>
      <c r="ACJ261" s="92"/>
      <c r="ACK261" s="92"/>
      <c r="ACL261" s="92"/>
      <c r="ACM261" s="92"/>
      <c r="ACN261" s="92"/>
      <c r="ACO261" s="92"/>
      <c r="ACP261" s="92"/>
      <c r="ACQ261" s="92"/>
      <c r="ACR261" s="92"/>
      <c r="ACS261" s="92"/>
      <c r="ACT261" s="92"/>
      <c r="ACU261" s="92"/>
      <c r="ACV261" s="92"/>
      <c r="ACW261" s="92"/>
      <c r="ACX261" s="92"/>
      <c r="ACY261" s="92"/>
      <c r="ACZ261" s="92"/>
      <c r="ADA261" s="92"/>
      <c r="ADB261" s="92"/>
      <c r="ADC261" s="92"/>
      <c r="ADD261" s="92"/>
      <c r="ADE261" s="92"/>
      <c r="ADF261" s="92"/>
      <c r="ADG261" s="92"/>
      <c r="ADH261" s="92"/>
      <c r="ADI261" s="92"/>
      <c r="ADJ261" s="92"/>
      <c r="ADK261" s="92"/>
      <c r="ADL261" s="92"/>
      <c r="ADM261" s="92"/>
      <c r="ADN261" s="92"/>
      <c r="ADO261" s="92"/>
      <c r="ADP261" s="92"/>
      <c r="ADQ261" s="92"/>
      <c r="ADR261" s="92"/>
      <c r="ADS261" s="92"/>
      <c r="ADT261" s="92"/>
      <c r="ADU261" s="92"/>
      <c r="ADV261" s="92"/>
      <c r="ADW261" s="92"/>
      <c r="ADX261" s="92"/>
      <c r="ADY261" s="92"/>
      <c r="ADZ261" s="92"/>
      <c r="AEA261" s="92"/>
      <c r="AEB261" s="92"/>
      <c r="AEC261" s="92"/>
      <c r="AED261" s="92"/>
      <c r="AEE261" s="92"/>
      <c r="AEF261" s="92"/>
      <c r="AEG261" s="92"/>
      <c r="AEH261" s="92"/>
      <c r="AEI261" s="92"/>
      <c r="AEJ261" s="92"/>
      <c r="AEK261" s="92"/>
      <c r="AEL261" s="92"/>
      <c r="AEM261" s="92"/>
      <c r="AEN261" s="92"/>
      <c r="AEO261" s="92"/>
      <c r="AEP261" s="92"/>
      <c r="AEQ261" s="92"/>
      <c r="AER261" s="92"/>
      <c r="AES261" s="92"/>
      <c r="AET261" s="92"/>
      <c r="AEU261" s="92"/>
      <c r="AEV261" s="92"/>
      <c r="AEW261" s="92"/>
      <c r="AEX261" s="92"/>
      <c r="AEY261" s="92"/>
      <c r="AEZ261" s="92"/>
      <c r="AFA261" s="92"/>
      <c r="AFB261" s="92"/>
      <c r="AFC261" s="92"/>
      <c r="AFD261" s="92"/>
      <c r="AFE261" s="92"/>
      <c r="AFF261" s="92"/>
      <c r="AFG261" s="92"/>
      <c r="AFH261" s="92"/>
      <c r="AFI261" s="92"/>
      <c r="AFJ261" s="92"/>
      <c r="AFK261" s="92"/>
      <c r="AFL261" s="92"/>
      <c r="AFM261" s="92"/>
      <c r="AFN261" s="92"/>
      <c r="AFO261" s="92"/>
      <c r="AFP261" s="92"/>
      <c r="AFQ261" s="92"/>
      <c r="AFR261" s="92"/>
      <c r="AFS261" s="92"/>
      <c r="AFT261" s="92"/>
      <c r="AFU261" s="92"/>
      <c r="AFV261" s="92"/>
      <c r="AFW261" s="92"/>
      <c r="AFX261" s="92"/>
      <c r="AFY261" s="92"/>
      <c r="AFZ261" s="92"/>
      <c r="AGA261" s="92"/>
      <c r="AGB261" s="92"/>
      <c r="AGC261" s="92"/>
      <c r="AGD261" s="92"/>
      <c r="AGE261" s="92"/>
      <c r="AGF261" s="92"/>
      <c r="AGG261" s="92"/>
      <c r="AGH261" s="92"/>
      <c r="AGI261" s="92"/>
      <c r="AGJ261" s="92"/>
      <c r="AGK261" s="92"/>
      <c r="AGL261" s="92"/>
      <c r="AGM261" s="92"/>
      <c r="AGN261" s="92"/>
      <c r="AGO261" s="92"/>
      <c r="AGP261" s="92"/>
      <c r="AGQ261" s="92"/>
      <c r="AGR261" s="92"/>
      <c r="AGS261" s="92"/>
      <c r="AGT261" s="92"/>
      <c r="AGU261" s="92"/>
      <c r="AGV261" s="92"/>
      <c r="AGW261" s="92"/>
      <c r="AGX261" s="92"/>
      <c r="AGY261" s="92"/>
      <c r="AGZ261" s="92"/>
      <c r="AHA261" s="92"/>
      <c r="AHB261" s="92"/>
      <c r="AHC261" s="92"/>
      <c r="AHD261" s="92"/>
      <c r="AHE261" s="92"/>
      <c r="AHF261" s="92"/>
      <c r="AHG261" s="92"/>
      <c r="AHH261" s="92"/>
      <c r="AHI261" s="92"/>
      <c r="AHJ261" s="92"/>
      <c r="AHK261" s="92"/>
      <c r="AHL261" s="92"/>
      <c r="AHM261" s="92"/>
      <c r="AHN261" s="92"/>
      <c r="AHO261" s="92"/>
      <c r="AHP261" s="92"/>
      <c r="AHQ261" s="92"/>
      <c r="AHR261" s="92"/>
      <c r="AHS261" s="92"/>
      <c r="AHT261" s="92"/>
      <c r="AHU261" s="92"/>
      <c r="AHV261" s="92"/>
      <c r="AHW261" s="92"/>
      <c r="AHX261" s="92"/>
      <c r="AHY261" s="92"/>
      <c r="AHZ261" s="92"/>
      <c r="AIA261" s="92"/>
      <c r="AIB261" s="92"/>
      <c r="AIC261" s="92"/>
      <c r="AID261" s="92"/>
      <c r="AIE261" s="92"/>
      <c r="AIF261" s="92"/>
      <c r="AIG261" s="92"/>
      <c r="AIH261" s="92"/>
      <c r="AII261" s="92"/>
      <c r="AIJ261" s="92"/>
      <c r="AIK261" s="92"/>
      <c r="AIL261" s="92"/>
      <c r="AIM261" s="92"/>
      <c r="AIN261" s="92"/>
      <c r="AIO261" s="92"/>
      <c r="AIP261" s="92"/>
      <c r="AIQ261" s="92"/>
      <c r="AIR261" s="92"/>
      <c r="AIS261" s="92"/>
      <c r="AIT261" s="92"/>
      <c r="AIU261" s="92"/>
      <c r="AIV261" s="92"/>
      <c r="AIW261" s="92"/>
      <c r="AIX261" s="92"/>
      <c r="AIY261" s="92"/>
      <c r="AIZ261" s="92"/>
      <c r="AJA261" s="92"/>
      <c r="AJB261" s="92"/>
      <c r="AJC261" s="92"/>
      <c r="AJD261" s="92"/>
      <c r="AJE261" s="92"/>
      <c r="AJF261" s="92"/>
      <c r="AJG261" s="92"/>
      <c r="AJH261" s="92"/>
      <c r="AJI261" s="92"/>
      <c r="AJJ261" s="92"/>
      <c r="AJK261" s="92"/>
    </row>
    <row r="262" spans="1:947" s="515" customFormat="1" ht="12.75" customHeight="1">
      <c r="A262" s="93"/>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c r="CK262" s="92"/>
      <c r="CL262" s="92"/>
      <c r="CM262" s="92"/>
      <c r="CN262" s="92"/>
      <c r="CO262" s="92"/>
      <c r="CP262" s="92"/>
      <c r="CQ262" s="92"/>
      <c r="CR262" s="92"/>
      <c r="CS262" s="92"/>
      <c r="CT262" s="92"/>
      <c r="CU262" s="92"/>
      <c r="CV262" s="92"/>
      <c r="CW262" s="92"/>
      <c r="CX262" s="92"/>
      <c r="CY262" s="92"/>
      <c r="CZ262" s="92"/>
      <c r="DA262" s="92"/>
      <c r="DB262" s="92"/>
      <c r="DC262" s="92"/>
      <c r="DD262" s="92"/>
      <c r="DE262" s="92"/>
      <c r="DF262" s="92"/>
      <c r="DG262" s="92"/>
      <c r="DH262" s="92"/>
      <c r="DI262" s="92"/>
      <c r="DJ262" s="92"/>
      <c r="DK262" s="92"/>
      <c r="DL262" s="92"/>
      <c r="DM262" s="92"/>
      <c r="DN262" s="92"/>
      <c r="DO262" s="92"/>
      <c r="DP262" s="92"/>
      <c r="DQ262" s="92"/>
      <c r="DR262" s="92"/>
      <c r="DS262" s="92"/>
      <c r="DT262" s="92"/>
      <c r="DU262" s="92"/>
      <c r="DV262" s="92"/>
      <c r="DW262" s="92"/>
      <c r="DX262" s="92"/>
      <c r="DY262" s="92"/>
      <c r="DZ262" s="92"/>
      <c r="EA262" s="92"/>
      <c r="EB262" s="92"/>
      <c r="EC262" s="92"/>
      <c r="ED262" s="92"/>
      <c r="EE262" s="92"/>
      <c r="EF262" s="92"/>
      <c r="EG262" s="92"/>
      <c r="EH262" s="92"/>
      <c r="EI262" s="92"/>
      <c r="EJ262" s="92"/>
      <c r="EK262" s="92"/>
      <c r="EL262" s="92"/>
      <c r="EM262" s="92"/>
      <c r="EN262" s="92"/>
      <c r="EO262" s="92"/>
      <c r="EP262" s="92"/>
      <c r="EQ262" s="92"/>
      <c r="ER262" s="92"/>
      <c r="ES262" s="92"/>
      <c r="ET262" s="92"/>
      <c r="EU262" s="92"/>
      <c r="EV262" s="92"/>
      <c r="EW262" s="92"/>
      <c r="EX262" s="92"/>
      <c r="EY262" s="92"/>
      <c r="EZ262" s="92"/>
      <c r="FA262" s="92"/>
      <c r="FB262" s="92"/>
      <c r="FC262" s="92"/>
      <c r="FD262" s="92"/>
      <c r="FE262" s="92"/>
      <c r="FF262" s="92"/>
      <c r="FG262" s="92"/>
      <c r="FH262" s="92"/>
      <c r="FI262" s="92"/>
      <c r="FJ262" s="92"/>
      <c r="FK262" s="92"/>
      <c r="FL262" s="92"/>
      <c r="FM262" s="92"/>
      <c r="FN262" s="92"/>
      <c r="FO262" s="92"/>
      <c r="FP262" s="92"/>
      <c r="FQ262" s="92"/>
      <c r="FR262" s="92"/>
      <c r="FS262" s="92"/>
      <c r="FT262" s="92"/>
      <c r="FU262" s="92"/>
      <c r="FV262" s="92"/>
      <c r="FW262" s="92"/>
      <c r="FX262" s="92"/>
      <c r="FY262" s="92"/>
      <c r="FZ262" s="92"/>
      <c r="GA262" s="92"/>
      <c r="GB262" s="92"/>
      <c r="GC262" s="92"/>
      <c r="GD262" s="92"/>
      <c r="GE262" s="92"/>
      <c r="GF262" s="92"/>
      <c r="GG262" s="92"/>
      <c r="GH262" s="92"/>
      <c r="GI262" s="92"/>
      <c r="GJ262" s="92"/>
      <c r="GK262" s="92"/>
      <c r="GL262" s="92"/>
      <c r="GM262" s="92"/>
      <c r="GN262" s="92"/>
      <c r="GO262" s="92"/>
      <c r="GP262" s="92"/>
      <c r="GQ262" s="92"/>
      <c r="GR262" s="92"/>
      <c r="GS262" s="92"/>
      <c r="GT262" s="92"/>
      <c r="GU262" s="92"/>
      <c r="GV262" s="92"/>
      <c r="GW262" s="92"/>
      <c r="GX262" s="92"/>
      <c r="GY262" s="92"/>
      <c r="GZ262" s="92"/>
      <c r="HA262" s="92"/>
      <c r="HB262" s="92"/>
      <c r="HC262" s="92"/>
      <c r="HD262" s="92"/>
      <c r="HE262" s="92"/>
      <c r="HF262" s="92"/>
      <c r="HG262" s="92"/>
      <c r="HH262" s="92"/>
      <c r="HI262" s="92"/>
      <c r="HJ262" s="92"/>
      <c r="HK262" s="92"/>
      <c r="HL262" s="92"/>
      <c r="HM262" s="92"/>
      <c r="HN262" s="92"/>
      <c r="HO262" s="92"/>
      <c r="HP262" s="92"/>
      <c r="HQ262" s="92"/>
      <c r="HR262" s="92"/>
      <c r="HS262" s="92"/>
      <c r="HT262" s="92"/>
      <c r="HU262" s="92"/>
      <c r="HV262" s="92"/>
      <c r="HW262" s="92"/>
      <c r="HX262" s="92"/>
      <c r="HY262" s="92"/>
      <c r="HZ262" s="92"/>
      <c r="IA262" s="92"/>
      <c r="IB262" s="92"/>
      <c r="IC262" s="92"/>
      <c r="ID262" s="92"/>
      <c r="IE262" s="92"/>
      <c r="IF262" s="92"/>
      <c r="IG262" s="92"/>
      <c r="IH262" s="92"/>
      <c r="II262" s="92"/>
      <c r="IJ262" s="92"/>
      <c r="IK262" s="92"/>
      <c r="IL262" s="92"/>
      <c r="IM262" s="92"/>
      <c r="IN262" s="92"/>
      <c r="IO262" s="92"/>
      <c r="IP262" s="92"/>
      <c r="IQ262" s="92"/>
      <c r="IR262" s="92"/>
      <c r="IS262" s="92"/>
      <c r="IT262" s="92"/>
      <c r="IU262" s="92"/>
      <c r="IV262" s="92"/>
      <c r="IW262" s="92"/>
      <c r="IX262" s="92"/>
      <c r="IY262" s="92"/>
      <c r="IZ262" s="92"/>
      <c r="JA262" s="92"/>
      <c r="JB262" s="92"/>
      <c r="JC262" s="92"/>
      <c r="JD262" s="92"/>
      <c r="JE262" s="92"/>
      <c r="JF262" s="92"/>
      <c r="JG262" s="92"/>
      <c r="JH262" s="92"/>
      <c r="JI262" s="92"/>
      <c r="JJ262" s="92"/>
      <c r="JK262" s="92"/>
      <c r="JL262" s="92"/>
      <c r="JM262" s="92"/>
      <c r="JN262" s="92"/>
      <c r="JO262" s="92"/>
      <c r="JP262" s="92"/>
      <c r="JQ262" s="92"/>
      <c r="JR262" s="92"/>
      <c r="JS262" s="92"/>
      <c r="JT262" s="92"/>
      <c r="JU262" s="92"/>
      <c r="JV262" s="92"/>
      <c r="JW262" s="92"/>
      <c r="JX262" s="92"/>
      <c r="JY262" s="92"/>
      <c r="JZ262" s="92"/>
      <c r="KA262" s="92"/>
      <c r="KB262" s="92"/>
      <c r="KC262" s="92"/>
      <c r="KD262" s="92"/>
      <c r="KE262" s="92"/>
      <c r="KF262" s="92"/>
      <c r="KG262" s="92"/>
      <c r="KH262" s="92"/>
      <c r="KI262" s="92"/>
      <c r="KJ262" s="92"/>
      <c r="KK262" s="92"/>
      <c r="KL262" s="92"/>
      <c r="KM262" s="92"/>
      <c r="KN262" s="92"/>
      <c r="KO262" s="92"/>
      <c r="KP262" s="92"/>
      <c r="KQ262" s="92"/>
      <c r="KR262" s="92"/>
      <c r="KS262" s="92"/>
      <c r="KT262" s="92"/>
      <c r="KU262" s="92"/>
      <c r="KV262" s="92"/>
      <c r="KW262" s="92"/>
      <c r="KX262" s="92"/>
      <c r="KY262" s="92"/>
      <c r="KZ262" s="92"/>
      <c r="LA262" s="92"/>
      <c r="LB262" s="92"/>
      <c r="LC262" s="92"/>
      <c r="LD262" s="92"/>
      <c r="LE262" s="92"/>
      <c r="LF262" s="92"/>
      <c r="LG262" s="92"/>
      <c r="LH262" s="92"/>
      <c r="LI262" s="92"/>
      <c r="LJ262" s="92"/>
      <c r="LK262" s="92"/>
      <c r="LL262" s="92"/>
      <c r="LM262" s="92"/>
      <c r="LN262" s="92"/>
      <c r="LO262" s="92"/>
      <c r="LP262" s="92"/>
      <c r="LQ262" s="92"/>
      <c r="LR262" s="92"/>
      <c r="LS262" s="92"/>
      <c r="LT262" s="92"/>
      <c r="LU262" s="92"/>
      <c r="LV262" s="92"/>
      <c r="LW262" s="92"/>
      <c r="LX262" s="92"/>
      <c r="LY262" s="92"/>
      <c r="LZ262" s="92"/>
      <c r="MA262" s="92"/>
      <c r="MB262" s="92"/>
      <c r="MC262" s="92"/>
      <c r="MD262" s="92"/>
      <c r="ME262" s="92"/>
      <c r="MF262" s="92"/>
      <c r="MG262" s="92"/>
      <c r="MH262" s="92"/>
      <c r="MI262" s="92"/>
      <c r="MJ262" s="92"/>
      <c r="MK262" s="92"/>
      <c r="ML262" s="92"/>
      <c r="MM262" s="92"/>
      <c r="MN262" s="92"/>
      <c r="MO262" s="92"/>
      <c r="MP262" s="92"/>
      <c r="MQ262" s="92"/>
      <c r="MR262" s="92"/>
      <c r="MS262" s="92"/>
      <c r="MT262" s="92"/>
      <c r="MU262" s="92"/>
      <c r="MV262" s="92"/>
      <c r="MW262" s="92"/>
      <c r="MX262" s="92"/>
      <c r="MY262" s="92"/>
      <c r="MZ262" s="92"/>
      <c r="NA262" s="92"/>
      <c r="NB262" s="92"/>
      <c r="NC262" s="92"/>
      <c r="ND262" s="92"/>
      <c r="NE262" s="92"/>
      <c r="NF262" s="92"/>
      <c r="NG262" s="92"/>
      <c r="NH262" s="92"/>
      <c r="NI262" s="92"/>
      <c r="NJ262" s="92"/>
      <c r="NK262" s="92"/>
      <c r="NL262" s="92"/>
      <c r="NM262" s="92"/>
      <c r="NN262" s="92"/>
      <c r="NO262" s="92"/>
      <c r="NP262" s="92"/>
      <c r="NQ262" s="92"/>
      <c r="NR262" s="92"/>
      <c r="NS262" s="92"/>
      <c r="NT262" s="92"/>
      <c r="NU262" s="92"/>
      <c r="NV262" s="92"/>
      <c r="NW262" s="92"/>
      <c r="NX262" s="92"/>
      <c r="NY262" s="92"/>
      <c r="NZ262" s="92"/>
      <c r="OA262" s="92"/>
      <c r="OB262" s="92"/>
      <c r="OC262" s="92"/>
      <c r="OD262" s="92"/>
      <c r="OE262" s="92"/>
      <c r="OF262" s="92"/>
      <c r="OG262" s="92"/>
      <c r="OH262" s="92"/>
      <c r="OI262" s="92"/>
      <c r="OJ262" s="92"/>
      <c r="OK262" s="92"/>
      <c r="OL262" s="92"/>
      <c r="OM262" s="92"/>
      <c r="ON262" s="92"/>
      <c r="OO262" s="92"/>
      <c r="OP262" s="92"/>
      <c r="OQ262" s="92"/>
      <c r="OR262" s="92"/>
      <c r="OS262" s="92"/>
      <c r="OT262" s="92"/>
      <c r="OU262" s="92"/>
      <c r="OV262" s="92"/>
      <c r="OW262" s="92"/>
      <c r="OX262" s="92"/>
      <c r="OY262" s="92"/>
      <c r="OZ262" s="92"/>
      <c r="PA262" s="92"/>
      <c r="PB262" s="92"/>
      <c r="PC262" s="92"/>
      <c r="PD262" s="92"/>
      <c r="PE262" s="92"/>
      <c r="PF262" s="92"/>
      <c r="PG262" s="92"/>
      <c r="PH262" s="92"/>
      <c r="PI262" s="92"/>
      <c r="PJ262" s="92"/>
      <c r="PK262" s="92"/>
      <c r="PL262" s="92"/>
      <c r="PM262" s="92"/>
      <c r="PN262" s="92"/>
      <c r="PO262" s="92"/>
      <c r="PP262" s="92"/>
      <c r="PQ262" s="92"/>
      <c r="PR262" s="92"/>
      <c r="PS262" s="92"/>
      <c r="PT262" s="92"/>
      <c r="PU262" s="92"/>
      <c r="PV262" s="92"/>
      <c r="PW262" s="92"/>
      <c r="PX262" s="92"/>
      <c r="PY262" s="92"/>
      <c r="PZ262" s="92"/>
      <c r="QA262" s="92"/>
      <c r="QB262" s="92"/>
      <c r="QC262" s="92"/>
      <c r="QD262" s="92"/>
      <c r="QE262" s="92"/>
      <c r="QF262" s="92"/>
      <c r="QG262" s="92"/>
      <c r="QH262" s="92"/>
      <c r="QI262" s="92"/>
      <c r="QJ262" s="92"/>
      <c r="QK262" s="92"/>
      <c r="QL262" s="92"/>
      <c r="QM262" s="92"/>
      <c r="QN262" s="92"/>
      <c r="QO262" s="92"/>
      <c r="QP262" s="92"/>
      <c r="QQ262" s="92"/>
      <c r="QR262" s="92"/>
      <c r="QS262" s="92"/>
      <c r="QT262" s="92"/>
      <c r="QU262" s="92"/>
      <c r="QV262" s="92"/>
      <c r="QW262" s="92"/>
      <c r="QX262" s="92"/>
      <c r="QY262" s="92"/>
      <c r="QZ262" s="92"/>
      <c r="RA262" s="92"/>
      <c r="RB262" s="92"/>
      <c r="RC262" s="92"/>
      <c r="RD262" s="92"/>
      <c r="RE262" s="92"/>
      <c r="RF262" s="92"/>
      <c r="RG262" s="92"/>
      <c r="RH262" s="92"/>
      <c r="RI262" s="92"/>
      <c r="RJ262" s="92"/>
      <c r="RK262" s="92"/>
      <c r="RL262" s="92"/>
      <c r="RM262" s="92"/>
      <c r="RN262" s="92"/>
      <c r="RO262" s="92"/>
      <c r="RP262" s="92"/>
      <c r="RQ262" s="92"/>
      <c r="RR262" s="92"/>
      <c r="RS262" s="92"/>
      <c r="RT262" s="92"/>
      <c r="RU262" s="92"/>
      <c r="RV262" s="92"/>
      <c r="RW262" s="92"/>
      <c r="RX262" s="92"/>
      <c r="RY262" s="92"/>
      <c r="RZ262" s="92"/>
      <c r="SA262" s="92"/>
      <c r="SB262" s="92"/>
      <c r="SC262" s="92"/>
      <c r="SD262" s="92"/>
      <c r="SE262" s="92"/>
      <c r="SF262" s="92"/>
      <c r="SG262" s="92"/>
      <c r="SH262" s="92"/>
      <c r="SI262" s="92"/>
      <c r="SJ262" s="92"/>
      <c r="SK262" s="92"/>
      <c r="SL262" s="92"/>
      <c r="SM262" s="92"/>
      <c r="SN262" s="92"/>
      <c r="SO262" s="92"/>
      <c r="SP262" s="92"/>
      <c r="SQ262" s="92"/>
      <c r="SR262" s="92"/>
      <c r="SS262" s="92"/>
      <c r="ST262" s="92"/>
      <c r="SU262" s="92"/>
      <c r="SV262" s="92"/>
      <c r="SW262" s="92"/>
      <c r="SX262" s="92"/>
      <c r="SY262" s="92"/>
      <c r="SZ262" s="92"/>
      <c r="TA262" s="92"/>
      <c r="TB262" s="92"/>
      <c r="TC262" s="92"/>
      <c r="TD262" s="92"/>
      <c r="TE262" s="92"/>
      <c r="TF262" s="92"/>
      <c r="TG262" s="92"/>
      <c r="TH262" s="92"/>
      <c r="TI262" s="92"/>
      <c r="TJ262" s="92"/>
      <c r="TK262" s="92"/>
      <c r="TL262" s="92"/>
      <c r="TM262" s="92"/>
      <c r="TN262" s="92"/>
      <c r="TO262" s="92"/>
      <c r="TP262" s="92"/>
      <c r="TQ262" s="92"/>
      <c r="TR262" s="92"/>
      <c r="TS262" s="92"/>
      <c r="TT262" s="92"/>
      <c r="TU262" s="92"/>
      <c r="TV262" s="92"/>
      <c r="TW262" s="92"/>
      <c r="TX262" s="92"/>
      <c r="TY262" s="92"/>
      <c r="TZ262" s="92"/>
      <c r="UA262" s="92"/>
      <c r="UB262" s="92"/>
      <c r="UC262" s="92"/>
      <c r="UD262" s="92"/>
      <c r="UE262" s="92"/>
      <c r="UF262" s="92"/>
      <c r="UG262" s="92"/>
      <c r="UH262" s="92"/>
      <c r="UI262" s="92"/>
      <c r="UJ262" s="92"/>
      <c r="UK262" s="92"/>
      <c r="UL262" s="92"/>
      <c r="UM262" s="92"/>
      <c r="UN262" s="92"/>
      <c r="UO262" s="92"/>
      <c r="UP262" s="92"/>
      <c r="UQ262" s="92"/>
      <c r="UR262" s="92"/>
      <c r="US262" s="92"/>
      <c r="UT262" s="92"/>
      <c r="UU262" s="92"/>
      <c r="UV262" s="92"/>
      <c r="UW262" s="92"/>
      <c r="UX262" s="92"/>
      <c r="UY262" s="92"/>
      <c r="UZ262" s="92"/>
      <c r="VA262" s="92"/>
      <c r="VB262" s="92"/>
      <c r="VC262" s="92"/>
      <c r="VD262" s="92"/>
      <c r="VE262" s="92"/>
      <c r="VF262" s="92"/>
      <c r="VG262" s="92"/>
      <c r="VH262" s="92"/>
      <c r="VI262" s="92"/>
      <c r="VJ262" s="92"/>
      <c r="VK262" s="92"/>
      <c r="VL262" s="92"/>
      <c r="VM262" s="92"/>
      <c r="VN262" s="92"/>
      <c r="VO262" s="92"/>
      <c r="VP262" s="92"/>
      <c r="VQ262" s="92"/>
      <c r="VR262" s="92"/>
      <c r="VS262" s="92"/>
      <c r="VT262" s="92"/>
      <c r="VU262" s="92"/>
      <c r="VV262" s="92"/>
      <c r="VW262" s="92"/>
      <c r="VX262" s="92"/>
      <c r="VY262" s="92"/>
      <c r="VZ262" s="92"/>
      <c r="WA262" s="92"/>
      <c r="WB262" s="92"/>
      <c r="WC262" s="92"/>
      <c r="WD262" s="92"/>
      <c r="WE262" s="92"/>
      <c r="WF262" s="92"/>
      <c r="WG262" s="92"/>
      <c r="WH262" s="92"/>
      <c r="WI262" s="92"/>
      <c r="WJ262" s="92"/>
      <c r="WK262" s="92"/>
      <c r="WL262" s="92"/>
      <c r="WM262" s="92"/>
      <c r="WN262" s="92"/>
      <c r="WO262" s="92"/>
      <c r="WP262" s="92"/>
      <c r="WQ262" s="92"/>
      <c r="WR262" s="92"/>
      <c r="WS262" s="92"/>
      <c r="WT262" s="92"/>
      <c r="WU262" s="92"/>
      <c r="WV262" s="92"/>
      <c r="WW262" s="92"/>
      <c r="WX262" s="92"/>
      <c r="WY262" s="92"/>
      <c r="WZ262" s="92"/>
      <c r="XA262" s="92"/>
      <c r="XB262" s="92"/>
      <c r="XC262" s="92"/>
      <c r="XD262" s="92"/>
      <c r="XE262" s="92"/>
      <c r="XF262" s="92"/>
      <c r="XG262" s="92"/>
      <c r="XH262" s="92"/>
      <c r="XI262" s="92"/>
      <c r="XJ262" s="92"/>
      <c r="XK262" s="92"/>
      <c r="XL262" s="92"/>
      <c r="XM262" s="92"/>
      <c r="XN262" s="92"/>
      <c r="XO262" s="92"/>
      <c r="XP262" s="92"/>
      <c r="XQ262" s="92"/>
      <c r="XR262" s="92"/>
      <c r="XS262" s="92"/>
      <c r="XT262" s="92"/>
      <c r="XU262" s="92"/>
      <c r="XV262" s="92"/>
      <c r="XW262" s="92"/>
      <c r="XX262" s="92"/>
      <c r="XY262" s="92"/>
      <c r="XZ262" s="92"/>
      <c r="YA262" s="92"/>
      <c r="YB262" s="92"/>
      <c r="YC262" s="92"/>
      <c r="YD262" s="92"/>
      <c r="YE262" s="92"/>
      <c r="YF262" s="92"/>
      <c r="YG262" s="92"/>
      <c r="YH262" s="92"/>
      <c r="YI262" s="92"/>
      <c r="YJ262" s="92"/>
      <c r="YK262" s="92"/>
      <c r="YL262" s="92"/>
      <c r="YM262" s="92"/>
      <c r="YN262" s="92"/>
      <c r="YO262" s="92"/>
      <c r="YP262" s="92"/>
      <c r="YQ262" s="92"/>
      <c r="YR262" s="92"/>
      <c r="YS262" s="92"/>
      <c r="YT262" s="92"/>
      <c r="YU262" s="92"/>
      <c r="YV262" s="92"/>
      <c r="YW262" s="92"/>
      <c r="YX262" s="92"/>
      <c r="YY262" s="92"/>
      <c r="YZ262" s="92"/>
      <c r="ZA262" s="92"/>
      <c r="ZB262" s="92"/>
      <c r="ZC262" s="92"/>
      <c r="ZD262" s="92"/>
      <c r="ZE262" s="92"/>
      <c r="ZF262" s="92"/>
      <c r="ZG262" s="92"/>
      <c r="ZH262" s="92"/>
      <c r="ZI262" s="92"/>
      <c r="ZJ262" s="92"/>
      <c r="ZK262" s="92"/>
      <c r="ZL262" s="92"/>
      <c r="ZM262" s="92"/>
      <c r="ZN262" s="92"/>
      <c r="ZO262" s="92"/>
      <c r="ZP262" s="92"/>
      <c r="ZQ262" s="92"/>
      <c r="ZR262" s="92"/>
      <c r="ZS262" s="92"/>
      <c r="ZT262" s="92"/>
      <c r="ZU262" s="92"/>
      <c r="ZV262" s="92"/>
      <c r="ZW262" s="92"/>
      <c r="ZX262" s="92"/>
      <c r="ZY262" s="92"/>
      <c r="ZZ262" s="92"/>
      <c r="AAA262" s="92"/>
      <c r="AAB262" s="92"/>
      <c r="AAC262" s="92"/>
      <c r="AAD262" s="92"/>
      <c r="AAE262" s="92"/>
      <c r="AAF262" s="92"/>
      <c r="AAG262" s="92"/>
      <c r="AAH262" s="92"/>
      <c r="AAI262" s="92"/>
      <c r="AAJ262" s="92"/>
      <c r="AAK262" s="92"/>
      <c r="AAL262" s="92"/>
      <c r="AAM262" s="92"/>
      <c r="AAN262" s="92"/>
      <c r="AAO262" s="92"/>
      <c r="AAP262" s="92"/>
      <c r="AAQ262" s="92"/>
      <c r="AAR262" s="92"/>
      <c r="AAS262" s="92"/>
      <c r="AAT262" s="92"/>
      <c r="AAU262" s="92"/>
      <c r="AAV262" s="92"/>
      <c r="AAW262" s="92"/>
      <c r="AAX262" s="92"/>
      <c r="AAY262" s="92"/>
      <c r="AAZ262" s="92"/>
      <c r="ABA262" s="92"/>
      <c r="ABB262" s="92"/>
      <c r="ABC262" s="92"/>
      <c r="ABD262" s="92"/>
      <c r="ABE262" s="92"/>
      <c r="ABF262" s="92"/>
      <c r="ABG262" s="92"/>
      <c r="ABH262" s="92"/>
      <c r="ABI262" s="92"/>
      <c r="ABJ262" s="92"/>
      <c r="ABK262" s="92"/>
      <c r="ABL262" s="92"/>
      <c r="ABM262" s="92"/>
      <c r="ABN262" s="92"/>
      <c r="ABO262" s="92"/>
      <c r="ABP262" s="92"/>
      <c r="ABQ262" s="92"/>
      <c r="ABR262" s="92"/>
      <c r="ABS262" s="92"/>
      <c r="ABT262" s="92"/>
      <c r="ABU262" s="92"/>
      <c r="ABV262" s="92"/>
      <c r="ABW262" s="92"/>
      <c r="ABX262" s="92"/>
      <c r="ABY262" s="92"/>
      <c r="ABZ262" s="92"/>
      <c r="ACA262" s="92"/>
      <c r="ACB262" s="92"/>
      <c r="ACC262" s="92"/>
      <c r="ACD262" s="92"/>
      <c r="ACE262" s="92"/>
      <c r="ACF262" s="92"/>
      <c r="ACG262" s="92"/>
      <c r="ACH262" s="92"/>
      <c r="ACI262" s="92"/>
      <c r="ACJ262" s="92"/>
      <c r="ACK262" s="92"/>
      <c r="ACL262" s="92"/>
      <c r="ACM262" s="92"/>
      <c r="ACN262" s="92"/>
      <c r="ACO262" s="92"/>
      <c r="ACP262" s="92"/>
      <c r="ACQ262" s="92"/>
      <c r="ACR262" s="92"/>
      <c r="ACS262" s="92"/>
      <c r="ACT262" s="92"/>
      <c r="ACU262" s="92"/>
      <c r="ACV262" s="92"/>
      <c r="ACW262" s="92"/>
      <c r="ACX262" s="92"/>
      <c r="ACY262" s="92"/>
      <c r="ACZ262" s="92"/>
      <c r="ADA262" s="92"/>
      <c r="ADB262" s="92"/>
      <c r="ADC262" s="92"/>
      <c r="ADD262" s="92"/>
      <c r="ADE262" s="92"/>
      <c r="ADF262" s="92"/>
      <c r="ADG262" s="92"/>
      <c r="ADH262" s="92"/>
      <c r="ADI262" s="92"/>
      <c r="ADJ262" s="92"/>
      <c r="ADK262" s="92"/>
      <c r="ADL262" s="92"/>
      <c r="ADM262" s="92"/>
      <c r="ADN262" s="92"/>
      <c r="ADO262" s="92"/>
      <c r="ADP262" s="92"/>
      <c r="ADQ262" s="92"/>
      <c r="ADR262" s="92"/>
      <c r="ADS262" s="92"/>
      <c r="ADT262" s="92"/>
      <c r="ADU262" s="92"/>
      <c r="ADV262" s="92"/>
      <c r="ADW262" s="92"/>
      <c r="ADX262" s="92"/>
      <c r="ADY262" s="92"/>
      <c r="ADZ262" s="92"/>
      <c r="AEA262" s="92"/>
      <c r="AEB262" s="92"/>
      <c r="AEC262" s="92"/>
      <c r="AED262" s="92"/>
      <c r="AEE262" s="92"/>
      <c r="AEF262" s="92"/>
      <c r="AEG262" s="92"/>
      <c r="AEH262" s="92"/>
      <c r="AEI262" s="92"/>
      <c r="AEJ262" s="92"/>
      <c r="AEK262" s="92"/>
      <c r="AEL262" s="92"/>
      <c r="AEM262" s="92"/>
      <c r="AEN262" s="92"/>
      <c r="AEO262" s="92"/>
      <c r="AEP262" s="92"/>
      <c r="AEQ262" s="92"/>
      <c r="AER262" s="92"/>
      <c r="AES262" s="92"/>
      <c r="AET262" s="92"/>
      <c r="AEU262" s="92"/>
      <c r="AEV262" s="92"/>
      <c r="AEW262" s="92"/>
      <c r="AEX262" s="92"/>
      <c r="AEY262" s="92"/>
      <c r="AEZ262" s="92"/>
      <c r="AFA262" s="92"/>
      <c r="AFB262" s="92"/>
      <c r="AFC262" s="92"/>
      <c r="AFD262" s="92"/>
      <c r="AFE262" s="92"/>
      <c r="AFF262" s="92"/>
      <c r="AFG262" s="92"/>
      <c r="AFH262" s="92"/>
      <c r="AFI262" s="92"/>
      <c r="AFJ262" s="92"/>
      <c r="AFK262" s="92"/>
      <c r="AFL262" s="92"/>
      <c r="AFM262" s="92"/>
      <c r="AFN262" s="92"/>
      <c r="AFO262" s="92"/>
      <c r="AFP262" s="92"/>
      <c r="AFQ262" s="92"/>
      <c r="AFR262" s="92"/>
      <c r="AFS262" s="92"/>
      <c r="AFT262" s="92"/>
      <c r="AFU262" s="92"/>
      <c r="AFV262" s="92"/>
      <c r="AFW262" s="92"/>
      <c r="AFX262" s="92"/>
      <c r="AFY262" s="92"/>
      <c r="AFZ262" s="92"/>
      <c r="AGA262" s="92"/>
      <c r="AGB262" s="92"/>
      <c r="AGC262" s="92"/>
      <c r="AGD262" s="92"/>
      <c r="AGE262" s="92"/>
      <c r="AGF262" s="92"/>
      <c r="AGG262" s="92"/>
      <c r="AGH262" s="92"/>
      <c r="AGI262" s="92"/>
      <c r="AGJ262" s="92"/>
      <c r="AGK262" s="92"/>
      <c r="AGL262" s="92"/>
      <c r="AGM262" s="92"/>
      <c r="AGN262" s="92"/>
      <c r="AGO262" s="92"/>
      <c r="AGP262" s="92"/>
      <c r="AGQ262" s="92"/>
      <c r="AGR262" s="92"/>
      <c r="AGS262" s="92"/>
      <c r="AGT262" s="92"/>
      <c r="AGU262" s="92"/>
      <c r="AGV262" s="92"/>
      <c r="AGW262" s="92"/>
      <c r="AGX262" s="92"/>
      <c r="AGY262" s="92"/>
      <c r="AGZ262" s="92"/>
      <c r="AHA262" s="92"/>
      <c r="AHB262" s="92"/>
      <c r="AHC262" s="92"/>
      <c r="AHD262" s="92"/>
      <c r="AHE262" s="92"/>
      <c r="AHF262" s="92"/>
      <c r="AHG262" s="92"/>
      <c r="AHH262" s="92"/>
      <c r="AHI262" s="92"/>
      <c r="AHJ262" s="92"/>
      <c r="AHK262" s="92"/>
      <c r="AHL262" s="92"/>
      <c r="AHM262" s="92"/>
      <c r="AHN262" s="92"/>
      <c r="AHO262" s="92"/>
      <c r="AHP262" s="92"/>
      <c r="AHQ262" s="92"/>
      <c r="AHR262" s="92"/>
      <c r="AHS262" s="92"/>
      <c r="AHT262" s="92"/>
      <c r="AHU262" s="92"/>
      <c r="AHV262" s="92"/>
      <c r="AHW262" s="92"/>
      <c r="AHX262" s="92"/>
      <c r="AHY262" s="92"/>
      <c r="AHZ262" s="92"/>
      <c r="AIA262" s="92"/>
      <c r="AIB262" s="92"/>
      <c r="AIC262" s="92"/>
      <c r="AID262" s="92"/>
      <c r="AIE262" s="92"/>
      <c r="AIF262" s="92"/>
      <c r="AIG262" s="92"/>
      <c r="AIH262" s="92"/>
      <c r="AII262" s="92"/>
      <c r="AIJ262" s="92"/>
      <c r="AIK262" s="92"/>
      <c r="AIL262" s="92"/>
      <c r="AIM262" s="92"/>
      <c r="AIN262" s="92"/>
      <c r="AIO262" s="92"/>
      <c r="AIP262" s="92"/>
      <c r="AIQ262" s="92"/>
      <c r="AIR262" s="92"/>
      <c r="AIS262" s="92"/>
      <c r="AIT262" s="92"/>
      <c r="AIU262" s="92"/>
      <c r="AIV262" s="92"/>
      <c r="AIW262" s="92"/>
      <c r="AIX262" s="92"/>
      <c r="AIY262" s="92"/>
      <c r="AIZ262" s="92"/>
      <c r="AJA262" s="92"/>
      <c r="AJB262" s="92"/>
      <c r="AJC262" s="92"/>
      <c r="AJD262" s="92"/>
      <c r="AJE262" s="92"/>
      <c r="AJF262" s="92"/>
      <c r="AJG262" s="92"/>
      <c r="AJH262" s="92"/>
      <c r="AJI262" s="92"/>
      <c r="AJJ262" s="92"/>
      <c r="AJK262" s="92"/>
    </row>
    <row r="263" spans="1:947" s="515" customFormat="1" ht="12.75" customHeight="1">
      <c r="A263" s="93"/>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c r="CK263" s="92"/>
      <c r="CL263" s="92"/>
      <c r="CM263" s="92"/>
      <c r="CN263" s="92"/>
      <c r="CO263" s="92"/>
      <c r="CP263" s="92"/>
      <c r="CQ263" s="92"/>
      <c r="CR263" s="92"/>
      <c r="CS263" s="92"/>
      <c r="CT263" s="92"/>
      <c r="CU263" s="92"/>
      <c r="CV263" s="92"/>
      <c r="CW263" s="92"/>
      <c r="CX263" s="92"/>
      <c r="CY263" s="92"/>
      <c r="CZ263" s="92"/>
      <c r="DA263" s="92"/>
      <c r="DB263" s="92"/>
      <c r="DC263" s="92"/>
      <c r="DD263" s="92"/>
      <c r="DE263" s="92"/>
      <c r="DF263" s="92"/>
      <c r="DG263" s="92"/>
      <c r="DH263" s="92"/>
      <c r="DI263" s="92"/>
      <c r="DJ263" s="92"/>
      <c r="DK263" s="92"/>
      <c r="DL263" s="92"/>
      <c r="DM263" s="92"/>
      <c r="DN263" s="92"/>
      <c r="DO263" s="92"/>
      <c r="DP263" s="92"/>
      <c r="DQ263" s="92"/>
      <c r="DR263" s="92"/>
      <c r="DS263" s="92"/>
      <c r="DT263" s="92"/>
      <c r="DU263" s="92"/>
      <c r="DV263" s="92"/>
      <c r="DW263" s="92"/>
      <c r="DX263" s="92"/>
      <c r="DY263" s="92"/>
      <c r="DZ263" s="92"/>
      <c r="EA263" s="92"/>
      <c r="EB263" s="92"/>
      <c r="EC263" s="92"/>
      <c r="ED263" s="92"/>
      <c r="EE263" s="92"/>
      <c r="EF263" s="92"/>
      <c r="EG263" s="92"/>
      <c r="EH263" s="92"/>
      <c r="EI263" s="92"/>
      <c r="EJ263" s="92"/>
      <c r="EK263" s="92"/>
      <c r="EL263" s="92"/>
      <c r="EM263" s="92"/>
      <c r="EN263" s="92"/>
      <c r="EO263" s="92"/>
      <c r="EP263" s="92"/>
      <c r="EQ263" s="92"/>
      <c r="ER263" s="92"/>
      <c r="ES263" s="92"/>
      <c r="ET263" s="92"/>
      <c r="EU263" s="92"/>
      <c r="EV263" s="92"/>
      <c r="EW263" s="92"/>
      <c r="EX263" s="92"/>
      <c r="EY263" s="92"/>
      <c r="EZ263" s="92"/>
      <c r="FA263" s="92"/>
      <c r="FB263" s="92"/>
      <c r="FC263" s="92"/>
      <c r="FD263" s="92"/>
      <c r="FE263" s="92"/>
      <c r="FF263" s="92"/>
      <c r="FG263" s="92"/>
      <c r="FH263" s="92"/>
      <c r="FI263" s="92"/>
      <c r="FJ263" s="92"/>
      <c r="FK263" s="92"/>
      <c r="FL263" s="92"/>
      <c r="FM263" s="92"/>
      <c r="FN263" s="92"/>
      <c r="FO263" s="92"/>
      <c r="FP263" s="92"/>
      <c r="FQ263" s="92"/>
      <c r="FR263" s="92"/>
      <c r="FS263" s="92"/>
      <c r="FT263" s="92"/>
      <c r="FU263" s="92"/>
      <c r="FV263" s="92"/>
      <c r="FW263" s="92"/>
      <c r="FX263" s="92"/>
      <c r="FY263" s="92"/>
      <c r="FZ263" s="92"/>
      <c r="GA263" s="92"/>
      <c r="GB263" s="92"/>
      <c r="GC263" s="92"/>
      <c r="GD263" s="92"/>
      <c r="GE263" s="92"/>
      <c r="GF263" s="92"/>
      <c r="GG263" s="92"/>
      <c r="GH263" s="92"/>
      <c r="GI263" s="92"/>
      <c r="GJ263" s="92"/>
      <c r="GK263" s="92"/>
      <c r="GL263" s="92"/>
      <c r="GM263" s="92"/>
      <c r="GN263" s="92"/>
      <c r="GO263" s="92"/>
      <c r="GP263" s="92"/>
      <c r="GQ263" s="92"/>
      <c r="GR263" s="92"/>
      <c r="GS263" s="92"/>
      <c r="GT263" s="92"/>
      <c r="GU263" s="92"/>
      <c r="GV263" s="92"/>
      <c r="GW263" s="92"/>
      <c r="GX263" s="92"/>
      <c r="GY263" s="92"/>
      <c r="GZ263" s="92"/>
      <c r="HA263" s="92"/>
      <c r="HB263" s="92"/>
      <c r="HC263" s="92"/>
      <c r="HD263" s="92"/>
      <c r="HE263" s="92"/>
      <c r="HF263" s="92"/>
      <c r="HG263" s="92"/>
      <c r="HH263" s="92"/>
      <c r="HI263" s="92"/>
      <c r="HJ263" s="92"/>
      <c r="HK263" s="92"/>
      <c r="HL263" s="92"/>
      <c r="HM263" s="92"/>
      <c r="HN263" s="92"/>
      <c r="HO263" s="92"/>
      <c r="HP263" s="92"/>
      <c r="HQ263" s="92"/>
      <c r="HR263" s="92"/>
      <c r="HS263" s="92"/>
      <c r="HT263" s="92"/>
      <c r="HU263" s="92"/>
      <c r="HV263" s="92"/>
      <c r="HW263" s="92"/>
      <c r="HX263" s="92"/>
      <c r="HY263" s="92"/>
      <c r="HZ263" s="92"/>
      <c r="IA263" s="92"/>
      <c r="IB263" s="92"/>
      <c r="IC263" s="92"/>
      <c r="ID263" s="92"/>
      <c r="IE263" s="92"/>
      <c r="IF263" s="92"/>
      <c r="IG263" s="92"/>
      <c r="IH263" s="92"/>
      <c r="II263" s="92"/>
      <c r="IJ263" s="92"/>
      <c r="IK263" s="92"/>
      <c r="IL263" s="92"/>
      <c r="IM263" s="92"/>
      <c r="IN263" s="92"/>
      <c r="IO263" s="92"/>
      <c r="IP263" s="92"/>
      <c r="IQ263" s="92"/>
      <c r="IR263" s="92"/>
      <c r="IS263" s="92"/>
      <c r="IT263" s="92"/>
      <c r="IU263" s="92"/>
      <c r="IV263" s="92"/>
      <c r="IW263" s="92"/>
      <c r="IX263" s="92"/>
      <c r="IY263" s="92"/>
      <c r="IZ263" s="92"/>
      <c r="JA263" s="92"/>
      <c r="JB263" s="92"/>
      <c r="JC263" s="92"/>
      <c r="JD263" s="92"/>
      <c r="JE263" s="92"/>
      <c r="JF263" s="92"/>
      <c r="JG263" s="92"/>
      <c r="JH263" s="92"/>
      <c r="JI263" s="92"/>
      <c r="JJ263" s="92"/>
      <c r="JK263" s="92"/>
      <c r="JL263" s="92"/>
      <c r="JM263" s="92"/>
      <c r="JN263" s="92"/>
      <c r="JO263" s="92"/>
      <c r="JP263" s="92"/>
      <c r="JQ263" s="92"/>
      <c r="JR263" s="92"/>
      <c r="JS263" s="92"/>
      <c r="JT263" s="92"/>
      <c r="JU263" s="92"/>
      <c r="JV263" s="92"/>
      <c r="JW263" s="92"/>
      <c r="JX263" s="92"/>
      <c r="JY263" s="92"/>
      <c r="JZ263" s="92"/>
      <c r="KA263" s="92"/>
      <c r="KB263" s="92"/>
      <c r="KC263" s="92"/>
      <c r="KD263" s="92"/>
      <c r="KE263" s="92"/>
      <c r="KF263" s="92"/>
      <c r="KG263" s="92"/>
      <c r="KH263" s="92"/>
      <c r="KI263" s="92"/>
      <c r="KJ263" s="92"/>
      <c r="KK263" s="92"/>
      <c r="KL263" s="92"/>
      <c r="KM263" s="92"/>
      <c r="KN263" s="92"/>
      <c r="KO263" s="92"/>
      <c r="KP263" s="92"/>
      <c r="KQ263" s="92"/>
      <c r="KR263" s="92"/>
      <c r="KS263" s="92"/>
      <c r="KT263" s="92"/>
      <c r="KU263" s="92"/>
      <c r="KV263" s="92"/>
      <c r="KW263" s="92"/>
      <c r="KX263" s="92"/>
      <c r="KY263" s="92"/>
      <c r="KZ263" s="92"/>
      <c r="LA263" s="92"/>
      <c r="LB263" s="92"/>
      <c r="LC263" s="92"/>
      <c r="LD263" s="92"/>
      <c r="LE263" s="92"/>
      <c r="LF263" s="92"/>
      <c r="LG263" s="92"/>
      <c r="LH263" s="92"/>
      <c r="LI263" s="92"/>
      <c r="LJ263" s="92"/>
      <c r="LK263" s="92"/>
      <c r="LL263" s="92"/>
      <c r="LM263" s="92"/>
      <c r="LN263" s="92"/>
      <c r="LO263" s="92"/>
      <c r="LP263" s="92"/>
      <c r="LQ263" s="92"/>
      <c r="LR263" s="92"/>
      <c r="LS263" s="92"/>
      <c r="LT263" s="92"/>
      <c r="LU263" s="92"/>
      <c r="LV263" s="92"/>
      <c r="LW263" s="92"/>
      <c r="LX263" s="92"/>
      <c r="LY263" s="92"/>
      <c r="LZ263" s="92"/>
      <c r="MA263" s="92"/>
      <c r="MB263" s="92"/>
      <c r="MC263" s="92"/>
      <c r="MD263" s="92"/>
      <c r="ME263" s="92"/>
      <c r="MF263" s="92"/>
      <c r="MG263" s="92"/>
      <c r="MH263" s="92"/>
      <c r="MI263" s="92"/>
      <c r="MJ263" s="92"/>
      <c r="MK263" s="92"/>
      <c r="ML263" s="92"/>
      <c r="MM263" s="92"/>
      <c r="MN263" s="92"/>
      <c r="MO263" s="92"/>
      <c r="MP263" s="92"/>
      <c r="MQ263" s="92"/>
      <c r="MR263" s="92"/>
      <c r="MS263" s="92"/>
      <c r="MT263" s="92"/>
      <c r="MU263" s="92"/>
      <c r="MV263" s="92"/>
      <c r="MW263" s="92"/>
      <c r="MX263" s="92"/>
      <c r="MY263" s="92"/>
      <c r="MZ263" s="92"/>
      <c r="NA263" s="92"/>
      <c r="NB263" s="92"/>
      <c r="NC263" s="92"/>
      <c r="ND263" s="92"/>
      <c r="NE263" s="92"/>
      <c r="NF263" s="92"/>
      <c r="NG263" s="92"/>
      <c r="NH263" s="92"/>
      <c r="NI263" s="92"/>
      <c r="NJ263" s="92"/>
      <c r="NK263" s="92"/>
      <c r="NL263" s="92"/>
      <c r="NM263" s="92"/>
      <c r="NN263" s="92"/>
      <c r="NO263" s="92"/>
      <c r="NP263" s="92"/>
      <c r="NQ263" s="92"/>
      <c r="NR263" s="92"/>
      <c r="NS263" s="92"/>
      <c r="NT263" s="92"/>
      <c r="NU263" s="92"/>
      <c r="NV263" s="92"/>
      <c r="NW263" s="92"/>
      <c r="NX263" s="92"/>
      <c r="NY263" s="92"/>
      <c r="NZ263" s="92"/>
      <c r="OA263" s="92"/>
      <c r="OB263" s="92"/>
      <c r="OC263" s="92"/>
      <c r="OD263" s="92"/>
      <c r="OE263" s="92"/>
      <c r="OF263" s="92"/>
      <c r="OG263" s="92"/>
      <c r="OH263" s="92"/>
      <c r="OI263" s="92"/>
      <c r="OJ263" s="92"/>
      <c r="OK263" s="92"/>
      <c r="OL263" s="92"/>
      <c r="OM263" s="92"/>
      <c r="ON263" s="92"/>
      <c r="OO263" s="92"/>
      <c r="OP263" s="92"/>
      <c r="OQ263" s="92"/>
      <c r="OR263" s="92"/>
      <c r="OS263" s="92"/>
      <c r="OT263" s="92"/>
      <c r="OU263" s="92"/>
      <c r="OV263" s="92"/>
      <c r="OW263" s="92"/>
      <c r="OX263" s="92"/>
      <c r="OY263" s="92"/>
      <c r="OZ263" s="92"/>
      <c r="PA263" s="92"/>
      <c r="PB263" s="92"/>
      <c r="PC263" s="92"/>
      <c r="PD263" s="92"/>
      <c r="PE263" s="92"/>
      <c r="PF263" s="92"/>
      <c r="PG263" s="92"/>
      <c r="PH263" s="92"/>
      <c r="PI263" s="92"/>
      <c r="PJ263" s="92"/>
      <c r="PK263" s="92"/>
      <c r="PL263" s="92"/>
      <c r="PM263" s="92"/>
      <c r="PN263" s="92"/>
      <c r="PO263" s="92"/>
      <c r="PP263" s="92"/>
      <c r="PQ263" s="92"/>
      <c r="PR263" s="92"/>
      <c r="PS263" s="92"/>
      <c r="PT263" s="92"/>
      <c r="PU263" s="92"/>
      <c r="PV263" s="92"/>
      <c r="PW263" s="92"/>
      <c r="PX263" s="92"/>
      <c r="PY263" s="92"/>
      <c r="PZ263" s="92"/>
      <c r="QA263" s="92"/>
      <c r="QB263" s="92"/>
      <c r="QC263" s="92"/>
      <c r="QD263" s="92"/>
      <c r="QE263" s="92"/>
      <c r="QF263" s="92"/>
      <c r="QG263" s="92"/>
      <c r="QH263" s="92"/>
      <c r="QI263" s="92"/>
      <c r="QJ263" s="92"/>
      <c r="QK263" s="92"/>
      <c r="QL263" s="92"/>
      <c r="QM263" s="92"/>
      <c r="QN263" s="92"/>
      <c r="QO263" s="92"/>
      <c r="QP263" s="92"/>
      <c r="QQ263" s="92"/>
      <c r="QR263" s="92"/>
      <c r="QS263" s="92"/>
      <c r="QT263" s="92"/>
      <c r="QU263" s="92"/>
      <c r="QV263" s="92"/>
      <c r="QW263" s="92"/>
      <c r="QX263" s="92"/>
      <c r="QY263" s="92"/>
      <c r="QZ263" s="92"/>
      <c r="RA263" s="92"/>
      <c r="RB263" s="92"/>
      <c r="RC263" s="92"/>
      <c r="RD263" s="92"/>
      <c r="RE263" s="92"/>
      <c r="RF263" s="92"/>
      <c r="RG263" s="92"/>
      <c r="RH263" s="92"/>
      <c r="RI263" s="92"/>
      <c r="RJ263" s="92"/>
      <c r="RK263" s="92"/>
      <c r="RL263" s="92"/>
      <c r="RM263" s="92"/>
      <c r="RN263" s="92"/>
      <c r="RO263" s="92"/>
      <c r="RP263" s="92"/>
      <c r="RQ263" s="92"/>
      <c r="RR263" s="92"/>
      <c r="RS263" s="92"/>
      <c r="RT263" s="92"/>
      <c r="RU263" s="92"/>
      <c r="RV263" s="92"/>
      <c r="RW263" s="92"/>
      <c r="RX263" s="92"/>
      <c r="RY263" s="92"/>
      <c r="RZ263" s="92"/>
      <c r="SA263" s="92"/>
      <c r="SB263" s="92"/>
      <c r="SC263" s="92"/>
      <c r="SD263" s="92"/>
      <c r="SE263" s="92"/>
      <c r="SF263" s="92"/>
      <c r="SG263" s="92"/>
      <c r="SH263" s="92"/>
      <c r="SI263" s="92"/>
      <c r="SJ263" s="92"/>
      <c r="SK263" s="92"/>
      <c r="SL263" s="92"/>
      <c r="SM263" s="92"/>
      <c r="SN263" s="92"/>
      <c r="SO263" s="92"/>
      <c r="SP263" s="92"/>
      <c r="SQ263" s="92"/>
      <c r="SR263" s="92"/>
      <c r="SS263" s="92"/>
      <c r="ST263" s="92"/>
      <c r="SU263" s="92"/>
      <c r="SV263" s="92"/>
      <c r="SW263" s="92"/>
      <c r="SX263" s="92"/>
      <c r="SY263" s="92"/>
      <c r="SZ263" s="92"/>
      <c r="TA263" s="92"/>
      <c r="TB263" s="92"/>
      <c r="TC263" s="92"/>
      <c r="TD263" s="92"/>
      <c r="TE263" s="92"/>
      <c r="TF263" s="92"/>
      <c r="TG263" s="92"/>
      <c r="TH263" s="92"/>
      <c r="TI263" s="92"/>
      <c r="TJ263" s="92"/>
      <c r="TK263" s="92"/>
      <c r="TL263" s="92"/>
      <c r="TM263" s="92"/>
      <c r="TN263" s="92"/>
      <c r="TO263" s="92"/>
      <c r="TP263" s="92"/>
      <c r="TQ263" s="92"/>
      <c r="TR263" s="92"/>
      <c r="TS263" s="92"/>
      <c r="TT263" s="92"/>
      <c r="TU263" s="92"/>
      <c r="TV263" s="92"/>
      <c r="TW263" s="92"/>
      <c r="TX263" s="92"/>
      <c r="TY263" s="92"/>
      <c r="TZ263" s="92"/>
      <c r="UA263" s="92"/>
      <c r="UB263" s="92"/>
      <c r="UC263" s="92"/>
      <c r="UD263" s="92"/>
      <c r="UE263" s="92"/>
      <c r="UF263" s="92"/>
      <c r="UG263" s="92"/>
      <c r="UH263" s="92"/>
      <c r="UI263" s="92"/>
      <c r="UJ263" s="92"/>
      <c r="UK263" s="92"/>
      <c r="UL263" s="92"/>
      <c r="UM263" s="92"/>
      <c r="UN263" s="92"/>
      <c r="UO263" s="92"/>
      <c r="UP263" s="92"/>
      <c r="UQ263" s="92"/>
      <c r="UR263" s="92"/>
      <c r="US263" s="92"/>
      <c r="UT263" s="92"/>
      <c r="UU263" s="92"/>
      <c r="UV263" s="92"/>
      <c r="UW263" s="92"/>
      <c r="UX263" s="92"/>
      <c r="UY263" s="92"/>
      <c r="UZ263" s="92"/>
      <c r="VA263" s="92"/>
      <c r="VB263" s="92"/>
      <c r="VC263" s="92"/>
      <c r="VD263" s="92"/>
      <c r="VE263" s="92"/>
      <c r="VF263" s="92"/>
      <c r="VG263" s="92"/>
      <c r="VH263" s="92"/>
      <c r="VI263" s="92"/>
      <c r="VJ263" s="92"/>
      <c r="VK263" s="92"/>
      <c r="VL263" s="92"/>
      <c r="VM263" s="92"/>
      <c r="VN263" s="92"/>
      <c r="VO263" s="92"/>
      <c r="VP263" s="92"/>
      <c r="VQ263" s="92"/>
      <c r="VR263" s="92"/>
      <c r="VS263" s="92"/>
      <c r="VT263" s="92"/>
      <c r="VU263" s="92"/>
      <c r="VV263" s="92"/>
      <c r="VW263" s="92"/>
      <c r="VX263" s="92"/>
      <c r="VY263" s="92"/>
      <c r="VZ263" s="92"/>
      <c r="WA263" s="92"/>
      <c r="WB263" s="92"/>
      <c r="WC263" s="92"/>
      <c r="WD263" s="92"/>
      <c r="WE263" s="92"/>
      <c r="WF263" s="92"/>
      <c r="WG263" s="92"/>
      <c r="WH263" s="92"/>
      <c r="WI263" s="92"/>
      <c r="WJ263" s="92"/>
      <c r="WK263" s="92"/>
      <c r="WL263" s="92"/>
      <c r="WM263" s="92"/>
      <c r="WN263" s="92"/>
      <c r="WO263" s="92"/>
      <c r="WP263" s="92"/>
      <c r="WQ263" s="92"/>
      <c r="WR263" s="92"/>
      <c r="WS263" s="92"/>
      <c r="WT263" s="92"/>
      <c r="WU263" s="92"/>
      <c r="WV263" s="92"/>
      <c r="WW263" s="92"/>
      <c r="WX263" s="92"/>
      <c r="WY263" s="92"/>
      <c r="WZ263" s="92"/>
      <c r="XA263" s="92"/>
      <c r="XB263" s="92"/>
      <c r="XC263" s="92"/>
      <c r="XD263" s="92"/>
      <c r="XE263" s="92"/>
      <c r="XF263" s="92"/>
      <c r="XG263" s="92"/>
      <c r="XH263" s="92"/>
      <c r="XI263" s="92"/>
      <c r="XJ263" s="92"/>
      <c r="XK263" s="92"/>
      <c r="XL263" s="92"/>
      <c r="XM263" s="92"/>
      <c r="XN263" s="92"/>
      <c r="XO263" s="92"/>
      <c r="XP263" s="92"/>
      <c r="XQ263" s="92"/>
      <c r="XR263" s="92"/>
      <c r="XS263" s="92"/>
      <c r="XT263" s="92"/>
      <c r="XU263" s="92"/>
      <c r="XV263" s="92"/>
      <c r="XW263" s="92"/>
      <c r="XX263" s="92"/>
      <c r="XY263" s="92"/>
      <c r="XZ263" s="92"/>
      <c r="YA263" s="92"/>
      <c r="YB263" s="92"/>
      <c r="YC263" s="92"/>
      <c r="YD263" s="92"/>
      <c r="YE263" s="92"/>
      <c r="YF263" s="92"/>
      <c r="YG263" s="92"/>
      <c r="YH263" s="92"/>
      <c r="YI263" s="92"/>
      <c r="YJ263" s="92"/>
      <c r="YK263" s="92"/>
      <c r="YL263" s="92"/>
      <c r="YM263" s="92"/>
      <c r="YN263" s="92"/>
      <c r="YO263" s="92"/>
      <c r="YP263" s="92"/>
      <c r="YQ263" s="92"/>
      <c r="YR263" s="92"/>
      <c r="YS263" s="92"/>
      <c r="YT263" s="92"/>
      <c r="YU263" s="92"/>
      <c r="YV263" s="92"/>
      <c r="YW263" s="92"/>
      <c r="YX263" s="92"/>
      <c r="YY263" s="92"/>
      <c r="YZ263" s="92"/>
      <c r="ZA263" s="92"/>
      <c r="ZB263" s="92"/>
      <c r="ZC263" s="92"/>
      <c r="ZD263" s="92"/>
      <c r="ZE263" s="92"/>
      <c r="ZF263" s="92"/>
      <c r="ZG263" s="92"/>
      <c r="ZH263" s="92"/>
      <c r="ZI263" s="92"/>
      <c r="ZJ263" s="92"/>
      <c r="ZK263" s="92"/>
      <c r="ZL263" s="92"/>
      <c r="ZM263" s="92"/>
      <c r="ZN263" s="92"/>
      <c r="ZO263" s="92"/>
      <c r="ZP263" s="92"/>
      <c r="ZQ263" s="92"/>
      <c r="ZR263" s="92"/>
      <c r="ZS263" s="92"/>
      <c r="ZT263" s="92"/>
      <c r="ZU263" s="92"/>
      <c r="ZV263" s="92"/>
      <c r="ZW263" s="92"/>
      <c r="ZX263" s="92"/>
      <c r="ZY263" s="92"/>
      <c r="ZZ263" s="92"/>
      <c r="AAA263" s="92"/>
      <c r="AAB263" s="92"/>
      <c r="AAC263" s="92"/>
      <c r="AAD263" s="92"/>
      <c r="AAE263" s="92"/>
      <c r="AAF263" s="92"/>
      <c r="AAG263" s="92"/>
      <c r="AAH263" s="92"/>
      <c r="AAI263" s="92"/>
      <c r="AAJ263" s="92"/>
      <c r="AAK263" s="92"/>
      <c r="AAL263" s="92"/>
      <c r="AAM263" s="92"/>
      <c r="AAN263" s="92"/>
      <c r="AAO263" s="92"/>
      <c r="AAP263" s="92"/>
      <c r="AAQ263" s="92"/>
      <c r="AAR263" s="92"/>
      <c r="AAS263" s="92"/>
      <c r="AAT263" s="92"/>
      <c r="AAU263" s="92"/>
      <c r="AAV263" s="92"/>
      <c r="AAW263" s="92"/>
      <c r="AAX263" s="92"/>
      <c r="AAY263" s="92"/>
      <c r="AAZ263" s="92"/>
      <c r="ABA263" s="92"/>
      <c r="ABB263" s="92"/>
      <c r="ABC263" s="92"/>
      <c r="ABD263" s="92"/>
      <c r="ABE263" s="92"/>
      <c r="ABF263" s="92"/>
      <c r="ABG263" s="92"/>
      <c r="ABH263" s="92"/>
      <c r="ABI263" s="92"/>
      <c r="ABJ263" s="92"/>
      <c r="ABK263" s="92"/>
      <c r="ABL263" s="92"/>
      <c r="ABM263" s="92"/>
      <c r="ABN263" s="92"/>
      <c r="ABO263" s="92"/>
      <c r="ABP263" s="92"/>
      <c r="ABQ263" s="92"/>
      <c r="ABR263" s="92"/>
      <c r="ABS263" s="92"/>
      <c r="ABT263" s="92"/>
      <c r="ABU263" s="92"/>
      <c r="ABV263" s="92"/>
      <c r="ABW263" s="92"/>
      <c r="ABX263" s="92"/>
      <c r="ABY263" s="92"/>
      <c r="ABZ263" s="92"/>
      <c r="ACA263" s="92"/>
      <c r="ACB263" s="92"/>
      <c r="ACC263" s="92"/>
      <c r="ACD263" s="92"/>
      <c r="ACE263" s="92"/>
      <c r="ACF263" s="92"/>
      <c r="ACG263" s="92"/>
      <c r="ACH263" s="92"/>
      <c r="ACI263" s="92"/>
      <c r="ACJ263" s="92"/>
      <c r="ACK263" s="92"/>
      <c r="ACL263" s="92"/>
      <c r="ACM263" s="92"/>
      <c r="ACN263" s="92"/>
      <c r="ACO263" s="92"/>
      <c r="ACP263" s="92"/>
      <c r="ACQ263" s="92"/>
      <c r="ACR263" s="92"/>
      <c r="ACS263" s="92"/>
      <c r="ACT263" s="92"/>
      <c r="ACU263" s="92"/>
      <c r="ACV263" s="92"/>
      <c r="ACW263" s="92"/>
      <c r="ACX263" s="92"/>
      <c r="ACY263" s="92"/>
      <c r="ACZ263" s="92"/>
      <c r="ADA263" s="92"/>
      <c r="ADB263" s="92"/>
      <c r="ADC263" s="92"/>
      <c r="ADD263" s="92"/>
      <c r="ADE263" s="92"/>
      <c r="ADF263" s="92"/>
      <c r="ADG263" s="92"/>
      <c r="ADH263" s="92"/>
      <c r="ADI263" s="92"/>
      <c r="ADJ263" s="92"/>
      <c r="ADK263" s="92"/>
      <c r="ADL263" s="92"/>
      <c r="ADM263" s="92"/>
      <c r="ADN263" s="92"/>
      <c r="ADO263" s="92"/>
      <c r="ADP263" s="92"/>
      <c r="ADQ263" s="92"/>
      <c r="ADR263" s="92"/>
      <c r="ADS263" s="92"/>
      <c r="ADT263" s="92"/>
      <c r="ADU263" s="92"/>
      <c r="ADV263" s="92"/>
      <c r="ADW263" s="92"/>
      <c r="ADX263" s="92"/>
      <c r="ADY263" s="92"/>
      <c r="ADZ263" s="92"/>
      <c r="AEA263" s="92"/>
      <c r="AEB263" s="92"/>
      <c r="AEC263" s="92"/>
      <c r="AED263" s="92"/>
      <c r="AEE263" s="92"/>
      <c r="AEF263" s="92"/>
      <c r="AEG263" s="92"/>
      <c r="AEH263" s="92"/>
      <c r="AEI263" s="92"/>
      <c r="AEJ263" s="92"/>
      <c r="AEK263" s="92"/>
      <c r="AEL263" s="92"/>
      <c r="AEM263" s="92"/>
      <c r="AEN263" s="92"/>
      <c r="AEO263" s="92"/>
      <c r="AEP263" s="92"/>
      <c r="AEQ263" s="92"/>
      <c r="AER263" s="92"/>
      <c r="AES263" s="92"/>
      <c r="AET263" s="92"/>
      <c r="AEU263" s="92"/>
      <c r="AEV263" s="92"/>
      <c r="AEW263" s="92"/>
      <c r="AEX263" s="92"/>
      <c r="AEY263" s="92"/>
      <c r="AEZ263" s="92"/>
      <c r="AFA263" s="92"/>
      <c r="AFB263" s="92"/>
      <c r="AFC263" s="92"/>
      <c r="AFD263" s="92"/>
      <c r="AFE263" s="92"/>
      <c r="AFF263" s="92"/>
      <c r="AFG263" s="92"/>
      <c r="AFH263" s="92"/>
      <c r="AFI263" s="92"/>
      <c r="AFJ263" s="92"/>
      <c r="AFK263" s="92"/>
      <c r="AFL263" s="92"/>
      <c r="AFM263" s="92"/>
      <c r="AFN263" s="92"/>
      <c r="AFO263" s="92"/>
      <c r="AFP263" s="92"/>
      <c r="AFQ263" s="92"/>
      <c r="AFR263" s="92"/>
      <c r="AFS263" s="92"/>
      <c r="AFT263" s="92"/>
      <c r="AFU263" s="92"/>
      <c r="AFV263" s="92"/>
      <c r="AFW263" s="92"/>
      <c r="AFX263" s="92"/>
      <c r="AFY263" s="92"/>
      <c r="AFZ263" s="92"/>
      <c r="AGA263" s="92"/>
      <c r="AGB263" s="92"/>
      <c r="AGC263" s="92"/>
      <c r="AGD263" s="92"/>
      <c r="AGE263" s="92"/>
      <c r="AGF263" s="92"/>
      <c r="AGG263" s="92"/>
      <c r="AGH263" s="92"/>
      <c r="AGI263" s="92"/>
      <c r="AGJ263" s="92"/>
      <c r="AGK263" s="92"/>
      <c r="AGL263" s="92"/>
      <c r="AGM263" s="92"/>
      <c r="AGN263" s="92"/>
      <c r="AGO263" s="92"/>
      <c r="AGP263" s="92"/>
      <c r="AGQ263" s="92"/>
      <c r="AGR263" s="92"/>
      <c r="AGS263" s="92"/>
      <c r="AGT263" s="92"/>
      <c r="AGU263" s="92"/>
      <c r="AGV263" s="92"/>
      <c r="AGW263" s="92"/>
      <c r="AGX263" s="92"/>
      <c r="AGY263" s="92"/>
      <c r="AGZ263" s="92"/>
      <c r="AHA263" s="92"/>
      <c r="AHB263" s="92"/>
      <c r="AHC263" s="92"/>
      <c r="AHD263" s="92"/>
      <c r="AHE263" s="92"/>
      <c r="AHF263" s="92"/>
      <c r="AHG263" s="92"/>
      <c r="AHH263" s="92"/>
      <c r="AHI263" s="92"/>
      <c r="AHJ263" s="92"/>
      <c r="AHK263" s="92"/>
      <c r="AHL263" s="92"/>
      <c r="AHM263" s="92"/>
      <c r="AHN263" s="92"/>
      <c r="AHO263" s="92"/>
      <c r="AHP263" s="92"/>
      <c r="AHQ263" s="92"/>
      <c r="AHR263" s="92"/>
      <c r="AHS263" s="92"/>
      <c r="AHT263" s="92"/>
      <c r="AHU263" s="92"/>
      <c r="AHV263" s="92"/>
      <c r="AHW263" s="92"/>
      <c r="AHX263" s="92"/>
      <c r="AHY263" s="92"/>
      <c r="AHZ263" s="92"/>
      <c r="AIA263" s="92"/>
      <c r="AIB263" s="92"/>
      <c r="AIC263" s="92"/>
      <c r="AID263" s="92"/>
      <c r="AIE263" s="92"/>
      <c r="AIF263" s="92"/>
      <c r="AIG263" s="92"/>
      <c r="AIH263" s="92"/>
      <c r="AII263" s="92"/>
      <c r="AIJ263" s="92"/>
      <c r="AIK263" s="92"/>
      <c r="AIL263" s="92"/>
      <c r="AIM263" s="92"/>
      <c r="AIN263" s="92"/>
      <c r="AIO263" s="92"/>
      <c r="AIP263" s="92"/>
      <c r="AIQ263" s="92"/>
      <c r="AIR263" s="92"/>
      <c r="AIS263" s="92"/>
      <c r="AIT263" s="92"/>
      <c r="AIU263" s="92"/>
      <c r="AIV263" s="92"/>
      <c r="AIW263" s="92"/>
      <c r="AIX263" s="92"/>
      <c r="AIY263" s="92"/>
      <c r="AIZ263" s="92"/>
      <c r="AJA263" s="92"/>
      <c r="AJB263" s="92"/>
      <c r="AJC263" s="92"/>
      <c r="AJD263" s="92"/>
      <c r="AJE263" s="92"/>
      <c r="AJF263" s="92"/>
      <c r="AJG263" s="92"/>
      <c r="AJH263" s="92"/>
      <c r="AJI263" s="92"/>
      <c r="AJJ263" s="92"/>
      <c r="AJK263" s="92"/>
    </row>
    <row r="264" spans="1:947" s="515" customFormat="1" ht="12.75" customHeight="1">
      <c r="A264" s="93"/>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c r="CK264" s="92"/>
      <c r="CL264" s="92"/>
      <c r="CM264" s="92"/>
      <c r="CN264" s="92"/>
      <c r="CO264" s="92"/>
      <c r="CP264" s="92"/>
      <c r="CQ264" s="92"/>
      <c r="CR264" s="92"/>
      <c r="CS264" s="92"/>
      <c r="CT264" s="92"/>
      <c r="CU264" s="92"/>
      <c r="CV264" s="92"/>
      <c r="CW264" s="92"/>
      <c r="CX264" s="92"/>
      <c r="CY264" s="92"/>
      <c r="CZ264" s="92"/>
      <c r="DA264" s="92"/>
      <c r="DB264" s="92"/>
      <c r="DC264" s="92"/>
      <c r="DD264" s="92"/>
      <c r="DE264" s="92"/>
      <c r="DF264" s="92"/>
      <c r="DG264" s="92"/>
      <c r="DH264" s="92"/>
      <c r="DI264" s="92"/>
      <c r="DJ264" s="92"/>
      <c r="DK264" s="92"/>
      <c r="DL264" s="92"/>
      <c r="DM264" s="92"/>
      <c r="DN264" s="92"/>
      <c r="DO264" s="92"/>
      <c r="DP264" s="92"/>
      <c r="DQ264" s="92"/>
      <c r="DR264" s="92"/>
      <c r="DS264" s="92"/>
      <c r="DT264" s="92"/>
      <c r="DU264" s="92"/>
      <c r="DV264" s="92"/>
      <c r="DW264" s="92"/>
      <c r="DX264" s="92"/>
      <c r="DY264" s="92"/>
      <c r="DZ264" s="92"/>
      <c r="EA264" s="92"/>
      <c r="EB264" s="92"/>
      <c r="EC264" s="92"/>
      <c r="ED264" s="92"/>
      <c r="EE264" s="92"/>
      <c r="EF264" s="92"/>
      <c r="EG264" s="92"/>
      <c r="EH264" s="92"/>
      <c r="EI264" s="92"/>
      <c r="EJ264" s="92"/>
      <c r="EK264" s="92"/>
      <c r="EL264" s="92"/>
      <c r="EM264" s="92"/>
      <c r="EN264" s="92"/>
      <c r="EO264" s="92"/>
      <c r="EP264" s="92"/>
      <c r="EQ264" s="92"/>
      <c r="ER264" s="92"/>
      <c r="ES264" s="92"/>
      <c r="ET264" s="92"/>
      <c r="EU264" s="92"/>
      <c r="EV264" s="92"/>
      <c r="EW264" s="92"/>
      <c r="EX264" s="92"/>
      <c r="EY264" s="92"/>
      <c r="EZ264" s="92"/>
      <c r="FA264" s="92"/>
      <c r="FB264" s="92"/>
      <c r="FC264" s="92"/>
      <c r="FD264" s="92"/>
      <c r="FE264" s="92"/>
      <c r="FF264" s="92"/>
      <c r="FG264" s="92"/>
      <c r="FH264" s="92"/>
      <c r="FI264" s="92"/>
      <c r="FJ264" s="92"/>
      <c r="FK264" s="92"/>
      <c r="FL264" s="92"/>
      <c r="FM264" s="92"/>
      <c r="FN264" s="92"/>
      <c r="FO264" s="92"/>
      <c r="FP264" s="92"/>
      <c r="FQ264" s="92"/>
      <c r="FR264" s="92"/>
      <c r="FS264" s="92"/>
      <c r="FT264" s="92"/>
      <c r="FU264" s="92"/>
      <c r="FV264" s="92"/>
      <c r="FW264" s="92"/>
      <c r="FX264" s="92"/>
      <c r="FY264" s="92"/>
      <c r="FZ264" s="92"/>
      <c r="GA264" s="92"/>
      <c r="GB264" s="92"/>
      <c r="GC264" s="92"/>
      <c r="GD264" s="92"/>
      <c r="GE264" s="92"/>
      <c r="GF264" s="92"/>
      <c r="GG264" s="92"/>
      <c r="GH264" s="92"/>
      <c r="GI264" s="92"/>
      <c r="GJ264" s="92"/>
      <c r="GK264" s="92"/>
      <c r="GL264" s="92"/>
      <c r="GM264" s="92"/>
      <c r="GN264" s="92"/>
      <c r="GO264" s="92"/>
      <c r="GP264" s="92"/>
      <c r="GQ264" s="92"/>
      <c r="GR264" s="92"/>
      <c r="GS264" s="92"/>
      <c r="GT264" s="92"/>
      <c r="GU264" s="92"/>
      <c r="GV264" s="92"/>
      <c r="GW264" s="92"/>
      <c r="GX264" s="92"/>
      <c r="GY264" s="92"/>
      <c r="GZ264" s="92"/>
      <c r="HA264" s="92"/>
      <c r="HB264" s="92"/>
      <c r="HC264" s="92"/>
      <c r="HD264" s="92"/>
      <c r="HE264" s="92"/>
      <c r="HF264" s="92"/>
      <c r="HG264" s="92"/>
      <c r="HH264" s="92"/>
      <c r="HI264" s="92"/>
      <c r="HJ264" s="92"/>
      <c r="HK264" s="92"/>
      <c r="HL264" s="92"/>
      <c r="HM264" s="92"/>
      <c r="HN264" s="92"/>
      <c r="HO264" s="92"/>
      <c r="HP264" s="92"/>
      <c r="HQ264" s="92"/>
      <c r="HR264" s="92"/>
      <c r="HS264" s="92"/>
      <c r="HT264" s="92"/>
      <c r="HU264" s="92"/>
      <c r="HV264" s="92"/>
      <c r="HW264" s="92"/>
      <c r="HX264" s="92"/>
      <c r="HY264" s="92"/>
      <c r="HZ264" s="92"/>
      <c r="IA264" s="92"/>
      <c r="IB264" s="92"/>
      <c r="IC264" s="92"/>
      <c r="ID264" s="92"/>
      <c r="IE264" s="92"/>
      <c r="IF264" s="92"/>
      <c r="IG264" s="92"/>
      <c r="IH264" s="92"/>
      <c r="II264" s="92"/>
      <c r="IJ264" s="92"/>
      <c r="IK264" s="92"/>
      <c r="IL264" s="92"/>
      <c r="IM264" s="92"/>
      <c r="IN264" s="92"/>
      <c r="IO264" s="92"/>
      <c r="IP264" s="92"/>
      <c r="IQ264" s="92"/>
      <c r="IR264" s="92"/>
      <c r="IS264" s="92"/>
      <c r="IT264" s="92"/>
      <c r="IU264" s="92"/>
      <c r="IV264" s="92"/>
      <c r="IW264" s="92"/>
      <c r="IX264" s="92"/>
      <c r="IY264" s="92"/>
      <c r="IZ264" s="92"/>
      <c r="JA264" s="92"/>
      <c r="JB264" s="92"/>
      <c r="JC264" s="92"/>
      <c r="JD264" s="92"/>
      <c r="JE264" s="92"/>
      <c r="JF264" s="92"/>
      <c r="JG264" s="92"/>
      <c r="JH264" s="92"/>
      <c r="JI264" s="92"/>
      <c r="JJ264" s="92"/>
      <c r="JK264" s="92"/>
      <c r="JL264" s="92"/>
      <c r="JM264" s="92"/>
      <c r="JN264" s="92"/>
      <c r="JO264" s="92"/>
      <c r="JP264" s="92"/>
      <c r="JQ264" s="92"/>
      <c r="JR264" s="92"/>
      <c r="JS264" s="92"/>
      <c r="JT264" s="92"/>
      <c r="JU264" s="92"/>
      <c r="JV264" s="92"/>
      <c r="JW264" s="92"/>
      <c r="JX264" s="92"/>
      <c r="JY264" s="92"/>
      <c r="JZ264" s="92"/>
      <c r="KA264" s="92"/>
      <c r="KB264" s="92"/>
      <c r="KC264" s="92"/>
      <c r="KD264" s="92"/>
      <c r="KE264" s="92"/>
      <c r="KF264" s="92"/>
      <c r="KG264" s="92"/>
      <c r="KH264" s="92"/>
      <c r="KI264" s="92"/>
      <c r="KJ264" s="92"/>
      <c r="KK264" s="92"/>
      <c r="KL264" s="92"/>
      <c r="KM264" s="92"/>
      <c r="KN264" s="92"/>
      <c r="KO264" s="92"/>
      <c r="KP264" s="92"/>
      <c r="KQ264" s="92"/>
      <c r="KR264" s="92"/>
      <c r="KS264" s="92"/>
      <c r="KT264" s="92"/>
      <c r="KU264" s="92"/>
      <c r="KV264" s="92"/>
      <c r="KW264" s="92"/>
      <c r="KX264" s="92"/>
      <c r="KY264" s="92"/>
      <c r="KZ264" s="92"/>
      <c r="LA264" s="92"/>
      <c r="LB264" s="92"/>
      <c r="LC264" s="92"/>
      <c r="LD264" s="92"/>
      <c r="LE264" s="92"/>
      <c r="LF264" s="92"/>
      <c r="LG264" s="92"/>
      <c r="LH264" s="92"/>
      <c r="LI264" s="92"/>
      <c r="LJ264" s="92"/>
      <c r="LK264" s="92"/>
      <c r="LL264" s="92"/>
      <c r="LM264" s="92"/>
      <c r="LN264" s="92"/>
      <c r="LO264" s="92"/>
      <c r="LP264" s="92"/>
      <c r="LQ264" s="92"/>
      <c r="LR264" s="92"/>
      <c r="LS264" s="92"/>
      <c r="LT264" s="92"/>
      <c r="LU264" s="92"/>
      <c r="LV264" s="92"/>
      <c r="LW264" s="92"/>
      <c r="LX264" s="92"/>
      <c r="LY264" s="92"/>
      <c r="LZ264" s="92"/>
      <c r="MA264" s="92"/>
      <c r="MB264" s="92"/>
      <c r="MC264" s="92"/>
      <c r="MD264" s="92"/>
      <c r="ME264" s="92"/>
      <c r="MF264" s="92"/>
      <c r="MG264" s="92"/>
      <c r="MH264" s="92"/>
      <c r="MI264" s="92"/>
      <c r="MJ264" s="92"/>
      <c r="MK264" s="92"/>
      <c r="ML264" s="92"/>
      <c r="MM264" s="92"/>
      <c r="MN264" s="92"/>
      <c r="MO264" s="92"/>
      <c r="MP264" s="92"/>
      <c r="MQ264" s="92"/>
      <c r="MR264" s="92"/>
      <c r="MS264" s="92"/>
      <c r="MT264" s="92"/>
      <c r="MU264" s="92"/>
      <c r="MV264" s="92"/>
      <c r="MW264" s="92"/>
      <c r="MX264" s="92"/>
      <c r="MY264" s="92"/>
      <c r="MZ264" s="92"/>
      <c r="NA264" s="92"/>
      <c r="NB264" s="92"/>
      <c r="NC264" s="92"/>
      <c r="ND264" s="92"/>
      <c r="NE264" s="92"/>
      <c r="NF264" s="92"/>
      <c r="NG264" s="92"/>
      <c r="NH264" s="92"/>
      <c r="NI264" s="92"/>
      <c r="NJ264" s="92"/>
      <c r="NK264" s="92"/>
      <c r="NL264" s="92"/>
      <c r="NM264" s="92"/>
      <c r="NN264" s="92"/>
      <c r="NO264" s="92"/>
      <c r="NP264" s="92"/>
      <c r="NQ264" s="92"/>
      <c r="NR264" s="92"/>
      <c r="NS264" s="92"/>
      <c r="NT264" s="92"/>
      <c r="NU264" s="92"/>
      <c r="NV264" s="92"/>
      <c r="NW264" s="92"/>
      <c r="NX264" s="92"/>
      <c r="NY264" s="92"/>
      <c r="NZ264" s="92"/>
      <c r="OA264" s="92"/>
      <c r="OB264" s="92"/>
      <c r="OC264" s="92"/>
      <c r="OD264" s="92"/>
      <c r="OE264" s="92"/>
      <c r="OF264" s="92"/>
      <c r="OG264" s="92"/>
      <c r="OH264" s="92"/>
      <c r="OI264" s="92"/>
      <c r="OJ264" s="92"/>
      <c r="OK264" s="92"/>
      <c r="OL264" s="92"/>
      <c r="OM264" s="92"/>
      <c r="ON264" s="92"/>
      <c r="OO264" s="92"/>
      <c r="OP264" s="92"/>
      <c r="OQ264" s="92"/>
      <c r="OR264" s="92"/>
      <c r="OS264" s="92"/>
      <c r="OT264" s="92"/>
      <c r="OU264" s="92"/>
      <c r="OV264" s="92"/>
      <c r="OW264" s="92"/>
      <c r="OX264" s="92"/>
      <c r="OY264" s="92"/>
      <c r="OZ264" s="92"/>
      <c r="PA264" s="92"/>
      <c r="PB264" s="92"/>
      <c r="PC264" s="92"/>
      <c r="PD264" s="92"/>
      <c r="PE264" s="92"/>
      <c r="PF264" s="92"/>
      <c r="PG264" s="92"/>
      <c r="PH264" s="92"/>
      <c r="PI264" s="92"/>
      <c r="PJ264" s="92"/>
      <c r="PK264" s="92"/>
      <c r="PL264" s="92"/>
      <c r="PM264" s="92"/>
      <c r="PN264" s="92"/>
      <c r="PO264" s="92"/>
      <c r="PP264" s="92"/>
      <c r="PQ264" s="92"/>
      <c r="PR264" s="92"/>
      <c r="PS264" s="92"/>
      <c r="PT264" s="92"/>
      <c r="PU264" s="92"/>
      <c r="PV264" s="92"/>
      <c r="PW264" s="92"/>
      <c r="PX264" s="92"/>
      <c r="PY264" s="92"/>
      <c r="PZ264" s="92"/>
      <c r="QA264" s="92"/>
      <c r="QB264" s="92"/>
      <c r="QC264" s="92"/>
      <c r="QD264" s="92"/>
      <c r="QE264" s="92"/>
      <c r="QF264" s="92"/>
      <c r="QG264" s="92"/>
      <c r="QH264" s="92"/>
      <c r="QI264" s="92"/>
      <c r="QJ264" s="92"/>
      <c r="QK264" s="92"/>
      <c r="QL264" s="92"/>
      <c r="QM264" s="92"/>
      <c r="QN264" s="92"/>
      <c r="QO264" s="92"/>
      <c r="QP264" s="92"/>
      <c r="QQ264" s="92"/>
      <c r="QR264" s="92"/>
      <c r="QS264" s="92"/>
      <c r="QT264" s="92"/>
      <c r="QU264" s="92"/>
      <c r="QV264" s="92"/>
      <c r="QW264" s="92"/>
      <c r="QX264" s="92"/>
      <c r="QY264" s="92"/>
      <c r="QZ264" s="92"/>
      <c r="RA264" s="92"/>
      <c r="RB264" s="92"/>
      <c r="RC264" s="92"/>
      <c r="RD264" s="92"/>
      <c r="RE264" s="92"/>
      <c r="RF264" s="92"/>
      <c r="RG264" s="92"/>
      <c r="RH264" s="92"/>
      <c r="RI264" s="92"/>
      <c r="RJ264" s="92"/>
      <c r="RK264" s="92"/>
      <c r="RL264" s="92"/>
      <c r="RM264" s="92"/>
      <c r="RN264" s="92"/>
      <c r="RO264" s="92"/>
      <c r="RP264" s="92"/>
      <c r="RQ264" s="92"/>
      <c r="RR264" s="92"/>
      <c r="RS264" s="92"/>
      <c r="RT264" s="92"/>
      <c r="RU264" s="92"/>
      <c r="RV264" s="92"/>
      <c r="RW264" s="92"/>
      <c r="RX264" s="92"/>
      <c r="RY264" s="92"/>
      <c r="RZ264" s="92"/>
      <c r="SA264" s="92"/>
      <c r="SB264" s="92"/>
      <c r="SC264" s="92"/>
      <c r="SD264" s="92"/>
      <c r="SE264" s="92"/>
      <c r="SF264" s="92"/>
      <c r="SG264" s="92"/>
      <c r="SH264" s="92"/>
      <c r="SI264" s="92"/>
      <c r="SJ264" s="92"/>
      <c r="SK264" s="92"/>
      <c r="SL264" s="92"/>
      <c r="SM264" s="92"/>
      <c r="SN264" s="92"/>
      <c r="SO264" s="92"/>
      <c r="SP264" s="92"/>
      <c r="SQ264" s="92"/>
      <c r="SR264" s="92"/>
      <c r="SS264" s="92"/>
      <c r="ST264" s="92"/>
      <c r="SU264" s="92"/>
      <c r="SV264" s="92"/>
      <c r="SW264" s="92"/>
      <c r="SX264" s="92"/>
      <c r="SY264" s="92"/>
      <c r="SZ264" s="92"/>
      <c r="TA264" s="92"/>
      <c r="TB264" s="92"/>
      <c r="TC264" s="92"/>
      <c r="TD264" s="92"/>
      <c r="TE264" s="92"/>
      <c r="TF264" s="92"/>
      <c r="TG264" s="92"/>
      <c r="TH264" s="92"/>
      <c r="TI264" s="92"/>
      <c r="TJ264" s="92"/>
      <c r="TK264" s="92"/>
      <c r="TL264" s="92"/>
      <c r="TM264" s="92"/>
      <c r="TN264" s="92"/>
      <c r="TO264" s="92"/>
      <c r="TP264" s="92"/>
      <c r="TQ264" s="92"/>
      <c r="TR264" s="92"/>
      <c r="TS264" s="92"/>
      <c r="TT264" s="92"/>
      <c r="TU264" s="92"/>
      <c r="TV264" s="92"/>
      <c r="TW264" s="92"/>
      <c r="TX264" s="92"/>
      <c r="TY264" s="92"/>
      <c r="TZ264" s="92"/>
      <c r="UA264" s="92"/>
      <c r="UB264" s="92"/>
      <c r="UC264" s="92"/>
      <c r="UD264" s="92"/>
      <c r="UE264" s="92"/>
      <c r="UF264" s="92"/>
      <c r="UG264" s="92"/>
      <c r="UH264" s="92"/>
      <c r="UI264" s="92"/>
      <c r="UJ264" s="92"/>
      <c r="UK264" s="92"/>
      <c r="UL264" s="92"/>
      <c r="UM264" s="92"/>
      <c r="UN264" s="92"/>
      <c r="UO264" s="92"/>
      <c r="UP264" s="92"/>
      <c r="UQ264" s="92"/>
      <c r="UR264" s="92"/>
      <c r="US264" s="92"/>
      <c r="UT264" s="92"/>
      <c r="UU264" s="92"/>
      <c r="UV264" s="92"/>
      <c r="UW264" s="92"/>
      <c r="UX264" s="92"/>
      <c r="UY264" s="92"/>
      <c r="UZ264" s="92"/>
      <c r="VA264" s="92"/>
      <c r="VB264" s="92"/>
      <c r="VC264" s="92"/>
      <c r="VD264" s="92"/>
      <c r="VE264" s="92"/>
      <c r="VF264" s="92"/>
      <c r="VG264" s="92"/>
      <c r="VH264" s="92"/>
      <c r="VI264" s="92"/>
      <c r="VJ264" s="92"/>
      <c r="VK264" s="92"/>
      <c r="VL264" s="92"/>
      <c r="VM264" s="92"/>
      <c r="VN264" s="92"/>
      <c r="VO264" s="92"/>
      <c r="VP264" s="92"/>
      <c r="VQ264" s="92"/>
      <c r="VR264" s="92"/>
      <c r="VS264" s="92"/>
      <c r="VT264" s="92"/>
      <c r="VU264" s="92"/>
      <c r="VV264" s="92"/>
      <c r="VW264" s="92"/>
      <c r="VX264" s="92"/>
      <c r="VY264" s="92"/>
      <c r="VZ264" s="92"/>
      <c r="WA264" s="92"/>
      <c r="WB264" s="92"/>
      <c r="WC264" s="92"/>
      <c r="WD264" s="92"/>
      <c r="WE264" s="92"/>
      <c r="WF264" s="92"/>
      <c r="WG264" s="92"/>
      <c r="WH264" s="92"/>
      <c r="WI264" s="92"/>
      <c r="WJ264" s="92"/>
      <c r="WK264" s="92"/>
      <c r="WL264" s="92"/>
      <c r="WM264" s="92"/>
      <c r="WN264" s="92"/>
      <c r="WO264" s="92"/>
      <c r="WP264" s="92"/>
      <c r="WQ264" s="92"/>
      <c r="WR264" s="92"/>
      <c r="WS264" s="92"/>
      <c r="WT264" s="92"/>
      <c r="WU264" s="92"/>
      <c r="WV264" s="92"/>
      <c r="WW264" s="92"/>
      <c r="WX264" s="92"/>
      <c r="WY264" s="92"/>
      <c r="WZ264" s="92"/>
      <c r="XA264" s="92"/>
      <c r="XB264" s="92"/>
      <c r="XC264" s="92"/>
      <c r="XD264" s="92"/>
      <c r="XE264" s="92"/>
      <c r="XF264" s="92"/>
      <c r="XG264" s="92"/>
      <c r="XH264" s="92"/>
      <c r="XI264" s="92"/>
      <c r="XJ264" s="92"/>
      <c r="XK264" s="92"/>
      <c r="XL264" s="92"/>
      <c r="XM264" s="92"/>
      <c r="XN264" s="92"/>
      <c r="XO264" s="92"/>
      <c r="XP264" s="92"/>
      <c r="XQ264" s="92"/>
      <c r="XR264" s="92"/>
      <c r="XS264" s="92"/>
      <c r="XT264" s="92"/>
      <c r="XU264" s="92"/>
      <c r="XV264" s="92"/>
      <c r="XW264" s="92"/>
      <c r="XX264" s="92"/>
      <c r="XY264" s="92"/>
      <c r="XZ264" s="92"/>
      <c r="YA264" s="92"/>
      <c r="YB264" s="92"/>
      <c r="YC264" s="92"/>
      <c r="YD264" s="92"/>
      <c r="YE264" s="92"/>
      <c r="YF264" s="92"/>
      <c r="YG264" s="92"/>
      <c r="YH264" s="92"/>
      <c r="YI264" s="92"/>
      <c r="YJ264" s="92"/>
      <c r="YK264" s="92"/>
      <c r="YL264" s="92"/>
      <c r="YM264" s="92"/>
      <c r="YN264" s="92"/>
      <c r="YO264" s="92"/>
      <c r="YP264" s="92"/>
      <c r="YQ264" s="92"/>
      <c r="YR264" s="92"/>
      <c r="YS264" s="92"/>
      <c r="YT264" s="92"/>
      <c r="YU264" s="92"/>
      <c r="YV264" s="92"/>
      <c r="YW264" s="92"/>
      <c r="YX264" s="92"/>
      <c r="YY264" s="92"/>
      <c r="YZ264" s="92"/>
      <c r="ZA264" s="92"/>
      <c r="ZB264" s="92"/>
      <c r="ZC264" s="92"/>
      <c r="ZD264" s="92"/>
      <c r="ZE264" s="92"/>
      <c r="ZF264" s="92"/>
      <c r="ZG264" s="92"/>
      <c r="ZH264" s="92"/>
      <c r="ZI264" s="92"/>
      <c r="ZJ264" s="92"/>
      <c r="ZK264" s="92"/>
      <c r="ZL264" s="92"/>
      <c r="ZM264" s="92"/>
      <c r="ZN264" s="92"/>
      <c r="ZO264" s="92"/>
      <c r="ZP264" s="92"/>
      <c r="ZQ264" s="92"/>
      <c r="ZR264" s="92"/>
      <c r="ZS264" s="92"/>
      <c r="ZT264" s="92"/>
      <c r="ZU264" s="92"/>
      <c r="ZV264" s="92"/>
      <c r="ZW264" s="92"/>
      <c r="ZX264" s="92"/>
      <c r="ZY264" s="92"/>
      <c r="ZZ264" s="92"/>
      <c r="AAA264" s="92"/>
      <c r="AAB264" s="92"/>
      <c r="AAC264" s="92"/>
      <c r="AAD264" s="92"/>
      <c r="AAE264" s="92"/>
      <c r="AAF264" s="92"/>
      <c r="AAG264" s="92"/>
      <c r="AAH264" s="92"/>
      <c r="AAI264" s="92"/>
      <c r="AAJ264" s="92"/>
      <c r="AAK264" s="92"/>
      <c r="AAL264" s="92"/>
      <c r="AAM264" s="92"/>
      <c r="AAN264" s="92"/>
      <c r="AAO264" s="92"/>
      <c r="AAP264" s="92"/>
      <c r="AAQ264" s="92"/>
      <c r="AAR264" s="92"/>
      <c r="AAS264" s="92"/>
      <c r="AAT264" s="92"/>
      <c r="AAU264" s="92"/>
      <c r="AAV264" s="92"/>
      <c r="AAW264" s="92"/>
      <c r="AAX264" s="92"/>
      <c r="AAY264" s="92"/>
      <c r="AAZ264" s="92"/>
      <c r="ABA264" s="92"/>
      <c r="ABB264" s="92"/>
      <c r="ABC264" s="92"/>
      <c r="ABD264" s="92"/>
      <c r="ABE264" s="92"/>
      <c r="ABF264" s="92"/>
      <c r="ABG264" s="92"/>
      <c r="ABH264" s="92"/>
      <c r="ABI264" s="92"/>
      <c r="ABJ264" s="92"/>
      <c r="ABK264" s="92"/>
      <c r="ABL264" s="92"/>
      <c r="ABM264" s="92"/>
      <c r="ABN264" s="92"/>
      <c r="ABO264" s="92"/>
      <c r="ABP264" s="92"/>
      <c r="ABQ264" s="92"/>
      <c r="ABR264" s="92"/>
      <c r="ABS264" s="92"/>
      <c r="ABT264" s="92"/>
      <c r="ABU264" s="92"/>
      <c r="ABV264" s="92"/>
      <c r="ABW264" s="92"/>
      <c r="ABX264" s="92"/>
      <c r="ABY264" s="92"/>
      <c r="ABZ264" s="92"/>
      <c r="ACA264" s="92"/>
      <c r="ACB264" s="92"/>
      <c r="ACC264" s="92"/>
      <c r="ACD264" s="92"/>
      <c r="ACE264" s="92"/>
      <c r="ACF264" s="92"/>
      <c r="ACG264" s="92"/>
      <c r="ACH264" s="92"/>
      <c r="ACI264" s="92"/>
      <c r="ACJ264" s="92"/>
      <c r="ACK264" s="92"/>
      <c r="ACL264" s="92"/>
      <c r="ACM264" s="92"/>
      <c r="ACN264" s="92"/>
      <c r="ACO264" s="92"/>
      <c r="ACP264" s="92"/>
      <c r="ACQ264" s="92"/>
      <c r="ACR264" s="92"/>
      <c r="ACS264" s="92"/>
      <c r="ACT264" s="92"/>
      <c r="ACU264" s="92"/>
      <c r="ACV264" s="92"/>
      <c r="ACW264" s="92"/>
      <c r="ACX264" s="92"/>
      <c r="ACY264" s="92"/>
      <c r="ACZ264" s="92"/>
      <c r="ADA264" s="92"/>
      <c r="ADB264" s="92"/>
      <c r="ADC264" s="92"/>
      <c r="ADD264" s="92"/>
      <c r="ADE264" s="92"/>
      <c r="ADF264" s="92"/>
      <c r="ADG264" s="92"/>
      <c r="ADH264" s="92"/>
      <c r="ADI264" s="92"/>
      <c r="ADJ264" s="92"/>
      <c r="ADK264" s="92"/>
      <c r="ADL264" s="92"/>
      <c r="ADM264" s="92"/>
      <c r="ADN264" s="92"/>
      <c r="ADO264" s="92"/>
      <c r="ADP264" s="92"/>
      <c r="ADQ264" s="92"/>
      <c r="ADR264" s="92"/>
      <c r="ADS264" s="92"/>
      <c r="ADT264" s="92"/>
      <c r="ADU264" s="92"/>
      <c r="ADV264" s="92"/>
      <c r="ADW264" s="92"/>
      <c r="ADX264" s="92"/>
      <c r="ADY264" s="92"/>
      <c r="ADZ264" s="92"/>
      <c r="AEA264" s="92"/>
      <c r="AEB264" s="92"/>
      <c r="AEC264" s="92"/>
      <c r="AED264" s="92"/>
      <c r="AEE264" s="92"/>
      <c r="AEF264" s="92"/>
      <c r="AEG264" s="92"/>
      <c r="AEH264" s="92"/>
      <c r="AEI264" s="92"/>
      <c r="AEJ264" s="92"/>
      <c r="AEK264" s="92"/>
      <c r="AEL264" s="92"/>
      <c r="AEM264" s="92"/>
      <c r="AEN264" s="92"/>
      <c r="AEO264" s="92"/>
      <c r="AEP264" s="92"/>
      <c r="AEQ264" s="92"/>
      <c r="AER264" s="92"/>
      <c r="AES264" s="92"/>
      <c r="AET264" s="92"/>
      <c r="AEU264" s="92"/>
      <c r="AEV264" s="92"/>
      <c r="AEW264" s="92"/>
      <c r="AEX264" s="92"/>
      <c r="AEY264" s="92"/>
      <c r="AEZ264" s="92"/>
      <c r="AFA264" s="92"/>
      <c r="AFB264" s="92"/>
      <c r="AFC264" s="92"/>
      <c r="AFD264" s="92"/>
      <c r="AFE264" s="92"/>
      <c r="AFF264" s="92"/>
      <c r="AFG264" s="92"/>
      <c r="AFH264" s="92"/>
      <c r="AFI264" s="92"/>
      <c r="AFJ264" s="92"/>
      <c r="AFK264" s="92"/>
      <c r="AFL264" s="92"/>
      <c r="AFM264" s="92"/>
      <c r="AFN264" s="92"/>
      <c r="AFO264" s="92"/>
      <c r="AFP264" s="92"/>
      <c r="AFQ264" s="92"/>
      <c r="AFR264" s="92"/>
      <c r="AFS264" s="92"/>
      <c r="AFT264" s="92"/>
      <c r="AFU264" s="92"/>
      <c r="AFV264" s="92"/>
      <c r="AFW264" s="92"/>
      <c r="AFX264" s="92"/>
      <c r="AFY264" s="92"/>
      <c r="AFZ264" s="92"/>
      <c r="AGA264" s="92"/>
      <c r="AGB264" s="92"/>
      <c r="AGC264" s="92"/>
      <c r="AGD264" s="92"/>
      <c r="AGE264" s="92"/>
      <c r="AGF264" s="92"/>
      <c r="AGG264" s="92"/>
      <c r="AGH264" s="92"/>
      <c r="AGI264" s="92"/>
      <c r="AGJ264" s="92"/>
      <c r="AGK264" s="92"/>
      <c r="AGL264" s="92"/>
      <c r="AGM264" s="92"/>
      <c r="AGN264" s="92"/>
      <c r="AGO264" s="92"/>
      <c r="AGP264" s="92"/>
      <c r="AGQ264" s="92"/>
      <c r="AGR264" s="92"/>
      <c r="AGS264" s="92"/>
      <c r="AGT264" s="92"/>
      <c r="AGU264" s="92"/>
      <c r="AGV264" s="92"/>
      <c r="AGW264" s="92"/>
      <c r="AGX264" s="92"/>
      <c r="AGY264" s="92"/>
      <c r="AGZ264" s="92"/>
      <c r="AHA264" s="92"/>
      <c r="AHB264" s="92"/>
      <c r="AHC264" s="92"/>
      <c r="AHD264" s="92"/>
      <c r="AHE264" s="92"/>
      <c r="AHF264" s="92"/>
      <c r="AHG264" s="92"/>
      <c r="AHH264" s="92"/>
      <c r="AHI264" s="92"/>
      <c r="AHJ264" s="92"/>
      <c r="AHK264" s="92"/>
      <c r="AHL264" s="92"/>
      <c r="AHM264" s="92"/>
      <c r="AHN264" s="92"/>
      <c r="AHO264" s="92"/>
      <c r="AHP264" s="92"/>
      <c r="AHQ264" s="92"/>
      <c r="AHR264" s="92"/>
      <c r="AHS264" s="92"/>
      <c r="AHT264" s="92"/>
      <c r="AHU264" s="92"/>
      <c r="AHV264" s="92"/>
      <c r="AHW264" s="92"/>
      <c r="AHX264" s="92"/>
      <c r="AHY264" s="92"/>
      <c r="AHZ264" s="92"/>
      <c r="AIA264" s="92"/>
      <c r="AIB264" s="92"/>
      <c r="AIC264" s="92"/>
      <c r="AID264" s="92"/>
      <c r="AIE264" s="92"/>
      <c r="AIF264" s="92"/>
      <c r="AIG264" s="92"/>
      <c r="AIH264" s="92"/>
      <c r="AII264" s="92"/>
      <c r="AIJ264" s="92"/>
      <c r="AIK264" s="92"/>
      <c r="AIL264" s="92"/>
      <c r="AIM264" s="92"/>
      <c r="AIN264" s="92"/>
      <c r="AIO264" s="92"/>
      <c r="AIP264" s="92"/>
      <c r="AIQ264" s="92"/>
      <c r="AIR264" s="92"/>
      <c r="AIS264" s="92"/>
      <c r="AIT264" s="92"/>
      <c r="AIU264" s="92"/>
      <c r="AIV264" s="92"/>
      <c r="AIW264" s="92"/>
      <c r="AIX264" s="92"/>
      <c r="AIY264" s="92"/>
      <c r="AIZ264" s="92"/>
      <c r="AJA264" s="92"/>
      <c r="AJB264" s="92"/>
      <c r="AJC264" s="92"/>
      <c r="AJD264" s="92"/>
      <c r="AJE264" s="92"/>
      <c r="AJF264" s="92"/>
      <c r="AJG264" s="92"/>
      <c r="AJH264" s="92"/>
      <c r="AJI264" s="92"/>
      <c r="AJJ264" s="92"/>
      <c r="AJK264" s="92"/>
    </row>
    <row r="265" spans="1:947" s="515" customFormat="1" ht="12.75" customHeight="1">
      <c r="A265" s="93"/>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c r="CJ265" s="92"/>
      <c r="CK265" s="92"/>
      <c r="CL265" s="92"/>
      <c r="CM265" s="92"/>
      <c r="CN265" s="92"/>
      <c r="CO265" s="92"/>
      <c r="CP265" s="92"/>
      <c r="CQ265" s="92"/>
      <c r="CR265" s="92"/>
      <c r="CS265" s="92"/>
      <c r="CT265" s="92"/>
      <c r="CU265" s="92"/>
      <c r="CV265" s="92"/>
      <c r="CW265" s="92"/>
      <c r="CX265" s="92"/>
      <c r="CY265" s="92"/>
      <c r="CZ265" s="92"/>
      <c r="DA265" s="92"/>
      <c r="DB265" s="92"/>
      <c r="DC265" s="92"/>
      <c r="DD265" s="92"/>
      <c r="DE265" s="92"/>
      <c r="DF265" s="92"/>
      <c r="DG265" s="92"/>
      <c r="DH265" s="92"/>
      <c r="DI265" s="92"/>
      <c r="DJ265" s="92"/>
      <c r="DK265" s="92"/>
      <c r="DL265" s="92"/>
      <c r="DM265" s="92"/>
      <c r="DN265" s="92"/>
      <c r="DO265" s="92"/>
      <c r="DP265" s="92"/>
      <c r="DQ265" s="92"/>
      <c r="DR265" s="92"/>
      <c r="DS265" s="92"/>
      <c r="DT265" s="92"/>
      <c r="DU265" s="92"/>
      <c r="DV265" s="92"/>
      <c r="DW265" s="92"/>
      <c r="DX265" s="92"/>
      <c r="DY265" s="92"/>
      <c r="DZ265" s="92"/>
      <c r="EA265" s="92"/>
      <c r="EB265" s="92"/>
      <c r="EC265" s="92"/>
      <c r="ED265" s="92"/>
      <c r="EE265" s="92"/>
      <c r="EF265" s="92"/>
      <c r="EG265" s="92"/>
      <c r="EH265" s="92"/>
      <c r="EI265" s="92"/>
      <c r="EJ265" s="92"/>
      <c r="EK265" s="92"/>
      <c r="EL265" s="92"/>
      <c r="EM265" s="92"/>
      <c r="EN265" s="92"/>
      <c r="EO265" s="92"/>
      <c r="EP265" s="92"/>
      <c r="EQ265" s="92"/>
      <c r="ER265" s="92"/>
      <c r="ES265" s="92"/>
      <c r="ET265" s="92"/>
      <c r="EU265" s="92"/>
      <c r="EV265" s="92"/>
      <c r="EW265" s="92"/>
      <c r="EX265" s="92"/>
      <c r="EY265" s="92"/>
      <c r="EZ265" s="92"/>
      <c r="FA265" s="92"/>
      <c r="FB265" s="92"/>
      <c r="FC265" s="92"/>
      <c r="FD265" s="92"/>
      <c r="FE265" s="92"/>
      <c r="FF265" s="92"/>
      <c r="FG265" s="92"/>
      <c r="FH265" s="92"/>
      <c r="FI265" s="92"/>
      <c r="FJ265" s="92"/>
      <c r="FK265" s="92"/>
      <c r="FL265" s="92"/>
      <c r="FM265" s="92"/>
      <c r="FN265" s="92"/>
      <c r="FO265" s="92"/>
      <c r="FP265" s="92"/>
      <c r="FQ265" s="92"/>
      <c r="FR265" s="92"/>
      <c r="FS265" s="92"/>
      <c r="FT265" s="92"/>
      <c r="FU265" s="92"/>
      <c r="FV265" s="92"/>
      <c r="FW265" s="92"/>
      <c r="FX265" s="92"/>
      <c r="FY265" s="92"/>
      <c r="FZ265" s="92"/>
      <c r="GA265" s="92"/>
      <c r="GB265" s="92"/>
      <c r="GC265" s="92"/>
      <c r="GD265" s="92"/>
      <c r="GE265" s="92"/>
      <c r="GF265" s="92"/>
      <c r="GG265" s="92"/>
      <c r="GH265" s="92"/>
      <c r="GI265" s="92"/>
      <c r="GJ265" s="92"/>
      <c r="GK265" s="92"/>
      <c r="GL265" s="92"/>
      <c r="GM265" s="92"/>
      <c r="GN265" s="92"/>
      <c r="GO265" s="92"/>
      <c r="GP265" s="92"/>
      <c r="GQ265" s="92"/>
      <c r="GR265" s="92"/>
      <c r="GS265" s="92"/>
      <c r="GT265" s="92"/>
      <c r="GU265" s="92"/>
      <c r="GV265" s="92"/>
      <c r="GW265" s="92"/>
      <c r="GX265" s="92"/>
      <c r="GY265" s="92"/>
      <c r="GZ265" s="92"/>
      <c r="HA265" s="92"/>
      <c r="HB265" s="92"/>
      <c r="HC265" s="92"/>
      <c r="HD265" s="92"/>
      <c r="HE265" s="92"/>
      <c r="HF265" s="92"/>
      <c r="HG265" s="92"/>
      <c r="HH265" s="92"/>
      <c r="HI265" s="92"/>
      <c r="HJ265" s="92"/>
      <c r="HK265" s="92"/>
      <c r="HL265" s="92"/>
      <c r="HM265" s="92"/>
      <c r="HN265" s="92"/>
      <c r="HO265" s="92"/>
      <c r="HP265" s="92"/>
      <c r="HQ265" s="92"/>
      <c r="HR265" s="92"/>
      <c r="HS265" s="92"/>
      <c r="HT265" s="92"/>
      <c r="HU265" s="92"/>
      <c r="HV265" s="92"/>
      <c r="HW265" s="92"/>
      <c r="HX265" s="92"/>
      <c r="HY265" s="92"/>
      <c r="HZ265" s="92"/>
      <c r="IA265" s="92"/>
      <c r="IB265" s="92"/>
      <c r="IC265" s="92"/>
      <c r="ID265" s="92"/>
      <c r="IE265" s="92"/>
      <c r="IF265" s="92"/>
      <c r="IG265" s="92"/>
      <c r="IH265" s="92"/>
      <c r="II265" s="92"/>
      <c r="IJ265" s="92"/>
      <c r="IK265" s="92"/>
      <c r="IL265" s="92"/>
      <c r="IM265" s="92"/>
      <c r="IN265" s="92"/>
      <c r="IO265" s="92"/>
      <c r="IP265" s="92"/>
      <c r="IQ265" s="92"/>
      <c r="IR265" s="92"/>
      <c r="IS265" s="92"/>
      <c r="IT265" s="92"/>
      <c r="IU265" s="92"/>
      <c r="IV265" s="92"/>
      <c r="IW265" s="92"/>
      <c r="IX265" s="92"/>
      <c r="IY265" s="92"/>
      <c r="IZ265" s="92"/>
      <c r="JA265" s="92"/>
      <c r="JB265" s="92"/>
      <c r="JC265" s="92"/>
      <c r="JD265" s="92"/>
      <c r="JE265" s="92"/>
      <c r="JF265" s="92"/>
      <c r="JG265" s="92"/>
      <c r="JH265" s="92"/>
      <c r="JI265" s="92"/>
      <c r="JJ265" s="92"/>
      <c r="JK265" s="92"/>
      <c r="JL265" s="92"/>
      <c r="JM265" s="92"/>
      <c r="JN265" s="92"/>
      <c r="JO265" s="92"/>
      <c r="JP265" s="92"/>
      <c r="JQ265" s="92"/>
      <c r="JR265" s="92"/>
      <c r="JS265" s="92"/>
      <c r="JT265" s="92"/>
      <c r="JU265" s="92"/>
      <c r="JV265" s="92"/>
      <c r="JW265" s="92"/>
      <c r="JX265" s="92"/>
      <c r="JY265" s="92"/>
      <c r="JZ265" s="92"/>
      <c r="KA265" s="92"/>
      <c r="KB265" s="92"/>
      <c r="KC265" s="92"/>
      <c r="KD265" s="92"/>
      <c r="KE265" s="92"/>
      <c r="KF265" s="92"/>
      <c r="KG265" s="92"/>
      <c r="KH265" s="92"/>
      <c r="KI265" s="92"/>
      <c r="KJ265" s="92"/>
      <c r="KK265" s="92"/>
      <c r="KL265" s="92"/>
      <c r="KM265" s="92"/>
      <c r="KN265" s="92"/>
      <c r="KO265" s="92"/>
      <c r="KP265" s="92"/>
      <c r="KQ265" s="92"/>
      <c r="KR265" s="92"/>
      <c r="KS265" s="92"/>
      <c r="KT265" s="92"/>
      <c r="KU265" s="92"/>
      <c r="KV265" s="92"/>
      <c r="KW265" s="92"/>
      <c r="KX265" s="92"/>
      <c r="KY265" s="92"/>
      <c r="KZ265" s="92"/>
      <c r="LA265" s="92"/>
      <c r="LB265" s="92"/>
      <c r="LC265" s="92"/>
      <c r="LD265" s="92"/>
      <c r="LE265" s="92"/>
      <c r="LF265" s="92"/>
      <c r="LG265" s="92"/>
      <c r="LH265" s="92"/>
      <c r="LI265" s="92"/>
      <c r="LJ265" s="92"/>
      <c r="LK265" s="92"/>
      <c r="LL265" s="92"/>
      <c r="LM265" s="92"/>
      <c r="LN265" s="92"/>
      <c r="LO265" s="92"/>
      <c r="LP265" s="92"/>
      <c r="LQ265" s="92"/>
      <c r="LR265" s="92"/>
      <c r="LS265" s="92"/>
      <c r="LT265" s="92"/>
      <c r="LU265" s="92"/>
      <c r="LV265" s="92"/>
      <c r="LW265" s="92"/>
      <c r="LX265" s="92"/>
      <c r="LY265" s="92"/>
      <c r="LZ265" s="92"/>
      <c r="MA265" s="92"/>
      <c r="MB265" s="92"/>
      <c r="MC265" s="92"/>
      <c r="MD265" s="92"/>
      <c r="ME265" s="92"/>
      <c r="MF265" s="92"/>
      <c r="MG265" s="92"/>
      <c r="MH265" s="92"/>
      <c r="MI265" s="92"/>
      <c r="MJ265" s="92"/>
      <c r="MK265" s="92"/>
      <c r="ML265" s="92"/>
      <c r="MM265" s="92"/>
      <c r="MN265" s="92"/>
      <c r="MO265" s="92"/>
      <c r="MP265" s="92"/>
      <c r="MQ265" s="92"/>
      <c r="MR265" s="92"/>
      <c r="MS265" s="92"/>
      <c r="MT265" s="92"/>
      <c r="MU265" s="92"/>
      <c r="MV265" s="92"/>
      <c r="MW265" s="92"/>
      <c r="MX265" s="92"/>
      <c r="MY265" s="92"/>
      <c r="MZ265" s="92"/>
      <c r="NA265" s="92"/>
      <c r="NB265" s="92"/>
      <c r="NC265" s="92"/>
      <c r="ND265" s="92"/>
      <c r="NE265" s="92"/>
      <c r="NF265" s="92"/>
      <c r="NG265" s="92"/>
      <c r="NH265" s="92"/>
      <c r="NI265" s="92"/>
      <c r="NJ265" s="92"/>
      <c r="NK265" s="92"/>
      <c r="NL265" s="92"/>
      <c r="NM265" s="92"/>
      <c r="NN265" s="92"/>
      <c r="NO265" s="92"/>
      <c r="NP265" s="92"/>
      <c r="NQ265" s="92"/>
      <c r="NR265" s="92"/>
      <c r="NS265" s="92"/>
      <c r="NT265" s="92"/>
      <c r="NU265" s="92"/>
      <c r="NV265" s="92"/>
      <c r="NW265" s="92"/>
      <c r="NX265" s="92"/>
      <c r="NY265" s="92"/>
      <c r="NZ265" s="92"/>
      <c r="OA265" s="92"/>
      <c r="OB265" s="92"/>
      <c r="OC265" s="92"/>
      <c r="OD265" s="92"/>
      <c r="OE265" s="92"/>
      <c r="OF265" s="92"/>
      <c r="OG265" s="92"/>
      <c r="OH265" s="92"/>
      <c r="OI265" s="92"/>
      <c r="OJ265" s="92"/>
      <c r="OK265" s="92"/>
      <c r="OL265" s="92"/>
      <c r="OM265" s="92"/>
      <c r="ON265" s="92"/>
      <c r="OO265" s="92"/>
      <c r="OP265" s="92"/>
      <c r="OQ265" s="92"/>
      <c r="OR265" s="92"/>
      <c r="OS265" s="92"/>
      <c r="OT265" s="92"/>
      <c r="OU265" s="92"/>
      <c r="OV265" s="92"/>
      <c r="OW265" s="92"/>
      <c r="OX265" s="92"/>
      <c r="OY265" s="92"/>
      <c r="OZ265" s="92"/>
      <c r="PA265" s="92"/>
      <c r="PB265" s="92"/>
      <c r="PC265" s="92"/>
      <c r="PD265" s="92"/>
      <c r="PE265" s="92"/>
      <c r="PF265" s="92"/>
      <c r="PG265" s="92"/>
      <c r="PH265" s="92"/>
      <c r="PI265" s="92"/>
      <c r="PJ265" s="92"/>
      <c r="PK265" s="92"/>
      <c r="PL265" s="92"/>
      <c r="PM265" s="92"/>
      <c r="PN265" s="92"/>
      <c r="PO265" s="92"/>
      <c r="PP265" s="92"/>
      <c r="PQ265" s="92"/>
      <c r="PR265" s="92"/>
      <c r="PS265" s="92"/>
      <c r="PT265" s="92"/>
      <c r="PU265" s="92"/>
      <c r="PV265" s="92"/>
      <c r="PW265" s="92"/>
      <c r="PX265" s="92"/>
      <c r="PY265" s="92"/>
      <c r="PZ265" s="92"/>
      <c r="QA265" s="92"/>
      <c r="QB265" s="92"/>
      <c r="QC265" s="92"/>
      <c r="QD265" s="92"/>
      <c r="QE265" s="92"/>
      <c r="QF265" s="92"/>
      <c r="QG265" s="92"/>
      <c r="QH265" s="92"/>
      <c r="QI265" s="92"/>
      <c r="QJ265" s="92"/>
      <c r="QK265" s="92"/>
      <c r="QL265" s="92"/>
      <c r="QM265" s="92"/>
      <c r="QN265" s="92"/>
      <c r="QO265" s="92"/>
      <c r="QP265" s="92"/>
      <c r="QQ265" s="92"/>
      <c r="QR265" s="92"/>
      <c r="QS265" s="92"/>
      <c r="QT265" s="92"/>
      <c r="QU265" s="92"/>
      <c r="QV265" s="92"/>
      <c r="QW265" s="92"/>
      <c r="QX265" s="92"/>
      <c r="QY265" s="92"/>
      <c r="QZ265" s="92"/>
      <c r="RA265" s="92"/>
      <c r="RB265" s="92"/>
      <c r="RC265" s="92"/>
      <c r="RD265" s="92"/>
      <c r="RE265" s="92"/>
      <c r="RF265" s="92"/>
      <c r="RG265" s="92"/>
      <c r="RH265" s="92"/>
      <c r="RI265" s="92"/>
      <c r="RJ265" s="92"/>
      <c r="RK265" s="92"/>
      <c r="RL265" s="92"/>
      <c r="RM265" s="92"/>
      <c r="RN265" s="92"/>
      <c r="RO265" s="92"/>
      <c r="RP265" s="92"/>
      <c r="RQ265" s="92"/>
      <c r="RR265" s="92"/>
      <c r="RS265" s="92"/>
      <c r="RT265" s="92"/>
      <c r="RU265" s="92"/>
      <c r="RV265" s="92"/>
      <c r="RW265" s="92"/>
      <c r="RX265" s="92"/>
      <c r="RY265" s="92"/>
      <c r="RZ265" s="92"/>
      <c r="SA265" s="92"/>
      <c r="SB265" s="92"/>
      <c r="SC265" s="92"/>
      <c r="SD265" s="92"/>
      <c r="SE265" s="92"/>
      <c r="SF265" s="92"/>
      <c r="SG265" s="92"/>
      <c r="SH265" s="92"/>
      <c r="SI265" s="92"/>
      <c r="SJ265" s="92"/>
      <c r="SK265" s="92"/>
      <c r="SL265" s="92"/>
      <c r="SM265" s="92"/>
      <c r="SN265" s="92"/>
      <c r="SO265" s="92"/>
      <c r="SP265" s="92"/>
      <c r="SQ265" s="92"/>
      <c r="SR265" s="92"/>
      <c r="SS265" s="92"/>
      <c r="ST265" s="92"/>
      <c r="SU265" s="92"/>
      <c r="SV265" s="92"/>
      <c r="SW265" s="92"/>
      <c r="SX265" s="92"/>
      <c r="SY265" s="92"/>
      <c r="SZ265" s="92"/>
      <c r="TA265" s="92"/>
      <c r="TB265" s="92"/>
      <c r="TC265" s="92"/>
      <c r="TD265" s="92"/>
      <c r="TE265" s="92"/>
      <c r="TF265" s="92"/>
      <c r="TG265" s="92"/>
      <c r="TH265" s="92"/>
      <c r="TI265" s="92"/>
      <c r="TJ265" s="92"/>
      <c r="TK265" s="92"/>
      <c r="TL265" s="92"/>
      <c r="TM265" s="92"/>
      <c r="TN265" s="92"/>
      <c r="TO265" s="92"/>
      <c r="TP265" s="92"/>
      <c r="TQ265" s="92"/>
      <c r="TR265" s="92"/>
      <c r="TS265" s="92"/>
      <c r="TT265" s="92"/>
      <c r="TU265" s="92"/>
      <c r="TV265" s="92"/>
      <c r="TW265" s="92"/>
      <c r="TX265" s="92"/>
      <c r="TY265" s="92"/>
      <c r="TZ265" s="92"/>
      <c r="UA265" s="92"/>
      <c r="UB265" s="92"/>
      <c r="UC265" s="92"/>
      <c r="UD265" s="92"/>
      <c r="UE265" s="92"/>
      <c r="UF265" s="92"/>
      <c r="UG265" s="92"/>
      <c r="UH265" s="92"/>
      <c r="UI265" s="92"/>
      <c r="UJ265" s="92"/>
      <c r="UK265" s="92"/>
      <c r="UL265" s="92"/>
      <c r="UM265" s="92"/>
      <c r="UN265" s="92"/>
      <c r="UO265" s="92"/>
      <c r="UP265" s="92"/>
      <c r="UQ265" s="92"/>
      <c r="UR265" s="92"/>
      <c r="US265" s="92"/>
      <c r="UT265" s="92"/>
      <c r="UU265" s="92"/>
      <c r="UV265" s="92"/>
      <c r="UW265" s="92"/>
      <c r="UX265" s="92"/>
      <c r="UY265" s="92"/>
      <c r="UZ265" s="92"/>
      <c r="VA265" s="92"/>
      <c r="VB265" s="92"/>
      <c r="VC265" s="92"/>
      <c r="VD265" s="92"/>
      <c r="VE265" s="92"/>
      <c r="VF265" s="92"/>
      <c r="VG265" s="92"/>
      <c r="VH265" s="92"/>
      <c r="VI265" s="92"/>
      <c r="VJ265" s="92"/>
      <c r="VK265" s="92"/>
      <c r="VL265" s="92"/>
      <c r="VM265" s="92"/>
      <c r="VN265" s="92"/>
      <c r="VO265" s="92"/>
      <c r="VP265" s="92"/>
      <c r="VQ265" s="92"/>
      <c r="VR265" s="92"/>
      <c r="VS265" s="92"/>
      <c r="VT265" s="92"/>
      <c r="VU265" s="92"/>
      <c r="VV265" s="92"/>
      <c r="VW265" s="92"/>
      <c r="VX265" s="92"/>
      <c r="VY265" s="92"/>
      <c r="VZ265" s="92"/>
      <c r="WA265" s="92"/>
      <c r="WB265" s="92"/>
      <c r="WC265" s="92"/>
      <c r="WD265" s="92"/>
      <c r="WE265" s="92"/>
      <c r="WF265" s="92"/>
      <c r="WG265" s="92"/>
      <c r="WH265" s="92"/>
      <c r="WI265" s="92"/>
      <c r="WJ265" s="92"/>
      <c r="WK265" s="92"/>
      <c r="WL265" s="92"/>
      <c r="WM265" s="92"/>
      <c r="WN265" s="92"/>
      <c r="WO265" s="92"/>
      <c r="WP265" s="92"/>
      <c r="WQ265" s="92"/>
      <c r="WR265" s="92"/>
      <c r="WS265" s="92"/>
      <c r="WT265" s="92"/>
      <c r="WU265" s="92"/>
      <c r="WV265" s="92"/>
      <c r="WW265" s="92"/>
      <c r="WX265" s="92"/>
      <c r="WY265" s="92"/>
      <c r="WZ265" s="92"/>
      <c r="XA265" s="92"/>
      <c r="XB265" s="92"/>
      <c r="XC265" s="92"/>
      <c r="XD265" s="92"/>
      <c r="XE265" s="92"/>
      <c r="XF265" s="92"/>
      <c r="XG265" s="92"/>
      <c r="XH265" s="92"/>
      <c r="XI265" s="92"/>
      <c r="XJ265" s="92"/>
      <c r="XK265" s="92"/>
      <c r="XL265" s="92"/>
      <c r="XM265" s="92"/>
      <c r="XN265" s="92"/>
      <c r="XO265" s="92"/>
      <c r="XP265" s="92"/>
      <c r="XQ265" s="92"/>
      <c r="XR265" s="92"/>
      <c r="XS265" s="92"/>
      <c r="XT265" s="92"/>
      <c r="XU265" s="92"/>
      <c r="XV265" s="92"/>
      <c r="XW265" s="92"/>
      <c r="XX265" s="92"/>
      <c r="XY265" s="92"/>
      <c r="XZ265" s="92"/>
      <c r="YA265" s="92"/>
      <c r="YB265" s="92"/>
      <c r="YC265" s="92"/>
      <c r="YD265" s="92"/>
      <c r="YE265" s="92"/>
      <c r="YF265" s="92"/>
      <c r="YG265" s="92"/>
      <c r="YH265" s="92"/>
      <c r="YI265" s="92"/>
      <c r="YJ265" s="92"/>
      <c r="YK265" s="92"/>
      <c r="YL265" s="92"/>
      <c r="YM265" s="92"/>
      <c r="YN265" s="92"/>
      <c r="YO265" s="92"/>
      <c r="YP265" s="92"/>
      <c r="YQ265" s="92"/>
      <c r="YR265" s="92"/>
      <c r="YS265" s="92"/>
      <c r="YT265" s="92"/>
      <c r="YU265" s="92"/>
      <c r="YV265" s="92"/>
      <c r="YW265" s="92"/>
      <c r="YX265" s="92"/>
      <c r="YY265" s="92"/>
      <c r="YZ265" s="92"/>
      <c r="ZA265" s="92"/>
      <c r="ZB265" s="92"/>
      <c r="ZC265" s="92"/>
      <c r="ZD265" s="92"/>
      <c r="ZE265" s="92"/>
      <c r="ZF265" s="92"/>
      <c r="ZG265" s="92"/>
      <c r="ZH265" s="92"/>
      <c r="ZI265" s="92"/>
      <c r="ZJ265" s="92"/>
      <c r="ZK265" s="92"/>
      <c r="ZL265" s="92"/>
      <c r="ZM265" s="92"/>
      <c r="ZN265" s="92"/>
      <c r="ZO265" s="92"/>
      <c r="ZP265" s="92"/>
      <c r="ZQ265" s="92"/>
      <c r="ZR265" s="92"/>
      <c r="ZS265" s="92"/>
      <c r="ZT265" s="92"/>
      <c r="ZU265" s="92"/>
      <c r="ZV265" s="92"/>
      <c r="ZW265" s="92"/>
      <c r="ZX265" s="92"/>
      <c r="ZY265" s="92"/>
      <c r="ZZ265" s="92"/>
      <c r="AAA265" s="92"/>
      <c r="AAB265" s="92"/>
      <c r="AAC265" s="92"/>
      <c r="AAD265" s="92"/>
      <c r="AAE265" s="92"/>
      <c r="AAF265" s="92"/>
      <c r="AAG265" s="92"/>
      <c r="AAH265" s="92"/>
      <c r="AAI265" s="92"/>
      <c r="AAJ265" s="92"/>
      <c r="AAK265" s="92"/>
      <c r="AAL265" s="92"/>
      <c r="AAM265" s="92"/>
      <c r="AAN265" s="92"/>
      <c r="AAO265" s="92"/>
      <c r="AAP265" s="92"/>
      <c r="AAQ265" s="92"/>
      <c r="AAR265" s="92"/>
      <c r="AAS265" s="92"/>
      <c r="AAT265" s="92"/>
      <c r="AAU265" s="92"/>
      <c r="AAV265" s="92"/>
      <c r="AAW265" s="92"/>
      <c r="AAX265" s="92"/>
      <c r="AAY265" s="92"/>
      <c r="AAZ265" s="92"/>
      <c r="ABA265" s="92"/>
      <c r="ABB265" s="92"/>
      <c r="ABC265" s="92"/>
      <c r="ABD265" s="92"/>
      <c r="ABE265" s="92"/>
      <c r="ABF265" s="92"/>
      <c r="ABG265" s="92"/>
      <c r="ABH265" s="92"/>
      <c r="ABI265" s="92"/>
      <c r="ABJ265" s="92"/>
      <c r="ABK265" s="92"/>
      <c r="ABL265" s="92"/>
      <c r="ABM265" s="92"/>
      <c r="ABN265" s="92"/>
      <c r="ABO265" s="92"/>
      <c r="ABP265" s="92"/>
      <c r="ABQ265" s="92"/>
      <c r="ABR265" s="92"/>
      <c r="ABS265" s="92"/>
      <c r="ABT265" s="92"/>
      <c r="ABU265" s="92"/>
      <c r="ABV265" s="92"/>
      <c r="ABW265" s="92"/>
      <c r="ABX265" s="92"/>
      <c r="ABY265" s="92"/>
      <c r="ABZ265" s="92"/>
      <c r="ACA265" s="92"/>
      <c r="ACB265" s="92"/>
      <c r="ACC265" s="92"/>
      <c r="ACD265" s="92"/>
      <c r="ACE265" s="92"/>
      <c r="ACF265" s="92"/>
      <c r="ACG265" s="92"/>
      <c r="ACH265" s="92"/>
      <c r="ACI265" s="92"/>
      <c r="ACJ265" s="92"/>
      <c r="ACK265" s="92"/>
      <c r="ACL265" s="92"/>
      <c r="ACM265" s="92"/>
      <c r="ACN265" s="92"/>
      <c r="ACO265" s="92"/>
      <c r="ACP265" s="92"/>
      <c r="ACQ265" s="92"/>
      <c r="ACR265" s="92"/>
      <c r="ACS265" s="92"/>
      <c r="ACT265" s="92"/>
      <c r="ACU265" s="92"/>
      <c r="ACV265" s="92"/>
      <c r="ACW265" s="92"/>
      <c r="ACX265" s="92"/>
      <c r="ACY265" s="92"/>
      <c r="ACZ265" s="92"/>
      <c r="ADA265" s="92"/>
      <c r="ADB265" s="92"/>
      <c r="ADC265" s="92"/>
      <c r="ADD265" s="92"/>
      <c r="ADE265" s="92"/>
      <c r="ADF265" s="92"/>
      <c r="ADG265" s="92"/>
      <c r="ADH265" s="92"/>
      <c r="ADI265" s="92"/>
      <c r="ADJ265" s="92"/>
      <c r="ADK265" s="92"/>
      <c r="ADL265" s="92"/>
      <c r="ADM265" s="92"/>
      <c r="ADN265" s="92"/>
      <c r="ADO265" s="92"/>
      <c r="ADP265" s="92"/>
      <c r="ADQ265" s="92"/>
      <c r="ADR265" s="92"/>
      <c r="ADS265" s="92"/>
      <c r="ADT265" s="92"/>
      <c r="ADU265" s="92"/>
      <c r="ADV265" s="92"/>
      <c r="ADW265" s="92"/>
      <c r="ADX265" s="92"/>
      <c r="ADY265" s="92"/>
      <c r="ADZ265" s="92"/>
      <c r="AEA265" s="92"/>
      <c r="AEB265" s="92"/>
      <c r="AEC265" s="92"/>
      <c r="AED265" s="92"/>
      <c r="AEE265" s="92"/>
      <c r="AEF265" s="92"/>
      <c r="AEG265" s="92"/>
      <c r="AEH265" s="92"/>
      <c r="AEI265" s="92"/>
      <c r="AEJ265" s="92"/>
      <c r="AEK265" s="92"/>
      <c r="AEL265" s="92"/>
      <c r="AEM265" s="92"/>
      <c r="AEN265" s="92"/>
      <c r="AEO265" s="92"/>
      <c r="AEP265" s="92"/>
      <c r="AEQ265" s="92"/>
      <c r="AER265" s="92"/>
      <c r="AES265" s="92"/>
      <c r="AET265" s="92"/>
      <c r="AEU265" s="92"/>
      <c r="AEV265" s="92"/>
      <c r="AEW265" s="92"/>
      <c r="AEX265" s="92"/>
      <c r="AEY265" s="92"/>
      <c r="AEZ265" s="92"/>
      <c r="AFA265" s="92"/>
      <c r="AFB265" s="92"/>
      <c r="AFC265" s="92"/>
      <c r="AFD265" s="92"/>
      <c r="AFE265" s="92"/>
      <c r="AFF265" s="92"/>
      <c r="AFG265" s="92"/>
      <c r="AFH265" s="92"/>
      <c r="AFI265" s="92"/>
      <c r="AFJ265" s="92"/>
      <c r="AFK265" s="92"/>
      <c r="AFL265" s="92"/>
      <c r="AFM265" s="92"/>
      <c r="AFN265" s="92"/>
      <c r="AFO265" s="92"/>
      <c r="AFP265" s="92"/>
      <c r="AFQ265" s="92"/>
      <c r="AFR265" s="92"/>
      <c r="AFS265" s="92"/>
      <c r="AFT265" s="92"/>
      <c r="AFU265" s="92"/>
      <c r="AFV265" s="92"/>
      <c r="AFW265" s="92"/>
      <c r="AFX265" s="92"/>
      <c r="AFY265" s="92"/>
      <c r="AFZ265" s="92"/>
      <c r="AGA265" s="92"/>
      <c r="AGB265" s="92"/>
      <c r="AGC265" s="92"/>
      <c r="AGD265" s="92"/>
      <c r="AGE265" s="92"/>
      <c r="AGF265" s="92"/>
      <c r="AGG265" s="92"/>
      <c r="AGH265" s="92"/>
      <c r="AGI265" s="92"/>
      <c r="AGJ265" s="92"/>
      <c r="AGK265" s="92"/>
      <c r="AGL265" s="92"/>
      <c r="AGM265" s="92"/>
      <c r="AGN265" s="92"/>
      <c r="AGO265" s="92"/>
      <c r="AGP265" s="92"/>
      <c r="AGQ265" s="92"/>
      <c r="AGR265" s="92"/>
      <c r="AGS265" s="92"/>
      <c r="AGT265" s="92"/>
      <c r="AGU265" s="92"/>
      <c r="AGV265" s="92"/>
      <c r="AGW265" s="92"/>
      <c r="AGX265" s="92"/>
      <c r="AGY265" s="92"/>
      <c r="AGZ265" s="92"/>
      <c r="AHA265" s="92"/>
      <c r="AHB265" s="92"/>
      <c r="AHC265" s="92"/>
      <c r="AHD265" s="92"/>
      <c r="AHE265" s="92"/>
      <c r="AHF265" s="92"/>
      <c r="AHG265" s="92"/>
      <c r="AHH265" s="92"/>
      <c r="AHI265" s="92"/>
      <c r="AHJ265" s="92"/>
      <c r="AHK265" s="92"/>
      <c r="AHL265" s="92"/>
      <c r="AHM265" s="92"/>
      <c r="AHN265" s="92"/>
      <c r="AHO265" s="92"/>
      <c r="AHP265" s="92"/>
      <c r="AHQ265" s="92"/>
      <c r="AHR265" s="92"/>
      <c r="AHS265" s="92"/>
      <c r="AHT265" s="92"/>
      <c r="AHU265" s="92"/>
      <c r="AHV265" s="92"/>
      <c r="AHW265" s="92"/>
      <c r="AHX265" s="92"/>
      <c r="AHY265" s="92"/>
      <c r="AHZ265" s="92"/>
      <c r="AIA265" s="92"/>
      <c r="AIB265" s="92"/>
      <c r="AIC265" s="92"/>
      <c r="AID265" s="92"/>
      <c r="AIE265" s="92"/>
      <c r="AIF265" s="92"/>
      <c r="AIG265" s="92"/>
      <c r="AIH265" s="92"/>
      <c r="AII265" s="92"/>
      <c r="AIJ265" s="92"/>
      <c r="AIK265" s="92"/>
      <c r="AIL265" s="92"/>
      <c r="AIM265" s="92"/>
      <c r="AIN265" s="92"/>
      <c r="AIO265" s="92"/>
      <c r="AIP265" s="92"/>
      <c r="AIQ265" s="92"/>
      <c r="AIR265" s="92"/>
      <c r="AIS265" s="92"/>
      <c r="AIT265" s="92"/>
      <c r="AIU265" s="92"/>
      <c r="AIV265" s="92"/>
      <c r="AIW265" s="92"/>
      <c r="AIX265" s="92"/>
      <c r="AIY265" s="92"/>
      <c r="AIZ265" s="92"/>
      <c r="AJA265" s="92"/>
      <c r="AJB265" s="92"/>
      <c r="AJC265" s="92"/>
      <c r="AJD265" s="92"/>
      <c r="AJE265" s="92"/>
      <c r="AJF265" s="92"/>
      <c r="AJG265" s="92"/>
      <c r="AJH265" s="92"/>
      <c r="AJI265" s="92"/>
      <c r="AJJ265" s="92"/>
      <c r="AJK265" s="92"/>
    </row>
    <row r="266" spans="1:947" s="515" customFormat="1" ht="12.75" customHeight="1">
      <c r="A266" s="93"/>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c r="CM266" s="92"/>
      <c r="CN266" s="92"/>
      <c r="CO266" s="92"/>
      <c r="CP266" s="92"/>
      <c r="CQ266" s="92"/>
      <c r="CR266" s="92"/>
      <c r="CS266" s="92"/>
      <c r="CT266" s="92"/>
      <c r="CU266" s="92"/>
      <c r="CV266" s="92"/>
      <c r="CW266" s="92"/>
      <c r="CX266" s="92"/>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2"/>
      <c r="DZ266" s="92"/>
      <c r="EA266" s="92"/>
      <c r="EB266" s="92"/>
      <c r="EC266" s="92"/>
      <c r="ED266" s="92"/>
      <c r="EE266" s="92"/>
      <c r="EF266" s="92"/>
      <c r="EG266" s="92"/>
      <c r="EH266" s="92"/>
      <c r="EI266" s="92"/>
      <c r="EJ266" s="92"/>
      <c r="EK266" s="92"/>
      <c r="EL266" s="92"/>
      <c r="EM266" s="92"/>
      <c r="EN266" s="92"/>
      <c r="EO266" s="92"/>
      <c r="EP266" s="92"/>
      <c r="EQ266" s="92"/>
      <c r="ER266" s="92"/>
      <c r="ES266" s="92"/>
      <c r="ET266" s="92"/>
      <c r="EU266" s="92"/>
      <c r="EV266" s="92"/>
      <c r="EW266" s="92"/>
      <c r="EX266" s="92"/>
      <c r="EY266" s="92"/>
      <c r="EZ266" s="92"/>
      <c r="FA266" s="92"/>
      <c r="FB266" s="92"/>
      <c r="FC266" s="92"/>
      <c r="FD266" s="92"/>
      <c r="FE266" s="92"/>
      <c r="FF266" s="92"/>
      <c r="FG266" s="92"/>
      <c r="FH266" s="92"/>
      <c r="FI266" s="92"/>
      <c r="FJ266" s="92"/>
      <c r="FK266" s="92"/>
      <c r="FL266" s="92"/>
      <c r="FM266" s="92"/>
      <c r="FN266" s="92"/>
      <c r="FO266" s="92"/>
      <c r="FP266" s="92"/>
      <c r="FQ266" s="92"/>
      <c r="FR266" s="92"/>
      <c r="FS266" s="92"/>
      <c r="FT266" s="92"/>
      <c r="FU266" s="92"/>
      <c r="FV266" s="92"/>
      <c r="FW266" s="92"/>
      <c r="FX266" s="92"/>
      <c r="FY266" s="92"/>
      <c r="FZ266" s="92"/>
      <c r="GA266" s="92"/>
      <c r="GB266" s="92"/>
      <c r="GC266" s="92"/>
      <c r="GD266" s="92"/>
      <c r="GE266" s="92"/>
      <c r="GF266" s="92"/>
      <c r="GG266" s="92"/>
      <c r="GH266" s="92"/>
      <c r="GI266" s="92"/>
      <c r="GJ266" s="92"/>
      <c r="GK266" s="92"/>
      <c r="GL266" s="92"/>
      <c r="GM266" s="92"/>
      <c r="GN266" s="92"/>
      <c r="GO266" s="92"/>
      <c r="GP266" s="92"/>
      <c r="GQ266" s="92"/>
      <c r="GR266" s="92"/>
      <c r="GS266" s="92"/>
      <c r="GT266" s="92"/>
      <c r="GU266" s="92"/>
      <c r="GV266" s="92"/>
      <c r="GW266" s="92"/>
      <c r="GX266" s="92"/>
      <c r="GY266" s="92"/>
      <c r="GZ266" s="92"/>
      <c r="HA266" s="92"/>
      <c r="HB266" s="92"/>
      <c r="HC266" s="92"/>
      <c r="HD266" s="92"/>
      <c r="HE266" s="92"/>
      <c r="HF266" s="92"/>
      <c r="HG266" s="92"/>
      <c r="HH266" s="92"/>
      <c r="HI266" s="92"/>
      <c r="HJ266" s="92"/>
      <c r="HK266" s="92"/>
      <c r="HL266" s="92"/>
      <c r="HM266" s="92"/>
      <c r="HN266" s="92"/>
      <c r="HO266" s="92"/>
      <c r="HP266" s="92"/>
      <c r="HQ266" s="92"/>
      <c r="HR266" s="92"/>
      <c r="HS266" s="92"/>
      <c r="HT266" s="92"/>
      <c r="HU266" s="92"/>
      <c r="HV266" s="92"/>
      <c r="HW266" s="92"/>
      <c r="HX266" s="92"/>
      <c r="HY266" s="92"/>
      <c r="HZ266" s="92"/>
      <c r="IA266" s="92"/>
      <c r="IB266" s="92"/>
      <c r="IC266" s="92"/>
      <c r="ID266" s="92"/>
      <c r="IE266" s="92"/>
      <c r="IF266" s="92"/>
      <c r="IG266" s="92"/>
      <c r="IH266" s="92"/>
      <c r="II266" s="92"/>
      <c r="IJ266" s="92"/>
      <c r="IK266" s="92"/>
      <c r="IL266" s="92"/>
      <c r="IM266" s="92"/>
      <c r="IN266" s="92"/>
      <c r="IO266" s="92"/>
      <c r="IP266" s="92"/>
      <c r="IQ266" s="92"/>
      <c r="IR266" s="92"/>
      <c r="IS266" s="92"/>
      <c r="IT266" s="92"/>
      <c r="IU266" s="92"/>
      <c r="IV266" s="92"/>
      <c r="IW266" s="92"/>
      <c r="IX266" s="92"/>
      <c r="IY266" s="92"/>
      <c r="IZ266" s="92"/>
      <c r="JA266" s="92"/>
      <c r="JB266" s="92"/>
      <c r="JC266" s="92"/>
      <c r="JD266" s="92"/>
      <c r="JE266" s="92"/>
      <c r="JF266" s="92"/>
      <c r="JG266" s="92"/>
      <c r="JH266" s="92"/>
      <c r="JI266" s="92"/>
      <c r="JJ266" s="92"/>
      <c r="JK266" s="92"/>
      <c r="JL266" s="92"/>
      <c r="JM266" s="92"/>
      <c r="JN266" s="92"/>
      <c r="JO266" s="92"/>
      <c r="JP266" s="92"/>
      <c r="JQ266" s="92"/>
      <c r="JR266" s="92"/>
      <c r="JS266" s="92"/>
      <c r="JT266" s="92"/>
      <c r="JU266" s="92"/>
      <c r="JV266" s="92"/>
      <c r="JW266" s="92"/>
      <c r="JX266" s="92"/>
      <c r="JY266" s="92"/>
      <c r="JZ266" s="92"/>
      <c r="KA266" s="92"/>
      <c r="KB266" s="92"/>
      <c r="KC266" s="92"/>
      <c r="KD266" s="92"/>
      <c r="KE266" s="92"/>
      <c r="KF266" s="92"/>
      <c r="KG266" s="92"/>
      <c r="KH266" s="92"/>
      <c r="KI266" s="92"/>
      <c r="KJ266" s="92"/>
      <c r="KK266" s="92"/>
      <c r="KL266" s="92"/>
      <c r="KM266" s="92"/>
      <c r="KN266" s="92"/>
      <c r="KO266" s="92"/>
      <c r="KP266" s="92"/>
      <c r="KQ266" s="92"/>
      <c r="KR266" s="92"/>
      <c r="KS266" s="92"/>
      <c r="KT266" s="92"/>
      <c r="KU266" s="92"/>
      <c r="KV266" s="92"/>
      <c r="KW266" s="92"/>
      <c r="KX266" s="92"/>
      <c r="KY266" s="92"/>
      <c r="KZ266" s="92"/>
      <c r="LA266" s="92"/>
      <c r="LB266" s="92"/>
      <c r="LC266" s="92"/>
      <c r="LD266" s="92"/>
      <c r="LE266" s="92"/>
      <c r="LF266" s="92"/>
      <c r="LG266" s="92"/>
      <c r="LH266" s="92"/>
      <c r="LI266" s="92"/>
      <c r="LJ266" s="92"/>
      <c r="LK266" s="92"/>
      <c r="LL266" s="92"/>
      <c r="LM266" s="92"/>
      <c r="LN266" s="92"/>
      <c r="LO266" s="92"/>
      <c r="LP266" s="92"/>
      <c r="LQ266" s="92"/>
      <c r="LR266" s="92"/>
      <c r="LS266" s="92"/>
      <c r="LT266" s="92"/>
      <c r="LU266" s="92"/>
      <c r="LV266" s="92"/>
      <c r="LW266" s="92"/>
      <c r="LX266" s="92"/>
      <c r="LY266" s="92"/>
      <c r="LZ266" s="92"/>
      <c r="MA266" s="92"/>
      <c r="MB266" s="92"/>
      <c r="MC266" s="92"/>
      <c r="MD266" s="92"/>
      <c r="ME266" s="92"/>
      <c r="MF266" s="92"/>
      <c r="MG266" s="92"/>
      <c r="MH266" s="92"/>
      <c r="MI266" s="92"/>
      <c r="MJ266" s="92"/>
      <c r="MK266" s="92"/>
      <c r="ML266" s="92"/>
      <c r="MM266" s="92"/>
      <c r="MN266" s="92"/>
      <c r="MO266" s="92"/>
      <c r="MP266" s="92"/>
      <c r="MQ266" s="92"/>
      <c r="MR266" s="92"/>
      <c r="MS266" s="92"/>
      <c r="MT266" s="92"/>
      <c r="MU266" s="92"/>
      <c r="MV266" s="92"/>
      <c r="MW266" s="92"/>
      <c r="MX266" s="92"/>
      <c r="MY266" s="92"/>
      <c r="MZ266" s="92"/>
      <c r="NA266" s="92"/>
      <c r="NB266" s="92"/>
      <c r="NC266" s="92"/>
      <c r="ND266" s="92"/>
      <c r="NE266" s="92"/>
      <c r="NF266" s="92"/>
      <c r="NG266" s="92"/>
      <c r="NH266" s="92"/>
      <c r="NI266" s="92"/>
      <c r="NJ266" s="92"/>
      <c r="NK266" s="92"/>
      <c r="NL266" s="92"/>
      <c r="NM266" s="92"/>
      <c r="NN266" s="92"/>
      <c r="NO266" s="92"/>
      <c r="NP266" s="92"/>
      <c r="NQ266" s="92"/>
      <c r="NR266" s="92"/>
      <c r="NS266" s="92"/>
      <c r="NT266" s="92"/>
      <c r="NU266" s="92"/>
      <c r="NV266" s="92"/>
      <c r="NW266" s="92"/>
      <c r="NX266" s="92"/>
      <c r="NY266" s="92"/>
      <c r="NZ266" s="92"/>
      <c r="OA266" s="92"/>
      <c r="OB266" s="92"/>
      <c r="OC266" s="92"/>
      <c r="OD266" s="92"/>
      <c r="OE266" s="92"/>
      <c r="OF266" s="92"/>
      <c r="OG266" s="92"/>
      <c r="OH266" s="92"/>
      <c r="OI266" s="92"/>
      <c r="OJ266" s="92"/>
      <c r="OK266" s="92"/>
      <c r="OL266" s="92"/>
      <c r="OM266" s="92"/>
      <c r="ON266" s="92"/>
      <c r="OO266" s="92"/>
      <c r="OP266" s="92"/>
      <c r="OQ266" s="92"/>
      <c r="OR266" s="92"/>
      <c r="OS266" s="92"/>
      <c r="OT266" s="92"/>
      <c r="OU266" s="92"/>
      <c r="OV266" s="92"/>
      <c r="OW266" s="92"/>
      <c r="OX266" s="92"/>
      <c r="OY266" s="92"/>
      <c r="OZ266" s="92"/>
      <c r="PA266" s="92"/>
      <c r="PB266" s="92"/>
      <c r="PC266" s="92"/>
      <c r="PD266" s="92"/>
      <c r="PE266" s="92"/>
      <c r="PF266" s="92"/>
      <c r="PG266" s="92"/>
      <c r="PH266" s="92"/>
      <c r="PI266" s="92"/>
      <c r="PJ266" s="92"/>
      <c r="PK266" s="92"/>
      <c r="PL266" s="92"/>
      <c r="PM266" s="92"/>
      <c r="PN266" s="92"/>
      <c r="PO266" s="92"/>
      <c r="PP266" s="92"/>
      <c r="PQ266" s="92"/>
      <c r="PR266" s="92"/>
      <c r="PS266" s="92"/>
      <c r="PT266" s="92"/>
      <c r="PU266" s="92"/>
      <c r="PV266" s="92"/>
      <c r="PW266" s="92"/>
      <c r="PX266" s="92"/>
      <c r="PY266" s="92"/>
      <c r="PZ266" s="92"/>
      <c r="QA266" s="92"/>
      <c r="QB266" s="92"/>
      <c r="QC266" s="92"/>
      <c r="QD266" s="92"/>
      <c r="QE266" s="92"/>
      <c r="QF266" s="92"/>
      <c r="QG266" s="92"/>
      <c r="QH266" s="92"/>
      <c r="QI266" s="92"/>
      <c r="QJ266" s="92"/>
      <c r="QK266" s="92"/>
      <c r="QL266" s="92"/>
      <c r="QM266" s="92"/>
      <c r="QN266" s="92"/>
      <c r="QO266" s="92"/>
      <c r="QP266" s="92"/>
      <c r="QQ266" s="92"/>
      <c r="QR266" s="92"/>
      <c r="QS266" s="92"/>
      <c r="QT266" s="92"/>
      <c r="QU266" s="92"/>
      <c r="QV266" s="92"/>
      <c r="QW266" s="92"/>
      <c r="QX266" s="92"/>
      <c r="QY266" s="92"/>
      <c r="QZ266" s="92"/>
      <c r="RA266" s="92"/>
      <c r="RB266" s="92"/>
      <c r="RC266" s="92"/>
      <c r="RD266" s="92"/>
      <c r="RE266" s="92"/>
      <c r="RF266" s="92"/>
      <c r="RG266" s="92"/>
      <c r="RH266" s="92"/>
      <c r="RI266" s="92"/>
      <c r="RJ266" s="92"/>
      <c r="RK266" s="92"/>
      <c r="RL266" s="92"/>
      <c r="RM266" s="92"/>
      <c r="RN266" s="92"/>
      <c r="RO266" s="92"/>
      <c r="RP266" s="92"/>
      <c r="RQ266" s="92"/>
      <c r="RR266" s="92"/>
      <c r="RS266" s="92"/>
      <c r="RT266" s="92"/>
      <c r="RU266" s="92"/>
      <c r="RV266" s="92"/>
      <c r="RW266" s="92"/>
      <c r="RX266" s="92"/>
      <c r="RY266" s="92"/>
      <c r="RZ266" s="92"/>
      <c r="SA266" s="92"/>
      <c r="SB266" s="92"/>
      <c r="SC266" s="92"/>
      <c r="SD266" s="92"/>
      <c r="SE266" s="92"/>
      <c r="SF266" s="92"/>
      <c r="SG266" s="92"/>
      <c r="SH266" s="92"/>
      <c r="SI266" s="92"/>
      <c r="SJ266" s="92"/>
      <c r="SK266" s="92"/>
      <c r="SL266" s="92"/>
      <c r="SM266" s="92"/>
      <c r="SN266" s="92"/>
      <c r="SO266" s="92"/>
      <c r="SP266" s="92"/>
      <c r="SQ266" s="92"/>
      <c r="SR266" s="92"/>
      <c r="SS266" s="92"/>
      <c r="ST266" s="92"/>
      <c r="SU266" s="92"/>
      <c r="SV266" s="92"/>
      <c r="SW266" s="92"/>
      <c r="SX266" s="92"/>
      <c r="SY266" s="92"/>
      <c r="SZ266" s="92"/>
      <c r="TA266" s="92"/>
      <c r="TB266" s="92"/>
      <c r="TC266" s="92"/>
      <c r="TD266" s="92"/>
      <c r="TE266" s="92"/>
      <c r="TF266" s="92"/>
      <c r="TG266" s="92"/>
      <c r="TH266" s="92"/>
      <c r="TI266" s="92"/>
      <c r="TJ266" s="92"/>
      <c r="TK266" s="92"/>
      <c r="TL266" s="92"/>
      <c r="TM266" s="92"/>
      <c r="TN266" s="92"/>
      <c r="TO266" s="92"/>
      <c r="TP266" s="92"/>
      <c r="TQ266" s="92"/>
      <c r="TR266" s="92"/>
      <c r="TS266" s="92"/>
      <c r="TT266" s="92"/>
      <c r="TU266" s="92"/>
      <c r="TV266" s="92"/>
      <c r="TW266" s="92"/>
      <c r="TX266" s="92"/>
      <c r="TY266" s="92"/>
      <c r="TZ266" s="92"/>
      <c r="UA266" s="92"/>
      <c r="UB266" s="92"/>
      <c r="UC266" s="92"/>
      <c r="UD266" s="92"/>
      <c r="UE266" s="92"/>
      <c r="UF266" s="92"/>
      <c r="UG266" s="92"/>
      <c r="UH266" s="92"/>
      <c r="UI266" s="92"/>
      <c r="UJ266" s="92"/>
      <c r="UK266" s="92"/>
      <c r="UL266" s="92"/>
      <c r="UM266" s="92"/>
      <c r="UN266" s="92"/>
      <c r="UO266" s="92"/>
      <c r="UP266" s="92"/>
      <c r="UQ266" s="92"/>
      <c r="UR266" s="92"/>
      <c r="US266" s="92"/>
      <c r="UT266" s="92"/>
      <c r="UU266" s="92"/>
      <c r="UV266" s="92"/>
      <c r="UW266" s="92"/>
      <c r="UX266" s="92"/>
      <c r="UY266" s="92"/>
      <c r="UZ266" s="92"/>
      <c r="VA266" s="92"/>
      <c r="VB266" s="92"/>
      <c r="VC266" s="92"/>
      <c r="VD266" s="92"/>
      <c r="VE266" s="92"/>
      <c r="VF266" s="92"/>
      <c r="VG266" s="92"/>
      <c r="VH266" s="92"/>
      <c r="VI266" s="92"/>
      <c r="VJ266" s="92"/>
      <c r="VK266" s="92"/>
      <c r="VL266" s="92"/>
      <c r="VM266" s="92"/>
      <c r="VN266" s="92"/>
      <c r="VO266" s="92"/>
      <c r="VP266" s="92"/>
      <c r="VQ266" s="92"/>
      <c r="VR266" s="92"/>
      <c r="VS266" s="92"/>
      <c r="VT266" s="92"/>
      <c r="VU266" s="92"/>
      <c r="VV266" s="92"/>
      <c r="VW266" s="92"/>
      <c r="VX266" s="92"/>
      <c r="VY266" s="92"/>
      <c r="VZ266" s="92"/>
      <c r="WA266" s="92"/>
      <c r="WB266" s="92"/>
      <c r="WC266" s="92"/>
      <c r="WD266" s="92"/>
      <c r="WE266" s="92"/>
      <c r="WF266" s="92"/>
      <c r="WG266" s="92"/>
      <c r="WH266" s="92"/>
      <c r="WI266" s="92"/>
      <c r="WJ266" s="92"/>
      <c r="WK266" s="92"/>
      <c r="WL266" s="92"/>
      <c r="WM266" s="92"/>
      <c r="WN266" s="92"/>
      <c r="WO266" s="92"/>
      <c r="WP266" s="92"/>
      <c r="WQ266" s="92"/>
      <c r="WR266" s="92"/>
      <c r="WS266" s="92"/>
      <c r="WT266" s="92"/>
      <c r="WU266" s="92"/>
      <c r="WV266" s="92"/>
      <c r="WW266" s="92"/>
      <c r="WX266" s="92"/>
      <c r="WY266" s="92"/>
      <c r="WZ266" s="92"/>
      <c r="XA266" s="92"/>
      <c r="XB266" s="92"/>
      <c r="XC266" s="92"/>
      <c r="XD266" s="92"/>
      <c r="XE266" s="92"/>
      <c r="XF266" s="92"/>
      <c r="XG266" s="92"/>
      <c r="XH266" s="92"/>
      <c r="XI266" s="92"/>
      <c r="XJ266" s="92"/>
      <c r="XK266" s="92"/>
      <c r="XL266" s="92"/>
      <c r="XM266" s="92"/>
      <c r="XN266" s="92"/>
      <c r="XO266" s="92"/>
      <c r="XP266" s="92"/>
      <c r="XQ266" s="92"/>
      <c r="XR266" s="92"/>
      <c r="XS266" s="92"/>
      <c r="XT266" s="92"/>
      <c r="XU266" s="92"/>
      <c r="XV266" s="92"/>
      <c r="XW266" s="92"/>
      <c r="XX266" s="92"/>
      <c r="XY266" s="92"/>
      <c r="XZ266" s="92"/>
      <c r="YA266" s="92"/>
      <c r="YB266" s="92"/>
      <c r="YC266" s="92"/>
      <c r="YD266" s="92"/>
      <c r="YE266" s="92"/>
      <c r="YF266" s="92"/>
      <c r="YG266" s="92"/>
      <c r="YH266" s="92"/>
      <c r="YI266" s="92"/>
      <c r="YJ266" s="92"/>
      <c r="YK266" s="92"/>
      <c r="YL266" s="92"/>
      <c r="YM266" s="92"/>
      <c r="YN266" s="92"/>
      <c r="YO266" s="92"/>
      <c r="YP266" s="92"/>
      <c r="YQ266" s="92"/>
      <c r="YR266" s="92"/>
      <c r="YS266" s="92"/>
      <c r="YT266" s="92"/>
      <c r="YU266" s="92"/>
      <c r="YV266" s="92"/>
      <c r="YW266" s="92"/>
      <c r="YX266" s="92"/>
      <c r="YY266" s="92"/>
      <c r="YZ266" s="92"/>
      <c r="ZA266" s="92"/>
      <c r="ZB266" s="92"/>
      <c r="ZC266" s="92"/>
      <c r="ZD266" s="92"/>
      <c r="ZE266" s="92"/>
      <c r="ZF266" s="92"/>
      <c r="ZG266" s="92"/>
      <c r="ZH266" s="92"/>
      <c r="ZI266" s="92"/>
      <c r="ZJ266" s="92"/>
      <c r="ZK266" s="92"/>
      <c r="ZL266" s="92"/>
      <c r="ZM266" s="92"/>
      <c r="ZN266" s="92"/>
      <c r="ZO266" s="92"/>
      <c r="ZP266" s="92"/>
      <c r="ZQ266" s="92"/>
      <c r="ZR266" s="92"/>
      <c r="ZS266" s="92"/>
      <c r="ZT266" s="92"/>
      <c r="ZU266" s="92"/>
      <c r="ZV266" s="92"/>
      <c r="ZW266" s="92"/>
      <c r="ZX266" s="92"/>
      <c r="ZY266" s="92"/>
      <c r="ZZ266" s="92"/>
      <c r="AAA266" s="92"/>
      <c r="AAB266" s="92"/>
      <c r="AAC266" s="92"/>
      <c r="AAD266" s="92"/>
      <c r="AAE266" s="92"/>
      <c r="AAF266" s="92"/>
      <c r="AAG266" s="92"/>
      <c r="AAH266" s="92"/>
      <c r="AAI266" s="92"/>
      <c r="AAJ266" s="92"/>
      <c r="AAK266" s="92"/>
      <c r="AAL266" s="92"/>
      <c r="AAM266" s="92"/>
      <c r="AAN266" s="92"/>
      <c r="AAO266" s="92"/>
      <c r="AAP266" s="92"/>
      <c r="AAQ266" s="92"/>
      <c r="AAR266" s="92"/>
      <c r="AAS266" s="92"/>
      <c r="AAT266" s="92"/>
      <c r="AAU266" s="92"/>
      <c r="AAV266" s="92"/>
      <c r="AAW266" s="92"/>
      <c r="AAX266" s="92"/>
      <c r="AAY266" s="92"/>
      <c r="AAZ266" s="92"/>
      <c r="ABA266" s="92"/>
      <c r="ABB266" s="92"/>
      <c r="ABC266" s="92"/>
      <c r="ABD266" s="92"/>
      <c r="ABE266" s="92"/>
      <c r="ABF266" s="92"/>
      <c r="ABG266" s="92"/>
      <c r="ABH266" s="92"/>
      <c r="ABI266" s="92"/>
      <c r="ABJ266" s="92"/>
      <c r="ABK266" s="92"/>
      <c r="ABL266" s="92"/>
      <c r="ABM266" s="92"/>
      <c r="ABN266" s="92"/>
      <c r="ABO266" s="92"/>
      <c r="ABP266" s="92"/>
      <c r="ABQ266" s="92"/>
      <c r="ABR266" s="92"/>
      <c r="ABS266" s="92"/>
      <c r="ABT266" s="92"/>
      <c r="ABU266" s="92"/>
      <c r="ABV266" s="92"/>
      <c r="ABW266" s="92"/>
      <c r="ABX266" s="92"/>
      <c r="ABY266" s="92"/>
      <c r="ABZ266" s="92"/>
      <c r="ACA266" s="92"/>
      <c r="ACB266" s="92"/>
      <c r="ACC266" s="92"/>
      <c r="ACD266" s="92"/>
      <c r="ACE266" s="92"/>
      <c r="ACF266" s="92"/>
      <c r="ACG266" s="92"/>
      <c r="ACH266" s="92"/>
      <c r="ACI266" s="92"/>
      <c r="ACJ266" s="92"/>
      <c r="ACK266" s="92"/>
      <c r="ACL266" s="92"/>
      <c r="ACM266" s="92"/>
      <c r="ACN266" s="92"/>
      <c r="ACO266" s="92"/>
      <c r="ACP266" s="92"/>
      <c r="ACQ266" s="92"/>
      <c r="ACR266" s="92"/>
      <c r="ACS266" s="92"/>
      <c r="ACT266" s="92"/>
      <c r="ACU266" s="92"/>
      <c r="ACV266" s="92"/>
      <c r="ACW266" s="92"/>
      <c r="ACX266" s="92"/>
      <c r="ACY266" s="92"/>
      <c r="ACZ266" s="92"/>
      <c r="ADA266" s="92"/>
      <c r="ADB266" s="92"/>
      <c r="ADC266" s="92"/>
      <c r="ADD266" s="92"/>
      <c r="ADE266" s="92"/>
      <c r="ADF266" s="92"/>
      <c r="ADG266" s="92"/>
      <c r="ADH266" s="92"/>
      <c r="ADI266" s="92"/>
      <c r="ADJ266" s="92"/>
      <c r="ADK266" s="92"/>
      <c r="ADL266" s="92"/>
      <c r="ADM266" s="92"/>
      <c r="ADN266" s="92"/>
      <c r="ADO266" s="92"/>
      <c r="ADP266" s="92"/>
      <c r="ADQ266" s="92"/>
      <c r="ADR266" s="92"/>
      <c r="ADS266" s="92"/>
      <c r="ADT266" s="92"/>
      <c r="ADU266" s="92"/>
      <c r="ADV266" s="92"/>
      <c r="ADW266" s="92"/>
      <c r="ADX266" s="92"/>
      <c r="ADY266" s="92"/>
      <c r="ADZ266" s="92"/>
      <c r="AEA266" s="92"/>
      <c r="AEB266" s="92"/>
      <c r="AEC266" s="92"/>
      <c r="AED266" s="92"/>
      <c r="AEE266" s="92"/>
      <c r="AEF266" s="92"/>
      <c r="AEG266" s="92"/>
      <c r="AEH266" s="92"/>
      <c r="AEI266" s="92"/>
      <c r="AEJ266" s="92"/>
      <c r="AEK266" s="92"/>
      <c r="AEL266" s="92"/>
      <c r="AEM266" s="92"/>
      <c r="AEN266" s="92"/>
      <c r="AEO266" s="92"/>
      <c r="AEP266" s="92"/>
      <c r="AEQ266" s="92"/>
      <c r="AER266" s="92"/>
      <c r="AES266" s="92"/>
      <c r="AET266" s="92"/>
      <c r="AEU266" s="92"/>
      <c r="AEV266" s="92"/>
      <c r="AEW266" s="92"/>
      <c r="AEX266" s="92"/>
      <c r="AEY266" s="92"/>
      <c r="AEZ266" s="92"/>
      <c r="AFA266" s="92"/>
      <c r="AFB266" s="92"/>
      <c r="AFC266" s="92"/>
      <c r="AFD266" s="92"/>
      <c r="AFE266" s="92"/>
      <c r="AFF266" s="92"/>
      <c r="AFG266" s="92"/>
      <c r="AFH266" s="92"/>
      <c r="AFI266" s="92"/>
      <c r="AFJ266" s="92"/>
      <c r="AFK266" s="92"/>
      <c r="AFL266" s="92"/>
      <c r="AFM266" s="92"/>
      <c r="AFN266" s="92"/>
      <c r="AFO266" s="92"/>
      <c r="AFP266" s="92"/>
      <c r="AFQ266" s="92"/>
      <c r="AFR266" s="92"/>
      <c r="AFS266" s="92"/>
      <c r="AFT266" s="92"/>
      <c r="AFU266" s="92"/>
      <c r="AFV266" s="92"/>
      <c r="AFW266" s="92"/>
      <c r="AFX266" s="92"/>
      <c r="AFY266" s="92"/>
      <c r="AFZ266" s="92"/>
      <c r="AGA266" s="92"/>
      <c r="AGB266" s="92"/>
      <c r="AGC266" s="92"/>
      <c r="AGD266" s="92"/>
      <c r="AGE266" s="92"/>
      <c r="AGF266" s="92"/>
      <c r="AGG266" s="92"/>
      <c r="AGH266" s="92"/>
      <c r="AGI266" s="92"/>
      <c r="AGJ266" s="92"/>
      <c r="AGK266" s="92"/>
      <c r="AGL266" s="92"/>
      <c r="AGM266" s="92"/>
      <c r="AGN266" s="92"/>
      <c r="AGO266" s="92"/>
      <c r="AGP266" s="92"/>
      <c r="AGQ266" s="92"/>
      <c r="AGR266" s="92"/>
      <c r="AGS266" s="92"/>
      <c r="AGT266" s="92"/>
      <c r="AGU266" s="92"/>
      <c r="AGV266" s="92"/>
      <c r="AGW266" s="92"/>
      <c r="AGX266" s="92"/>
      <c r="AGY266" s="92"/>
      <c r="AGZ266" s="92"/>
      <c r="AHA266" s="92"/>
      <c r="AHB266" s="92"/>
      <c r="AHC266" s="92"/>
      <c r="AHD266" s="92"/>
      <c r="AHE266" s="92"/>
      <c r="AHF266" s="92"/>
      <c r="AHG266" s="92"/>
      <c r="AHH266" s="92"/>
      <c r="AHI266" s="92"/>
      <c r="AHJ266" s="92"/>
      <c r="AHK266" s="92"/>
      <c r="AHL266" s="92"/>
      <c r="AHM266" s="92"/>
      <c r="AHN266" s="92"/>
      <c r="AHO266" s="92"/>
      <c r="AHP266" s="92"/>
      <c r="AHQ266" s="92"/>
      <c r="AHR266" s="92"/>
      <c r="AHS266" s="92"/>
      <c r="AHT266" s="92"/>
      <c r="AHU266" s="92"/>
      <c r="AHV266" s="92"/>
      <c r="AHW266" s="92"/>
      <c r="AHX266" s="92"/>
      <c r="AHY266" s="92"/>
      <c r="AHZ266" s="92"/>
      <c r="AIA266" s="92"/>
      <c r="AIB266" s="92"/>
      <c r="AIC266" s="92"/>
      <c r="AID266" s="92"/>
      <c r="AIE266" s="92"/>
      <c r="AIF266" s="92"/>
      <c r="AIG266" s="92"/>
      <c r="AIH266" s="92"/>
      <c r="AII266" s="92"/>
      <c r="AIJ266" s="92"/>
      <c r="AIK266" s="92"/>
      <c r="AIL266" s="92"/>
      <c r="AIM266" s="92"/>
      <c r="AIN266" s="92"/>
      <c r="AIO266" s="92"/>
      <c r="AIP266" s="92"/>
      <c r="AIQ266" s="92"/>
      <c r="AIR266" s="92"/>
      <c r="AIS266" s="92"/>
      <c r="AIT266" s="92"/>
      <c r="AIU266" s="92"/>
      <c r="AIV266" s="92"/>
      <c r="AIW266" s="92"/>
      <c r="AIX266" s="92"/>
      <c r="AIY266" s="92"/>
      <c r="AIZ266" s="92"/>
      <c r="AJA266" s="92"/>
      <c r="AJB266" s="92"/>
      <c r="AJC266" s="92"/>
      <c r="AJD266" s="92"/>
      <c r="AJE266" s="92"/>
      <c r="AJF266" s="92"/>
      <c r="AJG266" s="92"/>
      <c r="AJH266" s="92"/>
      <c r="AJI266" s="92"/>
      <c r="AJJ266" s="92"/>
      <c r="AJK266" s="92"/>
    </row>
    <row r="267" spans="1:947" s="515" customFormat="1" ht="12.75" customHeight="1">
      <c r="A267" s="93"/>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c r="CK267" s="92"/>
      <c r="CL267" s="92"/>
      <c r="CM267" s="92"/>
      <c r="CN267" s="92"/>
      <c r="CO267" s="92"/>
      <c r="CP267" s="92"/>
      <c r="CQ267" s="92"/>
      <c r="CR267" s="92"/>
      <c r="CS267" s="92"/>
      <c r="CT267" s="92"/>
      <c r="CU267" s="92"/>
      <c r="CV267" s="92"/>
      <c r="CW267" s="92"/>
      <c r="CX267" s="92"/>
      <c r="CY267" s="92"/>
      <c r="CZ267" s="92"/>
      <c r="DA267" s="92"/>
      <c r="DB267" s="92"/>
      <c r="DC267" s="92"/>
      <c r="DD267" s="92"/>
      <c r="DE267" s="92"/>
      <c r="DF267" s="92"/>
      <c r="DG267" s="92"/>
      <c r="DH267" s="92"/>
      <c r="DI267" s="92"/>
      <c r="DJ267" s="92"/>
      <c r="DK267" s="92"/>
      <c r="DL267" s="92"/>
      <c r="DM267" s="92"/>
      <c r="DN267" s="92"/>
      <c r="DO267" s="92"/>
      <c r="DP267" s="92"/>
      <c r="DQ267" s="92"/>
      <c r="DR267" s="92"/>
      <c r="DS267" s="92"/>
      <c r="DT267" s="92"/>
      <c r="DU267" s="92"/>
      <c r="DV267" s="92"/>
      <c r="DW267" s="92"/>
      <c r="DX267" s="92"/>
      <c r="DY267" s="92"/>
      <c r="DZ267" s="92"/>
      <c r="EA267" s="92"/>
      <c r="EB267" s="92"/>
      <c r="EC267" s="92"/>
      <c r="ED267" s="92"/>
      <c r="EE267" s="92"/>
      <c r="EF267" s="92"/>
      <c r="EG267" s="92"/>
      <c r="EH267" s="92"/>
      <c r="EI267" s="92"/>
      <c r="EJ267" s="92"/>
      <c r="EK267" s="92"/>
      <c r="EL267" s="92"/>
      <c r="EM267" s="92"/>
      <c r="EN267" s="92"/>
      <c r="EO267" s="92"/>
      <c r="EP267" s="92"/>
      <c r="EQ267" s="92"/>
      <c r="ER267" s="92"/>
      <c r="ES267" s="92"/>
      <c r="ET267" s="92"/>
      <c r="EU267" s="92"/>
      <c r="EV267" s="92"/>
      <c r="EW267" s="92"/>
      <c r="EX267" s="92"/>
      <c r="EY267" s="92"/>
      <c r="EZ267" s="92"/>
      <c r="FA267" s="92"/>
      <c r="FB267" s="92"/>
      <c r="FC267" s="92"/>
      <c r="FD267" s="92"/>
      <c r="FE267" s="92"/>
      <c r="FF267" s="92"/>
      <c r="FG267" s="92"/>
      <c r="FH267" s="92"/>
      <c r="FI267" s="92"/>
      <c r="FJ267" s="92"/>
      <c r="FK267" s="92"/>
      <c r="FL267" s="92"/>
      <c r="FM267" s="92"/>
      <c r="FN267" s="92"/>
      <c r="FO267" s="92"/>
      <c r="FP267" s="92"/>
      <c r="FQ267" s="92"/>
      <c r="FR267" s="92"/>
      <c r="FS267" s="92"/>
      <c r="FT267" s="92"/>
      <c r="FU267" s="92"/>
      <c r="FV267" s="92"/>
      <c r="FW267" s="92"/>
      <c r="FX267" s="92"/>
      <c r="FY267" s="92"/>
      <c r="FZ267" s="92"/>
      <c r="GA267" s="92"/>
      <c r="GB267" s="92"/>
      <c r="GC267" s="92"/>
      <c r="GD267" s="92"/>
      <c r="GE267" s="92"/>
      <c r="GF267" s="92"/>
      <c r="GG267" s="92"/>
      <c r="GH267" s="92"/>
      <c r="GI267" s="92"/>
      <c r="GJ267" s="92"/>
      <c r="GK267" s="92"/>
      <c r="GL267" s="92"/>
      <c r="GM267" s="92"/>
      <c r="GN267" s="92"/>
      <c r="GO267" s="92"/>
      <c r="GP267" s="92"/>
      <c r="GQ267" s="92"/>
      <c r="GR267" s="92"/>
      <c r="GS267" s="92"/>
      <c r="GT267" s="92"/>
      <c r="GU267" s="92"/>
      <c r="GV267" s="92"/>
      <c r="GW267" s="92"/>
      <c r="GX267" s="92"/>
      <c r="GY267" s="92"/>
      <c r="GZ267" s="92"/>
      <c r="HA267" s="92"/>
      <c r="HB267" s="92"/>
      <c r="HC267" s="92"/>
      <c r="HD267" s="92"/>
      <c r="HE267" s="92"/>
      <c r="HF267" s="92"/>
      <c r="HG267" s="92"/>
      <c r="HH267" s="92"/>
      <c r="HI267" s="92"/>
      <c r="HJ267" s="92"/>
      <c r="HK267" s="92"/>
      <c r="HL267" s="92"/>
      <c r="HM267" s="92"/>
      <c r="HN267" s="92"/>
      <c r="HO267" s="92"/>
      <c r="HP267" s="92"/>
      <c r="HQ267" s="92"/>
      <c r="HR267" s="92"/>
      <c r="HS267" s="92"/>
      <c r="HT267" s="92"/>
      <c r="HU267" s="92"/>
      <c r="HV267" s="92"/>
      <c r="HW267" s="92"/>
      <c r="HX267" s="92"/>
      <c r="HY267" s="92"/>
      <c r="HZ267" s="92"/>
      <c r="IA267" s="92"/>
      <c r="IB267" s="92"/>
      <c r="IC267" s="92"/>
      <c r="ID267" s="92"/>
      <c r="IE267" s="92"/>
      <c r="IF267" s="92"/>
      <c r="IG267" s="92"/>
      <c r="IH267" s="92"/>
      <c r="II267" s="92"/>
      <c r="IJ267" s="92"/>
      <c r="IK267" s="92"/>
      <c r="IL267" s="92"/>
      <c r="IM267" s="92"/>
      <c r="IN267" s="92"/>
      <c r="IO267" s="92"/>
      <c r="IP267" s="92"/>
      <c r="IQ267" s="92"/>
      <c r="IR267" s="92"/>
      <c r="IS267" s="92"/>
      <c r="IT267" s="92"/>
      <c r="IU267" s="92"/>
      <c r="IV267" s="92"/>
      <c r="IW267" s="92"/>
      <c r="IX267" s="92"/>
      <c r="IY267" s="92"/>
      <c r="IZ267" s="92"/>
      <c r="JA267" s="92"/>
      <c r="JB267" s="92"/>
      <c r="JC267" s="92"/>
      <c r="JD267" s="92"/>
      <c r="JE267" s="92"/>
      <c r="JF267" s="92"/>
      <c r="JG267" s="92"/>
      <c r="JH267" s="92"/>
      <c r="JI267" s="92"/>
      <c r="JJ267" s="92"/>
      <c r="JK267" s="92"/>
      <c r="JL267" s="92"/>
      <c r="JM267" s="92"/>
      <c r="JN267" s="92"/>
      <c r="JO267" s="92"/>
      <c r="JP267" s="92"/>
      <c r="JQ267" s="92"/>
      <c r="JR267" s="92"/>
      <c r="JS267" s="92"/>
      <c r="JT267" s="92"/>
      <c r="JU267" s="92"/>
      <c r="JV267" s="92"/>
      <c r="JW267" s="92"/>
      <c r="JX267" s="92"/>
      <c r="JY267" s="92"/>
      <c r="JZ267" s="92"/>
      <c r="KA267" s="92"/>
      <c r="KB267" s="92"/>
      <c r="KC267" s="92"/>
      <c r="KD267" s="92"/>
      <c r="KE267" s="92"/>
      <c r="KF267" s="92"/>
      <c r="KG267" s="92"/>
      <c r="KH267" s="92"/>
      <c r="KI267" s="92"/>
      <c r="KJ267" s="92"/>
      <c r="KK267" s="92"/>
      <c r="KL267" s="92"/>
      <c r="KM267" s="92"/>
      <c r="KN267" s="92"/>
      <c r="KO267" s="92"/>
      <c r="KP267" s="92"/>
      <c r="KQ267" s="92"/>
      <c r="KR267" s="92"/>
      <c r="KS267" s="92"/>
      <c r="KT267" s="92"/>
      <c r="KU267" s="92"/>
      <c r="KV267" s="92"/>
      <c r="KW267" s="92"/>
      <c r="KX267" s="92"/>
      <c r="KY267" s="92"/>
      <c r="KZ267" s="92"/>
      <c r="LA267" s="92"/>
      <c r="LB267" s="92"/>
      <c r="LC267" s="92"/>
      <c r="LD267" s="92"/>
      <c r="LE267" s="92"/>
      <c r="LF267" s="92"/>
      <c r="LG267" s="92"/>
      <c r="LH267" s="92"/>
      <c r="LI267" s="92"/>
      <c r="LJ267" s="92"/>
      <c r="LK267" s="92"/>
      <c r="LL267" s="92"/>
      <c r="LM267" s="92"/>
      <c r="LN267" s="92"/>
      <c r="LO267" s="92"/>
      <c r="LP267" s="92"/>
      <c r="LQ267" s="92"/>
      <c r="LR267" s="92"/>
      <c r="LS267" s="92"/>
      <c r="LT267" s="92"/>
      <c r="LU267" s="92"/>
      <c r="LV267" s="92"/>
      <c r="LW267" s="92"/>
      <c r="LX267" s="92"/>
      <c r="LY267" s="92"/>
      <c r="LZ267" s="92"/>
      <c r="MA267" s="92"/>
      <c r="MB267" s="92"/>
      <c r="MC267" s="92"/>
      <c r="MD267" s="92"/>
      <c r="ME267" s="92"/>
      <c r="MF267" s="92"/>
      <c r="MG267" s="92"/>
      <c r="MH267" s="92"/>
      <c r="MI267" s="92"/>
      <c r="MJ267" s="92"/>
      <c r="MK267" s="92"/>
      <c r="ML267" s="92"/>
      <c r="MM267" s="92"/>
      <c r="MN267" s="92"/>
      <c r="MO267" s="92"/>
      <c r="MP267" s="92"/>
      <c r="MQ267" s="92"/>
      <c r="MR267" s="92"/>
      <c r="MS267" s="92"/>
      <c r="MT267" s="92"/>
      <c r="MU267" s="92"/>
      <c r="MV267" s="92"/>
      <c r="MW267" s="92"/>
      <c r="MX267" s="92"/>
      <c r="MY267" s="92"/>
      <c r="MZ267" s="92"/>
      <c r="NA267" s="92"/>
      <c r="NB267" s="92"/>
      <c r="NC267" s="92"/>
      <c r="ND267" s="92"/>
      <c r="NE267" s="92"/>
      <c r="NF267" s="92"/>
      <c r="NG267" s="92"/>
      <c r="NH267" s="92"/>
      <c r="NI267" s="92"/>
      <c r="NJ267" s="92"/>
      <c r="NK267" s="92"/>
      <c r="NL267" s="92"/>
      <c r="NM267" s="92"/>
      <c r="NN267" s="92"/>
      <c r="NO267" s="92"/>
      <c r="NP267" s="92"/>
      <c r="NQ267" s="92"/>
      <c r="NR267" s="92"/>
      <c r="NS267" s="92"/>
      <c r="NT267" s="92"/>
      <c r="NU267" s="92"/>
      <c r="NV267" s="92"/>
      <c r="NW267" s="92"/>
      <c r="NX267" s="92"/>
      <c r="NY267" s="92"/>
      <c r="NZ267" s="92"/>
      <c r="OA267" s="92"/>
      <c r="OB267" s="92"/>
      <c r="OC267" s="92"/>
      <c r="OD267" s="92"/>
      <c r="OE267" s="92"/>
      <c r="OF267" s="92"/>
      <c r="OG267" s="92"/>
      <c r="OH267" s="92"/>
      <c r="OI267" s="92"/>
      <c r="OJ267" s="92"/>
      <c r="OK267" s="92"/>
      <c r="OL267" s="92"/>
      <c r="OM267" s="92"/>
      <c r="ON267" s="92"/>
      <c r="OO267" s="92"/>
      <c r="OP267" s="92"/>
      <c r="OQ267" s="92"/>
      <c r="OR267" s="92"/>
      <c r="OS267" s="92"/>
      <c r="OT267" s="92"/>
      <c r="OU267" s="92"/>
      <c r="OV267" s="92"/>
      <c r="OW267" s="92"/>
      <c r="OX267" s="92"/>
      <c r="OY267" s="92"/>
      <c r="OZ267" s="92"/>
      <c r="PA267" s="92"/>
      <c r="PB267" s="92"/>
      <c r="PC267" s="92"/>
      <c r="PD267" s="92"/>
      <c r="PE267" s="92"/>
      <c r="PF267" s="92"/>
      <c r="PG267" s="92"/>
      <c r="PH267" s="92"/>
      <c r="PI267" s="92"/>
      <c r="PJ267" s="92"/>
      <c r="PK267" s="92"/>
      <c r="PL267" s="92"/>
      <c r="PM267" s="92"/>
      <c r="PN267" s="92"/>
      <c r="PO267" s="92"/>
      <c r="PP267" s="92"/>
      <c r="PQ267" s="92"/>
      <c r="PR267" s="92"/>
      <c r="PS267" s="92"/>
      <c r="PT267" s="92"/>
      <c r="PU267" s="92"/>
      <c r="PV267" s="92"/>
      <c r="PW267" s="92"/>
      <c r="PX267" s="92"/>
      <c r="PY267" s="92"/>
      <c r="PZ267" s="92"/>
      <c r="QA267" s="92"/>
      <c r="QB267" s="92"/>
      <c r="QC267" s="92"/>
      <c r="QD267" s="92"/>
      <c r="QE267" s="92"/>
      <c r="QF267" s="92"/>
      <c r="QG267" s="92"/>
      <c r="QH267" s="92"/>
      <c r="QI267" s="92"/>
      <c r="QJ267" s="92"/>
      <c r="QK267" s="92"/>
      <c r="QL267" s="92"/>
      <c r="QM267" s="92"/>
      <c r="QN267" s="92"/>
      <c r="QO267" s="92"/>
      <c r="QP267" s="92"/>
      <c r="QQ267" s="92"/>
      <c r="QR267" s="92"/>
      <c r="QS267" s="92"/>
      <c r="QT267" s="92"/>
      <c r="QU267" s="92"/>
      <c r="QV267" s="92"/>
      <c r="QW267" s="92"/>
      <c r="QX267" s="92"/>
      <c r="QY267" s="92"/>
      <c r="QZ267" s="92"/>
      <c r="RA267" s="92"/>
      <c r="RB267" s="92"/>
      <c r="RC267" s="92"/>
      <c r="RD267" s="92"/>
      <c r="RE267" s="92"/>
      <c r="RF267" s="92"/>
      <c r="RG267" s="92"/>
      <c r="RH267" s="92"/>
      <c r="RI267" s="92"/>
      <c r="RJ267" s="92"/>
      <c r="RK267" s="92"/>
      <c r="RL267" s="92"/>
      <c r="RM267" s="92"/>
      <c r="RN267" s="92"/>
      <c r="RO267" s="92"/>
      <c r="RP267" s="92"/>
      <c r="RQ267" s="92"/>
      <c r="RR267" s="92"/>
      <c r="RS267" s="92"/>
      <c r="RT267" s="92"/>
      <c r="RU267" s="92"/>
      <c r="RV267" s="92"/>
      <c r="RW267" s="92"/>
      <c r="RX267" s="92"/>
      <c r="RY267" s="92"/>
      <c r="RZ267" s="92"/>
      <c r="SA267" s="92"/>
      <c r="SB267" s="92"/>
      <c r="SC267" s="92"/>
      <c r="SD267" s="92"/>
      <c r="SE267" s="92"/>
      <c r="SF267" s="92"/>
      <c r="SG267" s="92"/>
      <c r="SH267" s="92"/>
      <c r="SI267" s="92"/>
      <c r="SJ267" s="92"/>
      <c r="SK267" s="92"/>
      <c r="SL267" s="92"/>
      <c r="SM267" s="92"/>
      <c r="SN267" s="92"/>
      <c r="SO267" s="92"/>
      <c r="SP267" s="92"/>
      <c r="SQ267" s="92"/>
      <c r="SR267" s="92"/>
      <c r="SS267" s="92"/>
      <c r="ST267" s="92"/>
      <c r="SU267" s="92"/>
      <c r="SV267" s="92"/>
      <c r="SW267" s="92"/>
      <c r="SX267" s="92"/>
      <c r="SY267" s="92"/>
      <c r="SZ267" s="92"/>
      <c r="TA267" s="92"/>
      <c r="TB267" s="92"/>
      <c r="TC267" s="92"/>
      <c r="TD267" s="92"/>
      <c r="TE267" s="92"/>
      <c r="TF267" s="92"/>
      <c r="TG267" s="92"/>
      <c r="TH267" s="92"/>
      <c r="TI267" s="92"/>
      <c r="TJ267" s="92"/>
      <c r="TK267" s="92"/>
      <c r="TL267" s="92"/>
      <c r="TM267" s="92"/>
      <c r="TN267" s="92"/>
      <c r="TO267" s="92"/>
      <c r="TP267" s="92"/>
      <c r="TQ267" s="92"/>
      <c r="TR267" s="92"/>
      <c r="TS267" s="92"/>
      <c r="TT267" s="92"/>
      <c r="TU267" s="92"/>
      <c r="TV267" s="92"/>
      <c r="TW267" s="92"/>
      <c r="TX267" s="92"/>
      <c r="TY267" s="92"/>
      <c r="TZ267" s="92"/>
      <c r="UA267" s="92"/>
      <c r="UB267" s="92"/>
      <c r="UC267" s="92"/>
      <c r="UD267" s="92"/>
      <c r="UE267" s="92"/>
      <c r="UF267" s="92"/>
      <c r="UG267" s="92"/>
      <c r="UH267" s="92"/>
      <c r="UI267" s="92"/>
      <c r="UJ267" s="92"/>
      <c r="UK267" s="92"/>
      <c r="UL267" s="92"/>
      <c r="UM267" s="92"/>
      <c r="UN267" s="92"/>
      <c r="UO267" s="92"/>
      <c r="UP267" s="92"/>
      <c r="UQ267" s="92"/>
      <c r="UR267" s="92"/>
      <c r="US267" s="92"/>
      <c r="UT267" s="92"/>
      <c r="UU267" s="92"/>
      <c r="UV267" s="92"/>
      <c r="UW267" s="92"/>
      <c r="UX267" s="92"/>
      <c r="UY267" s="92"/>
      <c r="UZ267" s="92"/>
      <c r="VA267" s="92"/>
      <c r="VB267" s="92"/>
      <c r="VC267" s="92"/>
      <c r="VD267" s="92"/>
      <c r="VE267" s="92"/>
      <c r="VF267" s="92"/>
      <c r="VG267" s="92"/>
      <c r="VH267" s="92"/>
      <c r="VI267" s="92"/>
      <c r="VJ267" s="92"/>
      <c r="VK267" s="92"/>
      <c r="VL267" s="92"/>
      <c r="VM267" s="92"/>
      <c r="VN267" s="92"/>
      <c r="VO267" s="92"/>
      <c r="VP267" s="92"/>
      <c r="VQ267" s="92"/>
      <c r="VR267" s="92"/>
      <c r="VS267" s="92"/>
      <c r="VT267" s="92"/>
      <c r="VU267" s="92"/>
      <c r="VV267" s="92"/>
      <c r="VW267" s="92"/>
      <c r="VX267" s="92"/>
      <c r="VY267" s="92"/>
      <c r="VZ267" s="92"/>
      <c r="WA267" s="92"/>
      <c r="WB267" s="92"/>
      <c r="WC267" s="92"/>
      <c r="WD267" s="92"/>
      <c r="WE267" s="92"/>
      <c r="WF267" s="92"/>
      <c r="WG267" s="92"/>
      <c r="WH267" s="92"/>
      <c r="WI267" s="92"/>
      <c r="WJ267" s="92"/>
      <c r="WK267" s="92"/>
      <c r="WL267" s="92"/>
      <c r="WM267" s="92"/>
      <c r="WN267" s="92"/>
      <c r="WO267" s="92"/>
      <c r="WP267" s="92"/>
      <c r="WQ267" s="92"/>
      <c r="WR267" s="92"/>
      <c r="WS267" s="92"/>
      <c r="WT267" s="92"/>
      <c r="WU267" s="92"/>
      <c r="WV267" s="92"/>
      <c r="WW267" s="92"/>
      <c r="WX267" s="92"/>
      <c r="WY267" s="92"/>
      <c r="WZ267" s="92"/>
      <c r="XA267" s="92"/>
      <c r="XB267" s="92"/>
      <c r="XC267" s="92"/>
      <c r="XD267" s="92"/>
      <c r="XE267" s="92"/>
      <c r="XF267" s="92"/>
      <c r="XG267" s="92"/>
      <c r="XH267" s="92"/>
      <c r="XI267" s="92"/>
      <c r="XJ267" s="92"/>
      <c r="XK267" s="92"/>
      <c r="XL267" s="92"/>
      <c r="XM267" s="92"/>
      <c r="XN267" s="92"/>
      <c r="XO267" s="92"/>
      <c r="XP267" s="92"/>
      <c r="XQ267" s="92"/>
      <c r="XR267" s="92"/>
      <c r="XS267" s="92"/>
      <c r="XT267" s="92"/>
      <c r="XU267" s="92"/>
      <c r="XV267" s="92"/>
      <c r="XW267" s="92"/>
      <c r="XX267" s="92"/>
      <c r="XY267" s="92"/>
      <c r="XZ267" s="92"/>
      <c r="YA267" s="92"/>
      <c r="YB267" s="92"/>
      <c r="YC267" s="92"/>
      <c r="YD267" s="92"/>
      <c r="YE267" s="92"/>
      <c r="YF267" s="92"/>
      <c r="YG267" s="92"/>
      <c r="YH267" s="92"/>
      <c r="YI267" s="92"/>
      <c r="YJ267" s="92"/>
      <c r="YK267" s="92"/>
      <c r="YL267" s="92"/>
      <c r="YM267" s="92"/>
      <c r="YN267" s="92"/>
      <c r="YO267" s="92"/>
      <c r="YP267" s="92"/>
      <c r="YQ267" s="92"/>
      <c r="YR267" s="92"/>
      <c r="YS267" s="92"/>
      <c r="YT267" s="92"/>
      <c r="YU267" s="92"/>
      <c r="YV267" s="92"/>
      <c r="YW267" s="92"/>
      <c r="YX267" s="92"/>
      <c r="YY267" s="92"/>
      <c r="YZ267" s="92"/>
      <c r="ZA267" s="92"/>
      <c r="ZB267" s="92"/>
      <c r="ZC267" s="92"/>
      <c r="ZD267" s="92"/>
      <c r="ZE267" s="92"/>
      <c r="ZF267" s="92"/>
      <c r="ZG267" s="92"/>
      <c r="ZH267" s="92"/>
      <c r="ZI267" s="92"/>
      <c r="ZJ267" s="92"/>
      <c r="ZK267" s="92"/>
      <c r="ZL267" s="92"/>
      <c r="ZM267" s="92"/>
      <c r="ZN267" s="92"/>
      <c r="ZO267" s="92"/>
      <c r="ZP267" s="92"/>
      <c r="ZQ267" s="92"/>
      <c r="ZR267" s="92"/>
      <c r="ZS267" s="92"/>
      <c r="ZT267" s="92"/>
      <c r="ZU267" s="92"/>
      <c r="ZV267" s="92"/>
      <c r="ZW267" s="92"/>
      <c r="ZX267" s="92"/>
      <c r="ZY267" s="92"/>
      <c r="ZZ267" s="92"/>
      <c r="AAA267" s="92"/>
      <c r="AAB267" s="92"/>
      <c r="AAC267" s="92"/>
      <c r="AAD267" s="92"/>
      <c r="AAE267" s="92"/>
      <c r="AAF267" s="92"/>
      <c r="AAG267" s="92"/>
      <c r="AAH267" s="92"/>
      <c r="AAI267" s="92"/>
      <c r="AAJ267" s="92"/>
      <c r="AAK267" s="92"/>
      <c r="AAL267" s="92"/>
      <c r="AAM267" s="92"/>
      <c r="AAN267" s="92"/>
      <c r="AAO267" s="92"/>
      <c r="AAP267" s="92"/>
      <c r="AAQ267" s="92"/>
      <c r="AAR267" s="92"/>
      <c r="AAS267" s="92"/>
      <c r="AAT267" s="92"/>
      <c r="AAU267" s="92"/>
      <c r="AAV267" s="92"/>
      <c r="AAW267" s="92"/>
      <c r="AAX267" s="92"/>
      <c r="AAY267" s="92"/>
      <c r="AAZ267" s="92"/>
      <c r="ABA267" s="92"/>
      <c r="ABB267" s="92"/>
      <c r="ABC267" s="92"/>
      <c r="ABD267" s="92"/>
      <c r="ABE267" s="92"/>
      <c r="ABF267" s="92"/>
      <c r="ABG267" s="92"/>
      <c r="ABH267" s="92"/>
      <c r="ABI267" s="92"/>
      <c r="ABJ267" s="92"/>
      <c r="ABK267" s="92"/>
      <c r="ABL267" s="92"/>
      <c r="ABM267" s="92"/>
      <c r="ABN267" s="92"/>
      <c r="ABO267" s="92"/>
      <c r="ABP267" s="92"/>
      <c r="ABQ267" s="92"/>
      <c r="ABR267" s="92"/>
      <c r="ABS267" s="92"/>
      <c r="ABT267" s="92"/>
      <c r="ABU267" s="92"/>
      <c r="ABV267" s="92"/>
      <c r="ABW267" s="92"/>
      <c r="ABX267" s="92"/>
      <c r="ABY267" s="92"/>
      <c r="ABZ267" s="92"/>
      <c r="ACA267" s="92"/>
      <c r="ACB267" s="92"/>
      <c r="ACC267" s="92"/>
      <c r="ACD267" s="92"/>
      <c r="ACE267" s="92"/>
      <c r="ACF267" s="92"/>
      <c r="ACG267" s="92"/>
      <c r="ACH267" s="92"/>
      <c r="ACI267" s="92"/>
      <c r="ACJ267" s="92"/>
      <c r="ACK267" s="92"/>
      <c r="ACL267" s="92"/>
      <c r="ACM267" s="92"/>
      <c r="ACN267" s="92"/>
      <c r="ACO267" s="92"/>
      <c r="ACP267" s="92"/>
      <c r="ACQ267" s="92"/>
      <c r="ACR267" s="92"/>
      <c r="ACS267" s="92"/>
      <c r="ACT267" s="92"/>
      <c r="ACU267" s="92"/>
      <c r="ACV267" s="92"/>
      <c r="ACW267" s="92"/>
      <c r="ACX267" s="92"/>
      <c r="ACY267" s="92"/>
      <c r="ACZ267" s="92"/>
      <c r="ADA267" s="92"/>
      <c r="ADB267" s="92"/>
      <c r="ADC267" s="92"/>
      <c r="ADD267" s="92"/>
      <c r="ADE267" s="92"/>
      <c r="ADF267" s="92"/>
      <c r="ADG267" s="92"/>
      <c r="ADH267" s="92"/>
      <c r="ADI267" s="92"/>
      <c r="ADJ267" s="92"/>
      <c r="ADK267" s="92"/>
      <c r="ADL267" s="92"/>
      <c r="ADM267" s="92"/>
      <c r="ADN267" s="92"/>
      <c r="ADO267" s="92"/>
      <c r="ADP267" s="92"/>
      <c r="ADQ267" s="92"/>
      <c r="ADR267" s="92"/>
      <c r="ADS267" s="92"/>
      <c r="ADT267" s="92"/>
      <c r="ADU267" s="92"/>
      <c r="ADV267" s="92"/>
      <c r="ADW267" s="92"/>
      <c r="ADX267" s="92"/>
      <c r="ADY267" s="92"/>
      <c r="ADZ267" s="92"/>
      <c r="AEA267" s="92"/>
      <c r="AEB267" s="92"/>
      <c r="AEC267" s="92"/>
      <c r="AED267" s="92"/>
      <c r="AEE267" s="92"/>
      <c r="AEF267" s="92"/>
      <c r="AEG267" s="92"/>
      <c r="AEH267" s="92"/>
      <c r="AEI267" s="92"/>
      <c r="AEJ267" s="92"/>
      <c r="AEK267" s="92"/>
      <c r="AEL267" s="92"/>
      <c r="AEM267" s="92"/>
      <c r="AEN267" s="92"/>
      <c r="AEO267" s="92"/>
      <c r="AEP267" s="92"/>
      <c r="AEQ267" s="92"/>
      <c r="AER267" s="92"/>
      <c r="AES267" s="92"/>
      <c r="AET267" s="92"/>
      <c r="AEU267" s="92"/>
      <c r="AEV267" s="92"/>
      <c r="AEW267" s="92"/>
      <c r="AEX267" s="92"/>
      <c r="AEY267" s="92"/>
      <c r="AEZ267" s="92"/>
      <c r="AFA267" s="92"/>
      <c r="AFB267" s="92"/>
      <c r="AFC267" s="92"/>
      <c r="AFD267" s="92"/>
      <c r="AFE267" s="92"/>
      <c r="AFF267" s="92"/>
      <c r="AFG267" s="92"/>
      <c r="AFH267" s="92"/>
      <c r="AFI267" s="92"/>
      <c r="AFJ267" s="92"/>
      <c r="AFK267" s="92"/>
      <c r="AFL267" s="92"/>
      <c r="AFM267" s="92"/>
      <c r="AFN267" s="92"/>
      <c r="AFO267" s="92"/>
      <c r="AFP267" s="92"/>
      <c r="AFQ267" s="92"/>
      <c r="AFR267" s="92"/>
      <c r="AFS267" s="92"/>
      <c r="AFT267" s="92"/>
      <c r="AFU267" s="92"/>
      <c r="AFV267" s="92"/>
      <c r="AFW267" s="92"/>
      <c r="AFX267" s="92"/>
      <c r="AFY267" s="92"/>
      <c r="AFZ267" s="92"/>
      <c r="AGA267" s="92"/>
      <c r="AGB267" s="92"/>
      <c r="AGC267" s="92"/>
      <c r="AGD267" s="92"/>
      <c r="AGE267" s="92"/>
      <c r="AGF267" s="92"/>
      <c r="AGG267" s="92"/>
      <c r="AGH267" s="92"/>
      <c r="AGI267" s="92"/>
      <c r="AGJ267" s="92"/>
      <c r="AGK267" s="92"/>
      <c r="AGL267" s="92"/>
      <c r="AGM267" s="92"/>
      <c r="AGN267" s="92"/>
      <c r="AGO267" s="92"/>
      <c r="AGP267" s="92"/>
      <c r="AGQ267" s="92"/>
      <c r="AGR267" s="92"/>
      <c r="AGS267" s="92"/>
      <c r="AGT267" s="92"/>
      <c r="AGU267" s="92"/>
      <c r="AGV267" s="92"/>
      <c r="AGW267" s="92"/>
      <c r="AGX267" s="92"/>
      <c r="AGY267" s="92"/>
      <c r="AGZ267" s="92"/>
      <c r="AHA267" s="92"/>
      <c r="AHB267" s="92"/>
      <c r="AHC267" s="92"/>
      <c r="AHD267" s="92"/>
      <c r="AHE267" s="92"/>
      <c r="AHF267" s="92"/>
      <c r="AHG267" s="92"/>
      <c r="AHH267" s="92"/>
      <c r="AHI267" s="92"/>
      <c r="AHJ267" s="92"/>
      <c r="AHK267" s="92"/>
      <c r="AHL267" s="92"/>
      <c r="AHM267" s="92"/>
      <c r="AHN267" s="92"/>
      <c r="AHO267" s="92"/>
      <c r="AHP267" s="92"/>
      <c r="AHQ267" s="92"/>
      <c r="AHR267" s="92"/>
      <c r="AHS267" s="92"/>
      <c r="AHT267" s="92"/>
      <c r="AHU267" s="92"/>
      <c r="AHV267" s="92"/>
      <c r="AHW267" s="92"/>
      <c r="AHX267" s="92"/>
      <c r="AHY267" s="92"/>
      <c r="AHZ267" s="92"/>
      <c r="AIA267" s="92"/>
      <c r="AIB267" s="92"/>
      <c r="AIC267" s="92"/>
      <c r="AID267" s="92"/>
      <c r="AIE267" s="92"/>
      <c r="AIF267" s="92"/>
      <c r="AIG267" s="92"/>
      <c r="AIH267" s="92"/>
      <c r="AII267" s="92"/>
      <c r="AIJ267" s="92"/>
      <c r="AIK267" s="92"/>
      <c r="AIL267" s="92"/>
      <c r="AIM267" s="92"/>
      <c r="AIN267" s="92"/>
      <c r="AIO267" s="92"/>
      <c r="AIP267" s="92"/>
      <c r="AIQ267" s="92"/>
      <c r="AIR267" s="92"/>
      <c r="AIS267" s="92"/>
      <c r="AIT267" s="92"/>
      <c r="AIU267" s="92"/>
      <c r="AIV267" s="92"/>
      <c r="AIW267" s="92"/>
      <c r="AIX267" s="92"/>
      <c r="AIY267" s="92"/>
      <c r="AIZ267" s="92"/>
      <c r="AJA267" s="92"/>
      <c r="AJB267" s="92"/>
      <c r="AJC267" s="92"/>
      <c r="AJD267" s="92"/>
      <c r="AJE267" s="92"/>
      <c r="AJF267" s="92"/>
      <c r="AJG267" s="92"/>
      <c r="AJH267" s="92"/>
      <c r="AJI267" s="92"/>
      <c r="AJJ267" s="92"/>
      <c r="AJK267" s="92"/>
    </row>
    <row r="268" spans="1:947" s="515" customFormat="1" ht="12.75" customHeight="1">
      <c r="A268" s="93"/>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c r="CJ268" s="92"/>
      <c r="CK268" s="92"/>
      <c r="CL268" s="92"/>
      <c r="CM268" s="92"/>
      <c r="CN268" s="92"/>
      <c r="CO268" s="92"/>
      <c r="CP268" s="92"/>
      <c r="CQ268" s="92"/>
      <c r="CR268" s="92"/>
      <c r="CS268" s="92"/>
      <c r="CT268" s="92"/>
      <c r="CU268" s="92"/>
      <c r="CV268" s="92"/>
      <c r="CW268" s="92"/>
      <c r="CX268" s="92"/>
      <c r="CY268" s="92"/>
      <c r="CZ268" s="92"/>
      <c r="DA268" s="92"/>
      <c r="DB268" s="92"/>
      <c r="DC268" s="92"/>
      <c r="DD268" s="92"/>
      <c r="DE268" s="92"/>
      <c r="DF268" s="92"/>
      <c r="DG268" s="92"/>
      <c r="DH268" s="92"/>
      <c r="DI268" s="92"/>
      <c r="DJ268" s="92"/>
      <c r="DK268" s="92"/>
      <c r="DL268" s="92"/>
      <c r="DM268" s="92"/>
      <c r="DN268" s="92"/>
      <c r="DO268" s="92"/>
      <c r="DP268" s="92"/>
      <c r="DQ268" s="92"/>
      <c r="DR268" s="92"/>
      <c r="DS268" s="92"/>
      <c r="DT268" s="92"/>
      <c r="DU268" s="92"/>
      <c r="DV268" s="92"/>
      <c r="DW268" s="92"/>
      <c r="DX268" s="92"/>
      <c r="DY268" s="92"/>
      <c r="DZ268" s="92"/>
      <c r="EA268" s="92"/>
      <c r="EB268" s="92"/>
      <c r="EC268" s="92"/>
      <c r="ED268" s="92"/>
      <c r="EE268" s="92"/>
      <c r="EF268" s="92"/>
      <c r="EG268" s="92"/>
      <c r="EH268" s="92"/>
      <c r="EI268" s="92"/>
      <c r="EJ268" s="92"/>
      <c r="EK268" s="92"/>
      <c r="EL268" s="92"/>
      <c r="EM268" s="92"/>
      <c r="EN268" s="92"/>
      <c r="EO268" s="92"/>
      <c r="EP268" s="92"/>
      <c r="EQ268" s="92"/>
      <c r="ER268" s="92"/>
      <c r="ES268" s="92"/>
      <c r="ET268" s="92"/>
      <c r="EU268" s="92"/>
      <c r="EV268" s="92"/>
      <c r="EW268" s="92"/>
      <c r="EX268" s="92"/>
      <c r="EY268" s="92"/>
      <c r="EZ268" s="92"/>
      <c r="FA268" s="92"/>
      <c r="FB268" s="92"/>
      <c r="FC268" s="92"/>
      <c r="FD268" s="92"/>
      <c r="FE268" s="92"/>
      <c r="FF268" s="92"/>
      <c r="FG268" s="92"/>
      <c r="FH268" s="92"/>
      <c r="FI268" s="92"/>
      <c r="FJ268" s="92"/>
      <c r="FK268" s="92"/>
      <c r="FL268" s="92"/>
      <c r="FM268" s="92"/>
      <c r="FN268" s="92"/>
      <c r="FO268" s="92"/>
      <c r="FP268" s="92"/>
      <c r="FQ268" s="92"/>
      <c r="FR268" s="92"/>
      <c r="FS268" s="92"/>
      <c r="FT268" s="92"/>
      <c r="FU268" s="92"/>
      <c r="FV268" s="92"/>
      <c r="FW268" s="92"/>
      <c r="FX268" s="92"/>
      <c r="FY268" s="92"/>
      <c r="FZ268" s="92"/>
      <c r="GA268" s="92"/>
      <c r="GB268" s="92"/>
      <c r="GC268" s="92"/>
      <c r="GD268" s="92"/>
      <c r="GE268" s="92"/>
      <c r="GF268" s="92"/>
      <c r="GG268" s="92"/>
      <c r="GH268" s="92"/>
      <c r="GI268" s="92"/>
      <c r="GJ268" s="92"/>
      <c r="GK268" s="92"/>
      <c r="GL268" s="92"/>
      <c r="GM268" s="92"/>
      <c r="GN268" s="92"/>
      <c r="GO268" s="92"/>
      <c r="GP268" s="92"/>
      <c r="GQ268" s="92"/>
      <c r="GR268" s="92"/>
      <c r="GS268" s="92"/>
      <c r="GT268" s="92"/>
      <c r="GU268" s="92"/>
      <c r="GV268" s="92"/>
      <c r="GW268" s="92"/>
      <c r="GX268" s="92"/>
      <c r="GY268" s="92"/>
      <c r="GZ268" s="92"/>
      <c r="HA268" s="92"/>
      <c r="HB268" s="92"/>
      <c r="HC268" s="92"/>
      <c r="HD268" s="92"/>
      <c r="HE268" s="92"/>
      <c r="HF268" s="92"/>
      <c r="HG268" s="92"/>
      <c r="HH268" s="92"/>
      <c r="HI268" s="92"/>
      <c r="HJ268" s="92"/>
      <c r="HK268" s="92"/>
      <c r="HL268" s="92"/>
      <c r="HM268" s="92"/>
      <c r="HN268" s="92"/>
      <c r="HO268" s="92"/>
      <c r="HP268" s="92"/>
      <c r="HQ268" s="92"/>
      <c r="HR268" s="92"/>
      <c r="HS268" s="92"/>
      <c r="HT268" s="92"/>
      <c r="HU268" s="92"/>
      <c r="HV268" s="92"/>
      <c r="HW268" s="92"/>
      <c r="HX268" s="92"/>
      <c r="HY268" s="92"/>
      <c r="HZ268" s="92"/>
      <c r="IA268" s="92"/>
      <c r="IB268" s="92"/>
      <c r="IC268" s="92"/>
      <c r="ID268" s="92"/>
      <c r="IE268" s="92"/>
      <c r="IF268" s="92"/>
      <c r="IG268" s="92"/>
      <c r="IH268" s="92"/>
      <c r="II268" s="92"/>
      <c r="IJ268" s="92"/>
      <c r="IK268" s="92"/>
      <c r="IL268" s="92"/>
      <c r="IM268" s="92"/>
      <c r="IN268" s="92"/>
      <c r="IO268" s="92"/>
      <c r="IP268" s="92"/>
      <c r="IQ268" s="92"/>
      <c r="IR268" s="92"/>
      <c r="IS268" s="92"/>
      <c r="IT268" s="92"/>
      <c r="IU268" s="92"/>
      <c r="IV268" s="92"/>
      <c r="IW268" s="92"/>
      <c r="IX268" s="92"/>
      <c r="IY268" s="92"/>
      <c r="IZ268" s="92"/>
      <c r="JA268" s="92"/>
      <c r="JB268" s="92"/>
      <c r="JC268" s="92"/>
      <c r="JD268" s="92"/>
      <c r="JE268" s="92"/>
      <c r="JF268" s="92"/>
      <c r="JG268" s="92"/>
      <c r="JH268" s="92"/>
      <c r="JI268" s="92"/>
      <c r="JJ268" s="92"/>
      <c r="JK268" s="92"/>
      <c r="JL268" s="92"/>
      <c r="JM268" s="92"/>
      <c r="JN268" s="92"/>
      <c r="JO268" s="92"/>
      <c r="JP268" s="92"/>
      <c r="JQ268" s="92"/>
      <c r="JR268" s="92"/>
      <c r="JS268" s="92"/>
      <c r="JT268" s="92"/>
      <c r="JU268" s="92"/>
      <c r="JV268" s="92"/>
      <c r="JW268" s="92"/>
      <c r="JX268" s="92"/>
      <c r="JY268" s="92"/>
      <c r="JZ268" s="92"/>
      <c r="KA268" s="92"/>
      <c r="KB268" s="92"/>
      <c r="KC268" s="92"/>
      <c r="KD268" s="92"/>
      <c r="KE268" s="92"/>
      <c r="KF268" s="92"/>
      <c r="KG268" s="92"/>
      <c r="KH268" s="92"/>
      <c r="KI268" s="92"/>
      <c r="KJ268" s="92"/>
      <c r="KK268" s="92"/>
      <c r="KL268" s="92"/>
      <c r="KM268" s="92"/>
      <c r="KN268" s="92"/>
      <c r="KO268" s="92"/>
      <c r="KP268" s="92"/>
      <c r="KQ268" s="92"/>
      <c r="KR268" s="92"/>
      <c r="KS268" s="92"/>
      <c r="KT268" s="92"/>
      <c r="KU268" s="92"/>
      <c r="KV268" s="92"/>
      <c r="KW268" s="92"/>
      <c r="KX268" s="92"/>
      <c r="KY268" s="92"/>
      <c r="KZ268" s="92"/>
      <c r="LA268" s="92"/>
      <c r="LB268" s="92"/>
      <c r="LC268" s="92"/>
      <c r="LD268" s="92"/>
      <c r="LE268" s="92"/>
      <c r="LF268" s="92"/>
      <c r="LG268" s="92"/>
      <c r="LH268" s="92"/>
      <c r="LI268" s="92"/>
      <c r="LJ268" s="92"/>
      <c r="LK268" s="92"/>
      <c r="LL268" s="92"/>
      <c r="LM268" s="92"/>
      <c r="LN268" s="92"/>
      <c r="LO268" s="92"/>
      <c r="LP268" s="92"/>
      <c r="LQ268" s="92"/>
      <c r="LR268" s="92"/>
      <c r="LS268" s="92"/>
      <c r="LT268" s="92"/>
      <c r="LU268" s="92"/>
      <c r="LV268" s="92"/>
      <c r="LW268" s="92"/>
      <c r="LX268" s="92"/>
      <c r="LY268" s="92"/>
      <c r="LZ268" s="92"/>
      <c r="MA268" s="92"/>
      <c r="MB268" s="92"/>
      <c r="MC268" s="92"/>
      <c r="MD268" s="92"/>
      <c r="ME268" s="92"/>
      <c r="MF268" s="92"/>
      <c r="MG268" s="92"/>
      <c r="MH268" s="92"/>
      <c r="MI268" s="92"/>
      <c r="MJ268" s="92"/>
      <c r="MK268" s="92"/>
      <c r="ML268" s="92"/>
      <c r="MM268" s="92"/>
      <c r="MN268" s="92"/>
      <c r="MO268" s="92"/>
      <c r="MP268" s="92"/>
      <c r="MQ268" s="92"/>
      <c r="MR268" s="92"/>
      <c r="MS268" s="92"/>
      <c r="MT268" s="92"/>
      <c r="MU268" s="92"/>
      <c r="MV268" s="92"/>
      <c r="MW268" s="92"/>
      <c r="MX268" s="92"/>
      <c r="MY268" s="92"/>
      <c r="MZ268" s="92"/>
      <c r="NA268" s="92"/>
      <c r="NB268" s="92"/>
      <c r="NC268" s="92"/>
      <c r="ND268" s="92"/>
      <c r="NE268" s="92"/>
      <c r="NF268" s="92"/>
      <c r="NG268" s="92"/>
      <c r="NH268" s="92"/>
      <c r="NI268" s="92"/>
      <c r="NJ268" s="92"/>
      <c r="NK268" s="92"/>
      <c r="NL268" s="92"/>
      <c r="NM268" s="92"/>
      <c r="NN268" s="92"/>
      <c r="NO268" s="92"/>
      <c r="NP268" s="92"/>
      <c r="NQ268" s="92"/>
      <c r="NR268" s="92"/>
      <c r="NS268" s="92"/>
      <c r="NT268" s="92"/>
      <c r="NU268" s="92"/>
      <c r="NV268" s="92"/>
      <c r="NW268" s="92"/>
      <c r="NX268" s="92"/>
      <c r="NY268" s="92"/>
      <c r="NZ268" s="92"/>
      <c r="OA268" s="92"/>
      <c r="OB268" s="92"/>
      <c r="OC268" s="92"/>
      <c r="OD268" s="92"/>
      <c r="OE268" s="92"/>
      <c r="OF268" s="92"/>
      <c r="OG268" s="92"/>
      <c r="OH268" s="92"/>
      <c r="OI268" s="92"/>
      <c r="OJ268" s="92"/>
      <c r="OK268" s="92"/>
      <c r="OL268" s="92"/>
      <c r="OM268" s="92"/>
      <c r="ON268" s="92"/>
      <c r="OO268" s="92"/>
      <c r="OP268" s="92"/>
      <c r="OQ268" s="92"/>
      <c r="OR268" s="92"/>
      <c r="OS268" s="92"/>
      <c r="OT268" s="92"/>
      <c r="OU268" s="92"/>
      <c r="OV268" s="92"/>
      <c r="OW268" s="92"/>
      <c r="OX268" s="92"/>
      <c r="OY268" s="92"/>
      <c r="OZ268" s="92"/>
      <c r="PA268" s="92"/>
      <c r="PB268" s="92"/>
      <c r="PC268" s="92"/>
      <c r="PD268" s="92"/>
      <c r="PE268" s="92"/>
      <c r="PF268" s="92"/>
      <c r="PG268" s="92"/>
      <c r="PH268" s="92"/>
      <c r="PI268" s="92"/>
      <c r="PJ268" s="92"/>
      <c r="PK268" s="92"/>
      <c r="PL268" s="92"/>
      <c r="PM268" s="92"/>
      <c r="PN268" s="92"/>
      <c r="PO268" s="92"/>
      <c r="PP268" s="92"/>
      <c r="PQ268" s="92"/>
      <c r="PR268" s="92"/>
      <c r="PS268" s="92"/>
      <c r="PT268" s="92"/>
      <c r="PU268" s="92"/>
      <c r="PV268" s="92"/>
      <c r="PW268" s="92"/>
      <c r="PX268" s="92"/>
      <c r="PY268" s="92"/>
      <c r="PZ268" s="92"/>
      <c r="QA268" s="92"/>
      <c r="QB268" s="92"/>
      <c r="QC268" s="92"/>
      <c r="QD268" s="92"/>
      <c r="QE268" s="92"/>
      <c r="QF268" s="92"/>
      <c r="QG268" s="92"/>
      <c r="QH268" s="92"/>
      <c r="QI268" s="92"/>
      <c r="QJ268" s="92"/>
      <c r="QK268" s="92"/>
      <c r="QL268" s="92"/>
      <c r="QM268" s="92"/>
      <c r="QN268" s="92"/>
      <c r="QO268" s="92"/>
      <c r="QP268" s="92"/>
      <c r="QQ268" s="92"/>
      <c r="QR268" s="92"/>
      <c r="QS268" s="92"/>
      <c r="QT268" s="92"/>
      <c r="QU268" s="92"/>
      <c r="QV268" s="92"/>
      <c r="QW268" s="92"/>
      <c r="QX268" s="92"/>
      <c r="QY268" s="92"/>
      <c r="QZ268" s="92"/>
      <c r="RA268" s="92"/>
      <c r="RB268" s="92"/>
      <c r="RC268" s="92"/>
      <c r="RD268" s="92"/>
      <c r="RE268" s="92"/>
      <c r="RF268" s="92"/>
      <c r="RG268" s="92"/>
      <c r="RH268" s="92"/>
      <c r="RI268" s="92"/>
      <c r="RJ268" s="92"/>
      <c r="RK268" s="92"/>
      <c r="RL268" s="92"/>
      <c r="RM268" s="92"/>
      <c r="RN268" s="92"/>
      <c r="RO268" s="92"/>
      <c r="RP268" s="92"/>
      <c r="RQ268" s="92"/>
      <c r="RR268" s="92"/>
      <c r="RS268" s="92"/>
      <c r="RT268" s="92"/>
      <c r="RU268" s="92"/>
      <c r="RV268" s="92"/>
      <c r="RW268" s="92"/>
      <c r="RX268" s="92"/>
      <c r="RY268" s="92"/>
      <c r="RZ268" s="92"/>
      <c r="SA268" s="92"/>
      <c r="SB268" s="92"/>
      <c r="SC268" s="92"/>
      <c r="SD268" s="92"/>
      <c r="SE268" s="92"/>
      <c r="SF268" s="92"/>
      <c r="SG268" s="92"/>
      <c r="SH268" s="92"/>
      <c r="SI268" s="92"/>
      <c r="SJ268" s="92"/>
      <c r="SK268" s="92"/>
      <c r="SL268" s="92"/>
      <c r="SM268" s="92"/>
      <c r="SN268" s="92"/>
      <c r="SO268" s="92"/>
      <c r="SP268" s="92"/>
      <c r="SQ268" s="92"/>
      <c r="SR268" s="92"/>
      <c r="SS268" s="92"/>
      <c r="ST268" s="92"/>
      <c r="SU268" s="92"/>
      <c r="SV268" s="92"/>
      <c r="SW268" s="92"/>
      <c r="SX268" s="92"/>
      <c r="SY268" s="92"/>
      <c r="SZ268" s="92"/>
      <c r="TA268" s="92"/>
      <c r="TB268" s="92"/>
      <c r="TC268" s="92"/>
      <c r="TD268" s="92"/>
      <c r="TE268" s="92"/>
      <c r="TF268" s="92"/>
      <c r="TG268" s="92"/>
      <c r="TH268" s="92"/>
      <c r="TI268" s="92"/>
      <c r="TJ268" s="92"/>
      <c r="TK268" s="92"/>
      <c r="TL268" s="92"/>
      <c r="TM268" s="92"/>
      <c r="TN268" s="92"/>
      <c r="TO268" s="92"/>
      <c r="TP268" s="92"/>
      <c r="TQ268" s="92"/>
      <c r="TR268" s="92"/>
      <c r="TS268" s="92"/>
      <c r="TT268" s="92"/>
      <c r="TU268" s="92"/>
      <c r="TV268" s="92"/>
      <c r="TW268" s="92"/>
      <c r="TX268" s="92"/>
      <c r="TY268" s="92"/>
      <c r="TZ268" s="92"/>
      <c r="UA268" s="92"/>
      <c r="UB268" s="92"/>
      <c r="UC268" s="92"/>
      <c r="UD268" s="92"/>
      <c r="UE268" s="92"/>
      <c r="UF268" s="92"/>
      <c r="UG268" s="92"/>
      <c r="UH268" s="92"/>
      <c r="UI268" s="92"/>
      <c r="UJ268" s="92"/>
      <c r="UK268" s="92"/>
      <c r="UL268" s="92"/>
      <c r="UM268" s="92"/>
      <c r="UN268" s="92"/>
      <c r="UO268" s="92"/>
      <c r="UP268" s="92"/>
      <c r="UQ268" s="92"/>
      <c r="UR268" s="92"/>
      <c r="US268" s="92"/>
      <c r="UT268" s="92"/>
      <c r="UU268" s="92"/>
      <c r="UV268" s="92"/>
      <c r="UW268" s="92"/>
      <c r="UX268" s="92"/>
      <c r="UY268" s="92"/>
      <c r="UZ268" s="92"/>
      <c r="VA268" s="92"/>
      <c r="VB268" s="92"/>
      <c r="VC268" s="92"/>
      <c r="VD268" s="92"/>
      <c r="VE268" s="92"/>
      <c r="VF268" s="92"/>
      <c r="VG268" s="92"/>
      <c r="VH268" s="92"/>
      <c r="VI268" s="92"/>
      <c r="VJ268" s="92"/>
      <c r="VK268" s="92"/>
      <c r="VL268" s="92"/>
      <c r="VM268" s="92"/>
      <c r="VN268" s="92"/>
      <c r="VO268" s="92"/>
      <c r="VP268" s="92"/>
      <c r="VQ268" s="92"/>
      <c r="VR268" s="92"/>
      <c r="VS268" s="92"/>
      <c r="VT268" s="92"/>
      <c r="VU268" s="92"/>
      <c r="VV268" s="92"/>
      <c r="VW268" s="92"/>
      <c r="VX268" s="92"/>
      <c r="VY268" s="92"/>
      <c r="VZ268" s="92"/>
      <c r="WA268" s="92"/>
      <c r="WB268" s="92"/>
      <c r="WC268" s="92"/>
      <c r="WD268" s="92"/>
      <c r="WE268" s="92"/>
      <c r="WF268" s="92"/>
      <c r="WG268" s="92"/>
      <c r="WH268" s="92"/>
      <c r="WI268" s="92"/>
      <c r="WJ268" s="92"/>
      <c r="WK268" s="92"/>
      <c r="WL268" s="92"/>
      <c r="WM268" s="92"/>
      <c r="WN268" s="92"/>
      <c r="WO268" s="92"/>
      <c r="WP268" s="92"/>
      <c r="WQ268" s="92"/>
      <c r="WR268" s="92"/>
      <c r="WS268" s="92"/>
      <c r="WT268" s="92"/>
      <c r="WU268" s="92"/>
      <c r="WV268" s="92"/>
      <c r="WW268" s="92"/>
      <c r="WX268" s="92"/>
      <c r="WY268" s="92"/>
      <c r="WZ268" s="92"/>
      <c r="XA268" s="92"/>
      <c r="XB268" s="92"/>
      <c r="XC268" s="92"/>
      <c r="XD268" s="92"/>
      <c r="XE268" s="92"/>
      <c r="XF268" s="92"/>
      <c r="XG268" s="92"/>
      <c r="XH268" s="92"/>
      <c r="XI268" s="92"/>
      <c r="XJ268" s="92"/>
      <c r="XK268" s="92"/>
      <c r="XL268" s="92"/>
      <c r="XM268" s="92"/>
      <c r="XN268" s="92"/>
      <c r="XO268" s="92"/>
      <c r="XP268" s="92"/>
      <c r="XQ268" s="92"/>
      <c r="XR268" s="92"/>
      <c r="XS268" s="92"/>
      <c r="XT268" s="92"/>
      <c r="XU268" s="92"/>
      <c r="XV268" s="92"/>
      <c r="XW268" s="92"/>
      <c r="XX268" s="92"/>
      <c r="XY268" s="92"/>
      <c r="XZ268" s="92"/>
      <c r="YA268" s="92"/>
      <c r="YB268" s="92"/>
      <c r="YC268" s="92"/>
      <c r="YD268" s="92"/>
      <c r="YE268" s="92"/>
      <c r="YF268" s="92"/>
      <c r="YG268" s="92"/>
      <c r="YH268" s="92"/>
      <c r="YI268" s="92"/>
      <c r="YJ268" s="92"/>
      <c r="YK268" s="92"/>
      <c r="YL268" s="92"/>
      <c r="YM268" s="92"/>
      <c r="YN268" s="92"/>
      <c r="YO268" s="92"/>
      <c r="YP268" s="92"/>
      <c r="YQ268" s="92"/>
      <c r="YR268" s="92"/>
      <c r="YS268" s="92"/>
      <c r="YT268" s="92"/>
      <c r="YU268" s="92"/>
      <c r="YV268" s="92"/>
      <c r="YW268" s="92"/>
      <c r="YX268" s="92"/>
      <c r="YY268" s="92"/>
      <c r="YZ268" s="92"/>
      <c r="ZA268" s="92"/>
      <c r="ZB268" s="92"/>
      <c r="ZC268" s="92"/>
      <c r="ZD268" s="92"/>
      <c r="ZE268" s="92"/>
      <c r="ZF268" s="92"/>
      <c r="ZG268" s="92"/>
      <c r="ZH268" s="92"/>
      <c r="ZI268" s="92"/>
      <c r="ZJ268" s="92"/>
      <c r="ZK268" s="92"/>
      <c r="ZL268" s="92"/>
      <c r="ZM268" s="92"/>
      <c r="ZN268" s="92"/>
      <c r="ZO268" s="92"/>
      <c r="ZP268" s="92"/>
      <c r="ZQ268" s="92"/>
      <c r="ZR268" s="92"/>
      <c r="ZS268" s="92"/>
      <c r="ZT268" s="92"/>
      <c r="ZU268" s="92"/>
      <c r="ZV268" s="92"/>
      <c r="ZW268" s="92"/>
      <c r="ZX268" s="92"/>
      <c r="ZY268" s="92"/>
      <c r="ZZ268" s="92"/>
      <c r="AAA268" s="92"/>
      <c r="AAB268" s="92"/>
      <c r="AAC268" s="92"/>
      <c r="AAD268" s="92"/>
      <c r="AAE268" s="92"/>
      <c r="AAF268" s="92"/>
      <c r="AAG268" s="92"/>
      <c r="AAH268" s="92"/>
      <c r="AAI268" s="92"/>
      <c r="AAJ268" s="92"/>
      <c r="AAK268" s="92"/>
      <c r="AAL268" s="92"/>
      <c r="AAM268" s="92"/>
      <c r="AAN268" s="92"/>
      <c r="AAO268" s="92"/>
      <c r="AAP268" s="92"/>
      <c r="AAQ268" s="92"/>
      <c r="AAR268" s="92"/>
      <c r="AAS268" s="92"/>
      <c r="AAT268" s="92"/>
      <c r="AAU268" s="92"/>
      <c r="AAV268" s="92"/>
      <c r="AAW268" s="92"/>
      <c r="AAX268" s="92"/>
      <c r="AAY268" s="92"/>
      <c r="AAZ268" s="92"/>
      <c r="ABA268" s="92"/>
      <c r="ABB268" s="92"/>
      <c r="ABC268" s="92"/>
      <c r="ABD268" s="92"/>
      <c r="ABE268" s="92"/>
      <c r="ABF268" s="92"/>
      <c r="ABG268" s="92"/>
      <c r="ABH268" s="92"/>
      <c r="ABI268" s="92"/>
      <c r="ABJ268" s="92"/>
      <c r="ABK268" s="92"/>
      <c r="ABL268" s="92"/>
      <c r="ABM268" s="92"/>
      <c r="ABN268" s="92"/>
      <c r="ABO268" s="92"/>
      <c r="ABP268" s="92"/>
      <c r="ABQ268" s="92"/>
      <c r="ABR268" s="92"/>
      <c r="ABS268" s="92"/>
      <c r="ABT268" s="92"/>
      <c r="ABU268" s="92"/>
      <c r="ABV268" s="92"/>
      <c r="ABW268" s="92"/>
      <c r="ABX268" s="92"/>
      <c r="ABY268" s="92"/>
      <c r="ABZ268" s="92"/>
      <c r="ACA268" s="92"/>
      <c r="ACB268" s="92"/>
      <c r="ACC268" s="92"/>
      <c r="ACD268" s="92"/>
      <c r="ACE268" s="92"/>
      <c r="ACF268" s="92"/>
      <c r="ACG268" s="92"/>
      <c r="ACH268" s="92"/>
      <c r="ACI268" s="92"/>
      <c r="ACJ268" s="92"/>
      <c r="ACK268" s="92"/>
      <c r="ACL268" s="92"/>
      <c r="ACM268" s="92"/>
      <c r="ACN268" s="92"/>
      <c r="ACO268" s="92"/>
      <c r="ACP268" s="92"/>
      <c r="ACQ268" s="92"/>
      <c r="ACR268" s="92"/>
      <c r="ACS268" s="92"/>
      <c r="ACT268" s="92"/>
      <c r="ACU268" s="92"/>
      <c r="ACV268" s="92"/>
      <c r="ACW268" s="92"/>
      <c r="ACX268" s="92"/>
      <c r="ACY268" s="92"/>
      <c r="ACZ268" s="92"/>
      <c r="ADA268" s="92"/>
      <c r="ADB268" s="92"/>
      <c r="ADC268" s="92"/>
      <c r="ADD268" s="92"/>
      <c r="ADE268" s="92"/>
      <c r="ADF268" s="92"/>
      <c r="ADG268" s="92"/>
      <c r="ADH268" s="92"/>
      <c r="ADI268" s="92"/>
      <c r="ADJ268" s="92"/>
      <c r="ADK268" s="92"/>
      <c r="ADL268" s="92"/>
      <c r="ADM268" s="92"/>
      <c r="ADN268" s="92"/>
      <c r="ADO268" s="92"/>
      <c r="ADP268" s="92"/>
      <c r="ADQ268" s="92"/>
      <c r="ADR268" s="92"/>
      <c r="ADS268" s="92"/>
      <c r="ADT268" s="92"/>
      <c r="ADU268" s="92"/>
      <c r="ADV268" s="92"/>
      <c r="ADW268" s="92"/>
      <c r="ADX268" s="92"/>
      <c r="ADY268" s="92"/>
      <c r="ADZ268" s="92"/>
      <c r="AEA268" s="92"/>
      <c r="AEB268" s="92"/>
      <c r="AEC268" s="92"/>
      <c r="AED268" s="92"/>
      <c r="AEE268" s="92"/>
      <c r="AEF268" s="92"/>
      <c r="AEG268" s="92"/>
      <c r="AEH268" s="92"/>
      <c r="AEI268" s="92"/>
      <c r="AEJ268" s="92"/>
      <c r="AEK268" s="92"/>
      <c r="AEL268" s="92"/>
      <c r="AEM268" s="92"/>
      <c r="AEN268" s="92"/>
      <c r="AEO268" s="92"/>
      <c r="AEP268" s="92"/>
      <c r="AEQ268" s="92"/>
      <c r="AER268" s="92"/>
      <c r="AES268" s="92"/>
      <c r="AET268" s="92"/>
      <c r="AEU268" s="92"/>
      <c r="AEV268" s="92"/>
      <c r="AEW268" s="92"/>
      <c r="AEX268" s="92"/>
      <c r="AEY268" s="92"/>
      <c r="AEZ268" s="92"/>
      <c r="AFA268" s="92"/>
      <c r="AFB268" s="92"/>
      <c r="AFC268" s="92"/>
      <c r="AFD268" s="92"/>
      <c r="AFE268" s="92"/>
      <c r="AFF268" s="92"/>
      <c r="AFG268" s="92"/>
      <c r="AFH268" s="92"/>
      <c r="AFI268" s="92"/>
      <c r="AFJ268" s="92"/>
      <c r="AFK268" s="92"/>
      <c r="AFL268" s="92"/>
      <c r="AFM268" s="92"/>
      <c r="AFN268" s="92"/>
      <c r="AFO268" s="92"/>
      <c r="AFP268" s="92"/>
      <c r="AFQ268" s="92"/>
      <c r="AFR268" s="92"/>
      <c r="AFS268" s="92"/>
      <c r="AFT268" s="92"/>
      <c r="AFU268" s="92"/>
      <c r="AFV268" s="92"/>
      <c r="AFW268" s="92"/>
      <c r="AFX268" s="92"/>
      <c r="AFY268" s="92"/>
      <c r="AFZ268" s="92"/>
      <c r="AGA268" s="92"/>
      <c r="AGB268" s="92"/>
      <c r="AGC268" s="92"/>
      <c r="AGD268" s="92"/>
      <c r="AGE268" s="92"/>
      <c r="AGF268" s="92"/>
      <c r="AGG268" s="92"/>
      <c r="AGH268" s="92"/>
      <c r="AGI268" s="92"/>
      <c r="AGJ268" s="92"/>
      <c r="AGK268" s="92"/>
      <c r="AGL268" s="92"/>
      <c r="AGM268" s="92"/>
      <c r="AGN268" s="92"/>
      <c r="AGO268" s="92"/>
      <c r="AGP268" s="92"/>
      <c r="AGQ268" s="92"/>
      <c r="AGR268" s="92"/>
      <c r="AGS268" s="92"/>
      <c r="AGT268" s="92"/>
      <c r="AGU268" s="92"/>
      <c r="AGV268" s="92"/>
      <c r="AGW268" s="92"/>
      <c r="AGX268" s="92"/>
      <c r="AGY268" s="92"/>
      <c r="AGZ268" s="92"/>
      <c r="AHA268" s="92"/>
      <c r="AHB268" s="92"/>
      <c r="AHC268" s="92"/>
      <c r="AHD268" s="92"/>
      <c r="AHE268" s="92"/>
      <c r="AHF268" s="92"/>
      <c r="AHG268" s="92"/>
      <c r="AHH268" s="92"/>
      <c r="AHI268" s="92"/>
      <c r="AHJ268" s="92"/>
      <c r="AHK268" s="92"/>
      <c r="AHL268" s="92"/>
      <c r="AHM268" s="92"/>
      <c r="AHN268" s="92"/>
      <c r="AHO268" s="92"/>
      <c r="AHP268" s="92"/>
      <c r="AHQ268" s="92"/>
      <c r="AHR268" s="92"/>
      <c r="AHS268" s="92"/>
      <c r="AHT268" s="92"/>
      <c r="AHU268" s="92"/>
      <c r="AHV268" s="92"/>
      <c r="AHW268" s="92"/>
      <c r="AHX268" s="92"/>
      <c r="AHY268" s="92"/>
      <c r="AHZ268" s="92"/>
      <c r="AIA268" s="92"/>
      <c r="AIB268" s="92"/>
      <c r="AIC268" s="92"/>
      <c r="AID268" s="92"/>
      <c r="AIE268" s="92"/>
      <c r="AIF268" s="92"/>
      <c r="AIG268" s="92"/>
      <c r="AIH268" s="92"/>
      <c r="AII268" s="92"/>
      <c r="AIJ268" s="92"/>
      <c r="AIK268" s="92"/>
      <c r="AIL268" s="92"/>
      <c r="AIM268" s="92"/>
      <c r="AIN268" s="92"/>
      <c r="AIO268" s="92"/>
      <c r="AIP268" s="92"/>
      <c r="AIQ268" s="92"/>
      <c r="AIR268" s="92"/>
      <c r="AIS268" s="92"/>
      <c r="AIT268" s="92"/>
      <c r="AIU268" s="92"/>
      <c r="AIV268" s="92"/>
      <c r="AIW268" s="92"/>
      <c r="AIX268" s="92"/>
      <c r="AIY268" s="92"/>
      <c r="AIZ268" s="92"/>
      <c r="AJA268" s="92"/>
      <c r="AJB268" s="92"/>
      <c r="AJC268" s="92"/>
      <c r="AJD268" s="92"/>
      <c r="AJE268" s="92"/>
      <c r="AJF268" s="92"/>
      <c r="AJG268" s="92"/>
      <c r="AJH268" s="92"/>
      <c r="AJI268" s="92"/>
      <c r="AJJ268" s="92"/>
      <c r="AJK268" s="92"/>
    </row>
    <row r="269" spans="1:947" s="515" customFormat="1" ht="12.75" customHeight="1">
      <c r="A269" s="93"/>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c r="CK269" s="92"/>
      <c r="CL269" s="92"/>
      <c r="CM269" s="92"/>
      <c r="CN269" s="92"/>
      <c r="CO269" s="92"/>
      <c r="CP269" s="92"/>
      <c r="CQ269" s="92"/>
      <c r="CR269" s="92"/>
      <c r="CS269" s="92"/>
      <c r="CT269" s="92"/>
      <c r="CU269" s="92"/>
      <c r="CV269" s="92"/>
      <c r="CW269" s="92"/>
      <c r="CX269" s="92"/>
      <c r="CY269" s="92"/>
      <c r="CZ269" s="92"/>
      <c r="DA269" s="92"/>
      <c r="DB269" s="92"/>
      <c r="DC269" s="92"/>
      <c r="DD269" s="92"/>
      <c r="DE269" s="92"/>
      <c r="DF269" s="92"/>
      <c r="DG269" s="92"/>
      <c r="DH269" s="92"/>
      <c r="DI269" s="92"/>
      <c r="DJ269" s="92"/>
      <c r="DK269" s="92"/>
      <c r="DL269" s="92"/>
      <c r="DM269" s="92"/>
      <c r="DN269" s="92"/>
      <c r="DO269" s="92"/>
      <c r="DP269" s="92"/>
      <c r="DQ269" s="92"/>
      <c r="DR269" s="92"/>
      <c r="DS269" s="92"/>
      <c r="DT269" s="92"/>
      <c r="DU269" s="92"/>
      <c r="DV269" s="92"/>
      <c r="DW269" s="92"/>
      <c r="DX269" s="92"/>
      <c r="DY269" s="92"/>
      <c r="DZ269" s="92"/>
      <c r="EA269" s="92"/>
      <c r="EB269" s="92"/>
      <c r="EC269" s="92"/>
      <c r="ED269" s="92"/>
      <c r="EE269" s="92"/>
      <c r="EF269" s="92"/>
      <c r="EG269" s="92"/>
      <c r="EH269" s="92"/>
      <c r="EI269" s="92"/>
      <c r="EJ269" s="92"/>
      <c r="EK269" s="92"/>
      <c r="EL269" s="92"/>
      <c r="EM269" s="92"/>
      <c r="EN269" s="92"/>
      <c r="EO269" s="92"/>
      <c r="EP269" s="92"/>
      <c r="EQ269" s="92"/>
      <c r="ER269" s="92"/>
      <c r="ES269" s="92"/>
      <c r="ET269" s="92"/>
      <c r="EU269" s="92"/>
      <c r="EV269" s="92"/>
      <c r="EW269" s="92"/>
      <c r="EX269" s="92"/>
      <c r="EY269" s="92"/>
      <c r="EZ269" s="92"/>
      <c r="FA269" s="92"/>
      <c r="FB269" s="92"/>
      <c r="FC269" s="92"/>
      <c r="FD269" s="92"/>
      <c r="FE269" s="92"/>
      <c r="FF269" s="92"/>
      <c r="FG269" s="92"/>
      <c r="FH269" s="92"/>
      <c r="FI269" s="92"/>
      <c r="FJ269" s="92"/>
      <c r="FK269" s="92"/>
      <c r="FL269" s="92"/>
      <c r="FM269" s="92"/>
      <c r="FN269" s="92"/>
      <c r="FO269" s="92"/>
      <c r="FP269" s="92"/>
      <c r="FQ269" s="92"/>
      <c r="FR269" s="92"/>
      <c r="FS269" s="92"/>
      <c r="FT269" s="92"/>
      <c r="FU269" s="92"/>
      <c r="FV269" s="92"/>
      <c r="FW269" s="92"/>
      <c r="FX269" s="92"/>
      <c r="FY269" s="92"/>
      <c r="FZ269" s="92"/>
      <c r="GA269" s="92"/>
      <c r="GB269" s="92"/>
      <c r="GC269" s="92"/>
      <c r="GD269" s="92"/>
      <c r="GE269" s="92"/>
      <c r="GF269" s="92"/>
      <c r="GG269" s="92"/>
      <c r="GH269" s="92"/>
      <c r="GI269" s="92"/>
      <c r="GJ269" s="92"/>
      <c r="GK269" s="92"/>
      <c r="GL269" s="92"/>
      <c r="GM269" s="92"/>
      <c r="GN269" s="92"/>
      <c r="GO269" s="92"/>
      <c r="GP269" s="92"/>
      <c r="GQ269" s="92"/>
      <c r="GR269" s="92"/>
      <c r="GS269" s="92"/>
      <c r="GT269" s="92"/>
      <c r="GU269" s="92"/>
      <c r="GV269" s="92"/>
      <c r="GW269" s="92"/>
      <c r="GX269" s="92"/>
      <c r="GY269" s="92"/>
      <c r="GZ269" s="92"/>
      <c r="HA269" s="92"/>
      <c r="HB269" s="92"/>
      <c r="HC269" s="92"/>
      <c r="HD269" s="92"/>
      <c r="HE269" s="92"/>
      <c r="HF269" s="92"/>
      <c r="HG269" s="92"/>
      <c r="HH269" s="92"/>
      <c r="HI269" s="92"/>
      <c r="HJ269" s="92"/>
      <c r="HK269" s="92"/>
      <c r="HL269" s="92"/>
      <c r="HM269" s="92"/>
      <c r="HN269" s="92"/>
      <c r="HO269" s="92"/>
      <c r="HP269" s="92"/>
      <c r="HQ269" s="92"/>
      <c r="HR269" s="92"/>
      <c r="HS269" s="92"/>
      <c r="HT269" s="92"/>
      <c r="HU269" s="92"/>
      <c r="HV269" s="92"/>
      <c r="HW269" s="92"/>
      <c r="HX269" s="92"/>
      <c r="HY269" s="92"/>
      <c r="HZ269" s="92"/>
      <c r="IA269" s="92"/>
      <c r="IB269" s="92"/>
      <c r="IC269" s="92"/>
      <c r="ID269" s="92"/>
      <c r="IE269" s="92"/>
      <c r="IF269" s="92"/>
      <c r="IG269" s="92"/>
      <c r="IH269" s="92"/>
      <c r="II269" s="92"/>
      <c r="IJ269" s="92"/>
      <c r="IK269" s="92"/>
      <c r="IL269" s="92"/>
      <c r="IM269" s="92"/>
      <c r="IN269" s="92"/>
      <c r="IO269" s="92"/>
      <c r="IP269" s="92"/>
      <c r="IQ269" s="92"/>
      <c r="IR269" s="92"/>
      <c r="IS269" s="92"/>
      <c r="IT269" s="92"/>
      <c r="IU269" s="92"/>
      <c r="IV269" s="92"/>
      <c r="IW269" s="92"/>
      <c r="IX269" s="92"/>
      <c r="IY269" s="92"/>
      <c r="IZ269" s="92"/>
      <c r="JA269" s="92"/>
      <c r="JB269" s="92"/>
      <c r="JC269" s="92"/>
      <c r="JD269" s="92"/>
      <c r="JE269" s="92"/>
      <c r="JF269" s="92"/>
      <c r="JG269" s="92"/>
      <c r="JH269" s="92"/>
      <c r="JI269" s="92"/>
      <c r="JJ269" s="92"/>
      <c r="JK269" s="92"/>
      <c r="JL269" s="92"/>
      <c r="JM269" s="92"/>
      <c r="JN269" s="92"/>
      <c r="JO269" s="92"/>
      <c r="JP269" s="92"/>
      <c r="JQ269" s="92"/>
      <c r="JR269" s="92"/>
      <c r="JS269" s="92"/>
      <c r="JT269" s="92"/>
      <c r="JU269" s="92"/>
      <c r="JV269" s="92"/>
      <c r="JW269" s="92"/>
      <c r="JX269" s="92"/>
      <c r="JY269" s="92"/>
      <c r="JZ269" s="92"/>
      <c r="KA269" s="92"/>
      <c r="KB269" s="92"/>
      <c r="KC269" s="92"/>
      <c r="KD269" s="92"/>
      <c r="KE269" s="92"/>
      <c r="KF269" s="92"/>
      <c r="KG269" s="92"/>
      <c r="KH269" s="92"/>
      <c r="KI269" s="92"/>
      <c r="KJ269" s="92"/>
      <c r="KK269" s="92"/>
      <c r="KL269" s="92"/>
      <c r="KM269" s="92"/>
      <c r="KN269" s="92"/>
      <c r="KO269" s="92"/>
      <c r="KP269" s="92"/>
      <c r="KQ269" s="92"/>
      <c r="KR269" s="92"/>
      <c r="KS269" s="92"/>
      <c r="KT269" s="92"/>
      <c r="KU269" s="92"/>
      <c r="KV269" s="92"/>
      <c r="KW269" s="92"/>
      <c r="KX269" s="92"/>
      <c r="KY269" s="92"/>
      <c r="KZ269" s="92"/>
      <c r="LA269" s="92"/>
      <c r="LB269" s="92"/>
      <c r="LC269" s="92"/>
      <c r="LD269" s="92"/>
      <c r="LE269" s="92"/>
      <c r="LF269" s="92"/>
      <c r="LG269" s="92"/>
      <c r="LH269" s="92"/>
      <c r="LI269" s="92"/>
      <c r="LJ269" s="92"/>
      <c r="LK269" s="92"/>
      <c r="LL269" s="92"/>
      <c r="LM269" s="92"/>
      <c r="LN269" s="92"/>
      <c r="LO269" s="92"/>
      <c r="LP269" s="92"/>
      <c r="LQ269" s="92"/>
      <c r="LR269" s="92"/>
      <c r="LS269" s="92"/>
      <c r="LT269" s="92"/>
      <c r="LU269" s="92"/>
      <c r="LV269" s="92"/>
      <c r="LW269" s="92"/>
      <c r="LX269" s="92"/>
      <c r="LY269" s="92"/>
      <c r="LZ269" s="92"/>
      <c r="MA269" s="92"/>
      <c r="MB269" s="92"/>
      <c r="MC269" s="92"/>
      <c r="MD269" s="92"/>
      <c r="ME269" s="92"/>
      <c r="MF269" s="92"/>
      <c r="MG269" s="92"/>
      <c r="MH269" s="92"/>
      <c r="MI269" s="92"/>
      <c r="MJ269" s="92"/>
      <c r="MK269" s="92"/>
      <c r="ML269" s="92"/>
      <c r="MM269" s="92"/>
      <c r="MN269" s="92"/>
      <c r="MO269" s="92"/>
      <c r="MP269" s="92"/>
      <c r="MQ269" s="92"/>
      <c r="MR269" s="92"/>
      <c r="MS269" s="92"/>
      <c r="MT269" s="92"/>
      <c r="MU269" s="92"/>
      <c r="MV269" s="92"/>
      <c r="MW269" s="92"/>
      <c r="MX269" s="92"/>
      <c r="MY269" s="92"/>
      <c r="MZ269" s="92"/>
      <c r="NA269" s="92"/>
      <c r="NB269" s="92"/>
      <c r="NC269" s="92"/>
      <c r="ND269" s="92"/>
      <c r="NE269" s="92"/>
      <c r="NF269" s="92"/>
      <c r="NG269" s="92"/>
      <c r="NH269" s="92"/>
      <c r="NI269" s="92"/>
      <c r="NJ269" s="92"/>
      <c r="NK269" s="92"/>
      <c r="NL269" s="92"/>
      <c r="NM269" s="92"/>
      <c r="NN269" s="92"/>
      <c r="NO269" s="92"/>
      <c r="NP269" s="92"/>
      <c r="NQ269" s="92"/>
      <c r="NR269" s="92"/>
      <c r="NS269" s="92"/>
      <c r="NT269" s="92"/>
      <c r="NU269" s="92"/>
      <c r="NV269" s="92"/>
      <c r="NW269" s="92"/>
      <c r="NX269" s="92"/>
      <c r="NY269" s="92"/>
      <c r="NZ269" s="92"/>
      <c r="OA269" s="92"/>
      <c r="OB269" s="92"/>
      <c r="OC269" s="92"/>
      <c r="OD269" s="92"/>
      <c r="OE269" s="92"/>
      <c r="OF269" s="92"/>
      <c r="OG269" s="92"/>
      <c r="OH269" s="92"/>
      <c r="OI269" s="92"/>
      <c r="OJ269" s="92"/>
      <c r="OK269" s="92"/>
      <c r="OL269" s="92"/>
      <c r="OM269" s="92"/>
      <c r="ON269" s="92"/>
      <c r="OO269" s="92"/>
      <c r="OP269" s="92"/>
      <c r="OQ269" s="92"/>
      <c r="OR269" s="92"/>
      <c r="OS269" s="92"/>
      <c r="OT269" s="92"/>
      <c r="OU269" s="92"/>
      <c r="OV269" s="92"/>
      <c r="OW269" s="92"/>
      <c r="OX269" s="92"/>
      <c r="OY269" s="92"/>
      <c r="OZ269" s="92"/>
      <c r="PA269" s="92"/>
      <c r="PB269" s="92"/>
      <c r="PC269" s="92"/>
      <c r="PD269" s="92"/>
      <c r="PE269" s="92"/>
      <c r="PF269" s="92"/>
      <c r="PG269" s="92"/>
      <c r="PH269" s="92"/>
      <c r="PI269" s="92"/>
      <c r="PJ269" s="92"/>
      <c r="PK269" s="92"/>
      <c r="PL269" s="92"/>
      <c r="PM269" s="92"/>
      <c r="PN269" s="92"/>
      <c r="PO269" s="92"/>
      <c r="PP269" s="92"/>
      <c r="PQ269" s="92"/>
      <c r="PR269" s="92"/>
      <c r="PS269" s="92"/>
      <c r="PT269" s="92"/>
      <c r="PU269" s="92"/>
      <c r="PV269" s="92"/>
      <c r="PW269" s="92"/>
      <c r="PX269" s="92"/>
      <c r="PY269" s="92"/>
      <c r="PZ269" s="92"/>
      <c r="QA269" s="92"/>
      <c r="QB269" s="92"/>
      <c r="QC269" s="92"/>
      <c r="QD269" s="92"/>
      <c r="QE269" s="92"/>
      <c r="QF269" s="92"/>
      <c r="QG269" s="92"/>
      <c r="QH269" s="92"/>
      <c r="QI269" s="92"/>
      <c r="QJ269" s="92"/>
      <c r="QK269" s="92"/>
      <c r="QL269" s="92"/>
      <c r="QM269" s="92"/>
      <c r="QN269" s="92"/>
      <c r="QO269" s="92"/>
      <c r="QP269" s="92"/>
      <c r="QQ269" s="92"/>
      <c r="QR269" s="92"/>
      <c r="QS269" s="92"/>
      <c r="QT269" s="92"/>
      <c r="QU269" s="92"/>
      <c r="QV269" s="92"/>
      <c r="QW269" s="92"/>
      <c r="QX269" s="92"/>
      <c r="QY269" s="92"/>
      <c r="QZ269" s="92"/>
      <c r="RA269" s="92"/>
      <c r="RB269" s="92"/>
      <c r="RC269" s="92"/>
      <c r="RD269" s="92"/>
      <c r="RE269" s="92"/>
      <c r="RF269" s="92"/>
      <c r="RG269" s="92"/>
      <c r="RH269" s="92"/>
      <c r="RI269" s="92"/>
      <c r="RJ269" s="92"/>
      <c r="RK269" s="92"/>
      <c r="RL269" s="92"/>
      <c r="RM269" s="92"/>
      <c r="RN269" s="92"/>
      <c r="RO269" s="92"/>
      <c r="RP269" s="92"/>
      <c r="RQ269" s="92"/>
      <c r="RR269" s="92"/>
      <c r="RS269" s="92"/>
      <c r="RT269" s="92"/>
      <c r="RU269" s="92"/>
      <c r="RV269" s="92"/>
      <c r="RW269" s="92"/>
      <c r="RX269" s="92"/>
      <c r="RY269" s="92"/>
      <c r="RZ269" s="92"/>
      <c r="SA269" s="92"/>
      <c r="SB269" s="92"/>
      <c r="SC269" s="92"/>
      <c r="SD269" s="92"/>
      <c r="SE269" s="92"/>
      <c r="SF269" s="92"/>
      <c r="SG269" s="92"/>
      <c r="SH269" s="92"/>
      <c r="SI269" s="92"/>
      <c r="SJ269" s="92"/>
      <c r="SK269" s="92"/>
      <c r="SL269" s="92"/>
      <c r="SM269" s="92"/>
      <c r="SN269" s="92"/>
      <c r="SO269" s="92"/>
      <c r="SP269" s="92"/>
      <c r="SQ269" s="92"/>
      <c r="SR269" s="92"/>
      <c r="SS269" s="92"/>
      <c r="ST269" s="92"/>
      <c r="SU269" s="92"/>
      <c r="SV269" s="92"/>
      <c r="SW269" s="92"/>
      <c r="SX269" s="92"/>
      <c r="SY269" s="92"/>
      <c r="SZ269" s="92"/>
      <c r="TA269" s="92"/>
      <c r="TB269" s="92"/>
      <c r="TC269" s="92"/>
      <c r="TD269" s="92"/>
      <c r="TE269" s="92"/>
      <c r="TF269" s="92"/>
      <c r="TG269" s="92"/>
      <c r="TH269" s="92"/>
      <c r="TI269" s="92"/>
      <c r="TJ269" s="92"/>
      <c r="TK269" s="92"/>
      <c r="TL269" s="92"/>
      <c r="TM269" s="92"/>
      <c r="TN269" s="92"/>
      <c r="TO269" s="92"/>
      <c r="TP269" s="92"/>
      <c r="TQ269" s="92"/>
      <c r="TR269" s="92"/>
      <c r="TS269" s="92"/>
      <c r="TT269" s="92"/>
      <c r="TU269" s="92"/>
      <c r="TV269" s="92"/>
      <c r="TW269" s="92"/>
      <c r="TX269" s="92"/>
      <c r="TY269" s="92"/>
      <c r="TZ269" s="92"/>
      <c r="UA269" s="92"/>
      <c r="UB269" s="92"/>
      <c r="UC269" s="92"/>
      <c r="UD269" s="92"/>
      <c r="UE269" s="92"/>
      <c r="UF269" s="92"/>
      <c r="UG269" s="92"/>
      <c r="UH269" s="92"/>
      <c r="UI269" s="92"/>
      <c r="UJ269" s="92"/>
      <c r="UK269" s="92"/>
      <c r="UL269" s="92"/>
      <c r="UM269" s="92"/>
      <c r="UN269" s="92"/>
      <c r="UO269" s="92"/>
      <c r="UP269" s="92"/>
      <c r="UQ269" s="92"/>
      <c r="UR269" s="92"/>
      <c r="US269" s="92"/>
      <c r="UT269" s="92"/>
      <c r="UU269" s="92"/>
      <c r="UV269" s="92"/>
      <c r="UW269" s="92"/>
      <c r="UX269" s="92"/>
      <c r="UY269" s="92"/>
      <c r="UZ269" s="92"/>
      <c r="VA269" s="92"/>
      <c r="VB269" s="92"/>
      <c r="VC269" s="92"/>
      <c r="VD269" s="92"/>
      <c r="VE269" s="92"/>
      <c r="VF269" s="92"/>
      <c r="VG269" s="92"/>
      <c r="VH269" s="92"/>
      <c r="VI269" s="92"/>
      <c r="VJ269" s="92"/>
      <c r="VK269" s="92"/>
      <c r="VL269" s="92"/>
      <c r="VM269" s="92"/>
      <c r="VN269" s="92"/>
      <c r="VO269" s="92"/>
      <c r="VP269" s="92"/>
      <c r="VQ269" s="92"/>
      <c r="VR269" s="92"/>
      <c r="VS269" s="92"/>
      <c r="VT269" s="92"/>
      <c r="VU269" s="92"/>
      <c r="VV269" s="92"/>
      <c r="VW269" s="92"/>
      <c r="VX269" s="92"/>
      <c r="VY269" s="92"/>
      <c r="VZ269" s="92"/>
      <c r="WA269" s="92"/>
      <c r="WB269" s="92"/>
      <c r="WC269" s="92"/>
      <c r="WD269" s="92"/>
      <c r="WE269" s="92"/>
      <c r="WF269" s="92"/>
      <c r="WG269" s="92"/>
      <c r="WH269" s="92"/>
      <c r="WI269" s="92"/>
      <c r="WJ269" s="92"/>
      <c r="WK269" s="92"/>
      <c r="WL269" s="92"/>
      <c r="WM269" s="92"/>
      <c r="WN269" s="92"/>
      <c r="WO269" s="92"/>
      <c r="WP269" s="92"/>
      <c r="WQ269" s="92"/>
      <c r="WR269" s="92"/>
      <c r="WS269" s="92"/>
      <c r="WT269" s="92"/>
      <c r="WU269" s="92"/>
      <c r="WV269" s="92"/>
      <c r="WW269" s="92"/>
      <c r="WX269" s="92"/>
      <c r="WY269" s="92"/>
      <c r="WZ269" s="92"/>
      <c r="XA269" s="92"/>
      <c r="XB269" s="92"/>
      <c r="XC269" s="92"/>
      <c r="XD269" s="92"/>
      <c r="XE269" s="92"/>
      <c r="XF269" s="92"/>
      <c r="XG269" s="92"/>
      <c r="XH269" s="92"/>
      <c r="XI269" s="92"/>
      <c r="XJ269" s="92"/>
      <c r="XK269" s="92"/>
      <c r="XL269" s="92"/>
      <c r="XM269" s="92"/>
      <c r="XN269" s="92"/>
      <c r="XO269" s="92"/>
      <c r="XP269" s="92"/>
      <c r="XQ269" s="92"/>
      <c r="XR269" s="92"/>
      <c r="XS269" s="92"/>
      <c r="XT269" s="92"/>
      <c r="XU269" s="92"/>
      <c r="XV269" s="92"/>
      <c r="XW269" s="92"/>
      <c r="XX269" s="92"/>
      <c r="XY269" s="92"/>
      <c r="XZ269" s="92"/>
      <c r="YA269" s="92"/>
      <c r="YB269" s="92"/>
      <c r="YC269" s="92"/>
      <c r="YD269" s="92"/>
      <c r="YE269" s="92"/>
      <c r="YF269" s="92"/>
      <c r="YG269" s="92"/>
      <c r="YH269" s="92"/>
      <c r="YI269" s="92"/>
      <c r="YJ269" s="92"/>
      <c r="YK269" s="92"/>
      <c r="YL269" s="92"/>
      <c r="YM269" s="92"/>
      <c r="YN269" s="92"/>
      <c r="YO269" s="92"/>
      <c r="YP269" s="92"/>
      <c r="YQ269" s="92"/>
      <c r="YR269" s="92"/>
      <c r="YS269" s="92"/>
      <c r="YT269" s="92"/>
      <c r="YU269" s="92"/>
      <c r="YV269" s="92"/>
      <c r="YW269" s="92"/>
      <c r="YX269" s="92"/>
      <c r="YY269" s="92"/>
      <c r="YZ269" s="92"/>
      <c r="ZA269" s="92"/>
      <c r="ZB269" s="92"/>
      <c r="ZC269" s="92"/>
      <c r="ZD269" s="92"/>
      <c r="ZE269" s="92"/>
      <c r="ZF269" s="92"/>
      <c r="ZG269" s="92"/>
      <c r="ZH269" s="92"/>
      <c r="ZI269" s="92"/>
      <c r="ZJ269" s="92"/>
      <c r="ZK269" s="92"/>
      <c r="ZL269" s="92"/>
      <c r="ZM269" s="92"/>
      <c r="ZN269" s="92"/>
      <c r="ZO269" s="92"/>
      <c r="ZP269" s="92"/>
      <c r="ZQ269" s="92"/>
      <c r="ZR269" s="92"/>
      <c r="ZS269" s="92"/>
      <c r="ZT269" s="92"/>
      <c r="ZU269" s="92"/>
      <c r="ZV269" s="92"/>
      <c r="ZW269" s="92"/>
      <c r="ZX269" s="92"/>
      <c r="ZY269" s="92"/>
      <c r="ZZ269" s="92"/>
      <c r="AAA269" s="92"/>
      <c r="AAB269" s="92"/>
      <c r="AAC269" s="92"/>
      <c r="AAD269" s="92"/>
      <c r="AAE269" s="92"/>
      <c r="AAF269" s="92"/>
      <c r="AAG269" s="92"/>
      <c r="AAH269" s="92"/>
      <c r="AAI269" s="92"/>
      <c r="AAJ269" s="92"/>
      <c r="AAK269" s="92"/>
      <c r="AAL269" s="92"/>
      <c r="AAM269" s="92"/>
      <c r="AAN269" s="92"/>
      <c r="AAO269" s="92"/>
      <c r="AAP269" s="92"/>
      <c r="AAQ269" s="92"/>
      <c r="AAR269" s="92"/>
      <c r="AAS269" s="92"/>
      <c r="AAT269" s="92"/>
      <c r="AAU269" s="92"/>
      <c r="AAV269" s="92"/>
      <c r="AAW269" s="92"/>
      <c r="AAX269" s="92"/>
      <c r="AAY269" s="92"/>
      <c r="AAZ269" s="92"/>
      <c r="ABA269" s="92"/>
      <c r="ABB269" s="92"/>
      <c r="ABC269" s="92"/>
      <c r="ABD269" s="92"/>
      <c r="ABE269" s="92"/>
      <c r="ABF269" s="92"/>
      <c r="ABG269" s="92"/>
      <c r="ABH269" s="92"/>
      <c r="ABI269" s="92"/>
      <c r="ABJ269" s="92"/>
      <c r="ABK269" s="92"/>
      <c r="ABL269" s="92"/>
      <c r="ABM269" s="92"/>
      <c r="ABN269" s="92"/>
      <c r="ABO269" s="92"/>
      <c r="ABP269" s="92"/>
      <c r="ABQ269" s="92"/>
      <c r="ABR269" s="92"/>
      <c r="ABS269" s="92"/>
      <c r="ABT269" s="92"/>
      <c r="ABU269" s="92"/>
      <c r="ABV269" s="92"/>
      <c r="ABW269" s="92"/>
      <c r="ABX269" s="92"/>
      <c r="ABY269" s="92"/>
      <c r="ABZ269" s="92"/>
      <c r="ACA269" s="92"/>
      <c r="ACB269" s="92"/>
      <c r="ACC269" s="92"/>
      <c r="ACD269" s="92"/>
      <c r="ACE269" s="92"/>
      <c r="ACF269" s="92"/>
      <c r="ACG269" s="92"/>
      <c r="ACH269" s="92"/>
      <c r="ACI269" s="92"/>
      <c r="ACJ269" s="92"/>
      <c r="ACK269" s="92"/>
      <c r="ACL269" s="92"/>
      <c r="ACM269" s="92"/>
      <c r="ACN269" s="92"/>
      <c r="ACO269" s="92"/>
      <c r="ACP269" s="92"/>
      <c r="ACQ269" s="92"/>
      <c r="ACR269" s="92"/>
      <c r="ACS269" s="92"/>
      <c r="ACT269" s="92"/>
      <c r="ACU269" s="92"/>
      <c r="ACV269" s="92"/>
      <c r="ACW269" s="92"/>
      <c r="ACX269" s="92"/>
      <c r="ACY269" s="92"/>
      <c r="ACZ269" s="92"/>
      <c r="ADA269" s="92"/>
      <c r="ADB269" s="92"/>
      <c r="ADC269" s="92"/>
      <c r="ADD269" s="92"/>
      <c r="ADE269" s="92"/>
      <c r="ADF269" s="92"/>
      <c r="ADG269" s="92"/>
      <c r="ADH269" s="92"/>
      <c r="ADI269" s="92"/>
      <c r="ADJ269" s="92"/>
      <c r="ADK269" s="92"/>
      <c r="ADL269" s="92"/>
      <c r="ADM269" s="92"/>
      <c r="ADN269" s="92"/>
      <c r="ADO269" s="92"/>
      <c r="ADP269" s="92"/>
      <c r="ADQ269" s="92"/>
      <c r="ADR269" s="92"/>
      <c r="ADS269" s="92"/>
      <c r="ADT269" s="92"/>
      <c r="ADU269" s="92"/>
      <c r="ADV269" s="92"/>
      <c r="ADW269" s="92"/>
      <c r="ADX269" s="92"/>
      <c r="ADY269" s="92"/>
      <c r="ADZ269" s="92"/>
      <c r="AEA269" s="92"/>
      <c r="AEB269" s="92"/>
      <c r="AEC269" s="92"/>
      <c r="AED269" s="92"/>
      <c r="AEE269" s="92"/>
      <c r="AEF269" s="92"/>
      <c r="AEG269" s="92"/>
      <c r="AEH269" s="92"/>
      <c r="AEI269" s="92"/>
      <c r="AEJ269" s="92"/>
      <c r="AEK269" s="92"/>
      <c r="AEL269" s="92"/>
      <c r="AEM269" s="92"/>
      <c r="AEN269" s="92"/>
      <c r="AEO269" s="92"/>
      <c r="AEP269" s="92"/>
      <c r="AEQ269" s="92"/>
      <c r="AER269" s="92"/>
      <c r="AES269" s="92"/>
      <c r="AET269" s="92"/>
      <c r="AEU269" s="92"/>
      <c r="AEV269" s="92"/>
      <c r="AEW269" s="92"/>
      <c r="AEX269" s="92"/>
      <c r="AEY269" s="92"/>
      <c r="AEZ269" s="92"/>
      <c r="AFA269" s="92"/>
      <c r="AFB269" s="92"/>
      <c r="AFC269" s="92"/>
      <c r="AFD269" s="92"/>
      <c r="AFE269" s="92"/>
      <c r="AFF269" s="92"/>
      <c r="AFG269" s="92"/>
      <c r="AFH269" s="92"/>
      <c r="AFI269" s="92"/>
      <c r="AFJ269" s="92"/>
      <c r="AFK269" s="92"/>
      <c r="AFL269" s="92"/>
      <c r="AFM269" s="92"/>
      <c r="AFN269" s="92"/>
      <c r="AFO269" s="92"/>
      <c r="AFP269" s="92"/>
      <c r="AFQ269" s="92"/>
      <c r="AFR269" s="92"/>
      <c r="AFS269" s="92"/>
      <c r="AFT269" s="92"/>
      <c r="AFU269" s="92"/>
      <c r="AFV269" s="92"/>
      <c r="AFW269" s="92"/>
      <c r="AFX269" s="92"/>
      <c r="AFY269" s="92"/>
      <c r="AFZ269" s="92"/>
      <c r="AGA269" s="92"/>
      <c r="AGB269" s="92"/>
      <c r="AGC269" s="92"/>
      <c r="AGD269" s="92"/>
      <c r="AGE269" s="92"/>
      <c r="AGF269" s="92"/>
      <c r="AGG269" s="92"/>
      <c r="AGH269" s="92"/>
      <c r="AGI269" s="92"/>
      <c r="AGJ269" s="92"/>
      <c r="AGK269" s="92"/>
      <c r="AGL269" s="92"/>
      <c r="AGM269" s="92"/>
      <c r="AGN269" s="92"/>
      <c r="AGO269" s="92"/>
      <c r="AGP269" s="92"/>
      <c r="AGQ269" s="92"/>
      <c r="AGR269" s="92"/>
      <c r="AGS269" s="92"/>
      <c r="AGT269" s="92"/>
      <c r="AGU269" s="92"/>
      <c r="AGV269" s="92"/>
      <c r="AGW269" s="92"/>
      <c r="AGX269" s="92"/>
      <c r="AGY269" s="92"/>
      <c r="AGZ269" s="92"/>
      <c r="AHA269" s="92"/>
      <c r="AHB269" s="92"/>
      <c r="AHC269" s="92"/>
      <c r="AHD269" s="92"/>
      <c r="AHE269" s="92"/>
      <c r="AHF269" s="92"/>
      <c r="AHG269" s="92"/>
      <c r="AHH269" s="92"/>
      <c r="AHI269" s="92"/>
      <c r="AHJ269" s="92"/>
      <c r="AHK269" s="92"/>
      <c r="AHL269" s="92"/>
      <c r="AHM269" s="92"/>
      <c r="AHN269" s="92"/>
      <c r="AHO269" s="92"/>
      <c r="AHP269" s="92"/>
      <c r="AHQ269" s="92"/>
      <c r="AHR269" s="92"/>
      <c r="AHS269" s="92"/>
      <c r="AHT269" s="92"/>
      <c r="AHU269" s="92"/>
      <c r="AHV269" s="92"/>
      <c r="AHW269" s="92"/>
      <c r="AHX269" s="92"/>
      <c r="AHY269" s="92"/>
      <c r="AHZ269" s="92"/>
      <c r="AIA269" s="92"/>
      <c r="AIB269" s="92"/>
      <c r="AIC269" s="92"/>
      <c r="AID269" s="92"/>
      <c r="AIE269" s="92"/>
      <c r="AIF269" s="92"/>
      <c r="AIG269" s="92"/>
      <c r="AIH269" s="92"/>
      <c r="AII269" s="92"/>
      <c r="AIJ269" s="92"/>
      <c r="AIK269" s="92"/>
      <c r="AIL269" s="92"/>
      <c r="AIM269" s="92"/>
      <c r="AIN269" s="92"/>
      <c r="AIO269" s="92"/>
      <c r="AIP269" s="92"/>
      <c r="AIQ269" s="92"/>
      <c r="AIR269" s="92"/>
      <c r="AIS269" s="92"/>
      <c r="AIT269" s="92"/>
      <c r="AIU269" s="92"/>
      <c r="AIV269" s="92"/>
      <c r="AIW269" s="92"/>
      <c r="AIX269" s="92"/>
      <c r="AIY269" s="92"/>
      <c r="AIZ269" s="92"/>
      <c r="AJA269" s="92"/>
      <c r="AJB269" s="92"/>
      <c r="AJC269" s="92"/>
      <c r="AJD269" s="92"/>
      <c r="AJE269" s="92"/>
      <c r="AJF269" s="92"/>
      <c r="AJG269" s="92"/>
      <c r="AJH269" s="92"/>
      <c r="AJI269" s="92"/>
      <c r="AJJ269" s="92"/>
      <c r="AJK269" s="92"/>
    </row>
    <row r="270" spans="1:947" s="515" customFormat="1" ht="12.75" customHeight="1">
      <c r="A270" s="93"/>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c r="CJ270" s="92"/>
      <c r="CK270" s="92"/>
      <c r="CL270" s="92"/>
      <c r="CM270" s="92"/>
      <c r="CN270" s="92"/>
      <c r="CO270" s="92"/>
      <c r="CP270" s="92"/>
      <c r="CQ270" s="92"/>
      <c r="CR270" s="92"/>
      <c r="CS270" s="92"/>
      <c r="CT270" s="92"/>
      <c r="CU270" s="92"/>
      <c r="CV270" s="92"/>
      <c r="CW270" s="92"/>
      <c r="CX270" s="92"/>
      <c r="CY270" s="92"/>
      <c r="CZ270" s="92"/>
      <c r="DA270" s="92"/>
      <c r="DB270" s="92"/>
      <c r="DC270" s="92"/>
      <c r="DD270" s="92"/>
      <c r="DE270" s="92"/>
      <c r="DF270" s="92"/>
      <c r="DG270" s="92"/>
      <c r="DH270" s="92"/>
      <c r="DI270" s="92"/>
      <c r="DJ270" s="92"/>
      <c r="DK270" s="92"/>
      <c r="DL270" s="92"/>
      <c r="DM270" s="92"/>
      <c r="DN270" s="92"/>
      <c r="DO270" s="92"/>
      <c r="DP270" s="92"/>
      <c r="DQ270" s="92"/>
      <c r="DR270" s="92"/>
      <c r="DS270" s="92"/>
      <c r="DT270" s="92"/>
      <c r="DU270" s="92"/>
      <c r="DV270" s="92"/>
      <c r="DW270" s="92"/>
      <c r="DX270" s="92"/>
      <c r="DY270" s="92"/>
      <c r="DZ270" s="92"/>
      <c r="EA270" s="92"/>
      <c r="EB270" s="92"/>
      <c r="EC270" s="92"/>
      <c r="ED270" s="92"/>
      <c r="EE270" s="92"/>
      <c r="EF270" s="92"/>
      <c r="EG270" s="92"/>
      <c r="EH270" s="92"/>
      <c r="EI270" s="92"/>
      <c r="EJ270" s="92"/>
      <c r="EK270" s="92"/>
      <c r="EL270" s="92"/>
      <c r="EM270" s="92"/>
      <c r="EN270" s="92"/>
      <c r="EO270" s="92"/>
      <c r="EP270" s="92"/>
      <c r="EQ270" s="92"/>
      <c r="ER270" s="92"/>
      <c r="ES270" s="92"/>
      <c r="ET270" s="92"/>
      <c r="EU270" s="92"/>
      <c r="EV270" s="92"/>
      <c r="EW270" s="92"/>
      <c r="EX270" s="92"/>
      <c r="EY270" s="92"/>
      <c r="EZ270" s="92"/>
      <c r="FA270" s="92"/>
      <c r="FB270" s="92"/>
      <c r="FC270" s="92"/>
      <c r="FD270" s="92"/>
      <c r="FE270" s="92"/>
      <c r="FF270" s="92"/>
      <c r="FG270" s="92"/>
      <c r="FH270" s="92"/>
      <c r="FI270" s="92"/>
      <c r="FJ270" s="92"/>
      <c r="FK270" s="92"/>
      <c r="FL270" s="92"/>
      <c r="FM270" s="92"/>
      <c r="FN270" s="92"/>
      <c r="FO270" s="92"/>
      <c r="FP270" s="92"/>
      <c r="FQ270" s="92"/>
      <c r="FR270" s="92"/>
      <c r="FS270" s="92"/>
      <c r="FT270" s="92"/>
      <c r="FU270" s="92"/>
      <c r="FV270" s="92"/>
      <c r="FW270" s="92"/>
      <c r="FX270" s="92"/>
      <c r="FY270" s="92"/>
      <c r="FZ270" s="92"/>
      <c r="GA270" s="92"/>
      <c r="GB270" s="92"/>
      <c r="GC270" s="92"/>
      <c r="GD270" s="92"/>
      <c r="GE270" s="92"/>
      <c r="GF270" s="92"/>
      <c r="GG270" s="92"/>
      <c r="GH270" s="92"/>
      <c r="GI270" s="92"/>
      <c r="GJ270" s="92"/>
      <c r="GK270" s="92"/>
      <c r="GL270" s="92"/>
      <c r="GM270" s="92"/>
      <c r="GN270" s="92"/>
      <c r="GO270" s="92"/>
      <c r="GP270" s="92"/>
      <c r="GQ270" s="92"/>
      <c r="GR270" s="92"/>
      <c r="GS270" s="92"/>
      <c r="GT270" s="92"/>
      <c r="GU270" s="92"/>
      <c r="GV270" s="92"/>
      <c r="GW270" s="92"/>
      <c r="GX270" s="92"/>
      <c r="GY270" s="92"/>
      <c r="GZ270" s="92"/>
      <c r="HA270" s="92"/>
      <c r="HB270" s="92"/>
      <c r="HC270" s="92"/>
      <c r="HD270" s="92"/>
      <c r="HE270" s="92"/>
      <c r="HF270" s="92"/>
      <c r="HG270" s="92"/>
      <c r="HH270" s="92"/>
      <c r="HI270" s="92"/>
      <c r="HJ270" s="92"/>
      <c r="HK270" s="92"/>
      <c r="HL270" s="92"/>
      <c r="HM270" s="92"/>
      <c r="HN270" s="92"/>
      <c r="HO270" s="92"/>
      <c r="HP270" s="92"/>
      <c r="HQ270" s="92"/>
      <c r="HR270" s="92"/>
      <c r="HS270" s="92"/>
      <c r="HT270" s="92"/>
      <c r="HU270" s="92"/>
      <c r="HV270" s="92"/>
      <c r="HW270" s="92"/>
      <c r="HX270" s="92"/>
      <c r="HY270" s="92"/>
      <c r="HZ270" s="92"/>
      <c r="IA270" s="92"/>
      <c r="IB270" s="92"/>
      <c r="IC270" s="92"/>
      <c r="ID270" s="92"/>
      <c r="IE270" s="92"/>
      <c r="IF270" s="92"/>
      <c r="IG270" s="92"/>
      <c r="IH270" s="92"/>
      <c r="II270" s="92"/>
      <c r="IJ270" s="92"/>
      <c r="IK270" s="92"/>
      <c r="IL270" s="92"/>
      <c r="IM270" s="92"/>
      <c r="IN270" s="92"/>
      <c r="IO270" s="92"/>
      <c r="IP270" s="92"/>
      <c r="IQ270" s="92"/>
      <c r="IR270" s="92"/>
      <c r="IS270" s="92"/>
      <c r="IT270" s="92"/>
      <c r="IU270" s="92"/>
      <c r="IV270" s="92"/>
      <c r="IW270" s="92"/>
      <c r="IX270" s="92"/>
      <c r="IY270" s="92"/>
      <c r="IZ270" s="92"/>
      <c r="JA270" s="92"/>
      <c r="JB270" s="92"/>
      <c r="JC270" s="92"/>
      <c r="JD270" s="92"/>
      <c r="JE270" s="92"/>
      <c r="JF270" s="92"/>
      <c r="JG270" s="92"/>
      <c r="JH270" s="92"/>
      <c r="JI270" s="92"/>
      <c r="JJ270" s="92"/>
      <c r="JK270" s="92"/>
      <c r="JL270" s="92"/>
      <c r="JM270" s="92"/>
      <c r="JN270" s="92"/>
      <c r="JO270" s="92"/>
      <c r="JP270" s="92"/>
      <c r="JQ270" s="92"/>
      <c r="JR270" s="92"/>
      <c r="JS270" s="92"/>
      <c r="JT270" s="92"/>
      <c r="JU270" s="92"/>
      <c r="JV270" s="92"/>
      <c r="JW270" s="92"/>
      <c r="JX270" s="92"/>
      <c r="JY270" s="92"/>
      <c r="JZ270" s="92"/>
      <c r="KA270" s="92"/>
      <c r="KB270" s="92"/>
      <c r="KC270" s="92"/>
      <c r="KD270" s="92"/>
      <c r="KE270" s="92"/>
      <c r="KF270" s="92"/>
      <c r="KG270" s="92"/>
      <c r="KH270" s="92"/>
      <c r="KI270" s="92"/>
      <c r="KJ270" s="92"/>
      <c r="KK270" s="92"/>
      <c r="KL270" s="92"/>
      <c r="KM270" s="92"/>
      <c r="KN270" s="92"/>
      <c r="KO270" s="92"/>
      <c r="KP270" s="92"/>
      <c r="KQ270" s="92"/>
      <c r="KR270" s="92"/>
      <c r="KS270" s="92"/>
      <c r="KT270" s="92"/>
      <c r="KU270" s="92"/>
      <c r="KV270" s="92"/>
      <c r="KW270" s="92"/>
      <c r="KX270" s="92"/>
      <c r="KY270" s="92"/>
      <c r="KZ270" s="92"/>
      <c r="LA270" s="92"/>
      <c r="LB270" s="92"/>
      <c r="LC270" s="92"/>
      <c r="LD270" s="92"/>
      <c r="LE270" s="92"/>
      <c r="LF270" s="92"/>
      <c r="LG270" s="92"/>
      <c r="LH270" s="92"/>
      <c r="LI270" s="92"/>
      <c r="LJ270" s="92"/>
      <c r="LK270" s="92"/>
      <c r="LL270" s="92"/>
      <c r="LM270" s="92"/>
      <c r="LN270" s="92"/>
      <c r="LO270" s="92"/>
      <c r="LP270" s="92"/>
      <c r="LQ270" s="92"/>
      <c r="LR270" s="92"/>
      <c r="LS270" s="92"/>
      <c r="LT270" s="92"/>
      <c r="LU270" s="92"/>
      <c r="LV270" s="92"/>
      <c r="LW270" s="92"/>
      <c r="LX270" s="92"/>
      <c r="LY270" s="92"/>
      <c r="LZ270" s="92"/>
      <c r="MA270" s="92"/>
      <c r="MB270" s="92"/>
      <c r="MC270" s="92"/>
      <c r="MD270" s="92"/>
      <c r="ME270" s="92"/>
      <c r="MF270" s="92"/>
      <c r="MG270" s="92"/>
      <c r="MH270" s="92"/>
      <c r="MI270" s="92"/>
      <c r="MJ270" s="92"/>
      <c r="MK270" s="92"/>
      <c r="ML270" s="92"/>
      <c r="MM270" s="92"/>
      <c r="MN270" s="92"/>
      <c r="MO270" s="92"/>
      <c r="MP270" s="92"/>
      <c r="MQ270" s="92"/>
      <c r="MR270" s="92"/>
      <c r="MS270" s="92"/>
      <c r="MT270" s="92"/>
      <c r="MU270" s="92"/>
      <c r="MV270" s="92"/>
      <c r="MW270" s="92"/>
      <c r="MX270" s="92"/>
      <c r="MY270" s="92"/>
      <c r="MZ270" s="92"/>
      <c r="NA270" s="92"/>
      <c r="NB270" s="92"/>
      <c r="NC270" s="92"/>
      <c r="ND270" s="92"/>
      <c r="NE270" s="92"/>
      <c r="NF270" s="92"/>
      <c r="NG270" s="92"/>
      <c r="NH270" s="92"/>
      <c r="NI270" s="92"/>
      <c r="NJ270" s="92"/>
      <c r="NK270" s="92"/>
      <c r="NL270" s="92"/>
      <c r="NM270" s="92"/>
      <c r="NN270" s="92"/>
      <c r="NO270" s="92"/>
      <c r="NP270" s="92"/>
      <c r="NQ270" s="92"/>
      <c r="NR270" s="92"/>
      <c r="NS270" s="92"/>
      <c r="NT270" s="92"/>
      <c r="NU270" s="92"/>
      <c r="NV270" s="92"/>
      <c r="NW270" s="92"/>
      <c r="NX270" s="92"/>
      <c r="NY270" s="92"/>
      <c r="NZ270" s="92"/>
      <c r="OA270" s="92"/>
      <c r="OB270" s="92"/>
      <c r="OC270" s="92"/>
      <c r="OD270" s="92"/>
      <c r="OE270" s="92"/>
      <c r="OF270" s="92"/>
      <c r="OG270" s="92"/>
      <c r="OH270" s="92"/>
      <c r="OI270" s="92"/>
      <c r="OJ270" s="92"/>
      <c r="OK270" s="92"/>
      <c r="OL270" s="92"/>
      <c r="OM270" s="92"/>
      <c r="ON270" s="92"/>
      <c r="OO270" s="92"/>
      <c r="OP270" s="92"/>
      <c r="OQ270" s="92"/>
      <c r="OR270" s="92"/>
      <c r="OS270" s="92"/>
      <c r="OT270" s="92"/>
      <c r="OU270" s="92"/>
      <c r="OV270" s="92"/>
      <c r="OW270" s="92"/>
      <c r="OX270" s="92"/>
      <c r="OY270" s="92"/>
      <c r="OZ270" s="92"/>
      <c r="PA270" s="92"/>
      <c r="PB270" s="92"/>
      <c r="PC270" s="92"/>
      <c r="PD270" s="92"/>
      <c r="PE270" s="92"/>
      <c r="PF270" s="92"/>
      <c r="PG270" s="92"/>
      <c r="PH270" s="92"/>
      <c r="PI270" s="92"/>
      <c r="PJ270" s="92"/>
      <c r="PK270" s="92"/>
      <c r="PL270" s="92"/>
      <c r="PM270" s="92"/>
      <c r="PN270" s="92"/>
      <c r="PO270" s="92"/>
      <c r="PP270" s="92"/>
      <c r="PQ270" s="92"/>
      <c r="PR270" s="92"/>
      <c r="PS270" s="92"/>
      <c r="PT270" s="92"/>
      <c r="PU270" s="92"/>
      <c r="PV270" s="92"/>
      <c r="PW270" s="92"/>
      <c r="PX270" s="92"/>
      <c r="PY270" s="92"/>
      <c r="PZ270" s="92"/>
      <c r="QA270" s="92"/>
      <c r="QB270" s="92"/>
      <c r="QC270" s="92"/>
      <c r="QD270" s="92"/>
      <c r="QE270" s="92"/>
      <c r="QF270" s="92"/>
      <c r="QG270" s="92"/>
      <c r="QH270" s="92"/>
      <c r="QI270" s="92"/>
      <c r="QJ270" s="92"/>
      <c r="QK270" s="92"/>
      <c r="QL270" s="92"/>
      <c r="QM270" s="92"/>
      <c r="QN270" s="92"/>
      <c r="QO270" s="92"/>
      <c r="QP270" s="92"/>
      <c r="QQ270" s="92"/>
      <c r="QR270" s="92"/>
      <c r="QS270" s="92"/>
      <c r="QT270" s="92"/>
      <c r="QU270" s="92"/>
      <c r="QV270" s="92"/>
      <c r="QW270" s="92"/>
      <c r="QX270" s="92"/>
      <c r="QY270" s="92"/>
      <c r="QZ270" s="92"/>
      <c r="RA270" s="92"/>
      <c r="RB270" s="92"/>
      <c r="RC270" s="92"/>
      <c r="RD270" s="92"/>
      <c r="RE270" s="92"/>
      <c r="RF270" s="92"/>
      <c r="RG270" s="92"/>
      <c r="RH270" s="92"/>
      <c r="RI270" s="92"/>
      <c r="RJ270" s="92"/>
      <c r="RK270" s="92"/>
      <c r="RL270" s="92"/>
      <c r="RM270" s="92"/>
      <c r="RN270" s="92"/>
      <c r="RO270" s="92"/>
      <c r="RP270" s="92"/>
      <c r="RQ270" s="92"/>
      <c r="RR270" s="92"/>
      <c r="RS270" s="92"/>
      <c r="RT270" s="92"/>
      <c r="RU270" s="92"/>
      <c r="RV270" s="92"/>
      <c r="RW270" s="92"/>
      <c r="RX270" s="92"/>
      <c r="RY270" s="92"/>
      <c r="RZ270" s="92"/>
      <c r="SA270" s="92"/>
      <c r="SB270" s="92"/>
      <c r="SC270" s="92"/>
      <c r="SD270" s="92"/>
      <c r="SE270" s="92"/>
      <c r="SF270" s="92"/>
      <c r="SG270" s="92"/>
      <c r="SH270" s="92"/>
      <c r="SI270" s="92"/>
      <c r="SJ270" s="92"/>
      <c r="SK270" s="92"/>
      <c r="SL270" s="92"/>
      <c r="SM270" s="92"/>
      <c r="SN270" s="92"/>
      <c r="SO270" s="92"/>
      <c r="SP270" s="92"/>
      <c r="SQ270" s="92"/>
      <c r="SR270" s="92"/>
      <c r="SS270" s="92"/>
      <c r="ST270" s="92"/>
      <c r="SU270" s="92"/>
      <c r="SV270" s="92"/>
      <c r="SW270" s="92"/>
      <c r="SX270" s="92"/>
      <c r="SY270" s="92"/>
      <c r="SZ270" s="92"/>
      <c r="TA270" s="92"/>
      <c r="TB270" s="92"/>
      <c r="TC270" s="92"/>
      <c r="TD270" s="92"/>
      <c r="TE270" s="92"/>
      <c r="TF270" s="92"/>
      <c r="TG270" s="92"/>
      <c r="TH270" s="92"/>
      <c r="TI270" s="92"/>
      <c r="TJ270" s="92"/>
      <c r="TK270" s="92"/>
      <c r="TL270" s="92"/>
      <c r="TM270" s="92"/>
      <c r="TN270" s="92"/>
      <c r="TO270" s="92"/>
      <c r="TP270" s="92"/>
      <c r="TQ270" s="92"/>
      <c r="TR270" s="92"/>
      <c r="TS270" s="92"/>
      <c r="TT270" s="92"/>
      <c r="TU270" s="92"/>
      <c r="TV270" s="92"/>
      <c r="TW270" s="92"/>
      <c r="TX270" s="92"/>
      <c r="TY270" s="92"/>
      <c r="TZ270" s="92"/>
      <c r="UA270" s="92"/>
      <c r="UB270" s="92"/>
      <c r="UC270" s="92"/>
      <c r="UD270" s="92"/>
      <c r="UE270" s="92"/>
      <c r="UF270" s="92"/>
      <c r="UG270" s="92"/>
      <c r="UH270" s="92"/>
      <c r="UI270" s="92"/>
      <c r="UJ270" s="92"/>
      <c r="UK270" s="92"/>
      <c r="UL270" s="92"/>
      <c r="UM270" s="92"/>
      <c r="UN270" s="92"/>
      <c r="UO270" s="92"/>
      <c r="UP270" s="92"/>
      <c r="UQ270" s="92"/>
      <c r="UR270" s="92"/>
      <c r="US270" s="92"/>
      <c r="UT270" s="92"/>
      <c r="UU270" s="92"/>
      <c r="UV270" s="92"/>
      <c r="UW270" s="92"/>
      <c r="UX270" s="92"/>
      <c r="UY270" s="92"/>
      <c r="UZ270" s="92"/>
      <c r="VA270" s="92"/>
      <c r="VB270" s="92"/>
      <c r="VC270" s="92"/>
      <c r="VD270" s="92"/>
      <c r="VE270" s="92"/>
      <c r="VF270" s="92"/>
      <c r="VG270" s="92"/>
      <c r="VH270" s="92"/>
      <c r="VI270" s="92"/>
      <c r="VJ270" s="92"/>
      <c r="VK270" s="92"/>
      <c r="VL270" s="92"/>
      <c r="VM270" s="92"/>
      <c r="VN270" s="92"/>
      <c r="VO270" s="92"/>
      <c r="VP270" s="92"/>
      <c r="VQ270" s="92"/>
      <c r="VR270" s="92"/>
      <c r="VS270" s="92"/>
      <c r="VT270" s="92"/>
      <c r="VU270" s="92"/>
      <c r="VV270" s="92"/>
      <c r="VW270" s="92"/>
      <c r="VX270" s="92"/>
      <c r="VY270" s="92"/>
      <c r="VZ270" s="92"/>
      <c r="WA270" s="92"/>
      <c r="WB270" s="92"/>
      <c r="WC270" s="92"/>
      <c r="WD270" s="92"/>
      <c r="WE270" s="92"/>
      <c r="WF270" s="92"/>
      <c r="WG270" s="92"/>
      <c r="WH270" s="92"/>
      <c r="WI270" s="92"/>
      <c r="WJ270" s="92"/>
      <c r="WK270" s="92"/>
      <c r="WL270" s="92"/>
      <c r="WM270" s="92"/>
      <c r="WN270" s="92"/>
      <c r="WO270" s="92"/>
      <c r="WP270" s="92"/>
      <c r="WQ270" s="92"/>
      <c r="WR270" s="92"/>
      <c r="WS270" s="92"/>
      <c r="WT270" s="92"/>
      <c r="WU270" s="92"/>
      <c r="WV270" s="92"/>
      <c r="WW270" s="92"/>
      <c r="WX270" s="92"/>
      <c r="WY270" s="92"/>
      <c r="WZ270" s="92"/>
      <c r="XA270" s="92"/>
      <c r="XB270" s="92"/>
      <c r="XC270" s="92"/>
      <c r="XD270" s="92"/>
      <c r="XE270" s="92"/>
      <c r="XF270" s="92"/>
      <c r="XG270" s="92"/>
      <c r="XH270" s="92"/>
      <c r="XI270" s="92"/>
      <c r="XJ270" s="92"/>
      <c r="XK270" s="92"/>
      <c r="XL270" s="92"/>
      <c r="XM270" s="92"/>
      <c r="XN270" s="92"/>
      <c r="XO270" s="92"/>
      <c r="XP270" s="92"/>
      <c r="XQ270" s="92"/>
      <c r="XR270" s="92"/>
      <c r="XS270" s="92"/>
      <c r="XT270" s="92"/>
      <c r="XU270" s="92"/>
      <c r="XV270" s="92"/>
      <c r="XW270" s="92"/>
      <c r="XX270" s="92"/>
      <c r="XY270" s="92"/>
      <c r="XZ270" s="92"/>
      <c r="YA270" s="92"/>
      <c r="YB270" s="92"/>
      <c r="YC270" s="92"/>
      <c r="YD270" s="92"/>
      <c r="YE270" s="92"/>
      <c r="YF270" s="92"/>
      <c r="YG270" s="92"/>
      <c r="YH270" s="92"/>
      <c r="YI270" s="92"/>
      <c r="YJ270" s="92"/>
      <c r="YK270" s="92"/>
      <c r="YL270" s="92"/>
      <c r="YM270" s="92"/>
      <c r="YN270" s="92"/>
      <c r="YO270" s="92"/>
      <c r="YP270" s="92"/>
      <c r="YQ270" s="92"/>
      <c r="YR270" s="92"/>
      <c r="YS270" s="92"/>
      <c r="YT270" s="92"/>
      <c r="YU270" s="92"/>
      <c r="YV270" s="92"/>
      <c r="YW270" s="92"/>
      <c r="YX270" s="92"/>
      <c r="YY270" s="92"/>
      <c r="YZ270" s="92"/>
      <c r="ZA270" s="92"/>
      <c r="ZB270" s="92"/>
      <c r="ZC270" s="92"/>
      <c r="ZD270" s="92"/>
      <c r="ZE270" s="92"/>
      <c r="ZF270" s="92"/>
      <c r="ZG270" s="92"/>
      <c r="ZH270" s="92"/>
      <c r="ZI270" s="92"/>
      <c r="ZJ270" s="92"/>
      <c r="ZK270" s="92"/>
      <c r="ZL270" s="92"/>
      <c r="ZM270" s="92"/>
      <c r="ZN270" s="92"/>
      <c r="ZO270" s="92"/>
      <c r="ZP270" s="92"/>
      <c r="ZQ270" s="92"/>
      <c r="ZR270" s="92"/>
      <c r="ZS270" s="92"/>
      <c r="ZT270" s="92"/>
      <c r="ZU270" s="92"/>
      <c r="ZV270" s="92"/>
      <c r="ZW270" s="92"/>
      <c r="ZX270" s="92"/>
      <c r="ZY270" s="92"/>
      <c r="ZZ270" s="92"/>
      <c r="AAA270" s="92"/>
      <c r="AAB270" s="92"/>
      <c r="AAC270" s="92"/>
      <c r="AAD270" s="92"/>
      <c r="AAE270" s="92"/>
      <c r="AAF270" s="92"/>
      <c r="AAG270" s="92"/>
      <c r="AAH270" s="92"/>
      <c r="AAI270" s="92"/>
      <c r="AAJ270" s="92"/>
      <c r="AAK270" s="92"/>
      <c r="AAL270" s="92"/>
      <c r="AAM270" s="92"/>
      <c r="AAN270" s="92"/>
      <c r="AAO270" s="92"/>
      <c r="AAP270" s="92"/>
      <c r="AAQ270" s="92"/>
      <c r="AAR270" s="92"/>
      <c r="AAS270" s="92"/>
      <c r="AAT270" s="92"/>
      <c r="AAU270" s="92"/>
      <c r="AAV270" s="92"/>
      <c r="AAW270" s="92"/>
      <c r="AAX270" s="92"/>
      <c r="AAY270" s="92"/>
      <c r="AAZ270" s="92"/>
      <c r="ABA270" s="92"/>
      <c r="ABB270" s="92"/>
      <c r="ABC270" s="92"/>
      <c r="ABD270" s="92"/>
      <c r="ABE270" s="92"/>
      <c r="ABF270" s="92"/>
      <c r="ABG270" s="92"/>
      <c r="ABH270" s="92"/>
      <c r="ABI270" s="92"/>
      <c r="ABJ270" s="92"/>
      <c r="ABK270" s="92"/>
      <c r="ABL270" s="92"/>
      <c r="ABM270" s="92"/>
      <c r="ABN270" s="92"/>
      <c r="ABO270" s="92"/>
      <c r="ABP270" s="92"/>
      <c r="ABQ270" s="92"/>
      <c r="ABR270" s="92"/>
      <c r="ABS270" s="92"/>
      <c r="ABT270" s="92"/>
      <c r="ABU270" s="92"/>
      <c r="ABV270" s="92"/>
      <c r="ABW270" s="92"/>
      <c r="ABX270" s="92"/>
      <c r="ABY270" s="92"/>
      <c r="ABZ270" s="92"/>
      <c r="ACA270" s="92"/>
      <c r="ACB270" s="92"/>
      <c r="ACC270" s="92"/>
      <c r="ACD270" s="92"/>
      <c r="ACE270" s="92"/>
      <c r="ACF270" s="92"/>
      <c r="ACG270" s="92"/>
      <c r="ACH270" s="92"/>
      <c r="ACI270" s="92"/>
      <c r="ACJ270" s="92"/>
      <c r="ACK270" s="92"/>
      <c r="ACL270" s="92"/>
      <c r="ACM270" s="92"/>
      <c r="ACN270" s="92"/>
      <c r="ACO270" s="92"/>
      <c r="ACP270" s="92"/>
      <c r="ACQ270" s="92"/>
      <c r="ACR270" s="92"/>
      <c r="ACS270" s="92"/>
      <c r="ACT270" s="92"/>
      <c r="ACU270" s="92"/>
      <c r="ACV270" s="92"/>
      <c r="ACW270" s="92"/>
      <c r="ACX270" s="92"/>
      <c r="ACY270" s="92"/>
      <c r="ACZ270" s="92"/>
      <c r="ADA270" s="92"/>
      <c r="ADB270" s="92"/>
      <c r="ADC270" s="92"/>
      <c r="ADD270" s="92"/>
      <c r="ADE270" s="92"/>
      <c r="ADF270" s="92"/>
      <c r="ADG270" s="92"/>
      <c r="ADH270" s="92"/>
      <c r="ADI270" s="92"/>
      <c r="ADJ270" s="92"/>
      <c r="ADK270" s="92"/>
      <c r="ADL270" s="92"/>
      <c r="ADM270" s="92"/>
      <c r="ADN270" s="92"/>
      <c r="ADO270" s="92"/>
      <c r="ADP270" s="92"/>
      <c r="ADQ270" s="92"/>
      <c r="ADR270" s="92"/>
      <c r="ADS270" s="92"/>
      <c r="ADT270" s="92"/>
      <c r="ADU270" s="92"/>
      <c r="ADV270" s="92"/>
      <c r="ADW270" s="92"/>
      <c r="ADX270" s="92"/>
      <c r="ADY270" s="92"/>
      <c r="ADZ270" s="92"/>
      <c r="AEA270" s="92"/>
      <c r="AEB270" s="92"/>
      <c r="AEC270" s="92"/>
      <c r="AED270" s="92"/>
      <c r="AEE270" s="92"/>
      <c r="AEF270" s="92"/>
      <c r="AEG270" s="92"/>
      <c r="AEH270" s="92"/>
      <c r="AEI270" s="92"/>
      <c r="AEJ270" s="92"/>
      <c r="AEK270" s="92"/>
      <c r="AEL270" s="92"/>
      <c r="AEM270" s="92"/>
      <c r="AEN270" s="92"/>
      <c r="AEO270" s="92"/>
      <c r="AEP270" s="92"/>
      <c r="AEQ270" s="92"/>
      <c r="AER270" s="92"/>
      <c r="AES270" s="92"/>
      <c r="AET270" s="92"/>
      <c r="AEU270" s="92"/>
      <c r="AEV270" s="92"/>
      <c r="AEW270" s="92"/>
      <c r="AEX270" s="92"/>
      <c r="AEY270" s="92"/>
      <c r="AEZ270" s="92"/>
      <c r="AFA270" s="92"/>
      <c r="AFB270" s="92"/>
      <c r="AFC270" s="92"/>
      <c r="AFD270" s="92"/>
      <c r="AFE270" s="92"/>
      <c r="AFF270" s="92"/>
      <c r="AFG270" s="92"/>
      <c r="AFH270" s="92"/>
      <c r="AFI270" s="92"/>
      <c r="AFJ270" s="92"/>
      <c r="AFK270" s="92"/>
      <c r="AFL270" s="92"/>
      <c r="AFM270" s="92"/>
      <c r="AFN270" s="92"/>
      <c r="AFO270" s="92"/>
      <c r="AFP270" s="92"/>
      <c r="AFQ270" s="92"/>
      <c r="AFR270" s="92"/>
      <c r="AFS270" s="92"/>
      <c r="AFT270" s="92"/>
      <c r="AFU270" s="92"/>
      <c r="AFV270" s="92"/>
      <c r="AFW270" s="92"/>
      <c r="AFX270" s="92"/>
      <c r="AFY270" s="92"/>
      <c r="AFZ270" s="92"/>
      <c r="AGA270" s="92"/>
      <c r="AGB270" s="92"/>
      <c r="AGC270" s="92"/>
      <c r="AGD270" s="92"/>
      <c r="AGE270" s="92"/>
      <c r="AGF270" s="92"/>
      <c r="AGG270" s="92"/>
      <c r="AGH270" s="92"/>
      <c r="AGI270" s="92"/>
      <c r="AGJ270" s="92"/>
      <c r="AGK270" s="92"/>
      <c r="AGL270" s="92"/>
      <c r="AGM270" s="92"/>
      <c r="AGN270" s="92"/>
      <c r="AGO270" s="92"/>
      <c r="AGP270" s="92"/>
      <c r="AGQ270" s="92"/>
      <c r="AGR270" s="92"/>
      <c r="AGS270" s="92"/>
      <c r="AGT270" s="92"/>
      <c r="AGU270" s="92"/>
      <c r="AGV270" s="92"/>
      <c r="AGW270" s="92"/>
      <c r="AGX270" s="92"/>
      <c r="AGY270" s="92"/>
      <c r="AGZ270" s="92"/>
      <c r="AHA270" s="92"/>
      <c r="AHB270" s="92"/>
      <c r="AHC270" s="92"/>
      <c r="AHD270" s="92"/>
      <c r="AHE270" s="92"/>
      <c r="AHF270" s="92"/>
      <c r="AHG270" s="92"/>
      <c r="AHH270" s="92"/>
      <c r="AHI270" s="92"/>
      <c r="AHJ270" s="92"/>
      <c r="AHK270" s="92"/>
      <c r="AHL270" s="92"/>
      <c r="AHM270" s="92"/>
      <c r="AHN270" s="92"/>
      <c r="AHO270" s="92"/>
      <c r="AHP270" s="92"/>
      <c r="AHQ270" s="92"/>
      <c r="AHR270" s="92"/>
      <c r="AHS270" s="92"/>
      <c r="AHT270" s="92"/>
      <c r="AHU270" s="92"/>
      <c r="AHV270" s="92"/>
      <c r="AHW270" s="92"/>
      <c r="AHX270" s="92"/>
      <c r="AHY270" s="92"/>
      <c r="AHZ270" s="92"/>
      <c r="AIA270" s="92"/>
      <c r="AIB270" s="92"/>
      <c r="AIC270" s="92"/>
      <c r="AID270" s="92"/>
      <c r="AIE270" s="92"/>
      <c r="AIF270" s="92"/>
      <c r="AIG270" s="92"/>
      <c r="AIH270" s="92"/>
      <c r="AII270" s="92"/>
      <c r="AIJ270" s="92"/>
      <c r="AIK270" s="92"/>
      <c r="AIL270" s="92"/>
      <c r="AIM270" s="92"/>
      <c r="AIN270" s="92"/>
      <c r="AIO270" s="92"/>
      <c r="AIP270" s="92"/>
      <c r="AIQ270" s="92"/>
      <c r="AIR270" s="92"/>
      <c r="AIS270" s="92"/>
      <c r="AIT270" s="92"/>
      <c r="AIU270" s="92"/>
      <c r="AIV270" s="92"/>
      <c r="AIW270" s="92"/>
      <c r="AIX270" s="92"/>
      <c r="AIY270" s="92"/>
      <c r="AIZ270" s="92"/>
      <c r="AJA270" s="92"/>
      <c r="AJB270" s="92"/>
      <c r="AJC270" s="92"/>
      <c r="AJD270" s="92"/>
      <c r="AJE270" s="92"/>
      <c r="AJF270" s="92"/>
      <c r="AJG270" s="92"/>
      <c r="AJH270" s="92"/>
      <c r="AJI270" s="92"/>
      <c r="AJJ270" s="92"/>
      <c r="AJK270" s="92"/>
    </row>
    <row r="271" spans="1:947" s="515" customFormat="1" ht="12.75" customHeight="1">
      <c r="A271" s="93"/>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c r="CJ271" s="92"/>
      <c r="CK271" s="92"/>
      <c r="CL271" s="92"/>
      <c r="CM271" s="92"/>
      <c r="CN271" s="92"/>
      <c r="CO271" s="92"/>
      <c r="CP271" s="92"/>
      <c r="CQ271" s="92"/>
      <c r="CR271" s="92"/>
      <c r="CS271" s="92"/>
      <c r="CT271" s="92"/>
      <c r="CU271" s="92"/>
      <c r="CV271" s="92"/>
      <c r="CW271" s="92"/>
      <c r="CX271" s="92"/>
      <c r="CY271" s="92"/>
      <c r="CZ271" s="92"/>
      <c r="DA271" s="92"/>
      <c r="DB271" s="92"/>
      <c r="DC271" s="92"/>
      <c r="DD271" s="92"/>
      <c r="DE271" s="92"/>
      <c r="DF271" s="92"/>
      <c r="DG271" s="92"/>
      <c r="DH271" s="92"/>
      <c r="DI271" s="92"/>
      <c r="DJ271" s="92"/>
      <c r="DK271" s="92"/>
      <c r="DL271" s="92"/>
      <c r="DM271" s="92"/>
      <c r="DN271" s="92"/>
      <c r="DO271" s="92"/>
      <c r="DP271" s="92"/>
      <c r="DQ271" s="92"/>
      <c r="DR271" s="92"/>
      <c r="DS271" s="92"/>
      <c r="DT271" s="92"/>
      <c r="DU271" s="92"/>
      <c r="DV271" s="92"/>
      <c r="DW271" s="92"/>
      <c r="DX271" s="92"/>
      <c r="DY271" s="92"/>
      <c r="DZ271" s="92"/>
      <c r="EA271" s="92"/>
      <c r="EB271" s="92"/>
      <c r="EC271" s="92"/>
      <c r="ED271" s="92"/>
      <c r="EE271" s="92"/>
      <c r="EF271" s="92"/>
      <c r="EG271" s="92"/>
      <c r="EH271" s="92"/>
      <c r="EI271" s="92"/>
      <c r="EJ271" s="92"/>
      <c r="EK271" s="92"/>
      <c r="EL271" s="92"/>
      <c r="EM271" s="92"/>
      <c r="EN271" s="92"/>
      <c r="EO271" s="92"/>
      <c r="EP271" s="92"/>
      <c r="EQ271" s="92"/>
      <c r="ER271" s="92"/>
      <c r="ES271" s="92"/>
      <c r="ET271" s="92"/>
      <c r="EU271" s="92"/>
      <c r="EV271" s="92"/>
      <c r="EW271" s="92"/>
      <c r="EX271" s="92"/>
      <c r="EY271" s="92"/>
      <c r="EZ271" s="92"/>
      <c r="FA271" s="92"/>
      <c r="FB271" s="92"/>
      <c r="FC271" s="92"/>
      <c r="FD271" s="92"/>
      <c r="FE271" s="92"/>
      <c r="FF271" s="92"/>
      <c r="FG271" s="92"/>
      <c r="FH271" s="92"/>
      <c r="FI271" s="92"/>
      <c r="FJ271" s="92"/>
      <c r="FK271" s="92"/>
      <c r="FL271" s="92"/>
      <c r="FM271" s="92"/>
      <c r="FN271" s="92"/>
      <c r="FO271" s="92"/>
      <c r="FP271" s="92"/>
      <c r="FQ271" s="92"/>
      <c r="FR271" s="92"/>
      <c r="FS271" s="92"/>
      <c r="FT271" s="92"/>
      <c r="FU271" s="92"/>
      <c r="FV271" s="92"/>
      <c r="FW271" s="92"/>
      <c r="FX271" s="92"/>
      <c r="FY271" s="92"/>
      <c r="FZ271" s="92"/>
      <c r="GA271" s="92"/>
      <c r="GB271" s="92"/>
      <c r="GC271" s="92"/>
      <c r="GD271" s="92"/>
      <c r="GE271" s="92"/>
      <c r="GF271" s="92"/>
      <c r="GG271" s="92"/>
      <c r="GH271" s="92"/>
      <c r="GI271" s="92"/>
      <c r="GJ271" s="92"/>
      <c r="GK271" s="92"/>
      <c r="GL271" s="92"/>
      <c r="GM271" s="92"/>
      <c r="GN271" s="92"/>
      <c r="GO271" s="92"/>
      <c r="GP271" s="92"/>
      <c r="GQ271" s="92"/>
      <c r="GR271" s="92"/>
      <c r="GS271" s="92"/>
      <c r="GT271" s="92"/>
      <c r="GU271" s="92"/>
      <c r="GV271" s="92"/>
      <c r="GW271" s="92"/>
      <c r="GX271" s="92"/>
      <c r="GY271" s="92"/>
      <c r="GZ271" s="92"/>
      <c r="HA271" s="92"/>
      <c r="HB271" s="92"/>
      <c r="HC271" s="92"/>
      <c r="HD271" s="92"/>
      <c r="HE271" s="92"/>
      <c r="HF271" s="92"/>
      <c r="HG271" s="92"/>
      <c r="HH271" s="92"/>
      <c r="HI271" s="92"/>
      <c r="HJ271" s="92"/>
      <c r="HK271" s="92"/>
      <c r="HL271" s="92"/>
      <c r="HM271" s="92"/>
      <c r="HN271" s="92"/>
      <c r="HO271" s="92"/>
      <c r="HP271" s="92"/>
      <c r="HQ271" s="92"/>
      <c r="HR271" s="92"/>
      <c r="HS271" s="92"/>
      <c r="HT271" s="92"/>
      <c r="HU271" s="92"/>
      <c r="HV271" s="92"/>
      <c r="HW271" s="92"/>
      <c r="HX271" s="92"/>
      <c r="HY271" s="92"/>
      <c r="HZ271" s="92"/>
      <c r="IA271" s="92"/>
      <c r="IB271" s="92"/>
      <c r="IC271" s="92"/>
      <c r="ID271" s="92"/>
      <c r="IE271" s="92"/>
      <c r="IF271" s="92"/>
      <c r="IG271" s="92"/>
      <c r="IH271" s="92"/>
      <c r="II271" s="92"/>
      <c r="IJ271" s="92"/>
      <c r="IK271" s="92"/>
      <c r="IL271" s="92"/>
      <c r="IM271" s="92"/>
      <c r="IN271" s="92"/>
      <c r="IO271" s="92"/>
      <c r="IP271" s="92"/>
      <c r="IQ271" s="92"/>
      <c r="IR271" s="92"/>
      <c r="IS271" s="92"/>
      <c r="IT271" s="92"/>
      <c r="IU271" s="92"/>
      <c r="IV271" s="92"/>
      <c r="IW271" s="92"/>
      <c r="IX271" s="92"/>
      <c r="IY271" s="92"/>
      <c r="IZ271" s="92"/>
      <c r="JA271" s="92"/>
      <c r="JB271" s="92"/>
      <c r="JC271" s="92"/>
      <c r="JD271" s="92"/>
      <c r="JE271" s="92"/>
      <c r="JF271" s="92"/>
      <c r="JG271" s="92"/>
      <c r="JH271" s="92"/>
      <c r="JI271" s="92"/>
      <c r="JJ271" s="92"/>
      <c r="JK271" s="92"/>
      <c r="JL271" s="92"/>
      <c r="JM271" s="92"/>
      <c r="JN271" s="92"/>
      <c r="JO271" s="92"/>
      <c r="JP271" s="92"/>
      <c r="JQ271" s="92"/>
      <c r="JR271" s="92"/>
      <c r="JS271" s="92"/>
      <c r="JT271" s="92"/>
      <c r="JU271" s="92"/>
      <c r="JV271" s="92"/>
      <c r="JW271" s="92"/>
      <c r="JX271" s="92"/>
      <c r="JY271" s="92"/>
      <c r="JZ271" s="92"/>
      <c r="KA271" s="92"/>
      <c r="KB271" s="92"/>
      <c r="KC271" s="92"/>
      <c r="KD271" s="92"/>
      <c r="KE271" s="92"/>
      <c r="KF271" s="92"/>
      <c r="KG271" s="92"/>
      <c r="KH271" s="92"/>
      <c r="KI271" s="92"/>
      <c r="KJ271" s="92"/>
      <c r="KK271" s="92"/>
      <c r="KL271" s="92"/>
      <c r="KM271" s="92"/>
      <c r="KN271" s="92"/>
      <c r="KO271" s="92"/>
      <c r="KP271" s="92"/>
      <c r="KQ271" s="92"/>
      <c r="KR271" s="92"/>
      <c r="KS271" s="92"/>
      <c r="KT271" s="92"/>
      <c r="KU271" s="92"/>
      <c r="KV271" s="92"/>
      <c r="KW271" s="92"/>
      <c r="KX271" s="92"/>
      <c r="KY271" s="92"/>
      <c r="KZ271" s="92"/>
      <c r="LA271" s="92"/>
      <c r="LB271" s="92"/>
      <c r="LC271" s="92"/>
      <c r="LD271" s="92"/>
      <c r="LE271" s="92"/>
      <c r="LF271" s="92"/>
      <c r="LG271" s="92"/>
      <c r="LH271" s="92"/>
      <c r="LI271" s="92"/>
      <c r="LJ271" s="92"/>
      <c r="LK271" s="92"/>
      <c r="LL271" s="92"/>
      <c r="LM271" s="92"/>
      <c r="LN271" s="92"/>
      <c r="LO271" s="92"/>
      <c r="LP271" s="92"/>
      <c r="LQ271" s="92"/>
      <c r="LR271" s="92"/>
      <c r="LS271" s="92"/>
      <c r="LT271" s="92"/>
      <c r="LU271" s="92"/>
      <c r="LV271" s="92"/>
      <c r="LW271" s="92"/>
      <c r="LX271" s="92"/>
      <c r="LY271" s="92"/>
      <c r="LZ271" s="92"/>
      <c r="MA271" s="92"/>
      <c r="MB271" s="92"/>
      <c r="MC271" s="92"/>
      <c r="MD271" s="92"/>
      <c r="ME271" s="92"/>
      <c r="MF271" s="92"/>
      <c r="MG271" s="92"/>
      <c r="MH271" s="92"/>
      <c r="MI271" s="92"/>
      <c r="MJ271" s="92"/>
      <c r="MK271" s="92"/>
      <c r="ML271" s="92"/>
      <c r="MM271" s="92"/>
      <c r="MN271" s="92"/>
      <c r="MO271" s="92"/>
      <c r="MP271" s="92"/>
      <c r="MQ271" s="92"/>
      <c r="MR271" s="92"/>
      <c r="MS271" s="92"/>
      <c r="MT271" s="92"/>
      <c r="MU271" s="92"/>
      <c r="MV271" s="92"/>
      <c r="MW271" s="92"/>
      <c r="MX271" s="92"/>
      <c r="MY271" s="92"/>
      <c r="MZ271" s="92"/>
      <c r="NA271" s="92"/>
      <c r="NB271" s="92"/>
      <c r="NC271" s="92"/>
      <c r="ND271" s="92"/>
      <c r="NE271" s="92"/>
      <c r="NF271" s="92"/>
      <c r="NG271" s="92"/>
      <c r="NH271" s="92"/>
      <c r="NI271" s="92"/>
      <c r="NJ271" s="92"/>
      <c r="NK271" s="92"/>
      <c r="NL271" s="92"/>
      <c r="NM271" s="92"/>
      <c r="NN271" s="92"/>
      <c r="NO271" s="92"/>
      <c r="NP271" s="92"/>
      <c r="NQ271" s="92"/>
      <c r="NR271" s="92"/>
      <c r="NS271" s="92"/>
      <c r="NT271" s="92"/>
      <c r="NU271" s="92"/>
      <c r="NV271" s="92"/>
      <c r="NW271" s="92"/>
      <c r="NX271" s="92"/>
      <c r="NY271" s="92"/>
      <c r="NZ271" s="92"/>
      <c r="OA271" s="92"/>
      <c r="OB271" s="92"/>
      <c r="OC271" s="92"/>
      <c r="OD271" s="92"/>
      <c r="OE271" s="92"/>
      <c r="OF271" s="92"/>
      <c r="OG271" s="92"/>
      <c r="OH271" s="92"/>
      <c r="OI271" s="92"/>
      <c r="OJ271" s="92"/>
      <c r="OK271" s="92"/>
      <c r="OL271" s="92"/>
      <c r="OM271" s="92"/>
      <c r="ON271" s="92"/>
      <c r="OO271" s="92"/>
      <c r="OP271" s="92"/>
      <c r="OQ271" s="92"/>
      <c r="OR271" s="92"/>
      <c r="OS271" s="92"/>
      <c r="OT271" s="92"/>
      <c r="OU271" s="92"/>
      <c r="OV271" s="92"/>
      <c r="OW271" s="92"/>
      <c r="OX271" s="92"/>
      <c r="OY271" s="92"/>
      <c r="OZ271" s="92"/>
      <c r="PA271" s="92"/>
      <c r="PB271" s="92"/>
      <c r="PC271" s="92"/>
      <c r="PD271" s="92"/>
      <c r="PE271" s="92"/>
      <c r="PF271" s="92"/>
      <c r="PG271" s="92"/>
      <c r="PH271" s="92"/>
      <c r="PI271" s="92"/>
      <c r="PJ271" s="92"/>
      <c r="PK271" s="92"/>
      <c r="PL271" s="92"/>
      <c r="PM271" s="92"/>
      <c r="PN271" s="92"/>
      <c r="PO271" s="92"/>
      <c r="PP271" s="92"/>
      <c r="PQ271" s="92"/>
      <c r="PR271" s="92"/>
      <c r="PS271" s="92"/>
      <c r="PT271" s="92"/>
      <c r="PU271" s="92"/>
      <c r="PV271" s="92"/>
      <c r="PW271" s="92"/>
      <c r="PX271" s="92"/>
      <c r="PY271" s="92"/>
      <c r="PZ271" s="92"/>
      <c r="QA271" s="92"/>
      <c r="QB271" s="92"/>
      <c r="QC271" s="92"/>
      <c r="QD271" s="92"/>
      <c r="QE271" s="92"/>
      <c r="QF271" s="92"/>
      <c r="QG271" s="92"/>
      <c r="QH271" s="92"/>
      <c r="QI271" s="92"/>
      <c r="QJ271" s="92"/>
      <c r="QK271" s="92"/>
      <c r="QL271" s="92"/>
      <c r="QM271" s="92"/>
      <c r="QN271" s="92"/>
      <c r="QO271" s="92"/>
      <c r="QP271" s="92"/>
      <c r="QQ271" s="92"/>
      <c r="QR271" s="92"/>
      <c r="QS271" s="92"/>
      <c r="QT271" s="92"/>
      <c r="QU271" s="92"/>
      <c r="QV271" s="92"/>
      <c r="QW271" s="92"/>
      <c r="QX271" s="92"/>
      <c r="QY271" s="92"/>
      <c r="QZ271" s="92"/>
      <c r="RA271" s="92"/>
      <c r="RB271" s="92"/>
      <c r="RC271" s="92"/>
      <c r="RD271" s="92"/>
      <c r="RE271" s="92"/>
      <c r="RF271" s="92"/>
      <c r="RG271" s="92"/>
      <c r="RH271" s="92"/>
      <c r="RI271" s="92"/>
      <c r="RJ271" s="92"/>
      <c r="RK271" s="92"/>
      <c r="RL271" s="92"/>
      <c r="RM271" s="92"/>
      <c r="RN271" s="92"/>
      <c r="RO271" s="92"/>
      <c r="RP271" s="92"/>
      <c r="RQ271" s="92"/>
      <c r="RR271" s="92"/>
      <c r="RS271" s="92"/>
      <c r="RT271" s="92"/>
      <c r="RU271" s="92"/>
      <c r="RV271" s="92"/>
      <c r="RW271" s="92"/>
      <c r="RX271" s="92"/>
      <c r="RY271" s="92"/>
      <c r="RZ271" s="92"/>
      <c r="SA271" s="92"/>
      <c r="SB271" s="92"/>
      <c r="SC271" s="92"/>
      <c r="SD271" s="92"/>
      <c r="SE271" s="92"/>
      <c r="SF271" s="92"/>
      <c r="SG271" s="92"/>
      <c r="SH271" s="92"/>
      <c r="SI271" s="92"/>
      <c r="SJ271" s="92"/>
      <c r="SK271" s="92"/>
      <c r="SL271" s="92"/>
      <c r="SM271" s="92"/>
      <c r="SN271" s="92"/>
      <c r="SO271" s="92"/>
      <c r="SP271" s="92"/>
      <c r="SQ271" s="92"/>
      <c r="SR271" s="92"/>
      <c r="SS271" s="92"/>
      <c r="ST271" s="92"/>
      <c r="SU271" s="92"/>
      <c r="SV271" s="92"/>
      <c r="SW271" s="92"/>
      <c r="SX271" s="92"/>
      <c r="SY271" s="92"/>
      <c r="SZ271" s="92"/>
      <c r="TA271" s="92"/>
      <c r="TB271" s="92"/>
      <c r="TC271" s="92"/>
      <c r="TD271" s="92"/>
      <c r="TE271" s="92"/>
      <c r="TF271" s="92"/>
      <c r="TG271" s="92"/>
      <c r="TH271" s="92"/>
      <c r="TI271" s="92"/>
      <c r="TJ271" s="92"/>
      <c r="TK271" s="92"/>
      <c r="TL271" s="92"/>
      <c r="TM271" s="92"/>
      <c r="TN271" s="92"/>
      <c r="TO271" s="92"/>
      <c r="TP271" s="92"/>
      <c r="TQ271" s="92"/>
      <c r="TR271" s="92"/>
      <c r="TS271" s="92"/>
      <c r="TT271" s="92"/>
      <c r="TU271" s="92"/>
      <c r="TV271" s="92"/>
      <c r="TW271" s="92"/>
      <c r="TX271" s="92"/>
      <c r="TY271" s="92"/>
      <c r="TZ271" s="92"/>
      <c r="UA271" s="92"/>
      <c r="UB271" s="92"/>
      <c r="UC271" s="92"/>
      <c r="UD271" s="92"/>
      <c r="UE271" s="92"/>
      <c r="UF271" s="92"/>
      <c r="UG271" s="92"/>
      <c r="UH271" s="92"/>
      <c r="UI271" s="92"/>
      <c r="UJ271" s="92"/>
      <c r="UK271" s="92"/>
      <c r="UL271" s="92"/>
      <c r="UM271" s="92"/>
      <c r="UN271" s="92"/>
      <c r="UO271" s="92"/>
      <c r="UP271" s="92"/>
      <c r="UQ271" s="92"/>
      <c r="UR271" s="92"/>
      <c r="US271" s="92"/>
      <c r="UT271" s="92"/>
      <c r="UU271" s="92"/>
      <c r="UV271" s="92"/>
      <c r="UW271" s="92"/>
      <c r="UX271" s="92"/>
      <c r="UY271" s="92"/>
      <c r="UZ271" s="92"/>
      <c r="VA271" s="92"/>
      <c r="VB271" s="92"/>
      <c r="VC271" s="92"/>
      <c r="VD271" s="92"/>
      <c r="VE271" s="92"/>
      <c r="VF271" s="92"/>
      <c r="VG271" s="92"/>
      <c r="VH271" s="92"/>
      <c r="VI271" s="92"/>
      <c r="VJ271" s="92"/>
      <c r="VK271" s="92"/>
      <c r="VL271" s="92"/>
      <c r="VM271" s="92"/>
      <c r="VN271" s="92"/>
      <c r="VO271" s="92"/>
      <c r="VP271" s="92"/>
      <c r="VQ271" s="92"/>
      <c r="VR271" s="92"/>
      <c r="VS271" s="92"/>
      <c r="VT271" s="92"/>
      <c r="VU271" s="92"/>
      <c r="VV271" s="92"/>
      <c r="VW271" s="92"/>
      <c r="VX271" s="92"/>
      <c r="VY271" s="92"/>
      <c r="VZ271" s="92"/>
      <c r="WA271" s="92"/>
      <c r="WB271" s="92"/>
      <c r="WC271" s="92"/>
      <c r="WD271" s="92"/>
      <c r="WE271" s="92"/>
      <c r="WF271" s="92"/>
      <c r="WG271" s="92"/>
      <c r="WH271" s="92"/>
      <c r="WI271" s="92"/>
      <c r="WJ271" s="92"/>
      <c r="WK271" s="92"/>
      <c r="WL271" s="92"/>
      <c r="WM271" s="92"/>
      <c r="WN271" s="92"/>
      <c r="WO271" s="92"/>
      <c r="WP271" s="92"/>
      <c r="WQ271" s="92"/>
      <c r="WR271" s="92"/>
      <c r="WS271" s="92"/>
      <c r="WT271" s="92"/>
      <c r="WU271" s="92"/>
      <c r="WV271" s="92"/>
      <c r="WW271" s="92"/>
      <c r="WX271" s="92"/>
      <c r="WY271" s="92"/>
      <c r="WZ271" s="92"/>
      <c r="XA271" s="92"/>
      <c r="XB271" s="92"/>
      <c r="XC271" s="92"/>
      <c r="XD271" s="92"/>
      <c r="XE271" s="92"/>
      <c r="XF271" s="92"/>
      <c r="XG271" s="92"/>
      <c r="XH271" s="92"/>
      <c r="XI271" s="92"/>
      <c r="XJ271" s="92"/>
      <c r="XK271" s="92"/>
      <c r="XL271" s="92"/>
      <c r="XM271" s="92"/>
      <c r="XN271" s="92"/>
      <c r="XO271" s="92"/>
      <c r="XP271" s="92"/>
      <c r="XQ271" s="92"/>
      <c r="XR271" s="92"/>
      <c r="XS271" s="92"/>
      <c r="XT271" s="92"/>
      <c r="XU271" s="92"/>
      <c r="XV271" s="92"/>
      <c r="XW271" s="92"/>
      <c r="XX271" s="92"/>
      <c r="XY271" s="92"/>
      <c r="XZ271" s="92"/>
      <c r="YA271" s="92"/>
      <c r="YB271" s="92"/>
      <c r="YC271" s="92"/>
      <c r="YD271" s="92"/>
      <c r="YE271" s="92"/>
      <c r="YF271" s="92"/>
      <c r="YG271" s="92"/>
      <c r="YH271" s="92"/>
      <c r="YI271" s="92"/>
      <c r="YJ271" s="92"/>
      <c r="YK271" s="92"/>
      <c r="YL271" s="92"/>
      <c r="YM271" s="92"/>
      <c r="YN271" s="92"/>
      <c r="YO271" s="92"/>
      <c r="YP271" s="92"/>
      <c r="YQ271" s="92"/>
      <c r="YR271" s="92"/>
      <c r="YS271" s="92"/>
      <c r="YT271" s="92"/>
      <c r="YU271" s="92"/>
      <c r="YV271" s="92"/>
      <c r="YW271" s="92"/>
      <c r="YX271" s="92"/>
      <c r="YY271" s="92"/>
      <c r="YZ271" s="92"/>
      <c r="ZA271" s="92"/>
      <c r="ZB271" s="92"/>
      <c r="ZC271" s="92"/>
      <c r="ZD271" s="92"/>
      <c r="ZE271" s="92"/>
      <c r="ZF271" s="92"/>
      <c r="ZG271" s="92"/>
      <c r="ZH271" s="92"/>
      <c r="ZI271" s="92"/>
      <c r="ZJ271" s="92"/>
      <c r="ZK271" s="92"/>
      <c r="ZL271" s="92"/>
      <c r="ZM271" s="92"/>
      <c r="ZN271" s="92"/>
      <c r="ZO271" s="92"/>
      <c r="ZP271" s="92"/>
      <c r="ZQ271" s="92"/>
      <c r="ZR271" s="92"/>
      <c r="ZS271" s="92"/>
      <c r="ZT271" s="92"/>
      <c r="ZU271" s="92"/>
      <c r="ZV271" s="92"/>
      <c r="ZW271" s="92"/>
      <c r="ZX271" s="92"/>
      <c r="ZY271" s="92"/>
      <c r="ZZ271" s="92"/>
      <c r="AAA271" s="92"/>
      <c r="AAB271" s="92"/>
      <c r="AAC271" s="92"/>
      <c r="AAD271" s="92"/>
      <c r="AAE271" s="92"/>
      <c r="AAF271" s="92"/>
      <c r="AAG271" s="92"/>
      <c r="AAH271" s="92"/>
      <c r="AAI271" s="92"/>
      <c r="AAJ271" s="92"/>
      <c r="AAK271" s="92"/>
      <c r="AAL271" s="92"/>
      <c r="AAM271" s="92"/>
      <c r="AAN271" s="92"/>
      <c r="AAO271" s="92"/>
      <c r="AAP271" s="92"/>
      <c r="AAQ271" s="92"/>
      <c r="AAR271" s="92"/>
      <c r="AAS271" s="92"/>
      <c r="AAT271" s="92"/>
      <c r="AAU271" s="92"/>
      <c r="AAV271" s="92"/>
      <c r="AAW271" s="92"/>
      <c r="AAX271" s="92"/>
      <c r="AAY271" s="92"/>
      <c r="AAZ271" s="92"/>
      <c r="ABA271" s="92"/>
      <c r="ABB271" s="92"/>
      <c r="ABC271" s="92"/>
      <c r="ABD271" s="92"/>
      <c r="ABE271" s="92"/>
      <c r="ABF271" s="92"/>
      <c r="ABG271" s="92"/>
      <c r="ABH271" s="92"/>
      <c r="ABI271" s="92"/>
      <c r="ABJ271" s="92"/>
      <c r="ABK271" s="92"/>
      <c r="ABL271" s="92"/>
      <c r="ABM271" s="92"/>
      <c r="ABN271" s="92"/>
      <c r="ABO271" s="92"/>
      <c r="ABP271" s="92"/>
      <c r="ABQ271" s="92"/>
      <c r="ABR271" s="92"/>
      <c r="ABS271" s="92"/>
      <c r="ABT271" s="92"/>
      <c r="ABU271" s="92"/>
      <c r="ABV271" s="92"/>
      <c r="ABW271" s="92"/>
      <c r="ABX271" s="92"/>
      <c r="ABY271" s="92"/>
      <c r="ABZ271" s="92"/>
      <c r="ACA271" s="92"/>
      <c r="ACB271" s="92"/>
      <c r="ACC271" s="92"/>
      <c r="ACD271" s="92"/>
      <c r="ACE271" s="92"/>
      <c r="ACF271" s="92"/>
      <c r="ACG271" s="92"/>
      <c r="ACH271" s="92"/>
      <c r="ACI271" s="92"/>
      <c r="ACJ271" s="92"/>
      <c r="ACK271" s="92"/>
      <c r="ACL271" s="92"/>
      <c r="ACM271" s="92"/>
      <c r="ACN271" s="92"/>
      <c r="ACO271" s="92"/>
      <c r="ACP271" s="92"/>
      <c r="ACQ271" s="92"/>
      <c r="ACR271" s="92"/>
      <c r="ACS271" s="92"/>
      <c r="ACT271" s="92"/>
      <c r="ACU271" s="92"/>
      <c r="ACV271" s="92"/>
      <c r="ACW271" s="92"/>
      <c r="ACX271" s="92"/>
      <c r="ACY271" s="92"/>
      <c r="ACZ271" s="92"/>
      <c r="ADA271" s="92"/>
      <c r="ADB271" s="92"/>
      <c r="ADC271" s="92"/>
      <c r="ADD271" s="92"/>
      <c r="ADE271" s="92"/>
      <c r="ADF271" s="92"/>
      <c r="ADG271" s="92"/>
      <c r="ADH271" s="92"/>
      <c r="ADI271" s="92"/>
      <c r="ADJ271" s="92"/>
      <c r="ADK271" s="92"/>
      <c r="ADL271" s="92"/>
      <c r="ADM271" s="92"/>
      <c r="ADN271" s="92"/>
      <c r="ADO271" s="92"/>
      <c r="ADP271" s="92"/>
      <c r="ADQ271" s="92"/>
      <c r="ADR271" s="92"/>
      <c r="ADS271" s="92"/>
      <c r="ADT271" s="92"/>
      <c r="ADU271" s="92"/>
      <c r="ADV271" s="92"/>
      <c r="ADW271" s="92"/>
      <c r="ADX271" s="92"/>
      <c r="ADY271" s="92"/>
      <c r="ADZ271" s="92"/>
      <c r="AEA271" s="92"/>
      <c r="AEB271" s="92"/>
      <c r="AEC271" s="92"/>
      <c r="AED271" s="92"/>
      <c r="AEE271" s="92"/>
      <c r="AEF271" s="92"/>
      <c r="AEG271" s="92"/>
      <c r="AEH271" s="92"/>
      <c r="AEI271" s="92"/>
      <c r="AEJ271" s="92"/>
      <c r="AEK271" s="92"/>
      <c r="AEL271" s="92"/>
      <c r="AEM271" s="92"/>
      <c r="AEN271" s="92"/>
      <c r="AEO271" s="92"/>
      <c r="AEP271" s="92"/>
      <c r="AEQ271" s="92"/>
      <c r="AER271" s="92"/>
      <c r="AES271" s="92"/>
      <c r="AET271" s="92"/>
      <c r="AEU271" s="92"/>
      <c r="AEV271" s="92"/>
      <c r="AEW271" s="92"/>
      <c r="AEX271" s="92"/>
      <c r="AEY271" s="92"/>
      <c r="AEZ271" s="92"/>
      <c r="AFA271" s="92"/>
      <c r="AFB271" s="92"/>
      <c r="AFC271" s="92"/>
      <c r="AFD271" s="92"/>
      <c r="AFE271" s="92"/>
      <c r="AFF271" s="92"/>
      <c r="AFG271" s="92"/>
      <c r="AFH271" s="92"/>
      <c r="AFI271" s="92"/>
      <c r="AFJ271" s="92"/>
      <c r="AFK271" s="92"/>
      <c r="AFL271" s="92"/>
      <c r="AFM271" s="92"/>
      <c r="AFN271" s="92"/>
      <c r="AFO271" s="92"/>
      <c r="AFP271" s="92"/>
      <c r="AFQ271" s="92"/>
      <c r="AFR271" s="92"/>
      <c r="AFS271" s="92"/>
      <c r="AFT271" s="92"/>
      <c r="AFU271" s="92"/>
      <c r="AFV271" s="92"/>
      <c r="AFW271" s="92"/>
      <c r="AFX271" s="92"/>
      <c r="AFY271" s="92"/>
      <c r="AFZ271" s="92"/>
      <c r="AGA271" s="92"/>
      <c r="AGB271" s="92"/>
      <c r="AGC271" s="92"/>
      <c r="AGD271" s="92"/>
      <c r="AGE271" s="92"/>
      <c r="AGF271" s="92"/>
      <c r="AGG271" s="92"/>
      <c r="AGH271" s="92"/>
      <c r="AGI271" s="92"/>
      <c r="AGJ271" s="92"/>
      <c r="AGK271" s="92"/>
      <c r="AGL271" s="92"/>
      <c r="AGM271" s="92"/>
      <c r="AGN271" s="92"/>
      <c r="AGO271" s="92"/>
      <c r="AGP271" s="92"/>
      <c r="AGQ271" s="92"/>
      <c r="AGR271" s="92"/>
      <c r="AGS271" s="92"/>
      <c r="AGT271" s="92"/>
      <c r="AGU271" s="92"/>
      <c r="AGV271" s="92"/>
      <c r="AGW271" s="92"/>
      <c r="AGX271" s="92"/>
      <c r="AGY271" s="92"/>
      <c r="AGZ271" s="92"/>
      <c r="AHA271" s="92"/>
      <c r="AHB271" s="92"/>
      <c r="AHC271" s="92"/>
      <c r="AHD271" s="92"/>
      <c r="AHE271" s="92"/>
      <c r="AHF271" s="92"/>
      <c r="AHG271" s="92"/>
      <c r="AHH271" s="92"/>
      <c r="AHI271" s="92"/>
      <c r="AHJ271" s="92"/>
      <c r="AHK271" s="92"/>
      <c r="AHL271" s="92"/>
      <c r="AHM271" s="92"/>
      <c r="AHN271" s="92"/>
      <c r="AHO271" s="92"/>
      <c r="AHP271" s="92"/>
      <c r="AHQ271" s="92"/>
      <c r="AHR271" s="92"/>
      <c r="AHS271" s="92"/>
      <c r="AHT271" s="92"/>
      <c r="AHU271" s="92"/>
      <c r="AHV271" s="92"/>
      <c r="AHW271" s="92"/>
      <c r="AHX271" s="92"/>
      <c r="AHY271" s="92"/>
      <c r="AHZ271" s="92"/>
      <c r="AIA271" s="92"/>
      <c r="AIB271" s="92"/>
      <c r="AIC271" s="92"/>
      <c r="AID271" s="92"/>
      <c r="AIE271" s="92"/>
      <c r="AIF271" s="92"/>
      <c r="AIG271" s="92"/>
      <c r="AIH271" s="92"/>
      <c r="AII271" s="92"/>
      <c r="AIJ271" s="92"/>
      <c r="AIK271" s="92"/>
      <c r="AIL271" s="92"/>
      <c r="AIM271" s="92"/>
      <c r="AIN271" s="92"/>
      <c r="AIO271" s="92"/>
      <c r="AIP271" s="92"/>
      <c r="AIQ271" s="92"/>
      <c r="AIR271" s="92"/>
      <c r="AIS271" s="92"/>
      <c r="AIT271" s="92"/>
      <c r="AIU271" s="92"/>
      <c r="AIV271" s="92"/>
      <c r="AIW271" s="92"/>
      <c r="AIX271" s="92"/>
      <c r="AIY271" s="92"/>
      <c r="AIZ271" s="92"/>
      <c r="AJA271" s="92"/>
      <c r="AJB271" s="92"/>
      <c r="AJC271" s="92"/>
      <c r="AJD271" s="92"/>
      <c r="AJE271" s="92"/>
      <c r="AJF271" s="92"/>
      <c r="AJG271" s="92"/>
      <c r="AJH271" s="92"/>
      <c r="AJI271" s="92"/>
      <c r="AJJ271" s="92"/>
      <c r="AJK271" s="92"/>
    </row>
    <row r="272" spans="1:947" s="515" customFormat="1" ht="12.75" customHeight="1">
      <c r="A272" s="93"/>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c r="CK272" s="92"/>
      <c r="CL272" s="92"/>
      <c r="CM272" s="92"/>
      <c r="CN272" s="92"/>
      <c r="CO272" s="92"/>
      <c r="CP272" s="92"/>
      <c r="CQ272" s="92"/>
      <c r="CR272" s="92"/>
      <c r="CS272" s="92"/>
      <c r="CT272" s="92"/>
      <c r="CU272" s="92"/>
      <c r="CV272" s="92"/>
      <c r="CW272" s="92"/>
      <c r="CX272" s="92"/>
      <c r="CY272" s="92"/>
      <c r="CZ272" s="92"/>
      <c r="DA272" s="92"/>
      <c r="DB272" s="92"/>
      <c r="DC272" s="92"/>
      <c r="DD272" s="92"/>
      <c r="DE272" s="92"/>
      <c r="DF272" s="92"/>
      <c r="DG272" s="92"/>
      <c r="DH272" s="92"/>
      <c r="DI272" s="92"/>
      <c r="DJ272" s="92"/>
      <c r="DK272" s="92"/>
      <c r="DL272" s="92"/>
      <c r="DM272" s="92"/>
      <c r="DN272" s="92"/>
      <c r="DO272" s="92"/>
      <c r="DP272" s="92"/>
      <c r="DQ272" s="92"/>
      <c r="DR272" s="92"/>
      <c r="DS272" s="92"/>
      <c r="DT272" s="92"/>
      <c r="DU272" s="92"/>
      <c r="DV272" s="92"/>
      <c r="DW272" s="92"/>
      <c r="DX272" s="92"/>
      <c r="DY272" s="92"/>
      <c r="DZ272" s="92"/>
      <c r="EA272" s="92"/>
      <c r="EB272" s="92"/>
      <c r="EC272" s="92"/>
      <c r="ED272" s="92"/>
      <c r="EE272" s="92"/>
      <c r="EF272" s="92"/>
      <c r="EG272" s="92"/>
      <c r="EH272" s="92"/>
      <c r="EI272" s="92"/>
      <c r="EJ272" s="92"/>
      <c r="EK272" s="92"/>
      <c r="EL272" s="92"/>
      <c r="EM272" s="92"/>
      <c r="EN272" s="92"/>
      <c r="EO272" s="92"/>
      <c r="EP272" s="92"/>
      <c r="EQ272" s="92"/>
      <c r="ER272" s="92"/>
      <c r="ES272" s="92"/>
      <c r="ET272" s="92"/>
      <c r="EU272" s="92"/>
      <c r="EV272" s="92"/>
      <c r="EW272" s="92"/>
      <c r="EX272" s="92"/>
      <c r="EY272" s="92"/>
      <c r="EZ272" s="92"/>
      <c r="FA272" s="92"/>
      <c r="FB272" s="92"/>
      <c r="FC272" s="92"/>
      <c r="FD272" s="92"/>
      <c r="FE272" s="92"/>
      <c r="FF272" s="92"/>
      <c r="FG272" s="92"/>
      <c r="FH272" s="92"/>
      <c r="FI272" s="92"/>
      <c r="FJ272" s="92"/>
      <c r="FK272" s="92"/>
      <c r="FL272" s="92"/>
      <c r="FM272" s="92"/>
      <c r="FN272" s="92"/>
      <c r="FO272" s="92"/>
      <c r="FP272" s="92"/>
      <c r="FQ272" s="92"/>
      <c r="FR272" s="92"/>
      <c r="FS272" s="92"/>
      <c r="FT272" s="92"/>
      <c r="FU272" s="92"/>
      <c r="FV272" s="92"/>
      <c r="FW272" s="92"/>
      <c r="FX272" s="92"/>
      <c r="FY272" s="92"/>
      <c r="FZ272" s="92"/>
      <c r="GA272" s="92"/>
      <c r="GB272" s="92"/>
      <c r="GC272" s="92"/>
      <c r="GD272" s="92"/>
      <c r="GE272" s="92"/>
      <c r="GF272" s="92"/>
      <c r="GG272" s="92"/>
      <c r="GH272" s="92"/>
      <c r="GI272" s="92"/>
      <c r="GJ272" s="92"/>
      <c r="GK272" s="92"/>
      <c r="GL272" s="92"/>
      <c r="GM272" s="92"/>
      <c r="GN272" s="92"/>
      <c r="GO272" s="92"/>
      <c r="GP272" s="92"/>
      <c r="GQ272" s="92"/>
      <c r="GR272" s="92"/>
      <c r="GS272" s="92"/>
      <c r="GT272" s="92"/>
      <c r="GU272" s="92"/>
      <c r="GV272" s="92"/>
      <c r="GW272" s="92"/>
      <c r="GX272" s="92"/>
      <c r="GY272" s="92"/>
      <c r="GZ272" s="92"/>
      <c r="HA272" s="92"/>
      <c r="HB272" s="92"/>
      <c r="HC272" s="92"/>
      <c r="HD272" s="92"/>
      <c r="HE272" s="92"/>
      <c r="HF272" s="92"/>
      <c r="HG272" s="92"/>
      <c r="HH272" s="92"/>
      <c r="HI272" s="92"/>
      <c r="HJ272" s="92"/>
      <c r="HK272" s="92"/>
      <c r="HL272" s="92"/>
      <c r="HM272" s="92"/>
      <c r="HN272" s="92"/>
      <c r="HO272" s="92"/>
      <c r="HP272" s="92"/>
      <c r="HQ272" s="92"/>
      <c r="HR272" s="92"/>
      <c r="HS272" s="92"/>
      <c r="HT272" s="92"/>
      <c r="HU272" s="92"/>
      <c r="HV272" s="92"/>
      <c r="HW272" s="92"/>
      <c r="HX272" s="92"/>
      <c r="HY272" s="92"/>
      <c r="HZ272" s="92"/>
      <c r="IA272" s="92"/>
      <c r="IB272" s="92"/>
      <c r="IC272" s="92"/>
      <c r="ID272" s="92"/>
      <c r="IE272" s="92"/>
      <c r="IF272" s="92"/>
      <c r="IG272" s="92"/>
      <c r="IH272" s="92"/>
      <c r="II272" s="92"/>
      <c r="IJ272" s="92"/>
      <c r="IK272" s="92"/>
      <c r="IL272" s="92"/>
      <c r="IM272" s="92"/>
      <c r="IN272" s="92"/>
      <c r="IO272" s="92"/>
      <c r="IP272" s="92"/>
      <c r="IQ272" s="92"/>
      <c r="IR272" s="92"/>
      <c r="IS272" s="92"/>
      <c r="IT272" s="92"/>
      <c r="IU272" s="92"/>
      <c r="IV272" s="92"/>
      <c r="IW272" s="92"/>
      <c r="IX272" s="92"/>
      <c r="IY272" s="92"/>
      <c r="IZ272" s="92"/>
      <c r="JA272" s="92"/>
      <c r="JB272" s="92"/>
      <c r="JC272" s="92"/>
      <c r="JD272" s="92"/>
      <c r="JE272" s="92"/>
      <c r="JF272" s="92"/>
      <c r="JG272" s="92"/>
      <c r="JH272" s="92"/>
      <c r="JI272" s="92"/>
      <c r="JJ272" s="92"/>
      <c r="JK272" s="92"/>
      <c r="JL272" s="92"/>
      <c r="JM272" s="92"/>
      <c r="JN272" s="92"/>
      <c r="JO272" s="92"/>
      <c r="JP272" s="92"/>
      <c r="JQ272" s="92"/>
      <c r="JR272" s="92"/>
      <c r="JS272" s="92"/>
      <c r="JT272" s="92"/>
      <c r="JU272" s="92"/>
      <c r="JV272" s="92"/>
      <c r="JW272" s="92"/>
      <c r="JX272" s="92"/>
      <c r="JY272" s="92"/>
      <c r="JZ272" s="92"/>
      <c r="KA272" s="92"/>
      <c r="KB272" s="92"/>
      <c r="KC272" s="92"/>
      <c r="KD272" s="92"/>
      <c r="KE272" s="92"/>
      <c r="KF272" s="92"/>
      <c r="KG272" s="92"/>
      <c r="KH272" s="92"/>
      <c r="KI272" s="92"/>
      <c r="KJ272" s="92"/>
      <c r="KK272" s="92"/>
      <c r="KL272" s="92"/>
      <c r="KM272" s="92"/>
      <c r="KN272" s="92"/>
      <c r="KO272" s="92"/>
      <c r="KP272" s="92"/>
      <c r="KQ272" s="92"/>
      <c r="KR272" s="92"/>
      <c r="KS272" s="92"/>
      <c r="KT272" s="92"/>
      <c r="KU272" s="92"/>
      <c r="KV272" s="92"/>
      <c r="KW272" s="92"/>
      <c r="KX272" s="92"/>
      <c r="KY272" s="92"/>
      <c r="KZ272" s="92"/>
      <c r="LA272" s="92"/>
      <c r="LB272" s="92"/>
      <c r="LC272" s="92"/>
      <c r="LD272" s="92"/>
      <c r="LE272" s="92"/>
      <c r="LF272" s="92"/>
      <c r="LG272" s="92"/>
      <c r="LH272" s="92"/>
      <c r="LI272" s="92"/>
      <c r="LJ272" s="92"/>
      <c r="LK272" s="92"/>
      <c r="LL272" s="92"/>
      <c r="LM272" s="92"/>
      <c r="LN272" s="92"/>
      <c r="LO272" s="92"/>
      <c r="LP272" s="92"/>
      <c r="LQ272" s="92"/>
      <c r="LR272" s="92"/>
      <c r="LS272" s="92"/>
      <c r="LT272" s="92"/>
      <c r="LU272" s="92"/>
      <c r="LV272" s="92"/>
      <c r="LW272" s="92"/>
      <c r="LX272" s="92"/>
      <c r="LY272" s="92"/>
      <c r="LZ272" s="92"/>
      <c r="MA272" s="92"/>
      <c r="MB272" s="92"/>
      <c r="MC272" s="92"/>
      <c r="MD272" s="92"/>
      <c r="ME272" s="92"/>
      <c r="MF272" s="92"/>
      <c r="MG272" s="92"/>
      <c r="MH272" s="92"/>
      <c r="MI272" s="92"/>
      <c r="MJ272" s="92"/>
      <c r="MK272" s="92"/>
      <c r="ML272" s="92"/>
      <c r="MM272" s="92"/>
      <c r="MN272" s="92"/>
      <c r="MO272" s="92"/>
      <c r="MP272" s="92"/>
      <c r="MQ272" s="92"/>
      <c r="MR272" s="92"/>
      <c r="MS272" s="92"/>
      <c r="MT272" s="92"/>
      <c r="MU272" s="92"/>
      <c r="MV272" s="92"/>
      <c r="MW272" s="92"/>
      <c r="MX272" s="92"/>
      <c r="MY272" s="92"/>
      <c r="MZ272" s="92"/>
      <c r="NA272" s="92"/>
      <c r="NB272" s="92"/>
      <c r="NC272" s="92"/>
      <c r="ND272" s="92"/>
      <c r="NE272" s="92"/>
      <c r="NF272" s="92"/>
      <c r="NG272" s="92"/>
      <c r="NH272" s="92"/>
      <c r="NI272" s="92"/>
      <c r="NJ272" s="92"/>
      <c r="NK272" s="92"/>
      <c r="NL272" s="92"/>
      <c r="NM272" s="92"/>
      <c r="NN272" s="92"/>
      <c r="NO272" s="92"/>
      <c r="NP272" s="92"/>
      <c r="NQ272" s="92"/>
      <c r="NR272" s="92"/>
      <c r="NS272" s="92"/>
      <c r="NT272" s="92"/>
      <c r="NU272" s="92"/>
      <c r="NV272" s="92"/>
      <c r="NW272" s="92"/>
      <c r="NX272" s="92"/>
      <c r="NY272" s="92"/>
      <c r="NZ272" s="92"/>
      <c r="OA272" s="92"/>
      <c r="OB272" s="92"/>
      <c r="OC272" s="92"/>
      <c r="OD272" s="92"/>
      <c r="OE272" s="92"/>
      <c r="OF272" s="92"/>
      <c r="OG272" s="92"/>
      <c r="OH272" s="92"/>
      <c r="OI272" s="92"/>
      <c r="OJ272" s="92"/>
      <c r="OK272" s="92"/>
      <c r="OL272" s="92"/>
      <c r="OM272" s="92"/>
      <c r="ON272" s="92"/>
      <c r="OO272" s="92"/>
      <c r="OP272" s="92"/>
      <c r="OQ272" s="92"/>
      <c r="OR272" s="92"/>
      <c r="OS272" s="92"/>
      <c r="OT272" s="92"/>
      <c r="OU272" s="92"/>
      <c r="OV272" s="92"/>
      <c r="OW272" s="92"/>
      <c r="OX272" s="92"/>
      <c r="OY272" s="92"/>
      <c r="OZ272" s="92"/>
      <c r="PA272" s="92"/>
      <c r="PB272" s="92"/>
      <c r="PC272" s="92"/>
      <c r="PD272" s="92"/>
      <c r="PE272" s="92"/>
      <c r="PF272" s="92"/>
      <c r="PG272" s="92"/>
      <c r="PH272" s="92"/>
      <c r="PI272" s="92"/>
      <c r="PJ272" s="92"/>
      <c r="PK272" s="92"/>
      <c r="PL272" s="92"/>
      <c r="PM272" s="92"/>
      <c r="PN272" s="92"/>
      <c r="PO272" s="92"/>
      <c r="PP272" s="92"/>
      <c r="PQ272" s="92"/>
      <c r="PR272" s="92"/>
      <c r="PS272" s="92"/>
      <c r="PT272" s="92"/>
      <c r="PU272" s="92"/>
      <c r="PV272" s="92"/>
      <c r="PW272" s="92"/>
      <c r="PX272" s="92"/>
      <c r="PY272" s="92"/>
      <c r="PZ272" s="92"/>
      <c r="QA272" s="92"/>
      <c r="QB272" s="92"/>
      <c r="QC272" s="92"/>
      <c r="QD272" s="92"/>
      <c r="QE272" s="92"/>
      <c r="QF272" s="92"/>
      <c r="QG272" s="92"/>
      <c r="QH272" s="92"/>
      <c r="QI272" s="92"/>
      <c r="QJ272" s="92"/>
      <c r="QK272" s="92"/>
      <c r="QL272" s="92"/>
      <c r="QM272" s="92"/>
      <c r="QN272" s="92"/>
      <c r="QO272" s="92"/>
      <c r="QP272" s="92"/>
      <c r="QQ272" s="92"/>
      <c r="QR272" s="92"/>
      <c r="QS272" s="92"/>
      <c r="QT272" s="92"/>
      <c r="QU272" s="92"/>
      <c r="QV272" s="92"/>
      <c r="QW272" s="92"/>
      <c r="QX272" s="92"/>
      <c r="QY272" s="92"/>
      <c r="QZ272" s="92"/>
      <c r="RA272" s="92"/>
      <c r="RB272" s="92"/>
      <c r="RC272" s="92"/>
      <c r="RD272" s="92"/>
      <c r="RE272" s="92"/>
      <c r="RF272" s="92"/>
      <c r="RG272" s="92"/>
      <c r="RH272" s="92"/>
      <c r="RI272" s="92"/>
      <c r="RJ272" s="92"/>
      <c r="RK272" s="92"/>
      <c r="RL272" s="92"/>
      <c r="RM272" s="92"/>
      <c r="RN272" s="92"/>
      <c r="RO272" s="92"/>
      <c r="RP272" s="92"/>
      <c r="RQ272" s="92"/>
      <c r="RR272" s="92"/>
      <c r="RS272" s="92"/>
      <c r="RT272" s="92"/>
      <c r="RU272" s="92"/>
      <c r="RV272" s="92"/>
      <c r="RW272" s="92"/>
      <c r="RX272" s="92"/>
      <c r="RY272" s="92"/>
      <c r="RZ272" s="92"/>
      <c r="SA272" s="92"/>
      <c r="SB272" s="92"/>
      <c r="SC272" s="92"/>
      <c r="SD272" s="92"/>
      <c r="SE272" s="92"/>
      <c r="SF272" s="92"/>
      <c r="SG272" s="92"/>
      <c r="SH272" s="92"/>
      <c r="SI272" s="92"/>
      <c r="SJ272" s="92"/>
      <c r="SK272" s="92"/>
      <c r="SL272" s="92"/>
      <c r="SM272" s="92"/>
      <c r="SN272" s="92"/>
      <c r="SO272" s="92"/>
      <c r="SP272" s="92"/>
      <c r="SQ272" s="92"/>
      <c r="SR272" s="92"/>
      <c r="SS272" s="92"/>
      <c r="ST272" s="92"/>
      <c r="SU272" s="92"/>
      <c r="SV272" s="92"/>
      <c r="SW272" s="92"/>
      <c r="SX272" s="92"/>
      <c r="SY272" s="92"/>
      <c r="SZ272" s="92"/>
      <c r="TA272" s="92"/>
      <c r="TB272" s="92"/>
      <c r="TC272" s="92"/>
      <c r="TD272" s="92"/>
      <c r="TE272" s="92"/>
      <c r="TF272" s="92"/>
      <c r="TG272" s="92"/>
      <c r="TH272" s="92"/>
      <c r="TI272" s="92"/>
      <c r="TJ272" s="92"/>
      <c r="TK272" s="92"/>
      <c r="TL272" s="92"/>
      <c r="TM272" s="92"/>
      <c r="TN272" s="92"/>
      <c r="TO272" s="92"/>
      <c r="TP272" s="92"/>
      <c r="TQ272" s="92"/>
      <c r="TR272" s="92"/>
      <c r="TS272" s="92"/>
      <c r="TT272" s="92"/>
      <c r="TU272" s="92"/>
      <c r="TV272" s="92"/>
      <c r="TW272" s="92"/>
      <c r="TX272" s="92"/>
      <c r="TY272" s="92"/>
      <c r="TZ272" s="92"/>
      <c r="UA272" s="92"/>
      <c r="UB272" s="92"/>
      <c r="UC272" s="92"/>
      <c r="UD272" s="92"/>
      <c r="UE272" s="92"/>
      <c r="UF272" s="92"/>
      <c r="UG272" s="92"/>
      <c r="UH272" s="92"/>
      <c r="UI272" s="92"/>
      <c r="UJ272" s="92"/>
      <c r="UK272" s="92"/>
      <c r="UL272" s="92"/>
      <c r="UM272" s="92"/>
      <c r="UN272" s="92"/>
      <c r="UO272" s="92"/>
      <c r="UP272" s="92"/>
      <c r="UQ272" s="92"/>
      <c r="UR272" s="92"/>
      <c r="US272" s="92"/>
      <c r="UT272" s="92"/>
      <c r="UU272" s="92"/>
      <c r="UV272" s="92"/>
      <c r="UW272" s="92"/>
      <c r="UX272" s="92"/>
      <c r="UY272" s="92"/>
      <c r="UZ272" s="92"/>
      <c r="VA272" s="92"/>
      <c r="VB272" s="92"/>
      <c r="VC272" s="92"/>
      <c r="VD272" s="92"/>
      <c r="VE272" s="92"/>
      <c r="VF272" s="92"/>
      <c r="VG272" s="92"/>
      <c r="VH272" s="92"/>
      <c r="VI272" s="92"/>
      <c r="VJ272" s="92"/>
      <c r="VK272" s="92"/>
      <c r="VL272" s="92"/>
      <c r="VM272" s="92"/>
      <c r="VN272" s="92"/>
      <c r="VO272" s="92"/>
      <c r="VP272" s="92"/>
      <c r="VQ272" s="92"/>
      <c r="VR272" s="92"/>
      <c r="VS272" s="92"/>
      <c r="VT272" s="92"/>
      <c r="VU272" s="92"/>
      <c r="VV272" s="92"/>
      <c r="VW272" s="92"/>
      <c r="VX272" s="92"/>
      <c r="VY272" s="92"/>
      <c r="VZ272" s="92"/>
      <c r="WA272" s="92"/>
      <c r="WB272" s="92"/>
      <c r="WC272" s="92"/>
      <c r="WD272" s="92"/>
      <c r="WE272" s="92"/>
      <c r="WF272" s="92"/>
      <c r="WG272" s="92"/>
      <c r="WH272" s="92"/>
      <c r="WI272" s="92"/>
      <c r="WJ272" s="92"/>
      <c r="WK272" s="92"/>
      <c r="WL272" s="92"/>
      <c r="WM272" s="92"/>
      <c r="WN272" s="92"/>
      <c r="WO272" s="92"/>
      <c r="WP272" s="92"/>
      <c r="WQ272" s="92"/>
      <c r="WR272" s="92"/>
      <c r="WS272" s="92"/>
      <c r="WT272" s="92"/>
      <c r="WU272" s="92"/>
      <c r="WV272" s="92"/>
      <c r="WW272" s="92"/>
      <c r="WX272" s="92"/>
      <c r="WY272" s="92"/>
      <c r="WZ272" s="92"/>
      <c r="XA272" s="92"/>
      <c r="XB272" s="92"/>
      <c r="XC272" s="92"/>
      <c r="XD272" s="92"/>
      <c r="XE272" s="92"/>
      <c r="XF272" s="92"/>
      <c r="XG272" s="92"/>
      <c r="XH272" s="92"/>
      <c r="XI272" s="92"/>
      <c r="XJ272" s="92"/>
      <c r="XK272" s="92"/>
      <c r="XL272" s="92"/>
      <c r="XM272" s="92"/>
      <c r="XN272" s="92"/>
      <c r="XO272" s="92"/>
      <c r="XP272" s="92"/>
      <c r="XQ272" s="92"/>
      <c r="XR272" s="92"/>
      <c r="XS272" s="92"/>
      <c r="XT272" s="92"/>
      <c r="XU272" s="92"/>
      <c r="XV272" s="92"/>
      <c r="XW272" s="92"/>
      <c r="XX272" s="92"/>
      <c r="XY272" s="92"/>
      <c r="XZ272" s="92"/>
      <c r="YA272" s="92"/>
      <c r="YB272" s="92"/>
      <c r="YC272" s="92"/>
      <c r="YD272" s="92"/>
      <c r="YE272" s="92"/>
      <c r="YF272" s="92"/>
      <c r="YG272" s="92"/>
      <c r="YH272" s="92"/>
      <c r="YI272" s="92"/>
      <c r="YJ272" s="92"/>
      <c r="YK272" s="92"/>
      <c r="YL272" s="92"/>
      <c r="YM272" s="92"/>
      <c r="YN272" s="92"/>
      <c r="YO272" s="92"/>
      <c r="YP272" s="92"/>
      <c r="YQ272" s="92"/>
      <c r="YR272" s="92"/>
      <c r="YS272" s="92"/>
      <c r="YT272" s="92"/>
      <c r="YU272" s="92"/>
      <c r="YV272" s="92"/>
      <c r="YW272" s="92"/>
      <c r="YX272" s="92"/>
      <c r="YY272" s="92"/>
      <c r="YZ272" s="92"/>
      <c r="ZA272" s="92"/>
      <c r="ZB272" s="92"/>
      <c r="ZC272" s="92"/>
      <c r="ZD272" s="92"/>
      <c r="ZE272" s="92"/>
      <c r="ZF272" s="92"/>
      <c r="ZG272" s="92"/>
      <c r="ZH272" s="92"/>
      <c r="ZI272" s="92"/>
      <c r="ZJ272" s="92"/>
      <c r="ZK272" s="92"/>
      <c r="ZL272" s="92"/>
      <c r="ZM272" s="92"/>
      <c r="ZN272" s="92"/>
      <c r="ZO272" s="92"/>
      <c r="ZP272" s="92"/>
      <c r="ZQ272" s="92"/>
      <c r="ZR272" s="92"/>
      <c r="ZS272" s="92"/>
      <c r="ZT272" s="92"/>
      <c r="ZU272" s="92"/>
      <c r="ZV272" s="92"/>
      <c r="ZW272" s="92"/>
      <c r="ZX272" s="92"/>
      <c r="ZY272" s="92"/>
      <c r="ZZ272" s="92"/>
      <c r="AAA272" s="92"/>
      <c r="AAB272" s="92"/>
      <c r="AAC272" s="92"/>
      <c r="AAD272" s="92"/>
      <c r="AAE272" s="92"/>
      <c r="AAF272" s="92"/>
      <c r="AAG272" s="92"/>
      <c r="AAH272" s="92"/>
      <c r="AAI272" s="92"/>
      <c r="AAJ272" s="92"/>
      <c r="AAK272" s="92"/>
      <c r="AAL272" s="92"/>
      <c r="AAM272" s="92"/>
      <c r="AAN272" s="92"/>
      <c r="AAO272" s="92"/>
      <c r="AAP272" s="92"/>
      <c r="AAQ272" s="92"/>
      <c r="AAR272" s="92"/>
      <c r="AAS272" s="92"/>
      <c r="AAT272" s="92"/>
      <c r="AAU272" s="92"/>
      <c r="AAV272" s="92"/>
      <c r="AAW272" s="92"/>
      <c r="AAX272" s="92"/>
      <c r="AAY272" s="92"/>
      <c r="AAZ272" s="92"/>
      <c r="ABA272" s="92"/>
      <c r="ABB272" s="92"/>
      <c r="ABC272" s="92"/>
      <c r="ABD272" s="92"/>
      <c r="ABE272" s="92"/>
      <c r="ABF272" s="92"/>
      <c r="ABG272" s="92"/>
      <c r="ABH272" s="92"/>
      <c r="ABI272" s="92"/>
      <c r="ABJ272" s="92"/>
      <c r="ABK272" s="92"/>
      <c r="ABL272" s="92"/>
      <c r="ABM272" s="92"/>
      <c r="ABN272" s="92"/>
      <c r="ABO272" s="92"/>
      <c r="ABP272" s="92"/>
      <c r="ABQ272" s="92"/>
      <c r="ABR272" s="92"/>
      <c r="ABS272" s="92"/>
      <c r="ABT272" s="92"/>
      <c r="ABU272" s="92"/>
      <c r="ABV272" s="92"/>
      <c r="ABW272" s="92"/>
      <c r="ABX272" s="92"/>
      <c r="ABY272" s="92"/>
      <c r="ABZ272" s="92"/>
      <c r="ACA272" s="92"/>
      <c r="ACB272" s="92"/>
      <c r="ACC272" s="92"/>
      <c r="ACD272" s="92"/>
      <c r="ACE272" s="92"/>
      <c r="ACF272" s="92"/>
      <c r="ACG272" s="92"/>
      <c r="ACH272" s="92"/>
      <c r="ACI272" s="92"/>
      <c r="ACJ272" s="92"/>
      <c r="ACK272" s="92"/>
      <c r="ACL272" s="92"/>
      <c r="ACM272" s="92"/>
      <c r="ACN272" s="92"/>
      <c r="ACO272" s="92"/>
      <c r="ACP272" s="92"/>
      <c r="ACQ272" s="92"/>
      <c r="ACR272" s="92"/>
      <c r="ACS272" s="92"/>
      <c r="ACT272" s="92"/>
      <c r="ACU272" s="92"/>
      <c r="ACV272" s="92"/>
      <c r="ACW272" s="92"/>
      <c r="ACX272" s="92"/>
      <c r="ACY272" s="92"/>
      <c r="ACZ272" s="92"/>
      <c r="ADA272" s="92"/>
      <c r="ADB272" s="92"/>
      <c r="ADC272" s="92"/>
      <c r="ADD272" s="92"/>
      <c r="ADE272" s="92"/>
      <c r="ADF272" s="92"/>
      <c r="ADG272" s="92"/>
      <c r="ADH272" s="92"/>
      <c r="ADI272" s="92"/>
      <c r="ADJ272" s="92"/>
      <c r="ADK272" s="92"/>
      <c r="ADL272" s="92"/>
      <c r="ADM272" s="92"/>
      <c r="ADN272" s="92"/>
      <c r="ADO272" s="92"/>
      <c r="ADP272" s="92"/>
      <c r="ADQ272" s="92"/>
      <c r="ADR272" s="92"/>
      <c r="ADS272" s="92"/>
      <c r="ADT272" s="92"/>
      <c r="ADU272" s="92"/>
      <c r="ADV272" s="92"/>
      <c r="ADW272" s="92"/>
      <c r="ADX272" s="92"/>
      <c r="ADY272" s="92"/>
      <c r="ADZ272" s="92"/>
      <c r="AEA272" s="92"/>
      <c r="AEB272" s="92"/>
      <c r="AEC272" s="92"/>
      <c r="AED272" s="92"/>
      <c r="AEE272" s="92"/>
      <c r="AEF272" s="92"/>
      <c r="AEG272" s="92"/>
      <c r="AEH272" s="92"/>
      <c r="AEI272" s="92"/>
      <c r="AEJ272" s="92"/>
      <c r="AEK272" s="92"/>
      <c r="AEL272" s="92"/>
      <c r="AEM272" s="92"/>
      <c r="AEN272" s="92"/>
      <c r="AEO272" s="92"/>
      <c r="AEP272" s="92"/>
      <c r="AEQ272" s="92"/>
      <c r="AER272" s="92"/>
      <c r="AES272" s="92"/>
      <c r="AET272" s="92"/>
      <c r="AEU272" s="92"/>
      <c r="AEV272" s="92"/>
      <c r="AEW272" s="92"/>
      <c r="AEX272" s="92"/>
      <c r="AEY272" s="92"/>
      <c r="AEZ272" s="92"/>
      <c r="AFA272" s="92"/>
      <c r="AFB272" s="92"/>
      <c r="AFC272" s="92"/>
      <c r="AFD272" s="92"/>
      <c r="AFE272" s="92"/>
      <c r="AFF272" s="92"/>
      <c r="AFG272" s="92"/>
      <c r="AFH272" s="92"/>
      <c r="AFI272" s="92"/>
      <c r="AFJ272" s="92"/>
      <c r="AFK272" s="92"/>
      <c r="AFL272" s="92"/>
      <c r="AFM272" s="92"/>
      <c r="AFN272" s="92"/>
      <c r="AFO272" s="92"/>
      <c r="AFP272" s="92"/>
      <c r="AFQ272" s="92"/>
      <c r="AFR272" s="92"/>
      <c r="AFS272" s="92"/>
      <c r="AFT272" s="92"/>
      <c r="AFU272" s="92"/>
      <c r="AFV272" s="92"/>
      <c r="AFW272" s="92"/>
      <c r="AFX272" s="92"/>
      <c r="AFY272" s="92"/>
      <c r="AFZ272" s="92"/>
      <c r="AGA272" s="92"/>
      <c r="AGB272" s="92"/>
      <c r="AGC272" s="92"/>
      <c r="AGD272" s="92"/>
      <c r="AGE272" s="92"/>
      <c r="AGF272" s="92"/>
      <c r="AGG272" s="92"/>
      <c r="AGH272" s="92"/>
      <c r="AGI272" s="92"/>
      <c r="AGJ272" s="92"/>
      <c r="AGK272" s="92"/>
      <c r="AGL272" s="92"/>
      <c r="AGM272" s="92"/>
      <c r="AGN272" s="92"/>
      <c r="AGO272" s="92"/>
      <c r="AGP272" s="92"/>
      <c r="AGQ272" s="92"/>
      <c r="AGR272" s="92"/>
      <c r="AGS272" s="92"/>
      <c r="AGT272" s="92"/>
      <c r="AGU272" s="92"/>
      <c r="AGV272" s="92"/>
      <c r="AGW272" s="92"/>
      <c r="AGX272" s="92"/>
      <c r="AGY272" s="92"/>
      <c r="AGZ272" s="92"/>
      <c r="AHA272" s="92"/>
      <c r="AHB272" s="92"/>
      <c r="AHC272" s="92"/>
      <c r="AHD272" s="92"/>
      <c r="AHE272" s="92"/>
      <c r="AHF272" s="92"/>
      <c r="AHG272" s="92"/>
      <c r="AHH272" s="92"/>
      <c r="AHI272" s="92"/>
      <c r="AHJ272" s="92"/>
      <c r="AHK272" s="92"/>
      <c r="AHL272" s="92"/>
      <c r="AHM272" s="92"/>
      <c r="AHN272" s="92"/>
      <c r="AHO272" s="92"/>
      <c r="AHP272" s="92"/>
      <c r="AHQ272" s="92"/>
      <c r="AHR272" s="92"/>
      <c r="AHS272" s="92"/>
      <c r="AHT272" s="92"/>
      <c r="AHU272" s="92"/>
      <c r="AHV272" s="92"/>
      <c r="AHW272" s="92"/>
      <c r="AHX272" s="92"/>
      <c r="AHY272" s="92"/>
      <c r="AHZ272" s="92"/>
      <c r="AIA272" s="92"/>
      <c r="AIB272" s="92"/>
      <c r="AIC272" s="92"/>
      <c r="AID272" s="92"/>
      <c r="AIE272" s="92"/>
      <c r="AIF272" s="92"/>
      <c r="AIG272" s="92"/>
      <c r="AIH272" s="92"/>
      <c r="AII272" s="92"/>
      <c r="AIJ272" s="92"/>
      <c r="AIK272" s="92"/>
      <c r="AIL272" s="92"/>
      <c r="AIM272" s="92"/>
      <c r="AIN272" s="92"/>
      <c r="AIO272" s="92"/>
      <c r="AIP272" s="92"/>
      <c r="AIQ272" s="92"/>
      <c r="AIR272" s="92"/>
      <c r="AIS272" s="92"/>
      <c r="AIT272" s="92"/>
      <c r="AIU272" s="92"/>
      <c r="AIV272" s="92"/>
      <c r="AIW272" s="92"/>
      <c r="AIX272" s="92"/>
      <c r="AIY272" s="92"/>
      <c r="AIZ272" s="92"/>
      <c r="AJA272" s="92"/>
      <c r="AJB272" s="92"/>
      <c r="AJC272" s="92"/>
      <c r="AJD272" s="92"/>
      <c r="AJE272" s="92"/>
      <c r="AJF272" s="92"/>
      <c r="AJG272" s="92"/>
      <c r="AJH272" s="92"/>
      <c r="AJI272" s="92"/>
      <c r="AJJ272" s="92"/>
      <c r="AJK272" s="92"/>
    </row>
    <row r="273" spans="1:947" s="515" customFormat="1" ht="12.75" customHeight="1">
      <c r="A273" s="93"/>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c r="CK273" s="92"/>
      <c r="CL273" s="92"/>
      <c r="CM273" s="92"/>
      <c r="CN273" s="92"/>
      <c r="CO273" s="92"/>
      <c r="CP273" s="92"/>
      <c r="CQ273" s="92"/>
      <c r="CR273" s="92"/>
      <c r="CS273" s="92"/>
      <c r="CT273" s="92"/>
      <c r="CU273" s="92"/>
      <c r="CV273" s="92"/>
      <c r="CW273" s="92"/>
      <c r="CX273" s="92"/>
      <c r="CY273" s="92"/>
      <c r="CZ273" s="92"/>
      <c r="DA273" s="92"/>
      <c r="DB273" s="92"/>
      <c r="DC273" s="92"/>
      <c r="DD273" s="92"/>
      <c r="DE273" s="92"/>
      <c r="DF273" s="92"/>
      <c r="DG273" s="92"/>
      <c r="DH273" s="92"/>
      <c r="DI273" s="92"/>
      <c r="DJ273" s="92"/>
      <c r="DK273" s="92"/>
      <c r="DL273" s="92"/>
      <c r="DM273" s="92"/>
      <c r="DN273" s="92"/>
      <c r="DO273" s="92"/>
      <c r="DP273" s="92"/>
      <c r="DQ273" s="92"/>
      <c r="DR273" s="92"/>
      <c r="DS273" s="92"/>
      <c r="DT273" s="92"/>
      <c r="DU273" s="92"/>
      <c r="DV273" s="92"/>
      <c r="DW273" s="92"/>
      <c r="DX273" s="92"/>
      <c r="DY273" s="92"/>
      <c r="DZ273" s="92"/>
      <c r="EA273" s="92"/>
      <c r="EB273" s="92"/>
      <c r="EC273" s="92"/>
      <c r="ED273" s="92"/>
      <c r="EE273" s="92"/>
      <c r="EF273" s="92"/>
      <c r="EG273" s="92"/>
      <c r="EH273" s="92"/>
      <c r="EI273" s="92"/>
      <c r="EJ273" s="92"/>
      <c r="EK273" s="92"/>
      <c r="EL273" s="92"/>
      <c r="EM273" s="92"/>
      <c r="EN273" s="92"/>
      <c r="EO273" s="92"/>
      <c r="EP273" s="92"/>
      <c r="EQ273" s="92"/>
      <c r="ER273" s="92"/>
      <c r="ES273" s="92"/>
      <c r="ET273" s="92"/>
      <c r="EU273" s="92"/>
      <c r="EV273" s="92"/>
      <c r="EW273" s="92"/>
      <c r="EX273" s="92"/>
      <c r="EY273" s="92"/>
      <c r="EZ273" s="92"/>
      <c r="FA273" s="92"/>
      <c r="FB273" s="92"/>
      <c r="FC273" s="92"/>
      <c r="FD273" s="92"/>
      <c r="FE273" s="92"/>
      <c r="FF273" s="92"/>
      <c r="FG273" s="92"/>
      <c r="FH273" s="92"/>
      <c r="FI273" s="92"/>
      <c r="FJ273" s="92"/>
      <c r="FK273" s="92"/>
      <c r="FL273" s="92"/>
      <c r="FM273" s="92"/>
      <c r="FN273" s="92"/>
      <c r="FO273" s="92"/>
      <c r="FP273" s="92"/>
      <c r="FQ273" s="92"/>
      <c r="FR273" s="92"/>
      <c r="FS273" s="92"/>
      <c r="FT273" s="92"/>
      <c r="FU273" s="92"/>
      <c r="FV273" s="92"/>
      <c r="FW273" s="92"/>
      <c r="FX273" s="92"/>
      <c r="FY273" s="92"/>
      <c r="FZ273" s="92"/>
      <c r="GA273" s="92"/>
      <c r="GB273" s="92"/>
      <c r="GC273" s="92"/>
      <c r="GD273" s="92"/>
      <c r="GE273" s="92"/>
      <c r="GF273" s="92"/>
      <c r="GG273" s="92"/>
      <c r="GH273" s="92"/>
      <c r="GI273" s="92"/>
      <c r="GJ273" s="92"/>
      <c r="GK273" s="92"/>
      <c r="GL273" s="92"/>
      <c r="GM273" s="92"/>
      <c r="GN273" s="92"/>
      <c r="GO273" s="92"/>
      <c r="GP273" s="92"/>
      <c r="GQ273" s="92"/>
      <c r="GR273" s="92"/>
      <c r="GS273" s="92"/>
      <c r="GT273" s="92"/>
      <c r="GU273" s="92"/>
      <c r="GV273" s="92"/>
      <c r="GW273" s="92"/>
      <c r="GX273" s="92"/>
      <c r="GY273" s="92"/>
      <c r="GZ273" s="92"/>
      <c r="HA273" s="92"/>
      <c r="HB273" s="92"/>
      <c r="HC273" s="92"/>
      <c r="HD273" s="92"/>
      <c r="HE273" s="92"/>
      <c r="HF273" s="92"/>
      <c r="HG273" s="92"/>
      <c r="HH273" s="92"/>
      <c r="HI273" s="92"/>
      <c r="HJ273" s="92"/>
      <c r="HK273" s="92"/>
      <c r="HL273" s="92"/>
      <c r="HM273" s="92"/>
      <c r="HN273" s="92"/>
      <c r="HO273" s="92"/>
      <c r="HP273" s="92"/>
      <c r="HQ273" s="92"/>
      <c r="HR273" s="92"/>
      <c r="HS273" s="92"/>
      <c r="HT273" s="92"/>
      <c r="HU273" s="92"/>
      <c r="HV273" s="92"/>
      <c r="HW273" s="92"/>
      <c r="HX273" s="92"/>
      <c r="HY273" s="92"/>
      <c r="HZ273" s="92"/>
      <c r="IA273" s="92"/>
      <c r="IB273" s="92"/>
      <c r="IC273" s="92"/>
      <c r="ID273" s="92"/>
      <c r="IE273" s="92"/>
      <c r="IF273" s="92"/>
      <c r="IG273" s="92"/>
      <c r="IH273" s="92"/>
      <c r="II273" s="92"/>
      <c r="IJ273" s="92"/>
      <c r="IK273" s="92"/>
      <c r="IL273" s="92"/>
      <c r="IM273" s="92"/>
      <c r="IN273" s="92"/>
      <c r="IO273" s="92"/>
      <c r="IP273" s="92"/>
      <c r="IQ273" s="92"/>
      <c r="IR273" s="92"/>
      <c r="IS273" s="92"/>
      <c r="IT273" s="92"/>
      <c r="IU273" s="92"/>
      <c r="IV273" s="92"/>
      <c r="IW273" s="92"/>
      <c r="IX273" s="92"/>
      <c r="IY273" s="92"/>
      <c r="IZ273" s="92"/>
      <c r="JA273" s="92"/>
      <c r="JB273" s="92"/>
      <c r="JC273" s="92"/>
      <c r="JD273" s="92"/>
      <c r="JE273" s="92"/>
      <c r="JF273" s="92"/>
      <c r="JG273" s="92"/>
      <c r="JH273" s="92"/>
      <c r="JI273" s="92"/>
      <c r="JJ273" s="92"/>
      <c r="JK273" s="92"/>
      <c r="JL273" s="92"/>
      <c r="JM273" s="92"/>
      <c r="JN273" s="92"/>
      <c r="JO273" s="92"/>
      <c r="JP273" s="92"/>
      <c r="JQ273" s="92"/>
      <c r="JR273" s="92"/>
      <c r="JS273" s="92"/>
      <c r="JT273" s="92"/>
      <c r="JU273" s="92"/>
      <c r="JV273" s="92"/>
      <c r="JW273" s="92"/>
      <c r="JX273" s="92"/>
      <c r="JY273" s="92"/>
      <c r="JZ273" s="92"/>
      <c r="KA273" s="92"/>
      <c r="KB273" s="92"/>
      <c r="KC273" s="92"/>
      <c r="KD273" s="92"/>
      <c r="KE273" s="92"/>
      <c r="KF273" s="92"/>
      <c r="KG273" s="92"/>
      <c r="KH273" s="92"/>
      <c r="KI273" s="92"/>
      <c r="KJ273" s="92"/>
      <c r="KK273" s="92"/>
      <c r="KL273" s="92"/>
      <c r="KM273" s="92"/>
      <c r="KN273" s="92"/>
      <c r="KO273" s="92"/>
      <c r="KP273" s="92"/>
      <c r="KQ273" s="92"/>
      <c r="KR273" s="92"/>
      <c r="KS273" s="92"/>
      <c r="KT273" s="92"/>
      <c r="KU273" s="92"/>
      <c r="KV273" s="92"/>
      <c r="KW273" s="92"/>
      <c r="KX273" s="92"/>
      <c r="KY273" s="92"/>
      <c r="KZ273" s="92"/>
      <c r="LA273" s="92"/>
      <c r="LB273" s="92"/>
      <c r="LC273" s="92"/>
      <c r="LD273" s="92"/>
      <c r="LE273" s="92"/>
      <c r="LF273" s="92"/>
      <c r="LG273" s="92"/>
      <c r="LH273" s="92"/>
      <c r="LI273" s="92"/>
      <c r="LJ273" s="92"/>
      <c r="LK273" s="92"/>
      <c r="LL273" s="92"/>
      <c r="LM273" s="92"/>
      <c r="LN273" s="92"/>
      <c r="LO273" s="92"/>
      <c r="LP273" s="92"/>
      <c r="LQ273" s="92"/>
      <c r="LR273" s="92"/>
      <c r="LS273" s="92"/>
      <c r="LT273" s="92"/>
      <c r="LU273" s="92"/>
      <c r="LV273" s="92"/>
      <c r="LW273" s="92"/>
      <c r="LX273" s="92"/>
      <c r="LY273" s="92"/>
      <c r="LZ273" s="92"/>
      <c r="MA273" s="92"/>
      <c r="MB273" s="92"/>
      <c r="MC273" s="92"/>
      <c r="MD273" s="92"/>
      <c r="ME273" s="92"/>
      <c r="MF273" s="92"/>
      <c r="MG273" s="92"/>
      <c r="MH273" s="92"/>
      <c r="MI273" s="92"/>
      <c r="MJ273" s="92"/>
      <c r="MK273" s="92"/>
      <c r="ML273" s="92"/>
      <c r="MM273" s="92"/>
      <c r="MN273" s="92"/>
      <c r="MO273" s="92"/>
      <c r="MP273" s="92"/>
      <c r="MQ273" s="92"/>
      <c r="MR273" s="92"/>
      <c r="MS273" s="92"/>
      <c r="MT273" s="92"/>
      <c r="MU273" s="92"/>
      <c r="MV273" s="92"/>
      <c r="MW273" s="92"/>
      <c r="MX273" s="92"/>
      <c r="MY273" s="92"/>
      <c r="MZ273" s="92"/>
      <c r="NA273" s="92"/>
      <c r="NB273" s="92"/>
      <c r="NC273" s="92"/>
      <c r="ND273" s="92"/>
      <c r="NE273" s="92"/>
      <c r="NF273" s="92"/>
      <c r="NG273" s="92"/>
      <c r="NH273" s="92"/>
      <c r="NI273" s="92"/>
      <c r="NJ273" s="92"/>
      <c r="NK273" s="92"/>
      <c r="NL273" s="92"/>
      <c r="NM273" s="92"/>
      <c r="NN273" s="92"/>
      <c r="NO273" s="92"/>
      <c r="NP273" s="92"/>
      <c r="NQ273" s="92"/>
      <c r="NR273" s="92"/>
      <c r="NS273" s="92"/>
      <c r="NT273" s="92"/>
      <c r="NU273" s="92"/>
      <c r="NV273" s="92"/>
      <c r="NW273" s="92"/>
      <c r="NX273" s="92"/>
      <c r="NY273" s="92"/>
      <c r="NZ273" s="92"/>
      <c r="OA273" s="92"/>
      <c r="OB273" s="92"/>
      <c r="OC273" s="92"/>
      <c r="OD273" s="92"/>
      <c r="OE273" s="92"/>
      <c r="OF273" s="92"/>
      <c r="OG273" s="92"/>
      <c r="OH273" s="92"/>
      <c r="OI273" s="92"/>
      <c r="OJ273" s="92"/>
      <c r="OK273" s="92"/>
      <c r="OL273" s="92"/>
      <c r="OM273" s="92"/>
      <c r="ON273" s="92"/>
      <c r="OO273" s="92"/>
      <c r="OP273" s="92"/>
      <c r="OQ273" s="92"/>
      <c r="OR273" s="92"/>
      <c r="OS273" s="92"/>
      <c r="OT273" s="92"/>
      <c r="OU273" s="92"/>
      <c r="OV273" s="92"/>
      <c r="OW273" s="92"/>
      <c r="OX273" s="92"/>
      <c r="OY273" s="92"/>
      <c r="OZ273" s="92"/>
      <c r="PA273" s="92"/>
      <c r="PB273" s="92"/>
      <c r="PC273" s="92"/>
      <c r="PD273" s="92"/>
      <c r="PE273" s="92"/>
      <c r="PF273" s="92"/>
      <c r="PG273" s="92"/>
      <c r="PH273" s="92"/>
      <c r="PI273" s="92"/>
      <c r="PJ273" s="92"/>
      <c r="PK273" s="92"/>
      <c r="PL273" s="92"/>
      <c r="PM273" s="92"/>
      <c r="PN273" s="92"/>
      <c r="PO273" s="92"/>
      <c r="PP273" s="92"/>
      <c r="PQ273" s="92"/>
      <c r="PR273" s="92"/>
      <c r="PS273" s="92"/>
      <c r="PT273" s="92"/>
      <c r="PU273" s="92"/>
      <c r="PV273" s="92"/>
      <c r="PW273" s="92"/>
      <c r="PX273" s="92"/>
      <c r="PY273" s="92"/>
      <c r="PZ273" s="92"/>
      <c r="QA273" s="92"/>
      <c r="QB273" s="92"/>
      <c r="QC273" s="92"/>
      <c r="QD273" s="92"/>
      <c r="QE273" s="92"/>
      <c r="QF273" s="92"/>
      <c r="QG273" s="92"/>
      <c r="QH273" s="92"/>
      <c r="QI273" s="92"/>
      <c r="QJ273" s="92"/>
      <c r="QK273" s="92"/>
      <c r="QL273" s="92"/>
      <c r="QM273" s="92"/>
      <c r="QN273" s="92"/>
      <c r="QO273" s="92"/>
      <c r="QP273" s="92"/>
      <c r="QQ273" s="92"/>
      <c r="QR273" s="92"/>
      <c r="QS273" s="92"/>
      <c r="QT273" s="92"/>
      <c r="QU273" s="92"/>
      <c r="QV273" s="92"/>
      <c r="QW273" s="92"/>
      <c r="QX273" s="92"/>
      <c r="QY273" s="92"/>
      <c r="QZ273" s="92"/>
      <c r="RA273" s="92"/>
      <c r="RB273" s="92"/>
      <c r="RC273" s="92"/>
      <c r="RD273" s="92"/>
      <c r="RE273" s="92"/>
      <c r="RF273" s="92"/>
      <c r="RG273" s="92"/>
      <c r="RH273" s="92"/>
      <c r="RI273" s="92"/>
      <c r="RJ273" s="92"/>
      <c r="RK273" s="92"/>
      <c r="RL273" s="92"/>
      <c r="RM273" s="92"/>
      <c r="RN273" s="92"/>
      <c r="RO273" s="92"/>
      <c r="RP273" s="92"/>
      <c r="RQ273" s="92"/>
      <c r="RR273" s="92"/>
      <c r="RS273" s="92"/>
      <c r="RT273" s="92"/>
      <c r="RU273" s="92"/>
      <c r="RV273" s="92"/>
      <c r="RW273" s="92"/>
      <c r="RX273" s="92"/>
      <c r="RY273" s="92"/>
      <c r="RZ273" s="92"/>
      <c r="SA273" s="92"/>
      <c r="SB273" s="92"/>
      <c r="SC273" s="92"/>
      <c r="SD273" s="92"/>
      <c r="SE273" s="92"/>
      <c r="SF273" s="92"/>
      <c r="SG273" s="92"/>
      <c r="SH273" s="92"/>
      <c r="SI273" s="92"/>
      <c r="SJ273" s="92"/>
      <c r="SK273" s="92"/>
      <c r="SL273" s="92"/>
      <c r="SM273" s="92"/>
      <c r="SN273" s="92"/>
      <c r="SO273" s="92"/>
      <c r="SP273" s="92"/>
      <c r="SQ273" s="92"/>
      <c r="SR273" s="92"/>
      <c r="SS273" s="92"/>
      <c r="ST273" s="92"/>
      <c r="SU273" s="92"/>
      <c r="SV273" s="92"/>
      <c r="SW273" s="92"/>
      <c r="SX273" s="92"/>
      <c r="SY273" s="92"/>
      <c r="SZ273" s="92"/>
      <c r="TA273" s="92"/>
      <c r="TB273" s="92"/>
      <c r="TC273" s="92"/>
      <c r="TD273" s="92"/>
      <c r="TE273" s="92"/>
      <c r="TF273" s="92"/>
      <c r="TG273" s="92"/>
      <c r="TH273" s="92"/>
      <c r="TI273" s="92"/>
      <c r="TJ273" s="92"/>
      <c r="TK273" s="92"/>
      <c r="TL273" s="92"/>
      <c r="TM273" s="92"/>
      <c r="TN273" s="92"/>
      <c r="TO273" s="92"/>
      <c r="TP273" s="92"/>
      <c r="TQ273" s="92"/>
      <c r="TR273" s="92"/>
      <c r="TS273" s="92"/>
      <c r="TT273" s="92"/>
      <c r="TU273" s="92"/>
      <c r="TV273" s="92"/>
      <c r="TW273" s="92"/>
      <c r="TX273" s="92"/>
      <c r="TY273" s="92"/>
      <c r="TZ273" s="92"/>
      <c r="UA273" s="92"/>
      <c r="UB273" s="92"/>
      <c r="UC273" s="92"/>
      <c r="UD273" s="92"/>
      <c r="UE273" s="92"/>
      <c r="UF273" s="92"/>
      <c r="UG273" s="92"/>
      <c r="UH273" s="92"/>
      <c r="UI273" s="92"/>
      <c r="UJ273" s="92"/>
      <c r="UK273" s="92"/>
      <c r="UL273" s="92"/>
      <c r="UM273" s="92"/>
      <c r="UN273" s="92"/>
      <c r="UO273" s="92"/>
      <c r="UP273" s="92"/>
      <c r="UQ273" s="92"/>
      <c r="UR273" s="92"/>
      <c r="US273" s="92"/>
      <c r="UT273" s="92"/>
      <c r="UU273" s="92"/>
      <c r="UV273" s="92"/>
      <c r="UW273" s="92"/>
      <c r="UX273" s="92"/>
      <c r="UY273" s="92"/>
      <c r="UZ273" s="92"/>
      <c r="VA273" s="92"/>
      <c r="VB273" s="92"/>
      <c r="VC273" s="92"/>
      <c r="VD273" s="92"/>
      <c r="VE273" s="92"/>
      <c r="VF273" s="92"/>
      <c r="VG273" s="92"/>
      <c r="VH273" s="92"/>
      <c r="VI273" s="92"/>
      <c r="VJ273" s="92"/>
      <c r="VK273" s="92"/>
      <c r="VL273" s="92"/>
      <c r="VM273" s="92"/>
      <c r="VN273" s="92"/>
      <c r="VO273" s="92"/>
      <c r="VP273" s="92"/>
      <c r="VQ273" s="92"/>
      <c r="VR273" s="92"/>
      <c r="VS273" s="92"/>
      <c r="VT273" s="92"/>
      <c r="VU273" s="92"/>
      <c r="VV273" s="92"/>
      <c r="VW273" s="92"/>
      <c r="VX273" s="92"/>
      <c r="VY273" s="92"/>
      <c r="VZ273" s="92"/>
      <c r="WA273" s="92"/>
      <c r="WB273" s="92"/>
      <c r="WC273" s="92"/>
      <c r="WD273" s="92"/>
      <c r="WE273" s="92"/>
      <c r="WF273" s="92"/>
      <c r="WG273" s="92"/>
      <c r="WH273" s="92"/>
      <c r="WI273" s="92"/>
      <c r="WJ273" s="92"/>
      <c r="WK273" s="92"/>
      <c r="WL273" s="92"/>
      <c r="WM273" s="92"/>
      <c r="WN273" s="92"/>
      <c r="WO273" s="92"/>
      <c r="WP273" s="92"/>
      <c r="WQ273" s="92"/>
      <c r="WR273" s="92"/>
      <c r="WS273" s="92"/>
      <c r="WT273" s="92"/>
      <c r="WU273" s="92"/>
      <c r="WV273" s="92"/>
      <c r="WW273" s="92"/>
      <c r="WX273" s="92"/>
      <c r="WY273" s="92"/>
      <c r="WZ273" s="92"/>
      <c r="XA273" s="92"/>
      <c r="XB273" s="92"/>
      <c r="XC273" s="92"/>
      <c r="XD273" s="92"/>
      <c r="XE273" s="92"/>
      <c r="XF273" s="92"/>
      <c r="XG273" s="92"/>
      <c r="XH273" s="92"/>
      <c r="XI273" s="92"/>
      <c r="XJ273" s="92"/>
      <c r="XK273" s="92"/>
      <c r="XL273" s="92"/>
      <c r="XM273" s="92"/>
      <c r="XN273" s="92"/>
      <c r="XO273" s="92"/>
      <c r="XP273" s="92"/>
      <c r="XQ273" s="92"/>
      <c r="XR273" s="92"/>
      <c r="XS273" s="92"/>
      <c r="XT273" s="92"/>
      <c r="XU273" s="92"/>
      <c r="XV273" s="92"/>
      <c r="XW273" s="92"/>
      <c r="XX273" s="92"/>
      <c r="XY273" s="92"/>
      <c r="XZ273" s="92"/>
      <c r="YA273" s="92"/>
      <c r="YB273" s="92"/>
      <c r="YC273" s="92"/>
      <c r="YD273" s="92"/>
      <c r="YE273" s="92"/>
      <c r="YF273" s="92"/>
      <c r="YG273" s="92"/>
      <c r="YH273" s="92"/>
      <c r="YI273" s="92"/>
      <c r="YJ273" s="92"/>
      <c r="YK273" s="92"/>
      <c r="YL273" s="92"/>
      <c r="YM273" s="92"/>
      <c r="YN273" s="92"/>
      <c r="YO273" s="92"/>
      <c r="YP273" s="92"/>
      <c r="YQ273" s="92"/>
      <c r="YR273" s="92"/>
      <c r="YS273" s="92"/>
      <c r="YT273" s="92"/>
      <c r="YU273" s="92"/>
      <c r="YV273" s="92"/>
      <c r="YW273" s="92"/>
      <c r="YX273" s="92"/>
      <c r="YY273" s="92"/>
      <c r="YZ273" s="92"/>
      <c r="ZA273" s="92"/>
      <c r="ZB273" s="92"/>
      <c r="ZC273" s="92"/>
      <c r="ZD273" s="92"/>
      <c r="ZE273" s="92"/>
      <c r="ZF273" s="92"/>
      <c r="ZG273" s="92"/>
      <c r="ZH273" s="92"/>
      <c r="ZI273" s="92"/>
      <c r="ZJ273" s="92"/>
      <c r="ZK273" s="92"/>
      <c r="ZL273" s="92"/>
      <c r="ZM273" s="92"/>
      <c r="ZN273" s="92"/>
      <c r="ZO273" s="92"/>
      <c r="ZP273" s="92"/>
      <c r="ZQ273" s="92"/>
      <c r="ZR273" s="92"/>
      <c r="ZS273" s="92"/>
      <c r="ZT273" s="92"/>
      <c r="ZU273" s="92"/>
      <c r="ZV273" s="92"/>
      <c r="ZW273" s="92"/>
      <c r="ZX273" s="92"/>
      <c r="ZY273" s="92"/>
      <c r="ZZ273" s="92"/>
      <c r="AAA273" s="92"/>
      <c r="AAB273" s="92"/>
      <c r="AAC273" s="92"/>
      <c r="AAD273" s="92"/>
      <c r="AAE273" s="92"/>
      <c r="AAF273" s="92"/>
      <c r="AAG273" s="92"/>
      <c r="AAH273" s="92"/>
      <c r="AAI273" s="92"/>
      <c r="AAJ273" s="92"/>
      <c r="AAK273" s="92"/>
      <c r="AAL273" s="92"/>
      <c r="AAM273" s="92"/>
      <c r="AAN273" s="92"/>
      <c r="AAO273" s="92"/>
      <c r="AAP273" s="92"/>
      <c r="AAQ273" s="92"/>
      <c r="AAR273" s="92"/>
      <c r="AAS273" s="92"/>
      <c r="AAT273" s="92"/>
      <c r="AAU273" s="92"/>
      <c r="AAV273" s="92"/>
      <c r="AAW273" s="92"/>
      <c r="AAX273" s="92"/>
      <c r="AAY273" s="92"/>
      <c r="AAZ273" s="92"/>
      <c r="ABA273" s="92"/>
      <c r="ABB273" s="92"/>
      <c r="ABC273" s="92"/>
      <c r="ABD273" s="92"/>
      <c r="ABE273" s="92"/>
      <c r="ABF273" s="92"/>
      <c r="ABG273" s="92"/>
      <c r="ABH273" s="92"/>
      <c r="ABI273" s="92"/>
      <c r="ABJ273" s="92"/>
      <c r="ABK273" s="92"/>
      <c r="ABL273" s="92"/>
      <c r="ABM273" s="92"/>
      <c r="ABN273" s="92"/>
      <c r="ABO273" s="92"/>
      <c r="ABP273" s="92"/>
      <c r="ABQ273" s="92"/>
      <c r="ABR273" s="92"/>
      <c r="ABS273" s="92"/>
      <c r="ABT273" s="92"/>
      <c r="ABU273" s="92"/>
      <c r="ABV273" s="92"/>
      <c r="ABW273" s="92"/>
      <c r="ABX273" s="92"/>
      <c r="ABY273" s="92"/>
      <c r="ABZ273" s="92"/>
      <c r="ACA273" s="92"/>
      <c r="ACB273" s="92"/>
      <c r="ACC273" s="92"/>
      <c r="ACD273" s="92"/>
      <c r="ACE273" s="92"/>
      <c r="ACF273" s="92"/>
      <c r="ACG273" s="92"/>
      <c r="ACH273" s="92"/>
      <c r="ACI273" s="92"/>
      <c r="ACJ273" s="92"/>
      <c r="ACK273" s="92"/>
      <c r="ACL273" s="92"/>
      <c r="ACM273" s="92"/>
      <c r="ACN273" s="92"/>
      <c r="ACO273" s="92"/>
      <c r="ACP273" s="92"/>
      <c r="ACQ273" s="92"/>
      <c r="ACR273" s="92"/>
      <c r="ACS273" s="92"/>
      <c r="ACT273" s="92"/>
      <c r="ACU273" s="92"/>
      <c r="ACV273" s="92"/>
      <c r="ACW273" s="92"/>
      <c r="ACX273" s="92"/>
      <c r="ACY273" s="92"/>
      <c r="ACZ273" s="92"/>
      <c r="ADA273" s="92"/>
      <c r="ADB273" s="92"/>
      <c r="ADC273" s="92"/>
      <c r="ADD273" s="92"/>
      <c r="ADE273" s="92"/>
      <c r="ADF273" s="92"/>
      <c r="ADG273" s="92"/>
      <c r="ADH273" s="92"/>
      <c r="ADI273" s="92"/>
      <c r="ADJ273" s="92"/>
      <c r="ADK273" s="92"/>
      <c r="ADL273" s="92"/>
      <c r="ADM273" s="92"/>
      <c r="ADN273" s="92"/>
      <c r="ADO273" s="92"/>
      <c r="ADP273" s="92"/>
      <c r="ADQ273" s="92"/>
      <c r="ADR273" s="92"/>
      <c r="ADS273" s="92"/>
      <c r="ADT273" s="92"/>
      <c r="ADU273" s="92"/>
      <c r="ADV273" s="92"/>
      <c r="ADW273" s="92"/>
      <c r="ADX273" s="92"/>
      <c r="ADY273" s="92"/>
      <c r="ADZ273" s="92"/>
      <c r="AEA273" s="92"/>
      <c r="AEB273" s="92"/>
      <c r="AEC273" s="92"/>
      <c r="AED273" s="92"/>
      <c r="AEE273" s="92"/>
      <c r="AEF273" s="92"/>
      <c r="AEG273" s="92"/>
      <c r="AEH273" s="92"/>
      <c r="AEI273" s="92"/>
      <c r="AEJ273" s="92"/>
      <c r="AEK273" s="92"/>
      <c r="AEL273" s="92"/>
      <c r="AEM273" s="92"/>
      <c r="AEN273" s="92"/>
      <c r="AEO273" s="92"/>
      <c r="AEP273" s="92"/>
      <c r="AEQ273" s="92"/>
      <c r="AER273" s="92"/>
      <c r="AES273" s="92"/>
      <c r="AET273" s="92"/>
      <c r="AEU273" s="92"/>
      <c r="AEV273" s="92"/>
      <c r="AEW273" s="92"/>
      <c r="AEX273" s="92"/>
      <c r="AEY273" s="92"/>
      <c r="AEZ273" s="92"/>
      <c r="AFA273" s="92"/>
      <c r="AFB273" s="92"/>
      <c r="AFC273" s="92"/>
      <c r="AFD273" s="92"/>
      <c r="AFE273" s="92"/>
      <c r="AFF273" s="92"/>
      <c r="AFG273" s="92"/>
      <c r="AFH273" s="92"/>
      <c r="AFI273" s="92"/>
      <c r="AFJ273" s="92"/>
      <c r="AFK273" s="92"/>
      <c r="AFL273" s="92"/>
      <c r="AFM273" s="92"/>
      <c r="AFN273" s="92"/>
      <c r="AFO273" s="92"/>
      <c r="AFP273" s="92"/>
      <c r="AFQ273" s="92"/>
      <c r="AFR273" s="92"/>
      <c r="AFS273" s="92"/>
      <c r="AFT273" s="92"/>
      <c r="AFU273" s="92"/>
      <c r="AFV273" s="92"/>
      <c r="AFW273" s="92"/>
      <c r="AFX273" s="92"/>
      <c r="AFY273" s="92"/>
      <c r="AFZ273" s="92"/>
      <c r="AGA273" s="92"/>
      <c r="AGB273" s="92"/>
      <c r="AGC273" s="92"/>
      <c r="AGD273" s="92"/>
      <c r="AGE273" s="92"/>
      <c r="AGF273" s="92"/>
      <c r="AGG273" s="92"/>
      <c r="AGH273" s="92"/>
      <c r="AGI273" s="92"/>
      <c r="AGJ273" s="92"/>
      <c r="AGK273" s="92"/>
      <c r="AGL273" s="92"/>
      <c r="AGM273" s="92"/>
      <c r="AGN273" s="92"/>
      <c r="AGO273" s="92"/>
      <c r="AGP273" s="92"/>
      <c r="AGQ273" s="92"/>
      <c r="AGR273" s="92"/>
      <c r="AGS273" s="92"/>
      <c r="AGT273" s="92"/>
      <c r="AGU273" s="92"/>
      <c r="AGV273" s="92"/>
      <c r="AGW273" s="92"/>
      <c r="AGX273" s="92"/>
      <c r="AGY273" s="92"/>
      <c r="AGZ273" s="92"/>
      <c r="AHA273" s="92"/>
      <c r="AHB273" s="92"/>
      <c r="AHC273" s="92"/>
      <c r="AHD273" s="92"/>
      <c r="AHE273" s="92"/>
      <c r="AHF273" s="92"/>
      <c r="AHG273" s="92"/>
      <c r="AHH273" s="92"/>
      <c r="AHI273" s="92"/>
      <c r="AHJ273" s="92"/>
      <c r="AHK273" s="92"/>
      <c r="AHL273" s="92"/>
      <c r="AHM273" s="92"/>
      <c r="AHN273" s="92"/>
      <c r="AHO273" s="92"/>
      <c r="AHP273" s="92"/>
      <c r="AHQ273" s="92"/>
      <c r="AHR273" s="92"/>
      <c r="AHS273" s="92"/>
      <c r="AHT273" s="92"/>
      <c r="AHU273" s="92"/>
      <c r="AHV273" s="92"/>
      <c r="AHW273" s="92"/>
      <c r="AHX273" s="92"/>
      <c r="AHY273" s="92"/>
      <c r="AHZ273" s="92"/>
      <c r="AIA273" s="92"/>
      <c r="AIB273" s="92"/>
      <c r="AIC273" s="92"/>
      <c r="AID273" s="92"/>
      <c r="AIE273" s="92"/>
      <c r="AIF273" s="92"/>
      <c r="AIG273" s="92"/>
      <c r="AIH273" s="92"/>
      <c r="AII273" s="92"/>
      <c r="AIJ273" s="92"/>
      <c r="AIK273" s="92"/>
      <c r="AIL273" s="92"/>
      <c r="AIM273" s="92"/>
      <c r="AIN273" s="92"/>
      <c r="AIO273" s="92"/>
      <c r="AIP273" s="92"/>
      <c r="AIQ273" s="92"/>
      <c r="AIR273" s="92"/>
      <c r="AIS273" s="92"/>
      <c r="AIT273" s="92"/>
      <c r="AIU273" s="92"/>
      <c r="AIV273" s="92"/>
      <c r="AIW273" s="92"/>
      <c r="AIX273" s="92"/>
      <c r="AIY273" s="92"/>
      <c r="AIZ273" s="92"/>
      <c r="AJA273" s="92"/>
      <c r="AJB273" s="92"/>
      <c r="AJC273" s="92"/>
      <c r="AJD273" s="92"/>
      <c r="AJE273" s="92"/>
      <c r="AJF273" s="92"/>
      <c r="AJG273" s="92"/>
      <c r="AJH273" s="92"/>
      <c r="AJI273" s="92"/>
      <c r="AJJ273" s="92"/>
      <c r="AJK273" s="92"/>
    </row>
    <row r="274" spans="1:947" s="515" customFormat="1" ht="12.75" customHeight="1">
      <c r="A274" s="93"/>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c r="CK274" s="92"/>
      <c r="CL274" s="92"/>
      <c r="CM274" s="92"/>
      <c r="CN274" s="92"/>
      <c r="CO274" s="92"/>
      <c r="CP274" s="92"/>
      <c r="CQ274" s="92"/>
      <c r="CR274" s="92"/>
      <c r="CS274" s="92"/>
      <c r="CT274" s="92"/>
      <c r="CU274" s="92"/>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92"/>
      <c r="EM274" s="92"/>
      <c r="EN274" s="92"/>
      <c r="EO274" s="92"/>
      <c r="EP274" s="92"/>
      <c r="EQ274" s="92"/>
      <c r="ER274" s="92"/>
      <c r="ES274" s="92"/>
      <c r="ET274" s="92"/>
      <c r="EU274" s="92"/>
      <c r="EV274" s="92"/>
      <c r="EW274" s="92"/>
      <c r="EX274" s="92"/>
      <c r="EY274" s="92"/>
      <c r="EZ274" s="92"/>
      <c r="FA274" s="92"/>
      <c r="FB274" s="92"/>
      <c r="FC274" s="92"/>
      <c r="FD274" s="92"/>
      <c r="FE274" s="92"/>
      <c r="FF274" s="92"/>
      <c r="FG274" s="92"/>
      <c r="FH274" s="92"/>
      <c r="FI274" s="92"/>
      <c r="FJ274" s="92"/>
      <c r="FK274" s="92"/>
      <c r="FL274" s="92"/>
      <c r="FM274" s="92"/>
      <c r="FN274" s="92"/>
      <c r="FO274" s="92"/>
      <c r="FP274" s="92"/>
      <c r="FQ274" s="92"/>
      <c r="FR274" s="92"/>
      <c r="FS274" s="92"/>
      <c r="FT274" s="92"/>
      <c r="FU274" s="92"/>
      <c r="FV274" s="92"/>
      <c r="FW274" s="92"/>
      <c r="FX274" s="92"/>
      <c r="FY274" s="92"/>
      <c r="FZ274" s="92"/>
      <c r="GA274" s="92"/>
      <c r="GB274" s="92"/>
      <c r="GC274" s="92"/>
      <c r="GD274" s="92"/>
      <c r="GE274" s="92"/>
      <c r="GF274" s="92"/>
      <c r="GG274" s="92"/>
      <c r="GH274" s="92"/>
      <c r="GI274" s="92"/>
      <c r="GJ274" s="92"/>
      <c r="GK274" s="92"/>
      <c r="GL274" s="92"/>
      <c r="GM274" s="92"/>
      <c r="GN274" s="92"/>
      <c r="GO274" s="92"/>
      <c r="GP274" s="92"/>
      <c r="GQ274" s="92"/>
      <c r="GR274" s="92"/>
      <c r="GS274" s="92"/>
      <c r="GT274" s="92"/>
      <c r="GU274" s="92"/>
      <c r="GV274" s="92"/>
      <c r="GW274" s="92"/>
      <c r="GX274" s="92"/>
      <c r="GY274" s="92"/>
      <c r="GZ274" s="92"/>
      <c r="HA274" s="92"/>
      <c r="HB274" s="92"/>
      <c r="HC274" s="92"/>
      <c r="HD274" s="92"/>
      <c r="HE274" s="92"/>
      <c r="HF274" s="92"/>
      <c r="HG274" s="92"/>
      <c r="HH274" s="92"/>
      <c r="HI274" s="92"/>
      <c r="HJ274" s="92"/>
      <c r="HK274" s="92"/>
      <c r="HL274" s="92"/>
      <c r="HM274" s="92"/>
      <c r="HN274" s="92"/>
      <c r="HO274" s="92"/>
      <c r="HP274" s="92"/>
      <c r="HQ274" s="92"/>
      <c r="HR274" s="92"/>
      <c r="HS274" s="92"/>
      <c r="HT274" s="92"/>
      <c r="HU274" s="92"/>
      <c r="HV274" s="92"/>
      <c r="HW274" s="92"/>
      <c r="HX274" s="92"/>
      <c r="HY274" s="92"/>
      <c r="HZ274" s="92"/>
      <c r="IA274" s="92"/>
      <c r="IB274" s="92"/>
      <c r="IC274" s="92"/>
      <c r="ID274" s="92"/>
      <c r="IE274" s="92"/>
      <c r="IF274" s="92"/>
      <c r="IG274" s="92"/>
      <c r="IH274" s="92"/>
      <c r="II274" s="92"/>
      <c r="IJ274" s="92"/>
      <c r="IK274" s="92"/>
      <c r="IL274" s="92"/>
      <c r="IM274" s="92"/>
      <c r="IN274" s="92"/>
      <c r="IO274" s="92"/>
      <c r="IP274" s="92"/>
      <c r="IQ274" s="92"/>
      <c r="IR274" s="92"/>
      <c r="IS274" s="92"/>
      <c r="IT274" s="92"/>
      <c r="IU274" s="92"/>
      <c r="IV274" s="92"/>
      <c r="IW274" s="92"/>
      <c r="IX274" s="92"/>
      <c r="IY274" s="92"/>
      <c r="IZ274" s="92"/>
      <c r="JA274" s="92"/>
      <c r="JB274" s="92"/>
      <c r="JC274" s="92"/>
      <c r="JD274" s="92"/>
      <c r="JE274" s="92"/>
      <c r="JF274" s="92"/>
      <c r="JG274" s="92"/>
      <c r="JH274" s="92"/>
      <c r="JI274" s="92"/>
      <c r="JJ274" s="92"/>
      <c r="JK274" s="92"/>
      <c r="JL274" s="92"/>
      <c r="JM274" s="92"/>
      <c r="JN274" s="92"/>
      <c r="JO274" s="92"/>
      <c r="JP274" s="92"/>
      <c r="JQ274" s="92"/>
      <c r="JR274" s="92"/>
      <c r="JS274" s="92"/>
      <c r="JT274" s="92"/>
      <c r="JU274" s="92"/>
      <c r="JV274" s="92"/>
      <c r="JW274" s="92"/>
      <c r="JX274" s="92"/>
      <c r="JY274" s="92"/>
      <c r="JZ274" s="92"/>
      <c r="KA274" s="92"/>
      <c r="KB274" s="92"/>
      <c r="KC274" s="92"/>
      <c r="KD274" s="92"/>
      <c r="KE274" s="92"/>
      <c r="KF274" s="92"/>
      <c r="KG274" s="92"/>
      <c r="KH274" s="92"/>
      <c r="KI274" s="92"/>
      <c r="KJ274" s="92"/>
      <c r="KK274" s="92"/>
      <c r="KL274" s="92"/>
      <c r="KM274" s="92"/>
      <c r="KN274" s="92"/>
      <c r="KO274" s="92"/>
      <c r="KP274" s="92"/>
      <c r="KQ274" s="92"/>
      <c r="KR274" s="92"/>
      <c r="KS274" s="92"/>
      <c r="KT274" s="92"/>
      <c r="KU274" s="92"/>
      <c r="KV274" s="92"/>
      <c r="KW274" s="92"/>
      <c r="KX274" s="92"/>
      <c r="KY274" s="92"/>
      <c r="KZ274" s="92"/>
      <c r="LA274" s="92"/>
      <c r="LB274" s="92"/>
      <c r="LC274" s="92"/>
      <c r="LD274" s="92"/>
      <c r="LE274" s="92"/>
      <c r="LF274" s="92"/>
      <c r="LG274" s="92"/>
      <c r="LH274" s="92"/>
      <c r="LI274" s="92"/>
      <c r="LJ274" s="92"/>
      <c r="LK274" s="92"/>
      <c r="LL274" s="92"/>
      <c r="LM274" s="92"/>
      <c r="LN274" s="92"/>
      <c r="LO274" s="92"/>
      <c r="LP274" s="92"/>
      <c r="LQ274" s="92"/>
      <c r="LR274" s="92"/>
      <c r="LS274" s="92"/>
      <c r="LT274" s="92"/>
      <c r="LU274" s="92"/>
      <c r="LV274" s="92"/>
      <c r="LW274" s="92"/>
      <c r="LX274" s="92"/>
      <c r="LY274" s="92"/>
      <c r="LZ274" s="92"/>
      <c r="MA274" s="92"/>
      <c r="MB274" s="92"/>
      <c r="MC274" s="92"/>
      <c r="MD274" s="92"/>
      <c r="ME274" s="92"/>
      <c r="MF274" s="92"/>
      <c r="MG274" s="92"/>
      <c r="MH274" s="92"/>
      <c r="MI274" s="92"/>
      <c r="MJ274" s="92"/>
      <c r="MK274" s="92"/>
      <c r="ML274" s="92"/>
      <c r="MM274" s="92"/>
      <c r="MN274" s="92"/>
      <c r="MO274" s="92"/>
      <c r="MP274" s="92"/>
      <c r="MQ274" s="92"/>
      <c r="MR274" s="92"/>
      <c r="MS274" s="92"/>
      <c r="MT274" s="92"/>
      <c r="MU274" s="92"/>
      <c r="MV274" s="92"/>
      <c r="MW274" s="92"/>
      <c r="MX274" s="92"/>
      <c r="MY274" s="92"/>
      <c r="MZ274" s="92"/>
      <c r="NA274" s="92"/>
      <c r="NB274" s="92"/>
      <c r="NC274" s="92"/>
      <c r="ND274" s="92"/>
      <c r="NE274" s="92"/>
      <c r="NF274" s="92"/>
      <c r="NG274" s="92"/>
      <c r="NH274" s="92"/>
      <c r="NI274" s="92"/>
      <c r="NJ274" s="92"/>
      <c r="NK274" s="92"/>
      <c r="NL274" s="92"/>
      <c r="NM274" s="92"/>
      <c r="NN274" s="92"/>
      <c r="NO274" s="92"/>
      <c r="NP274" s="92"/>
      <c r="NQ274" s="92"/>
      <c r="NR274" s="92"/>
      <c r="NS274" s="92"/>
      <c r="NT274" s="92"/>
      <c r="NU274" s="92"/>
      <c r="NV274" s="92"/>
      <c r="NW274" s="92"/>
      <c r="NX274" s="92"/>
      <c r="NY274" s="92"/>
      <c r="NZ274" s="92"/>
      <c r="OA274" s="92"/>
      <c r="OB274" s="92"/>
      <c r="OC274" s="92"/>
      <c r="OD274" s="92"/>
      <c r="OE274" s="92"/>
      <c r="OF274" s="92"/>
      <c r="OG274" s="92"/>
      <c r="OH274" s="92"/>
      <c r="OI274" s="92"/>
      <c r="OJ274" s="92"/>
      <c r="OK274" s="92"/>
      <c r="OL274" s="92"/>
      <c r="OM274" s="92"/>
      <c r="ON274" s="92"/>
      <c r="OO274" s="92"/>
      <c r="OP274" s="92"/>
      <c r="OQ274" s="92"/>
      <c r="OR274" s="92"/>
      <c r="OS274" s="92"/>
      <c r="OT274" s="92"/>
      <c r="OU274" s="92"/>
      <c r="OV274" s="92"/>
      <c r="OW274" s="92"/>
      <c r="OX274" s="92"/>
      <c r="OY274" s="92"/>
      <c r="OZ274" s="92"/>
      <c r="PA274" s="92"/>
      <c r="PB274" s="92"/>
      <c r="PC274" s="92"/>
      <c r="PD274" s="92"/>
      <c r="PE274" s="92"/>
      <c r="PF274" s="92"/>
      <c r="PG274" s="92"/>
      <c r="PH274" s="92"/>
      <c r="PI274" s="92"/>
      <c r="PJ274" s="92"/>
      <c r="PK274" s="92"/>
      <c r="PL274" s="92"/>
      <c r="PM274" s="92"/>
      <c r="PN274" s="92"/>
      <c r="PO274" s="92"/>
      <c r="PP274" s="92"/>
      <c r="PQ274" s="92"/>
      <c r="PR274" s="92"/>
      <c r="PS274" s="92"/>
      <c r="PT274" s="92"/>
      <c r="PU274" s="92"/>
      <c r="PV274" s="92"/>
      <c r="PW274" s="92"/>
      <c r="PX274" s="92"/>
      <c r="PY274" s="92"/>
      <c r="PZ274" s="92"/>
      <c r="QA274" s="92"/>
      <c r="QB274" s="92"/>
      <c r="QC274" s="92"/>
      <c r="QD274" s="92"/>
      <c r="QE274" s="92"/>
      <c r="QF274" s="92"/>
      <c r="QG274" s="92"/>
      <c r="QH274" s="92"/>
      <c r="QI274" s="92"/>
      <c r="QJ274" s="92"/>
      <c r="QK274" s="92"/>
      <c r="QL274" s="92"/>
      <c r="QM274" s="92"/>
      <c r="QN274" s="92"/>
      <c r="QO274" s="92"/>
      <c r="QP274" s="92"/>
      <c r="QQ274" s="92"/>
      <c r="QR274" s="92"/>
      <c r="QS274" s="92"/>
      <c r="QT274" s="92"/>
      <c r="QU274" s="92"/>
      <c r="QV274" s="92"/>
      <c r="QW274" s="92"/>
      <c r="QX274" s="92"/>
      <c r="QY274" s="92"/>
      <c r="QZ274" s="92"/>
      <c r="RA274" s="92"/>
      <c r="RB274" s="92"/>
      <c r="RC274" s="92"/>
      <c r="RD274" s="92"/>
      <c r="RE274" s="92"/>
      <c r="RF274" s="92"/>
      <c r="RG274" s="92"/>
      <c r="RH274" s="92"/>
      <c r="RI274" s="92"/>
      <c r="RJ274" s="92"/>
      <c r="RK274" s="92"/>
      <c r="RL274" s="92"/>
      <c r="RM274" s="92"/>
      <c r="RN274" s="92"/>
      <c r="RO274" s="92"/>
      <c r="RP274" s="92"/>
      <c r="RQ274" s="92"/>
      <c r="RR274" s="92"/>
      <c r="RS274" s="92"/>
      <c r="RT274" s="92"/>
      <c r="RU274" s="92"/>
      <c r="RV274" s="92"/>
      <c r="RW274" s="92"/>
      <c r="RX274" s="92"/>
      <c r="RY274" s="92"/>
      <c r="RZ274" s="92"/>
      <c r="SA274" s="92"/>
      <c r="SB274" s="92"/>
      <c r="SC274" s="92"/>
      <c r="SD274" s="92"/>
      <c r="SE274" s="92"/>
      <c r="SF274" s="92"/>
      <c r="SG274" s="92"/>
      <c r="SH274" s="92"/>
      <c r="SI274" s="92"/>
      <c r="SJ274" s="92"/>
      <c r="SK274" s="92"/>
      <c r="SL274" s="92"/>
      <c r="SM274" s="92"/>
      <c r="SN274" s="92"/>
      <c r="SO274" s="92"/>
      <c r="SP274" s="92"/>
      <c r="SQ274" s="92"/>
      <c r="SR274" s="92"/>
      <c r="SS274" s="92"/>
      <c r="ST274" s="92"/>
      <c r="SU274" s="92"/>
      <c r="SV274" s="92"/>
      <c r="SW274" s="92"/>
      <c r="SX274" s="92"/>
      <c r="SY274" s="92"/>
      <c r="SZ274" s="92"/>
      <c r="TA274" s="92"/>
      <c r="TB274" s="92"/>
      <c r="TC274" s="92"/>
      <c r="TD274" s="92"/>
      <c r="TE274" s="92"/>
      <c r="TF274" s="92"/>
      <c r="TG274" s="92"/>
      <c r="TH274" s="92"/>
      <c r="TI274" s="92"/>
      <c r="TJ274" s="92"/>
      <c r="TK274" s="92"/>
      <c r="TL274" s="92"/>
      <c r="TM274" s="92"/>
      <c r="TN274" s="92"/>
      <c r="TO274" s="92"/>
      <c r="TP274" s="92"/>
      <c r="TQ274" s="92"/>
      <c r="TR274" s="92"/>
      <c r="TS274" s="92"/>
      <c r="TT274" s="92"/>
      <c r="TU274" s="92"/>
      <c r="TV274" s="92"/>
      <c r="TW274" s="92"/>
      <c r="TX274" s="92"/>
      <c r="TY274" s="92"/>
      <c r="TZ274" s="92"/>
      <c r="UA274" s="92"/>
      <c r="UB274" s="92"/>
      <c r="UC274" s="92"/>
      <c r="UD274" s="92"/>
      <c r="UE274" s="92"/>
      <c r="UF274" s="92"/>
      <c r="UG274" s="92"/>
      <c r="UH274" s="92"/>
      <c r="UI274" s="92"/>
      <c r="UJ274" s="92"/>
      <c r="UK274" s="92"/>
      <c r="UL274" s="92"/>
      <c r="UM274" s="92"/>
      <c r="UN274" s="92"/>
      <c r="UO274" s="92"/>
      <c r="UP274" s="92"/>
      <c r="UQ274" s="92"/>
      <c r="UR274" s="92"/>
      <c r="US274" s="92"/>
      <c r="UT274" s="92"/>
      <c r="UU274" s="92"/>
      <c r="UV274" s="92"/>
      <c r="UW274" s="92"/>
      <c r="UX274" s="92"/>
      <c r="UY274" s="92"/>
      <c r="UZ274" s="92"/>
      <c r="VA274" s="92"/>
      <c r="VB274" s="92"/>
      <c r="VC274" s="92"/>
      <c r="VD274" s="92"/>
      <c r="VE274" s="92"/>
      <c r="VF274" s="92"/>
      <c r="VG274" s="92"/>
      <c r="VH274" s="92"/>
      <c r="VI274" s="92"/>
      <c r="VJ274" s="92"/>
      <c r="VK274" s="92"/>
      <c r="VL274" s="92"/>
      <c r="VM274" s="92"/>
      <c r="VN274" s="92"/>
      <c r="VO274" s="92"/>
      <c r="VP274" s="92"/>
      <c r="VQ274" s="92"/>
      <c r="VR274" s="92"/>
      <c r="VS274" s="92"/>
      <c r="VT274" s="92"/>
      <c r="VU274" s="92"/>
      <c r="VV274" s="92"/>
      <c r="VW274" s="92"/>
      <c r="VX274" s="92"/>
      <c r="VY274" s="92"/>
      <c r="VZ274" s="92"/>
      <c r="WA274" s="92"/>
      <c r="WB274" s="92"/>
      <c r="WC274" s="92"/>
      <c r="WD274" s="92"/>
      <c r="WE274" s="92"/>
      <c r="WF274" s="92"/>
      <c r="WG274" s="92"/>
      <c r="WH274" s="92"/>
      <c r="WI274" s="92"/>
      <c r="WJ274" s="92"/>
      <c r="WK274" s="92"/>
      <c r="WL274" s="92"/>
      <c r="WM274" s="92"/>
      <c r="WN274" s="92"/>
      <c r="WO274" s="92"/>
      <c r="WP274" s="92"/>
      <c r="WQ274" s="92"/>
      <c r="WR274" s="92"/>
      <c r="WS274" s="92"/>
      <c r="WT274" s="92"/>
      <c r="WU274" s="92"/>
      <c r="WV274" s="92"/>
      <c r="WW274" s="92"/>
      <c r="WX274" s="92"/>
      <c r="WY274" s="92"/>
      <c r="WZ274" s="92"/>
      <c r="XA274" s="92"/>
      <c r="XB274" s="92"/>
      <c r="XC274" s="92"/>
      <c r="XD274" s="92"/>
      <c r="XE274" s="92"/>
      <c r="XF274" s="92"/>
      <c r="XG274" s="92"/>
      <c r="XH274" s="92"/>
      <c r="XI274" s="92"/>
      <c r="XJ274" s="92"/>
      <c r="XK274" s="92"/>
      <c r="XL274" s="92"/>
      <c r="XM274" s="92"/>
      <c r="XN274" s="92"/>
      <c r="XO274" s="92"/>
      <c r="XP274" s="92"/>
      <c r="XQ274" s="92"/>
      <c r="XR274" s="92"/>
      <c r="XS274" s="92"/>
      <c r="XT274" s="92"/>
      <c r="XU274" s="92"/>
      <c r="XV274" s="92"/>
      <c r="XW274" s="92"/>
      <c r="XX274" s="92"/>
      <c r="XY274" s="92"/>
      <c r="XZ274" s="92"/>
      <c r="YA274" s="92"/>
      <c r="YB274" s="92"/>
      <c r="YC274" s="92"/>
      <c r="YD274" s="92"/>
      <c r="YE274" s="92"/>
      <c r="YF274" s="92"/>
      <c r="YG274" s="92"/>
      <c r="YH274" s="92"/>
      <c r="YI274" s="92"/>
      <c r="YJ274" s="92"/>
      <c r="YK274" s="92"/>
      <c r="YL274" s="92"/>
      <c r="YM274" s="92"/>
      <c r="YN274" s="92"/>
      <c r="YO274" s="92"/>
      <c r="YP274" s="92"/>
      <c r="YQ274" s="92"/>
      <c r="YR274" s="92"/>
      <c r="YS274" s="92"/>
      <c r="YT274" s="92"/>
      <c r="YU274" s="92"/>
      <c r="YV274" s="92"/>
      <c r="YW274" s="92"/>
      <c r="YX274" s="92"/>
      <c r="YY274" s="92"/>
      <c r="YZ274" s="92"/>
      <c r="ZA274" s="92"/>
      <c r="ZB274" s="92"/>
      <c r="ZC274" s="92"/>
      <c r="ZD274" s="92"/>
      <c r="ZE274" s="92"/>
      <c r="ZF274" s="92"/>
      <c r="ZG274" s="92"/>
      <c r="ZH274" s="92"/>
      <c r="ZI274" s="92"/>
      <c r="ZJ274" s="92"/>
      <c r="ZK274" s="92"/>
      <c r="ZL274" s="92"/>
      <c r="ZM274" s="92"/>
      <c r="ZN274" s="92"/>
      <c r="ZO274" s="92"/>
      <c r="ZP274" s="92"/>
      <c r="ZQ274" s="92"/>
      <c r="ZR274" s="92"/>
      <c r="ZS274" s="92"/>
      <c r="ZT274" s="92"/>
      <c r="ZU274" s="92"/>
      <c r="ZV274" s="92"/>
      <c r="ZW274" s="92"/>
      <c r="ZX274" s="92"/>
      <c r="ZY274" s="92"/>
      <c r="ZZ274" s="92"/>
      <c r="AAA274" s="92"/>
      <c r="AAB274" s="92"/>
      <c r="AAC274" s="92"/>
      <c r="AAD274" s="92"/>
      <c r="AAE274" s="92"/>
      <c r="AAF274" s="92"/>
      <c r="AAG274" s="92"/>
      <c r="AAH274" s="92"/>
      <c r="AAI274" s="92"/>
      <c r="AAJ274" s="92"/>
      <c r="AAK274" s="92"/>
      <c r="AAL274" s="92"/>
      <c r="AAM274" s="92"/>
      <c r="AAN274" s="92"/>
      <c r="AAO274" s="92"/>
      <c r="AAP274" s="92"/>
      <c r="AAQ274" s="92"/>
      <c r="AAR274" s="92"/>
      <c r="AAS274" s="92"/>
      <c r="AAT274" s="92"/>
      <c r="AAU274" s="92"/>
      <c r="AAV274" s="92"/>
      <c r="AAW274" s="92"/>
      <c r="AAX274" s="92"/>
      <c r="AAY274" s="92"/>
      <c r="AAZ274" s="92"/>
      <c r="ABA274" s="92"/>
      <c r="ABB274" s="92"/>
      <c r="ABC274" s="92"/>
      <c r="ABD274" s="92"/>
      <c r="ABE274" s="92"/>
      <c r="ABF274" s="92"/>
      <c r="ABG274" s="92"/>
      <c r="ABH274" s="92"/>
      <c r="ABI274" s="92"/>
      <c r="ABJ274" s="92"/>
      <c r="ABK274" s="92"/>
      <c r="ABL274" s="92"/>
      <c r="ABM274" s="92"/>
      <c r="ABN274" s="92"/>
      <c r="ABO274" s="92"/>
      <c r="ABP274" s="92"/>
      <c r="ABQ274" s="92"/>
      <c r="ABR274" s="92"/>
      <c r="ABS274" s="92"/>
      <c r="ABT274" s="92"/>
      <c r="ABU274" s="92"/>
      <c r="ABV274" s="92"/>
      <c r="ABW274" s="92"/>
      <c r="ABX274" s="92"/>
      <c r="ABY274" s="92"/>
      <c r="ABZ274" s="92"/>
      <c r="ACA274" s="92"/>
      <c r="ACB274" s="92"/>
      <c r="ACC274" s="92"/>
      <c r="ACD274" s="92"/>
      <c r="ACE274" s="92"/>
      <c r="ACF274" s="92"/>
      <c r="ACG274" s="92"/>
      <c r="ACH274" s="92"/>
      <c r="ACI274" s="92"/>
      <c r="ACJ274" s="92"/>
      <c r="ACK274" s="92"/>
      <c r="ACL274" s="92"/>
      <c r="ACM274" s="92"/>
      <c r="ACN274" s="92"/>
      <c r="ACO274" s="92"/>
      <c r="ACP274" s="92"/>
      <c r="ACQ274" s="92"/>
      <c r="ACR274" s="92"/>
      <c r="ACS274" s="92"/>
      <c r="ACT274" s="92"/>
      <c r="ACU274" s="92"/>
      <c r="ACV274" s="92"/>
      <c r="ACW274" s="92"/>
      <c r="ACX274" s="92"/>
      <c r="ACY274" s="92"/>
      <c r="ACZ274" s="92"/>
      <c r="ADA274" s="92"/>
      <c r="ADB274" s="92"/>
      <c r="ADC274" s="92"/>
      <c r="ADD274" s="92"/>
      <c r="ADE274" s="92"/>
      <c r="ADF274" s="92"/>
      <c r="ADG274" s="92"/>
      <c r="ADH274" s="92"/>
      <c r="ADI274" s="92"/>
      <c r="ADJ274" s="92"/>
      <c r="ADK274" s="92"/>
      <c r="ADL274" s="92"/>
      <c r="ADM274" s="92"/>
      <c r="ADN274" s="92"/>
      <c r="ADO274" s="92"/>
      <c r="ADP274" s="92"/>
      <c r="ADQ274" s="92"/>
      <c r="ADR274" s="92"/>
      <c r="ADS274" s="92"/>
      <c r="ADT274" s="92"/>
      <c r="ADU274" s="92"/>
      <c r="ADV274" s="92"/>
      <c r="ADW274" s="92"/>
      <c r="ADX274" s="92"/>
      <c r="ADY274" s="92"/>
      <c r="ADZ274" s="92"/>
      <c r="AEA274" s="92"/>
      <c r="AEB274" s="92"/>
      <c r="AEC274" s="92"/>
      <c r="AED274" s="92"/>
      <c r="AEE274" s="92"/>
      <c r="AEF274" s="92"/>
      <c r="AEG274" s="92"/>
      <c r="AEH274" s="92"/>
      <c r="AEI274" s="92"/>
      <c r="AEJ274" s="92"/>
      <c r="AEK274" s="92"/>
      <c r="AEL274" s="92"/>
      <c r="AEM274" s="92"/>
      <c r="AEN274" s="92"/>
      <c r="AEO274" s="92"/>
      <c r="AEP274" s="92"/>
      <c r="AEQ274" s="92"/>
      <c r="AER274" s="92"/>
      <c r="AES274" s="92"/>
      <c r="AET274" s="92"/>
      <c r="AEU274" s="92"/>
      <c r="AEV274" s="92"/>
      <c r="AEW274" s="92"/>
      <c r="AEX274" s="92"/>
      <c r="AEY274" s="92"/>
      <c r="AEZ274" s="92"/>
      <c r="AFA274" s="92"/>
      <c r="AFB274" s="92"/>
      <c r="AFC274" s="92"/>
      <c r="AFD274" s="92"/>
      <c r="AFE274" s="92"/>
      <c r="AFF274" s="92"/>
      <c r="AFG274" s="92"/>
      <c r="AFH274" s="92"/>
      <c r="AFI274" s="92"/>
      <c r="AFJ274" s="92"/>
      <c r="AFK274" s="92"/>
      <c r="AFL274" s="92"/>
      <c r="AFM274" s="92"/>
      <c r="AFN274" s="92"/>
      <c r="AFO274" s="92"/>
      <c r="AFP274" s="92"/>
      <c r="AFQ274" s="92"/>
      <c r="AFR274" s="92"/>
      <c r="AFS274" s="92"/>
      <c r="AFT274" s="92"/>
      <c r="AFU274" s="92"/>
      <c r="AFV274" s="92"/>
      <c r="AFW274" s="92"/>
      <c r="AFX274" s="92"/>
      <c r="AFY274" s="92"/>
      <c r="AFZ274" s="92"/>
      <c r="AGA274" s="92"/>
      <c r="AGB274" s="92"/>
      <c r="AGC274" s="92"/>
      <c r="AGD274" s="92"/>
      <c r="AGE274" s="92"/>
      <c r="AGF274" s="92"/>
      <c r="AGG274" s="92"/>
      <c r="AGH274" s="92"/>
      <c r="AGI274" s="92"/>
      <c r="AGJ274" s="92"/>
      <c r="AGK274" s="92"/>
      <c r="AGL274" s="92"/>
      <c r="AGM274" s="92"/>
      <c r="AGN274" s="92"/>
      <c r="AGO274" s="92"/>
      <c r="AGP274" s="92"/>
      <c r="AGQ274" s="92"/>
      <c r="AGR274" s="92"/>
      <c r="AGS274" s="92"/>
      <c r="AGT274" s="92"/>
      <c r="AGU274" s="92"/>
      <c r="AGV274" s="92"/>
      <c r="AGW274" s="92"/>
      <c r="AGX274" s="92"/>
      <c r="AGY274" s="92"/>
      <c r="AGZ274" s="92"/>
      <c r="AHA274" s="92"/>
      <c r="AHB274" s="92"/>
      <c r="AHC274" s="92"/>
      <c r="AHD274" s="92"/>
      <c r="AHE274" s="92"/>
      <c r="AHF274" s="92"/>
      <c r="AHG274" s="92"/>
      <c r="AHH274" s="92"/>
      <c r="AHI274" s="92"/>
      <c r="AHJ274" s="92"/>
      <c r="AHK274" s="92"/>
      <c r="AHL274" s="92"/>
      <c r="AHM274" s="92"/>
      <c r="AHN274" s="92"/>
      <c r="AHO274" s="92"/>
      <c r="AHP274" s="92"/>
      <c r="AHQ274" s="92"/>
      <c r="AHR274" s="92"/>
      <c r="AHS274" s="92"/>
      <c r="AHT274" s="92"/>
      <c r="AHU274" s="92"/>
      <c r="AHV274" s="92"/>
      <c r="AHW274" s="92"/>
      <c r="AHX274" s="92"/>
      <c r="AHY274" s="92"/>
      <c r="AHZ274" s="92"/>
      <c r="AIA274" s="92"/>
      <c r="AIB274" s="92"/>
      <c r="AIC274" s="92"/>
      <c r="AID274" s="92"/>
      <c r="AIE274" s="92"/>
      <c r="AIF274" s="92"/>
      <c r="AIG274" s="92"/>
      <c r="AIH274" s="92"/>
      <c r="AII274" s="92"/>
      <c r="AIJ274" s="92"/>
      <c r="AIK274" s="92"/>
      <c r="AIL274" s="92"/>
      <c r="AIM274" s="92"/>
      <c r="AIN274" s="92"/>
      <c r="AIO274" s="92"/>
      <c r="AIP274" s="92"/>
      <c r="AIQ274" s="92"/>
      <c r="AIR274" s="92"/>
      <c r="AIS274" s="92"/>
      <c r="AIT274" s="92"/>
      <c r="AIU274" s="92"/>
      <c r="AIV274" s="92"/>
      <c r="AIW274" s="92"/>
      <c r="AIX274" s="92"/>
      <c r="AIY274" s="92"/>
      <c r="AIZ274" s="92"/>
      <c r="AJA274" s="92"/>
      <c r="AJB274" s="92"/>
      <c r="AJC274" s="92"/>
      <c r="AJD274" s="92"/>
      <c r="AJE274" s="92"/>
      <c r="AJF274" s="92"/>
      <c r="AJG274" s="92"/>
      <c r="AJH274" s="92"/>
      <c r="AJI274" s="92"/>
      <c r="AJJ274" s="92"/>
      <c r="AJK274" s="92"/>
    </row>
    <row r="275" spans="1:947" s="515" customFormat="1" ht="12.75" customHeight="1">
      <c r="A275" s="93"/>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c r="CK275" s="92"/>
      <c r="CL275" s="92"/>
      <c r="CM275" s="92"/>
      <c r="CN275" s="92"/>
      <c r="CO275" s="92"/>
      <c r="CP275" s="92"/>
      <c r="CQ275" s="92"/>
      <c r="CR275" s="92"/>
      <c r="CS275" s="92"/>
      <c r="CT275" s="92"/>
      <c r="CU275" s="92"/>
      <c r="CV275" s="92"/>
      <c r="CW275" s="92"/>
      <c r="CX275" s="92"/>
      <c r="CY275" s="92"/>
      <c r="CZ275" s="92"/>
      <c r="DA275" s="92"/>
      <c r="DB275" s="92"/>
      <c r="DC275" s="92"/>
      <c r="DD275" s="92"/>
      <c r="DE275" s="92"/>
      <c r="DF275" s="92"/>
      <c r="DG275" s="92"/>
      <c r="DH275" s="92"/>
      <c r="DI275" s="92"/>
      <c r="DJ275" s="92"/>
      <c r="DK275" s="92"/>
      <c r="DL275" s="92"/>
      <c r="DM275" s="92"/>
      <c r="DN275" s="92"/>
      <c r="DO275" s="92"/>
      <c r="DP275" s="92"/>
      <c r="DQ275" s="92"/>
      <c r="DR275" s="92"/>
      <c r="DS275" s="92"/>
      <c r="DT275" s="92"/>
      <c r="DU275" s="92"/>
      <c r="DV275" s="92"/>
      <c r="DW275" s="92"/>
      <c r="DX275" s="92"/>
      <c r="DY275" s="92"/>
      <c r="DZ275" s="92"/>
      <c r="EA275" s="92"/>
      <c r="EB275" s="92"/>
      <c r="EC275" s="92"/>
      <c r="ED275" s="92"/>
      <c r="EE275" s="92"/>
      <c r="EF275" s="92"/>
      <c r="EG275" s="92"/>
      <c r="EH275" s="92"/>
      <c r="EI275" s="92"/>
      <c r="EJ275" s="92"/>
      <c r="EK275" s="92"/>
      <c r="EL275" s="92"/>
      <c r="EM275" s="92"/>
      <c r="EN275" s="92"/>
      <c r="EO275" s="92"/>
      <c r="EP275" s="92"/>
      <c r="EQ275" s="92"/>
      <c r="ER275" s="92"/>
      <c r="ES275" s="92"/>
      <c r="ET275" s="92"/>
      <c r="EU275" s="92"/>
      <c r="EV275" s="92"/>
      <c r="EW275" s="92"/>
      <c r="EX275" s="92"/>
      <c r="EY275" s="92"/>
      <c r="EZ275" s="92"/>
      <c r="FA275" s="92"/>
      <c r="FB275" s="92"/>
      <c r="FC275" s="92"/>
      <c r="FD275" s="92"/>
      <c r="FE275" s="92"/>
      <c r="FF275" s="92"/>
      <c r="FG275" s="92"/>
      <c r="FH275" s="92"/>
      <c r="FI275" s="92"/>
      <c r="FJ275" s="92"/>
      <c r="FK275" s="92"/>
      <c r="FL275" s="92"/>
      <c r="FM275" s="92"/>
      <c r="FN275" s="92"/>
      <c r="FO275" s="92"/>
      <c r="FP275" s="92"/>
      <c r="FQ275" s="92"/>
      <c r="FR275" s="92"/>
      <c r="FS275" s="92"/>
      <c r="FT275" s="92"/>
      <c r="FU275" s="92"/>
      <c r="FV275" s="92"/>
      <c r="FW275" s="92"/>
      <c r="FX275" s="92"/>
      <c r="FY275" s="92"/>
      <c r="FZ275" s="92"/>
      <c r="GA275" s="92"/>
      <c r="GB275" s="92"/>
      <c r="GC275" s="92"/>
      <c r="GD275" s="92"/>
      <c r="GE275" s="92"/>
      <c r="GF275" s="92"/>
      <c r="GG275" s="92"/>
      <c r="GH275" s="92"/>
      <c r="GI275" s="92"/>
      <c r="GJ275" s="92"/>
      <c r="GK275" s="92"/>
      <c r="GL275" s="92"/>
      <c r="GM275" s="92"/>
      <c r="GN275" s="92"/>
      <c r="GO275" s="92"/>
      <c r="GP275" s="92"/>
      <c r="GQ275" s="92"/>
      <c r="GR275" s="92"/>
      <c r="GS275" s="92"/>
      <c r="GT275" s="92"/>
      <c r="GU275" s="92"/>
      <c r="GV275" s="92"/>
      <c r="GW275" s="92"/>
      <c r="GX275" s="92"/>
      <c r="GY275" s="92"/>
      <c r="GZ275" s="92"/>
      <c r="HA275" s="92"/>
      <c r="HB275" s="92"/>
      <c r="HC275" s="92"/>
      <c r="HD275" s="92"/>
      <c r="HE275" s="92"/>
      <c r="HF275" s="92"/>
      <c r="HG275" s="92"/>
      <c r="HH275" s="92"/>
      <c r="HI275" s="92"/>
      <c r="HJ275" s="92"/>
      <c r="HK275" s="92"/>
      <c r="HL275" s="92"/>
      <c r="HM275" s="92"/>
      <c r="HN275" s="92"/>
      <c r="HO275" s="92"/>
      <c r="HP275" s="92"/>
      <c r="HQ275" s="92"/>
      <c r="HR275" s="92"/>
      <c r="HS275" s="92"/>
      <c r="HT275" s="92"/>
      <c r="HU275" s="92"/>
      <c r="HV275" s="92"/>
      <c r="HW275" s="92"/>
      <c r="HX275" s="92"/>
      <c r="HY275" s="92"/>
      <c r="HZ275" s="92"/>
      <c r="IA275" s="92"/>
      <c r="IB275" s="92"/>
      <c r="IC275" s="92"/>
      <c r="ID275" s="92"/>
      <c r="IE275" s="92"/>
      <c r="IF275" s="92"/>
      <c r="IG275" s="92"/>
      <c r="IH275" s="92"/>
      <c r="II275" s="92"/>
      <c r="IJ275" s="92"/>
      <c r="IK275" s="92"/>
      <c r="IL275" s="92"/>
      <c r="IM275" s="92"/>
      <c r="IN275" s="92"/>
      <c r="IO275" s="92"/>
      <c r="IP275" s="92"/>
      <c r="IQ275" s="92"/>
      <c r="IR275" s="92"/>
      <c r="IS275" s="92"/>
      <c r="IT275" s="92"/>
      <c r="IU275" s="92"/>
      <c r="IV275" s="92"/>
      <c r="IW275" s="92"/>
      <c r="IX275" s="92"/>
      <c r="IY275" s="92"/>
      <c r="IZ275" s="92"/>
      <c r="JA275" s="92"/>
      <c r="JB275" s="92"/>
      <c r="JC275" s="92"/>
      <c r="JD275" s="92"/>
      <c r="JE275" s="92"/>
      <c r="JF275" s="92"/>
      <c r="JG275" s="92"/>
      <c r="JH275" s="92"/>
      <c r="JI275" s="92"/>
      <c r="JJ275" s="92"/>
      <c r="JK275" s="92"/>
      <c r="JL275" s="92"/>
      <c r="JM275" s="92"/>
      <c r="JN275" s="92"/>
      <c r="JO275" s="92"/>
      <c r="JP275" s="92"/>
      <c r="JQ275" s="92"/>
      <c r="JR275" s="92"/>
      <c r="JS275" s="92"/>
      <c r="JT275" s="92"/>
      <c r="JU275" s="92"/>
      <c r="JV275" s="92"/>
      <c r="JW275" s="92"/>
      <c r="JX275" s="92"/>
      <c r="JY275" s="92"/>
      <c r="JZ275" s="92"/>
      <c r="KA275" s="92"/>
      <c r="KB275" s="92"/>
      <c r="KC275" s="92"/>
      <c r="KD275" s="92"/>
      <c r="KE275" s="92"/>
      <c r="KF275" s="92"/>
      <c r="KG275" s="92"/>
      <c r="KH275" s="92"/>
      <c r="KI275" s="92"/>
      <c r="KJ275" s="92"/>
      <c r="KK275" s="92"/>
      <c r="KL275" s="92"/>
      <c r="KM275" s="92"/>
      <c r="KN275" s="92"/>
      <c r="KO275" s="92"/>
      <c r="KP275" s="92"/>
      <c r="KQ275" s="92"/>
      <c r="KR275" s="92"/>
      <c r="KS275" s="92"/>
      <c r="KT275" s="92"/>
      <c r="KU275" s="92"/>
      <c r="KV275" s="92"/>
      <c r="KW275" s="92"/>
      <c r="KX275" s="92"/>
      <c r="KY275" s="92"/>
      <c r="KZ275" s="92"/>
      <c r="LA275" s="92"/>
      <c r="LB275" s="92"/>
      <c r="LC275" s="92"/>
      <c r="LD275" s="92"/>
      <c r="LE275" s="92"/>
      <c r="LF275" s="92"/>
      <c r="LG275" s="92"/>
      <c r="LH275" s="92"/>
      <c r="LI275" s="92"/>
      <c r="LJ275" s="92"/>
      <c r="LK275" s="92"/>
      <c r="LL275" s="92"/>
      <c r="LM275" s="92"/>
      <c r="LN275" s="92"/>
      <c r="LO275" s="92"/>
      <c r="LP275" s="92"/>
      <c r="LQ275" s="92"/>
      <c r="LR275" s="92"/>
      <c r="LS275" s="92"/>
      <c r="LT275" s="92"/>
      <c r="LU275" s="92"/>
      <c r="LV275" s="92"/>
      <c r="LW275" s="92"/>
      <c r="LX275" s="92"/>
      <c r="LY275" s="92"/>
      <c r="LZ275" s="92"/>
      <c r="MA275" s="92"/>
      <c r="MB275" s="92"/>
      <c r="MC275" s="92"/>
      <c r="MD275" s="92"/>
      <c r="ME275" s="92"/>
      <c r="MF275" s="92"/>
      <c r="MG275" s="92"/>
      <c r="MH275" s="92"/>
      <c r="MI275" s="92"/>
      <c r="MJ275" s="92"/>
      <c r="MK275" s="92"/>
      <c r="ML275" s="92"/>
      <c r="MM275" s="92"/>
      <c r="MN275" s="92"/>
      <c r="MO275" s="92"/>
      <c r="MP275" s="92"/>
      <c r="MQ275" s="92"/>
      <c r="MR275" s="92"/>
      <c r="MS275" s="92"/>
      <c r="MT275" s="92"/>
      <c r="MU275" s="92"/>
      <c r="MV275" s="92"/>
      <c r="MW275" s="92"/>
      <c r="MX275" s="92"/>
      <c r="MY275" s="92"/>
      <c r="MZ275" s="92"/>
      <c r="NA275" s="92"/>
      <c r="NB275" s="92"/>
      <c r="NC275" s="92"/>
      <c r="ND275" s="92"/>
      <c r="NE275" s="92"/>
      <c r="NF275" s="92"/>
      <c r="NG275" s="92"/>
      <c r="NH275" s="92"/>
      <c r="NI275" s="92"/>
      <c r="NJ275" s="92"/>
      <c r="NK275" s="92"/>
      <c r="NL275" s="92"/>
      <c r="NM275" s="92"/>
      <c r="NN275" s="92"/>
      <c r="NO275" s="92"/>
      <c r="NP275" s="92"/>
      <c r="NQ275" s="92"/>
      <c r="NR275" s="92"/>
      <c r="NS275" s="92"/>
      <c r="NT275" s="92"/>
      <c r="NU275" s="92"/>
      <c r="NV275" s="92"/>
      <c r="NW275" s="92"/>
      <c r="NX275" s="92"/>
      <c r="NY275" s="92"/>
      <c r="NZ275" s="92"/>
      <c r="OA275" s="92"/>
      <c r="OB275" s="92"/>
      <c r="OC275" s="92"/>
      <c r="OD275" s="92"/>
      <c r="OE275" s="92"/>
      <c r="OF275" s="92"/>
      <c r="OG275" s="92"/>
      <c r="OH275" s="92"/>
      <c r="OI275" s="92"/>
      <c r="OJ275" s="92"/>
      <c r="OK275" s="92"/>
      <c r="OL275" s="92"/>
      <c r="OM275" s="92"/>
      <c r="ON275" s="92"/>
      <c r="OO275" s="92"/>
      <c r="OP275" s="92"/>
      <c r="OQ275" s="92"/>
      <c r="OR275" s="92"/>
      <c r="OS275" s="92"/>
      <c r="OT275" s="92"/>
      <c r="OU275" s="92"/>
      <c r="OV275" s="92"/>
      <c r="OW275" s="92"/>
      <c r="OX275" s="92"/>
      <c r="OY275" s="92"/>
      <c r="OZ275" s="92"/>
      <c r="PA275" s="92"/>
      <c r="PB275" s="92"/>
      <c r="PC275" s="92"/>
      <c r="PD275" s="92"/>
      <c r="PE275" s="92"/>
      <c r="PF275" s="92"/>
      <c r="PG275" s="92"/>
      <c r="PH275" s="92"/>
      <c r="PI275" s="92"/>
      <c r="PJ275" s="92"/>
      <c r="PK275" s="92"/>
      <c r="PL275" s="92"/>
      <c r="PM275" s="92"/>
      <c r="PN275" s="92"/>
      <c r="PO275" s="92"/>
      <c r="PP275" s="92"/>
      <c r="PQ275" s="92"/>
      <c r="PR275" s="92"/>
      <c r="PS275" s="92"/>
      <c r="PT275" s="92"/>
      <c r="PU275" s="92"/>
      <c r="PV275" s="92"/>
      <c r="PW275" s="92"/>
      <c r="PX275" s="92"/>
      <c r="PY275" s="92"/>
      <c r="PZ275" s="92"/>
      <c r="QA275" s="92"/>
      <c r="QB275" s="92"/>
      <c r="QC275" s="92"/>
      <c r="QD275" s="92"/>
      <c r="QE275" s="92"/>
      <c r="QF275" s="92"/>
      <c r="QG275" s="92"/>
      <c r="QH275" s="92"/>
      <c r="QI275" s="92"/>
      <c r="QJ275" s="92"/>
      <c r="QK275" s="92"/>
      <c r="QL275" s="92"/>
      <c r="QM275" s="92"/>
      <c r="QN275" s="92"/>
      <c r="QO275" s="92"/>
      <c r="QP275" s="92"/>
      <c r="QQ275" s="92"/>
      <c r="QR275" s="92"/>
      <c r="QS275" s="92"/>
      <c r="QT275" s="92"/>
      <c r="QU275" s="92"/>
      <c r="QV275" s="92"/>
      <c r="QW275" s="92"/>
      <c r="QX275" s="92"/>
      <c r="QY275" s="92"/>
      <c r="QZ275" s="92"/>
      <c r="RA275" s="92"/>
      <c r="RB275" s="92"/>
      <c r="RC275" s="92"/>
      <c r="RD275" s="92"/>
      <c r="RE275" s="92"/>
      <c r="RF275" s="92"/>
      <c r="RG275" s="92"/>
      <c r="RH275" s="92"/>
      <c r="RI275" s="92"/>
      <c r="RJ275" s="92"/>
      <c r="RK275" s="92"/>
      <c r="RL275" s="92"/>
      <c r="RM275" s="92"/>
      <c r="RN275" s="92"/>
      <c r="RO275" s="92"/>
      <c r="RP275" s="92"/>
      <c r="RQ275" s="92"/>
      <c r="RR275" s="92"/>
      <c r="RS275" s="92"/>
      <c r="RT275" s="92"/>
      <c r="RU275" s="92"/>
      <c r="RV275" s="92"/>
      <c r="RW275" s="92"/>
      <c r="RX275" s="92"/>
      <c r="RY275" s="92"/>
      <c r="RZ275" s="92"/>
      <c r="SA275" s="92"/>
      <c r="SB275" s="92"/>
      <c r="SC275" s="92"/>
      <c r="SD275" s="92"/>
      <c r="SE275" s="92"/>
      <c r="SF275" s="92"/>
      <c r="SG275" s="92"/>
      <c r="SH275" s="92"/>
      <c r="SI275" s="92"/>
      <c r="SJ275" s="92"/>
      <c r="SK275" s="92"/>
      <c r="SL275" s="92"/>
      <c r="SM275" s="92"/>
      <c r="SN275" s="92"/>
      <c r="SO275" s="92"/>
      <c r="SP275" s="92"/>
      <c r="SQ275" s="92"/>
      <c r="SR275" s="92"/>
      <c r="SS275" s="92"/>
      <c r="ST275" s="92"/>
      <c r="SU275" s="92"/>
      <c r="SV275" s="92"/>
      <c r="SW275" s="92"/>
      <c r="SX275" s="92"/>
      <c r="SY275" s="92"/>
      <c r="SZ275" s="92"/>
      <c r="TA275" s="92"/>
      <c r="TB275" s="92"/>
      <c r="TC275" s="92"/>
      <c r="TD275" s="92"/>
      <c r="TE275" s="92"/>
      <c r="TF275" s="92"/>
      <c r="TG275" s="92"/>
      <c r="TH275" s="92"/>
      <c r="TI275" s="92"/>
      <c r="TJ275" s="92"/>
      <c r="TK275" s="92"/>
      <c r="TL275" s="92"/>
      <c r="TM275" s="92"/>
      <c r="TN275" s="92"/>
      <c r="TO275" s="92"/>
      <c r="TP275" s="92"/>
      <c r="TQ275" s="92"/>
      <c r="TR275" s="92"/>
      <c r="TS275" s="92"/>
      <c r="TT275" s="92"/>
      <c r="TU275" s="92"/>
      <c r="TV275" s="92"/>
      <c r="TW275" s="92"/>
      <c r="TX275" s="92"/>
      <c r="TY275" s="92"/>
      <c r="TZ275" s="92"/>
      <c r="UA275" s="92"/>
      <c r="UB275" s="92"/>
      <c r="UC275" s="92"/>
      <c r="UD275" s="92"/>
      <c r="UE275" s="92"/>
      <c r="UF275" s="92"/>
      <c r="UG275" s="92"/>
      <c r="UH275" s="92"/>
      <c r="UI275" s="92"/>
      <c r="UJ275" s="92"/>
      <c r="UK275" s="92"/>
      <c r="UL275" s="92"/>
      <c r="UM275" s="92"/>
      <c r="UN275" s="92"/>
      <c r="UO275" s="92"/>
      <c r="UP275" s="92"/>
      <c r="UQ275" s="92"/>
      <c r="UR275" s="92"/>
      <c r="US275" s="92"/>
      <c r="UT275" s="92"/>
      <c r="UU275" s="92"/>
      <c r="UV275" s="92"/>
      <c r="UW275" s="92"/>
      <c r="UX275" s="92"/>
      <c r="UY275" s="92"/>
      <c r="UZ275" s="92"/>
      <c r="VA275" s="92"/>
      <c r="VB275" s="92"/>
      <c r="VC275" s="92"/>
      <c r="VD275" s="92"/>
      <c r="VE275" s="92"/>
      <c r="VF275" s="92"/>
      <c r="VG275" s="92"/>
      <c r="VH275" s="92"/>
      <c r="VI275" s="92"/>
      <c r="VJ275" s="92"/>
      <c r="VK275" s="92"/>
      <c r="VL275" s="92"/>
      <c r="VM275" s="92"/>
      <c r="VN275" s="92"/>
      <c r="VO275" s="92"/>
      <c r="VP275" s="92"/>
      <c r="VQ275" s="92"/>
      <c r="VR275" s="92"/>
      <c r="VS275" s="92"/>
      <c r="VT275" s="92"/>
      <c r="VU275" s="92"/>
      <c r="VV275" s="92"/>
      <c r="VW275" s="92"/>
      <c r="VX275" s="92"/>
      <c r="VY275" s="92"/>
      <c r="VZ275" s="92"/>
      <c r="WA275" s="92"/>
      <c r="WB275" s="92"/>
      <c r="WC275" s="92"/>
      <c r="WD275" s="92"/>
      <c r="WE275" s="92"/>
      <c r="WF275" s="92"/>
      <c r="WG275" s="92"/>
      <c r="WH275" s="92"/>
      <c r="WI275" s="92"/>
      <c r="WJ275" s="92"/>
      <c r="WK275" s="92"/>
      <c r="WL275" s="92"/>
      <c r="WM275" s="92"/>
      <c r="WN275" s="92"/>
      <c r="WO275" s="92"/>
      <c r="WP275" s="92"/>
      <c r="WQ275" s="92"/>
      <c r="WR275" s="92"/>
      <c r="WS275" s="92"/>
      <c r="WT275" s="92"/>
      <c r="WU275" s="92"/>
      <c r="WV275" s="92"/>
      <c r="WW275" s="92"/>
      <c r="WX275" s="92"/>
      <c r="WY275" s="92"/>
      <c r="WZ275" s="92"/>
      <c r="XA275" s="92"/>
      <c r="XB275" s="92"/>
      <c r="XC275" s="92"/>
      <c r="XD275" s="92"/>
      <c r="XE275" s="92"/>
      <c r="XF275" s="92"/>
      <c r="XG275" s="92"/>
      <c r="XH275" s="92"/>
      <c r="XI275" s="92"/>
      <c r="XJ275" s="92"/>
      <c r="XK275" s="92"/>
      <c r="XL275" s="92"/>
      <c r="XM275" s="92"/>
      <c r="XN275" s="92"/>
      <c r="XO275" s="92"/>
      <c r="XP275" s="92"/>
      <c r="XQ275" s="92"/>
      <c r="XR275" s="92"/>
      <c r="XS275" s="92"/>
      <c r="XT275" s="92"/>
      <c r="XU275" s="92"/>
      <c r="XV275" s="92"/>
      <c r="XW275" s="92"/>
      <c r="XX275" s="92"/>
      <c r="XY275" s="92"/>
      <c r="XZ275" s="92"/>
      <c r="YA275" s="92"/>
      <c r="YB275" s="92"/>
      <c r="YC275" s="92"/>
      <c r="YD275" s="92"/>
      <c r="YE275" s="92"/>
      <c r="YF275" s="92"/>
      <c r="YG275" s="92"/>
      <c r="YH275" s="92"/>
      <c r="YI275" s="92"/>
      <c r="YJ275" s="92"/>
      <c r="YK275" s="92"/>
      <c r="YL275" s="92"/>
      <c r="YM275" s="92"/>
      <c r="YN275" s="92"/>
      <c r="YO275" s="92"/>
      <c r="YP275" s="92"/>
      <c r="YQ275" s="92"/>
      <c r="YR275" s="92"/>
      <c r="YS275" s="92"/>
      <c r="YT275" s="92"/>
      <c r="YU275" s="92"/>
      <c r="YV275" s="92"/>
      <c r="YW275" s="92"/>
      <c r="YX275" s="92"/>
      <c r="YY275" s="92"/>
      <c r="YZ275" s="92"/>
      <c r="ZA275" s="92"/>
      <c r="ZB275" s="92"/>
      <c r="ZC275" s="92"/>
      <c r="ZD275" s="92"/>
      <c r="ZE275" s="92"/>
      <c r="ZF275" s="92"/>
      <c r="ZG275" s="92"/>
      <c r="ZH275" s="92"/>
      <c r="ZI275" s="92"/>
      <c r="ZJ275" s="92"/>
      <c r="ZK275" s="92"/>
      <c r="ZL275" s="92"/>
      <c r="ZM275" s="92"/>
      <c r="ZN275" s="92"/>
      <c r="ZO275" s="92"/>
      <c r="ZP275" s="92"/>
      <c r="ZQ275" s="92"/>
      <c r="ZR275" s="92"/>
      <c r="ZS275" s="92"/>
      <c r="ZT275" s="92"/>
      <c r="ZU275" s="92"/>
      <c r="ZV275" s="92"/>
      <c r="ZW275" s="92"/>
      <c r="ZX275" s="92"/>
      <c r="ZY275" s="92"/>
      <c r="ZZ275" s="92"/>
      <c r="AAA275" s="92"/>
      <c r="AAB275" s="92"/>
      <c r="AAC275" s="92"/>
      <c r="AAD275" s="92"/>
      <c r="AAE275" s="92"/>
      <c r="AAF275" s="92"/>
      <c r="AAG275" s="92"/>
      <c r="AAH275" s="92"/>
      <c r="AAI275" s="92"/>
      <c r="AAJ275" s="92"/>
      <c r="AAK275" s="92"/>
      <c r="AAL275" s="92"/>
      <c r="AAM275" s="92"/>
      <c r="AAN275" s="92"/>
      <c r="AAO275" s="92"/>
      <c r="AAP275" s="92"/>
      <c r="AAQ275" s="92"/>
      <c r="AAR275" s="92"/>
      <c r="AAS275" s="92"/>
      <c r="AAT275" s="92"/>
      <c r="AAU275" s="92"/>
      <c r="AAV275" s="92"/>
      <c r="AAW275" s="92"/>
      <c r="AAX275" s="92"/>
      <c r="AAY275" s="92"/>
      <c r="AAZ275" s="92"/>
      <c r="ABA275" s="92"/>
      <c r="ABB275" s="92"/>
      <c r="ABC275" s="92"/>
      <c r="ABD275" s="92"/>
      <c r="ABE275" s="92"/>
      <c r="ABF275" s="92"/>
      <c r="ABG275" s="92"/>
      <c r="ABH275" s="92"/>
      <c r="ABI275" s="92"/>
      <c r="ABJ275" s="92"/>
      <c r="ABK275" s="92"/>
      <c r="ABL275" s="92"/>
      <c r="ABM275" s="92"/>
      <c r="ABN275" s="92"/>
      <c r="ABO275" s="92"/>
      <c r="ABP275" s="92"/>
      <c r="ABQ275" s="92"/>
      <c r="ABR275" s="92"/>
      <c r="ABS275" s="92"/>
      <c r="ABT275" s="92"/>
      <c r="ABU275" s="92"/>
      <c r="ABV275" s="92"/>
      <c r="ABW275" s="92"/>
      <c r="ABX275" s="92"/>
      <c r="ABY275" s="92"/>
      <c r="ABZ275" s="92"/>
      <c r="ACA275" s="92"/>
      <c r="ACB275" s="92"/>
      <c r="ACC275" s="92"/>
      <c r="ACD275" s="92"/>
      <c r="ACE275" s="92"/>
      <c r="ACF275" s="92"/>
      <c r="ACG275" s="92"/>
      <c r="ACH275" s="92"/>
      <c r="ACI275" s="92"/>
      <c r="ACJ275" s="92"/>
      <c r="ACK275" s="92"/>
      <c r="ACL275" s="92"/>
      <c r="ACM275" s="92"/>
      <c r="ACN275" s="92"/>
      <c r="ACO275" s="92"/>
      <c r="ACP275" s="92"/>
      <c r="ACQ275" s="92"/>
      <c r="ACR275" s="92"/>
      <c r="ACS275" s="92"/>
      <c r="ACT275" s="92"/>
      <c r="ACU275" s="92"/>
      <c r="ACV275" s="92"/>
      <c r="ACW275" s="92"/>
      <c r="ACX275" s="92"/>
      <c r="ACY275" s="92"/>
      <c r="ACZ275" s="92"/>
      <c r="ADA275" s="92"/>
      <c r="ADB275" s="92"/>
      <c r="ADC275" s="92"/>
      <c r="ADD275" s="92"/>
      <c r="ADE275" s="92"/>
      <c r="ADF275" s="92"/>
      <c r="ADG275" s="92"/>
      <c r="ADH275" s="92"/>
      <c r="ADI275" s="92"/>
      <c r="ADJ275" s="92"/>
      <c r="ADK275" s="92"/>
      <c r="ADL275" s="92"/>
      <c r="ADM275" s="92"/>
      <c r="ADN275" s="92"/>
      <c r="ADO275" s="92"/>
      <c r="ADP275" s="92"/>
      <c r="ADQ275" s="92"/>
      <c r="ADR275" s="92"/>
      <c r="ADS275" s="92"/>
      <c r="ADT275" s="92"/>
      <c r="ADU275" s="92"/>
      <c r="ADV275" s="92"/>
      <c r="ADW275" s="92"/>
      <c r="ADX275" s="92"/>
      <c r="ADY275" s="92"/>
      <c r="ADZ275" s="92"/>
      <c r="AEA275" s="92"/>
      <c r="AEB275" s="92"/>
      <c r="AEC275" s="92"/>
      <c r="AED275" s="92"/>
      <c r="AEE275" s="92"/>
      <c r="AEF275" s="92"/>
      <c r="AEG275" s="92"/>
      <c r="AEH275" s="92"/>
      <c r="AEI275" s="92"/>
      <c r="AEJ275" s="92"/>
      <c r="AEK275" s="92"/>
      <c r="AEL275" s="92"/>
      <c r="AEM275" s="92"/>
      <c r="AEN275" s="92"/>
      <c r="AEO275" s="92"/>
      <c r="AEP275" s="92"/>
      <c r="AEQ275" s="92"/>
      <c r="AER275" s="92"/>
      <c r="AES275" s="92"/>
      <c r="AET275" s="92"/>
      <c r="AEU275" s="92"/>
      <c r="AEV275" s="92"/>
      <c r="AEW275" s="92"/>
      <c r="AEX275" s="92"/>
      <c r="AEY275" s="92"/>
      <c r="AEZ275" s="92"/>
      <c r="AFA275" s="92"/>
      <c r="AFB275" s="92"/>
      <c r="AFC275" s="92"/>
      <c r="AFD275" s="92"/>
      <c r="AFE275" s="92"/>
      <c r="AFF275" s="92"/>
      <c r="AFG275" s="92"/>
      <c r="AFH275" s="92"/>
      <c r="AFI275" s="92"/>
      <c r="AFJ275" s="92"/>
      <c r="AFK275" s="92"/>
      <c r="AFL275" s="92"/>
      <c r="AFM275" s="92"/>
      <c r="AFN275" s="92"/>
      <c r="AFO275" s="92"/>
      <c r="AFP275" s="92"/>
      <c r="AFQ275" s="92"/>
      <c r="AFR275" s="92"/>
      <c r="AFS275" s="92"/>
      <c r="AFT275" s="92"/>
      <c r="AFU275" s="92"/>
      <c r="AFV275" s="92"/>
      <c r="AFW275" s="92"/>
      <c r="AFX275" s="92"/>
      <c r="AFY275" s="92"/>
      <c r="AFZ275" s="92"/>
      <c r="AGA275" s="92"/>
      <c r="AGB275" s="92"/>
      <c r="AGC275" s="92"/>
      <c r="AGD275" s="92"/>
      <c r="AGE275" s="92"/>
      <c r="AGF275" s="92"/>
      <c r="AGG275" s="92"/>
      <c r="AGH275" s="92"/>
      <c r="AGI275" s="92"/>
      <c r="AGJ275" s="92"/>
      <c r="AGK275" s="92"/>
      <c r="AGL275" s="92"/>
      <c r="AGM275" s="92"/>
      <c r="AGN275" s="92"/>
      <c r="AGO275" s="92"/>
      <c r="AGP275" s="92"/>
      <c r="AGQ275" s="92"/>
      <c r="AGR275" s="92"/>
      <c r="AGS275" s="92"/>
      <c r="AGT275" s="92"/>
      <c r="AGU275" s="92"/>
      <c r="AGV275" s="92"/>
      <c r="AGW275" s="92"/>
      <c r="AGX275" s="92"/>
      <c r="AGY275" s="92"/>
      <c r="AGZ275" s="92"/>
      <c r="AHA275" s="92"/>
      <c r="AHB275" s="92"/>
      <c r="AHC275" s="92"/>
      <c r="AHD275" s="92"/>
      <c r="AHE275" s="92"/>
      <c r="AHF275" s="92"/>
      <c r="AHG275" s="92"/>
      <c r="AHH275" s="92"/>
      <c r="AHI275" s="92"/>
      <c r="AHJ275" s="92"/>
      <c r="AHK275" s="92"/>
      <c r="AHL275" s="92"/>
      <c r="AHM275" s="92"/>
      <c r="AHN275" s="92"/>
      <c r="AHO275" s="92"/>
      <c r="AHP275" s="92"/>
      <c r="AHQ275" s="92"/>
      <c r="AHR275" s="92"/>
      <c r="AHS275" s="92"/>
      <c r="AHT275" s="92"/>
      <c r="AHU275" s="92"/>
      <c r="AHV275" s="92"/>
      <c r="AHW275" s="92"/>
      <c r="AHX275" s="92"/>
      <c r="AHY275" s="92"/>
      <c r="AHZ275" s="92"/>
      <c r="AIA275" s="92"/>
      <c r="AIB275" s="92"/>
      <c r="AIC275" s="92"/>
      <c r="AID275" s="92"/>
      <c r="AIE275" s="92"/>
      <c r="AIF275" s="92"/>
      <c r="AIG275" s="92"/>
      <c r="AIH275" s="92"/>
      <c r="AII275" s="92"/>
      <c r="AIJ275" s="92"/>
      <c r="AIK275" s="92"/>
      <c r="AIL275" s="92"/>
      <c r="AIM275" s="92"/>
      <c r="AIN275" s="92"/>
      <c r="AIO275" s="92"/>
      <c r="AIP275" s="92"/>
      <c r="AIQ275" s="92"/>
      <c r="AIR275" s="92"/>
      <c r="AIS275" s="92"/>
      <c r="AIT275" s="92"/>
      <c r="AIU275" s="92"/>
      <c r="AIV275" s="92"/>
      <c r="AIW275" s="92"/>
      <c r="AIX275" s="92"/>
      <c r="AIY275" s="92"/>
      <c r="AIZ275" s="92"/>
      <c r="AJA275" s="92"/>
      <c r="AJB275" s="92"/>
      <c r="AJC275" s="92"/>
      <c r="AJD275" s="92"/>
      <c r="AJE275" s="92"/>
      <c r="AJF275" s="92"/>
      <c r="AJG275" s="92"/>
      <c r="AJH275" s="92"/>
      <c r="AJI275" s="92"/>
      <c r="AJJ275" s="92"/>
      <c r="AJK275" s="92"/>
    </row>
    <row r="276" spans="1:947" s="515" customFormat="1" ht="12.75" customHeight="1">
      <c r="A276" s="93"/>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c r="CK276" s="92"/>
      <c r="CL276" s="92"/>
      <c r="CM276" s="92"/>
      <c r="CN276" s="92"/>
      <c r="CO276" s="92"/>
      <c r="CP276" s="92"/>
      <c r="CQ276" s="92"/>
      <c r="CR276" s="92"/>
      <c r="CS276" s="92"/>
      <c r="CT276" s="92"/>
      <c r="CU276" s="92"/>
      <c r="CV276" s="92"/>
      <c r="CW276" s="92"/>
      <c r="CX276" s="92"/>
      <c r="CY276" s="92"/>
      <c r="CZ276" s="92"/>
      <c r="DA276" s="92"/>
      <c r="DB276" s="92"/>
      <c r="DC276" s="92"/>
      <c r="DD276" s="92"/>
      <c r="DE276" s="92"/>
      <c r="DF276" s="92"/>
      <c r="DG276" s="92"/>
      <c r="DH276" s="92"/>
      <c r="DI276" s="92"/>
      <c r="DJ276" s="92"/>
      <c r="DK276" s="92"/>
      <c r="DL276" s="92"/>
      <c r="DM276" s="92"/>
      <c r="DN276" s="92"/>
      <c r="DO276" s="92"/>
      <c r="DP276" s="92"/>
      <c r="DQ276" s="92"/>
      <c r="DR276" s="92"/>
      <c r="DS276" s="92"/>
      <c r="DT276" s="92"/>
      <c r="DU276" s="92"/>
      <c r="DV276" s="92"/>
      <c r="DW276" s="92"/>
      <c r="DX276" s="92"/>
      <c r="DY276" s="92"/>
      <c r="DZ276" s="92"/>
      <c r="EA276" s="92"/>
      <c r="EB276" s="92"/>
      <c r="EC276" s="92"/>
      <c r="ED276" s="92"/>
      <c r="EE276" s="92"/>
      <c r="EF276" s="92"/>
      <c r="EG276" s="92"/>
      <c r="EH276" s="92"/>
      <c r="EI276" s="92"/>
      <c r="EJ276" s="92"/>
      <c r="EK276" s="92"/>
      <c r="EL276" s="92"/>
      <c r="EM276" s="92"/>
      <c r="EN276" s="92"/>
      <c r="EO276" s="92"/>
      <c r="EP276" s="92"/>
      <c r="EQ276" s="92"/>
      <c r="ER276" s="92"/>
      <c r="ES276" s="92"/>
      <c r="ET276" s="92"/>
      <c r="EU276" s="92"/>
      <c r="EV276" s="92"/>
      <c r="EW276" s="92"/>
      <c r="EX276" s="92"/>
      <c r="EY276" s="92"/>
      <c r="EZ276" s="92"/>
      <c r="FA276" s="92"/>
      <c r="FB276" s="92"/>
      <c r="FC276" s="92"/>
      <c r="FD276" s="92"/>
      <c r="FE276" s="92"/>
      <c r="FF276" s="92"/>
      <c r="FG276" s="92"/>
      <c r="FH276" s="92"/>
      <c r="FI276" s="92"/>
      <c r="FJ276" s="92"/>
      <c r="FK276" s="92"/>
      <c r="FL276" s="92"/>
      <c r="FM276" s="92"/>
      <c r="FN276" s="92"/>
      <c r="FO276" s="92"/>
      <c r="FP276" s="92"/>
      <c r="FQ276" s="92"/>
      <c r="FR276" s="92"/>
      <c r="FS276" s="92"/>
      <c r="FT276" s="92"/>
      <c r="FU276" s="92"/>
      <c r="FV276" s="92"/>
      <c r="FW276" s="92"/>
      <c r="FX276" s="92"/>
      <c r="FY276" s="92"/>
      <c r="FZ276" s="92"/>
      <c r="GA276" s="92"/>
      <c r="GB276" s="92"/>
      <c r="GC276" s="92"/>
      <c r="GD276" s="92"/>
      <c r="GE276" s="92"/>
      <c r="GF276" s="92"/>
      <c r="GG276" s="92"/>
      <c r="GH276" s="92"/>
      <c r="GI276" s="92"/>
      <c r="GJ276" s="92"/>
      <c r="GK276" s="92"/>
      <c r="GL276" s="92"/>
      <c r="GM276" s="92"/>
      <c r="GN276" s="92"/>
      <c r="GO276" s="92"/>
      <c r="GP276" s="92"/>
      <c r="GQ276" s="92"/>
      <c r="GR276" s="92"/>
      <c r="GS276" s="92"/>
      <c r="GT276" s="92"/>
      <c r="GU276" s="92"/>
      <c r="GV276" s="92"/>
      <c r="GW276" s="92"/>
      <c r="GX276" s="92"/>
      <c r="GY276" s="92"/>
      <c r="GZ276" s="92"/>
      <c r="HA276" s="92"/>
      <c r="HB276" s="92"/>
      <c r="HC276" s="92"/>
      <c r="HD276" s="92"/>
      <c r="HE276" s="92"/>
      <c r="HF276" s="92"/>
      <c r="HG276" s="92"/>
      <c r="HH276" s="92"/>
      <c r="HI276" s="92"/>
      <c r="HJ276" s="92"/>
      <c r="HK276" s="92"/>
      <c r="HL276" s="92"/>
      <c r="HM276" s="92"/>
      <c r="HN276" s="92"/>
      <c r="HO276" s="92"/>
      <c r="HP276" s="92"/>
      <c r="HQ276" s="92"/>
      <c r="HR276" s="92"/>
      <c r="HS276" s="92"/>
      <c r="HT276" s="92"/>
      <c r="HU276" s="92"/>
      <c r="HV276" s="92"/>
      <c r="HW276" s="92"/>
      <c r="HX276" s="92"/>
      <c r="HY276" s="92"/>
      <c r="HZ276" s="92"/>
      <c r="IA276" s="92"/>
      <c r="IB276" s="92"/>
      <c r="IC276" s="92"/>
      <c r="ID276" s="92"/>
      <c r="IE276" s="92"/>
      <c r="IF276" s="92"/>
      <c r="IG276" s="92"/>
      <c r="IH276" s="92"/>
      <c r="II276" s="92"/>
      <c r="IJ276" s="92"/>
      <c r="IK276" s="92"/>
      <c r="IL276" s="92"/>
      <c r="IM276" s="92"/>
      <c r="IN276" s="92"/>
      <c r="IO276" s="92"/>
      <c r="IP276" s="92"/>
      <c r="IQ276" s="92"/>
      <c r="IR276" s="92"/>
      <c r="IS276" s="92"/>
      <c r="IT276" s="92"/>
      <c r="IU276" s="92"/>
      <c r="IV276" s="92"/>
      <c r="IW276" s="92"/>
      <c r="IX276" s="92"/>
      <c r="IY276" s="92"/>
      <c r="IZ276" s="92"/>
      <c r="JA276" s="92"/>
      <c r="JB276" s="92"/>
      <c r="JC276" s="92"/>
      <c r="JD276" s="92"/>
      <c r="JE276" s="92"/>
      <c r="JF276" s="92"/>
      <c r="JG276" s="92"/>
      <c r="JH276" s="92"/>
      <c r="JI276" s="92"/>
      <c r="JJ276" s="92"/>
      <c r="JK276" s="92"/>
      <c r="JL276" s="92"/>
      <c r="JM276" s="92"/>
      <c r="JN276" s="92"/>
      <c r="JO276" s="92"/>
      <c r="JP276" s="92"/>
      <c r="JQ276" s="92"/>
      <c r="JR276" s="92"/>
      <c r="JS276" s="92"/>
      <c r="JT276" s="92"/>
      <c r="JU276" s="92"/>
      <c r="JV276" s="92"/>
      <c r="JW276" s="92"/>
      <c r="JX276" s="92"/>
      <c r="JY276" s="92"/>
      <c r="JZ276" s="92"/>
      <c r="KA276" s="92"/>
      <c r="KB276" s="92"/>
      <c r="KC276" s="92"/>
      <c r="KD276" s="92"/>
      <c r="KE276" s="92"/>
      <c r="KF276" s="92"/>
      <c r="KG276" s="92"/>
      <c r="KH276" s="92"/>
      <c r="KI276" s="92"/>
      <c r="KJ276" s="92"/>
      <c r="KK276" s="92"/>
      <c r="KL276" s="92"/>
      <c r="KM276" s="92"/>
      <c r="KN276" s="92"/>
      <c r="KO276" s="92"/>
      <c r="KP276" s="92"/>
      <c r="KQ276" s="92"/>
      <c r="KR276" s="92"/>
      <c r="KS276" s="92"/>
      <c r="KT276" s="92"/>
      <c r="KU276" s="92"/>
      <c r="KV276" s="92"/>
      <c r="KW276" s="92"/>
      <c r="KX276" s="92"/>
      <c r="KY276" s="92"/>
      <c r="KZ276" s="92"/>
      <c r="LA276" s="92"/>
      <c r="LB276" s="92"/>
      <c r="LC276" s="92"/>
      <c r="LD276" s="92"/>
      <c r="LE276" s="92"/>
      <c r="LF276" s="92"/>
      <c r="LG276" s="92"/>
      <c r="LH276" s="92"/>
      <c r="LI276" s="92"/>
      <c r="LJ276" s="92"/>
      <c r="LK276" s="92"/>
      <c r="LL276" s="92"/>
      <c r="LM276" s="92"/>
      <c r="LN276" s="92"/>
      <c r="LO276" s="92"/>
      <c r="LP276" s="92"/>
      <c r="LQ276" s="92"/>
      <c r="LR276" s="92"/>
      <c r="LS276" s="92"/>
      <c r="LT276" s="92"/>
      <c r="LU276" s="92"/>
      <c r="LV276" s="92"/>
      <c r="LW276" s="92"/>
      <c r="LX276" s="92"/>
      <c r="LY276" s="92"/>
      <c r="LZ276" s="92"/>
      <c r="MA276" s="92"/>
      <c r="MB276" s="92"/>
      <c r="MC276" s="92"/>
      <c r="MD276" s="92"/>
      <c r="ME276" s="92"/>
      <c r="MF276" s="92"/>
      <c r="MG276" s="92"/>
      <c r="MH276" s="92"/>
      <c r="MI276" s="92"/>
      <c r="MJ276" s="92"/>
      <c r="MK276" s="92"/>
      <c r="ML276" s="92"/>
      <c r="MM276" s="92"/>
      <c r="MN276" s="92"/>
      <c r="MO276" s="92"/>
      <c r="MP276" s="92"/>
      <c r="MQ276" s="92"/>
      <c r="MR276" s="92"/>
      <c r="MS276" s="92"/>
      <c r="MT276" s="92"/>
      <c r="MU276" s="92"/>
      <c r="MV276" s="92"/>
      <c r="MW276" s="92"/>
      <c r="MX276" s="92"/>
      <c r="MY276" s="92"/>
      <c r="MZ276" s="92"/>
      <c r="NA276" s="92"/>
      <c r="NB276" s="92"/>
      <c r="NC276" s="92"/>
      <c r="ND276" s="92"/>
      <c r="NE276" s="92"/>
      <c r="NF276" s="92"/>
      <c r="NG276" s="92"/>
      <c r="NH276" s="92"/>
      <c r="NI276" s="92"/>
      <c r="NJ276" s="92"/>
      <c r="NK276" s="92"/>
      <c r="NL276" s="92"/>
      <c r="NM276" s="92"/>
      <c r="NN276" s="92"/>
      <c r="NO276" s="92"/>
      <c r="NP276" s="92"/>
      <c r="NQ276" s="92"/>
      <c r="NR276" s="92"/>
      <c r="NS276" s="92"/>
      <c r="NT276" s="92"/>
      <c r="NU276" s="92"/>
      <c r="NV276" s="92"/>
      <c r="NW276" s="92"/>
      <c r="NX276" s="92"/>
      <c r="NY276" s="92"/>
      <c r="NZ276" s="92"/>
      <c r="OA276" s="92"/>
      <c r="OB276" s="92"/>
      <c r="OC276" s="92"/>
      <c r="OD276" s="92"/>
      <c r="OE276" s="92"/>
      <c r="OF276" s="92"/>
      <c r="OG276" s="92"/>
      <c r="OH276" s="92"/>
      <c r="OI276" s="92"/>
      <c r="OJ276" s="92"/>
      <c r="OK276" s="92"/>
      <c r="OL276" s="92"/>
      <c r="OM276" s="92"/>
      <c r="ON276" s="92"/>
      <c r="OO276" s="92"/>
      <c r="OP276" s="92"/>
      <c r="OQ276" s="92"/>
      <c r="OR276" s="92"/>
      <c r="OS276" s="92"/>
      <c r="OT276" s="92"/>
      <c r="OU276" s="92"/>
      <c r="OV276" s="92"/>
      <c r="OW276" s="92"/>
      <c r="OX276" s="92"/>
      <c r="OY276" s="92"/>
      <c r="OZ276" s="92"/>
      <c r="PA276" s="92"/>
      <c r="PB276" s="92"/>
      <c r="PC276" s="92"/>
      <c r="PD276" s="92"/>
      <c r="PE276" s="92"/>
      <c r="PF276" s="92"/>
      <c r="PG276" s="92"/>
      <c r="PH276" s="92"/>
      <c r="PI276" s="92"/>
      <c r="PJ276" s="92"/>
      <c r="PK276" s="92"/>
      <c r="PL276" s="92"/>
      <c r="PM276" s="92"/>
      <c r="PN276" s="92"/>
      <c r="PO276" s="92"/>
      <c r="PP276" s="92"/>
      <c r="PQ276" s="92"/>
      <c r="PR276" s="92"/>
      <c r="PS276" s="92"/>
      <c r="PT276" s="92"/>
      <c r="PU276" s="92"/>
      <c r="PV276" s="92"/>
      <c r="PW276" s="92"/>
      <c r="PX276" s="92"/>
      <c r="PY276" s="92"/>
      <c r="PZ276" s="92"/>
      <c r="QA276" s="92"/>
      <c r="QB276" s="92"/>
      <c r="QC276" s="92"/>
      <c r="QD276" s="92"/>
      <c r="QE276" s="92"/>
      <c r="QF276" s="92"/>
      <c r="QG276" s="92"/>
      <c r="QH276" s="92"/>
      <c r="QI276" s="92"/>
      <c r="QJ276" s="92"/>
      <c r="QK276" s="92"/>
      <c r="QL276" s="92"/>
      <c r="QM276" s="92"/>
      <c r="QN276" s="92"/>
      <c r="QO276" s="92"/>
      <c r="QP276" s="92"/>
      <c r="QQ276" s="92"/>
      <c r="QR276" s="92"/>
      <c r="QS276" s="92"/>
      <c r="QT276" s="92"/>
      <c r="QU276" s="92"/>
      <c r="QV276" s="92"/>
      <c r="QW276" s="92"/>
      <c r="QX276" s="92"/>
      <c r="QY276" s="92"/>
      <c r="QZ276" s="92"/>
      <c r="RA276" s="92"/>
      <c r="RB276" s="92"/>
      <c r="RC276" s="92"/>
      <c r="RD276" s="92"/>
      <c r="RE276" s="92"/>
      <c r="RF276" s="92"/>
      <c r="RG276" s="92"/>
      <c r="RH276" s="92"/>
      <c r="RI276" s="92"/>
      <c r="RJ276" s="92"/>
      <c r="RK276" s="92"/>
      <c r="RL276" s="92"/>
      <c r="RM276" s="92"/>
      <c r="RN276" s="92"/>
      <c r="RO276" s="92"/>
      <c r="RP276" s="92"/>
      <c r="RQ276" s="92"/>
      <c r="RR276" s="92"/>
      <c r="RS276" s="92"/>
      <c r="RT276" s="92"/>
      <c r="RU276" s="92"/>
      <c r="RV276" s="92"/>
      <c r="RW276" s="92"/>
      <c r="RX276" s="92"/>
      <c r="RY276" s="92"/>
      <c r="RZ276" s="92"/>
      <c r="SA276" s="92"/>
      <c r="SB276" s="92"/>
      <c r="SC276" s="92"/>
      <c r="SD276" s="92"/>
      <c r="SE276" s="92"/>
      <c r="SF276" s="92"/>
      <c r="SG276" s="92"/>
      <c r="SH276" s="92"/>
      <c r="SI276" s="92"/>
      <c r="SJ276" s="92"/>
      <c r="SK276" s="92"/>
      <c r="SL276" s="92"/>
      <c r="SM276" s="92"/>
      <c r="SN276" s="92"/>
      <c r="SO276" s="92"/>
      <c r="SP276" s="92"/>
      <c r="SQ276" s="92"/>
      <c r="SR276" s="92"/>
      <c r="SS276" s="92"/>
      <c r="ST276" s="92"/>
      <c r="SU276" s="92"/>
      <c r="SV276" s="92"/>
      <c r="SW276" s="92"/>
      <c r="SX276" s="92"/>
      <c r="SY276" s="92"/>
      <c r="SZ276" s="92"/>
      <c r="TA276" s="92"/>
      <c r="TB276" s="92"/>
      <c r="TC276" s="92"/>
      <c r="TD276" s="92"/>
      <c r="TE276" s="92"/>
      <c r="TF276" s="92"/>
      <c r="TG276" s="92"/>
      <c r="TH276" s="92"/>
      <c r="TI276" s="92"/>
      <c r="TJ276" s="92"/>
      <c r="TK276" s="92"/>
      <c r="TL276" s="92"/>
      <c r="TM276" s="92"/>
      <c r="TN276" s="92"/>
      <c r="TO276" s="92"/>
      <c r="TP276" s="92"/>
      <c r="TQ276" s="92"/>
      <c r="TR276" s="92"/>
      <c r="TS276" s="92"/>
      <c r="TT276" s="92"/>
      <c r="TU276" s="92"/>
      <c r="TV276" s="92"/>
      <c r="TW276" s="92"/>
      <c r="TX276" s="92"/>
      <c r="TY276" s="92"/>
      <c r="TZ276" s="92"/>
      <c r="UA276" s="92"/>
      <c r="UB276" s="92"/>
      <c r="UC276" s="92"/>
      <c r="UD276" s="92"/>
      <c r="UE276" s="92"/>
      <c r="UF276" s="92"/>
      <c r="UG276" s="92"/>
      <c r="UH276" s="92"/>
      <c r="UI276" s="92"/>
      <c r="UJ276" s="92"/>
      <c r="UK276" s="92"/>
      <c r="UL276" s="92"/>
      <c r="UM276" s="92"/>
      <c r="UN276" s="92"/>
      <c r="UO276" s="92"/>
      <c r="UP276" s="92"/>
      <c r="UQ276" s="92"/>
      <c r="UR276" s="92"/>
      <c r="US276" s="92"/>
      <c r="UT276" s="92"/>
      <c r="UU276" s="92"/>
      <c r="UV276" s="92"/>
      <c r="UW276" s="92"/>
      <c r="UX276" s="92"/>
      <c r="UY276" s="92"/>
      <c r="UZ276" s="92"/>
      <c r="VA276" s="92"/>
      <c r="VB276" s="92"/>
      <c r="VC276" s="92"/>
      <c r="VD276" s="92"/>
      <c r="VE276" s="92"/>
      <c r="VF276" s="92"/>
      <c r="VG276" s="92"/>
      <c r="VH276" s="92"/>
      <c r="VI276" s="92"/>
      <c r="VJ276" s="92"/>
      <c r="VK276" s="92"/>
      <c r="VL276" s="92"/>
      <c r="VM276" s="92"/>
      <c r="VN276" s="92"/>
      <c r="VO276" s="92"/>
      <c r="VP276" s="92"/>
      <c r="VQ276" s="92"/>
      <c r="VR276" s="92"/>
      <c r="VS276" s="92"/>
      <c r="VT276" s="92"/>
      <c r="VU276" s="92"/>
      <c r="VV276" s="92"/>
      <c r="VW276" s="92"/>
      <c r="VX276" s="92"/>
      <c r="VY276" s="92"/>
      <c r="VZ276" s="92"/>
      <c r="WA276" s="92"/>
      <c r="WB276" s="92"/>
      <c r="WC276" s="92"/>
      <c r="WD276" s="92"/>
      <c r="WE276" s="92"/>
      <c r="WF276" s="92"/>
      <c r="WG276" s="92"/>
      <c r="WH276" s="92"/>
      <c r="WI276" s="92"/>
      <c r="WJ276" s="92"/>
      <c r="WK276" s="92"/>
      <c r="WL276" s="92"/>
      <c r="WM276" s="92"/>
      <c r="WN276" s="92"/>
      <c r="WO276" s="92"/>
      <c r="WP276" s="92"/>
      <c r="WQ276" s="92"/>
      <c r="WR276" s="92"/>
      <c r="WS276" s="92"/>
      <c r="WT276" s="92"/>
      <c r="WU276" s="92"/>
      <c r="WV276" s="92"/>
      <c r="WW276" s="92"/>
      <c r="WX276" s="92"/>
      <c r="WY276" s="92"/>
      <c r="WZ276" s="92"/>
      <c r="XA276" s="92"/>
      <c r="XB276" s="92"/>
      <c r="XC276" s="92"/>
      <c r="XD276" s="92"/>
      <c r="XE276" s="92"/>
      <c r="XF276" s="92"/>
      <c r="XG276" s="92"/>
      <c r="XH276" s="92"/>
      <c r="XI276" s="92"/>
      <c r="XJ276" s="92"/>
      <c r="XK276" s="92"/>
      <c r="XL276" s="92"/>
      <c r="XM276" s="92"/>
      <c r="XN276" s="92"/>
      <c r="XO276" s="92"/>
      <c r="XP276" s="92"/>
      <c r="XQ276" s="92"/>
      <c r="XR276" s="92"/>
      <c r="XS276" s="92"/>
      <c r="XT276" s="92"/>
      <c r="XU276" s="92"/>
      <c r="XV276" s="92"/>
      <c r="XW276" s="92"/>
      <c r="XX276" s="92"/>
      <c r="XY276" s="92"/>
      <c r="XZ276" s="92"/>
      <c r="YA276" s="92"/>
      <c r="YB276" s="92"/>
      <c r="YC276" s="92"/>
      <c r="YD276" s="92"/>
      <c r="YE276" s="92"/>
      <c r="YF276" s="92"/>
      <c r="YG276" s="92"/>
      <c r="YH276" s="92"/>
      <c r="YI276" s="92"/>
      <c r="YJ276" s="92"/>
      <c r="YK276" s="92"/>
      <c r="YL276" s="92"/>
      <c r="YM276" s="92"/>
      <c r="YN276" s="92"/>
      <c r="YO276" s="92"/>
      <c r="YP276" s="92"/>
      <c r="YQ276" s="92"/>
      <c r="YR276" s="92"/>
      <c r="YS276" s="92"/>
      <c r="YT276" s="92"/>
      <c r="YU276" s="92"/>
      <c r="YV276" s="92"/>
      <c r="YW276" s="92"/>
      <c r="YX276" s="92"/>
      <c r="YY276" s="92"/>
      <c r="YZ276" s="92"/>
      <c r="ZA276" s="92"/>
      <c r="ZB276" s="92"/>
      <c r="ZC276" s="92"/>
      <c r="ZD276" s="92"/>
      <c r="ZE276" s="92"/>
      <c r="ZF276" s="92"/>
      <c r="ZG276" s="92"/>
      <c r="ZH276" s="92"/>
      <c r="ZI276" s="92"/>
      <c r="ZJ276" s="92"/>
      <c r="ZK276" s="92"/>
      <c r="ZL276" s="92"/>
      <c r="ZM276" s="92"/>
      <c r="ZN276" s="92"/>
      <c r="ZO276" s="92"/>
      <c r="ZP276" s="92"/>
      <c r="ZQ276" s="92"/>
      <c r="ZR276" s="92"/>
      <c r="ZS276" s="92"/>
      <c r="ZT276" s="92"/>
      <c r="ZU276" s="92"/>
      <c r="ZV276" s="92"/>
      <c r="ZW276" s="92"/>
      <c r="ZX276" s="92"/>
      <c r="ZY276" s="92"/>
      <c r="ZZ276" s="92"/>
      <c r="AAA276" s="92"/>
      <c r="AAB276" s="92"/>
      <c r="AAC276" s="92"/>
      <c r="AAD276" s="92"/>
      <c r="AAE276" s="92"/>
      <c r="AAF276" s="92"/>
      <c r="AAG276" s="92"/>
      <c r="AAH276" s="92"/>
      <c r="AAI276" s="92"/>
      <c r="AAJ276" s="92"/>
      <c r="AAK276" s="92"/>
      <c r="AAL276" s="92"/>
      <c r="AAM276" s="92"/>
      <c r="AAN276" s="92"/>
      <c r="AAO276" s="92"/>
      <c r="AAP276" s="92"/>
      <c r="AAQ276" s="92"/>
      <c r="AAR276" s="92"/>
      <c r="AAS276" s="92"/>
      <c r="AAT276" s="92"/>
      <c r="AAU276" s="92"/>
      <c r="AAV276" s="92"/>
      <c r="AAW276" s="92"/>
      <c r="AAX276" s="92"/>
      <c r="AAY276" s="92"/>
      <c r="AAZ276" s="92"/>
      <c r="ABA276" s="92"/>
      <c r="ABB276" s="92"/>
      <c r="ABC276" s="92"/>
      <c r="ABD276" s="92"/>
      <c r="ABE276" s="92"/>
      <c r="ABF276" s="92"/>
      <c r="ABG276" s="92"/>
      <c r="ABH276" s="92"/>
      <c r="ABI276" s="92"/>
      <c r="ABJ276" s="92"/>
      <c r="ABK276" s="92"/>
      <c r="ABL276" s="92"/>
      <c r="ABM276" s="92"/>
      <c r="ABN276" s="92"/>
      <c r="ABO276" s="92"/>
      <c r="ABP276" s="92"/>
      <c r="ABQ276" s="92"/>
      <c r="ABR276" s="92"/>
      <c r="ABS276" s="92"/>
      <c r="ABT276" s="92"/>
      <c r="ABU276" s="92"/>
      <c r="ABV276" s="92"/>
      <c r="ABW276" s="92"/>
      <c r="ABX276" s="92"/>
      <c r="ABY276" s="92"/>
      <c r="ABZ276" s="92"/>
      <c r="ACA276" s="92"/>
      <c r="ACB276" s="92"/>
      <c r="ACC276" s="92"/>
      <c r="ACD276" s="92"/>
      <c r="ACE276" s="92"/>
      <c r="ACF276" s="92"/>
      <c r="ACG276" s="92"/>
      <c r="ACH276" s="92"/>
      <c r="ACI276" s="92"/>
      <c r="ACJ276" s="92"/>
      <c r="ACK276" s="92"/>
      <c r="ACL276" s="92"/>
      <c r="ACM276" s="92"/>
      <c r="ACN276" s="92"/>
      <c r="ACO276" s="92"/>
      <c r="ACP276" s="92"/>
      <c r="ACQ276" s="92"/>
      <c r="ACR276" s="92"/>
      <c r="ACS276" s="92"/>
      <c r="ACT276" s="92"/>
      <c r="ACU276" s="92"/>
      <c r="ACV276" s="92"/>
      <c r="ACW276" s="92"/>
      <c r="ACX276" s="92"/>
      <c r="ACY276" s="92"/>
      <c r="ACZ276" s="92"/>
      <c r="ADA276" s="92"/>
      <c r="ADB276" s="92"/>
      <c r="ADC276" s="92"/>
      <c r="ADD276" s="92"/>
      <c r="ADE276" s="92"/>
      <c r="ADF276" s="92"/>
      <c r="ADG276" s="92"/>
      <c r="ADH276" s="92"/>
      <c r="ADI276" s="92"/>
      <c r="ADJ276" s="92"/>
      <c r="ADK276" s="92"/>
      <c r="ADL276" s="92"/>
      <c r="ADM276" s="92"/>
      <c r="ADN276" s="92"/>
      <c r="ADO276" s="92"/>
      <c r="ADP276" s="92"/>
      <c r="ADQ276" s="92"/>
      <c r="ADR276" s="92"/>
      <c r="ADS276" s="92"/>
      <c r="ADT276" s="92"/>
      <c r="ADU276" s="92"/>
      <c r="ADV276" s="92"/>
      <c r="ADW276" s="92"/>
      <c r="ADX276" s="92"/>
      <c r="ADY276" s="92"/>
      <c r="ADZ276" s="92"/>
      <c r="AEA276" s="92"/>
      <c r="AEB276" s="92"/>
      <c r="AEC276" s="92"/>
      <c r="AED276" s="92"/>
      <c r="AEE276" s="92"/>
      <c r="AEF276" s="92"/>
      <c r="AEG276" s="92"/>
      <c r="AEH276" s="92"/>
      <c r="AEI276" s="92"/>
      <c r="AEJ276" s="92"/>
      <c r="AEK276" s="92"/>
      <c r="AEL276" s="92"/>
      <c r="AEM276" s="92"/>
      <c r="AEN276" s="92"/>
      <c r="AEO276" s="92"/>
      <c r="AEP276" s="92"/>
      <c r="AEQ276" s="92"/>
      <c r="AER276" s="92"/>
      <c r="AES276" s="92"/>
      <c r="AET276" s="92"/>
      <c r="AEU276" s="92"/>
      <c r="AEV276" s="92"/>
      <c r="AEW276" s="92"/>
      <c r="AEX276" s="92"/>
      <c r="AEY276" s="92"/>
      <c r="AEZ276" s="92"/>
      <c r="AFA276" s="92"/>
      <c r="AFB276" s="92"/>
      <c r="AFC276" s="92"/>
      <c r="AFD276" s="92"/>
      <c r="AFE276" s="92"/>
      <c r="AFF276" s="92"/>
      <c r="AFG276" s="92"/>
      <c r="AFH276" s="92"/>
      <c r="AFI276" s="92"/>
      <c r="AFJ276" s="92"/>
      <c r="AFK276" s="92"/>
      <c r="AFL276" s="92"/>
      <c r="AFM276" s="92"/>
      <c r="AFN276" s="92"/>
      <c r="AFO276" s="92"/>
      <c r="AFP276" s="92"/>
      <c r="AFQ276" s="92"/>
      <c r="AFR276" s="92"/>
      <c r="AFS276" s="92"/>
      <c r="AFT276" s="92"/>
      <c r="AFU276" s="92"/>
      <c r="AFV276" s="92"/>
      <c r="AFW276" s="92"/>
      <c r="AFX276" s="92"/>
      <c r="AFY276" s="92"/>
      <c r="AFZ276" s="92"/>
      <c r="AGA276" s="92"/>
      <c r="AGB276" s="92"/>
      <c r="AGC276" s="92"/>
      <c r="AGD276" s="92"/>
      <c r="AGE276" s="92"/>
      <c r="AGF276" s="92"/>
      <c r="AGG276" s="92"/>
      <c r="AGH276" s="92"/>
      <c r="AGI276" s="92"/>
      <c r="AGJ276" s="92"/>
      <c r="AGK276" s="92"/>
      <c r="AGL276" s="92"/>
      <c r="AGM276" s="92"/>
      <c r="AGN276" s="92"/>
      <c r="AGO276" s="92"/>
      <c r="AGP276" s="92"/>
      <c r="AGQ276" s="92"/>
      <c r="AGR276" s="92"/>
      <c r="AGS276" s="92"/>
      <c r="AGT276" s="92"/>
      <c r="AGU276" s="92"/>
      <c r="AGV276" s="92"/>
      <c r="AGW276" s="92"/>
      <c r="AGX276" s="92"/>
      <c r="AGY276" s="92"/>
      <c r="AGZ276" s="92"/>
      <c r="AHA276" s="92"/>
      <c r="AHB276" s="92"/>
      <c r="AHC276" s="92"/>
      <c r="AHD276" s="92"/>
      <c r="AHE276" s="92"/>
      <c r="AHF276" s="92"/>
      <c r="AHG276" s="92"/>
      <c r="AHH276" s="92"/>
      <c r="AHI276" s="92"/>
      <c r="AHJ276" s="92"/>
      <c r="AHK276" s="92"/>
      <c r="AHL276" s="92"/>
      <c r="AHM276" s="92"/>
      <c r="AHN276" s="92"/>
      <c r="AHO276" s="92"/>
      <c r="AHP276" s="92"/>
      <c r="AHQ276" s="92"/>
      <c r="AHR276" s="92"/>
      <c r="AHS276" s="92"/>
      <c r="AHT276" s="92"/>
      <c r="AHU276" s="92"/>
      <c r="AHV276" s="92"/>
      <c r="AHW276" s="92"/>
      <c r="AHX276" s="92"/>
      <c r="AHY276" s="92"/>
      <c r="AHZ276" s="92"/>
      <c r="AIA276" s="92"/>
      <c r="AIB276" s="92"/>
      <c r="AIC276" s="92"/>
      <c r="AID276" s="92"/>
      <c r="AIE276" s="92"/>
      <c r="AIF276" s="92"/>
      <c r="AIG276" s="92"/>
      <c r="AIH276" s="92"/>
      <c r="AII276" s="92"/>
      <c r="AIJ276" s="92"/>
      <c r="AIK276" s="92"/>
      <c r="AIL276" s="92"/>
      <c r="AIM276" s="92"/>
      <c r="AIN276" s="92"/>
      <c r="AIO276" s="92"/>
      <c r="AIP276" s="92"/>
      <c r="AIQ276" s="92"/>
      <c r="AIR276" s="92"/>
      <c r="AIS276" s="92"/>
      <c r="AIT276" s="92"/>
      <c r="AIU276" s="92"/>
      <c r="AIV276" s="92"/>
      <c r="AIW276" s="92"/>
      <c r="AIX276" s="92"/>
      <c r="AIY276" s="92"/>
      <c r="AIZ276" s="92"/>
      <c r="AJA276" s="92"/>
      <c r="AJB276" s="92"/>
      <c r="AJC276" s="92"/>
      <c r="AJD276" s="92"/>
      <c r="AJE276" s="92"/>
      <c r="AJF276" s="92"/>
      <c r="AJG276" s="92"/>
      <c r="AJH276" s="92"/>
      <c r="AJI276" s="92"/>
      <c r="AJJ276" s="92"/>
      <c r="AJK276" s="92"/>
    </row>
    <row r="277" spans="1:947" s="515" customFormat="1" ht="12.75" customHeight="1">
      <c r="A277" s="93"/>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c r="CK277" s="92"/>
      <c r="CL277" s="92"/>
      <c r="CM277" s="92"/>
      <c r="CN277" s="92"/>
      <c r="CO277" s="92"/>
      <c r="CP277" s="92"/>
      <c r="CQ277" s="92"/>
      <c r="CR277" s="92"/>
      <c r="CS277" s="92"/>
      <c r="CT277" s="92"/>
      <c r="CU277" s="92"/>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92"/>
      <c r="EM277" s="92"/>
      <c r="EN277" s="92"/>
      <c r="EO277" s="92"/>
      <c r="EP277" s="92"/>
      <c r="EQ277" s="92"/>
      <c r="ER277" s="92"/>
      <c r="ES277" s="92"/>
      <c r="ET277" s="92"/>
      <c r="EU277" s="92"/>
      <c r="EV277" s="92"/>
      <c r="EW277" s="92"/>
      <c r="EX277" s="92"/>
      <c r="EY277" s="92"/>
      <c r="EZ277" s="92"/>
      <c r="FA277" s="92"/>
      <c r="FB277" s="92"/>
      <c r="FC277" s="92"/>
      <c r="FD277" s="92"/>
      <c r="FE277" s="92"/>
      <c r="FF277" s="92"/>
      <c r="FG277" s="92"/>
      <c r="FH277" s="92"/>
      <c r="FI277" s="92"/>
      <c r="FJ277" s="92"/>
      <c r="FK277" s="92"/>
      <c r="FL277" s="92"/>
      <c r="FM277" s="92"/>
      <c r="FN277" s="92"/>
      <c r="FO277" s="92"/>
      <c r="FP277" s="92"/>
      <c r="FQ277" s="92"/>
      <c r="FR277" s="92"/>
      <c r="FS277" s="92"/>
      <c r="FT277" s="92"/>
      <c r="FU277" s="92"/>
      <c r="FV277" s="92"/>
      <c r="FW277" s="92"/>
      <c r="FX277" s="92"/>
      <c r="FY277" s="92"/>
      <c r="FZ277" s="92"/>
      <c r="GA277" s="92"/>
      <c r="GB277" s="92"/>
      <c r="GC277" s="92"/>
      <c r="GD277" s="92"/>
      <c r="GE277" s="92"/>
      <c r="GF277" s="92"/>
      <c r="GG277" s="92"/>
      <c r="GH277" s="92"/>
      <c r="GI277" s="92"/>
      <c r="GJ277" s="92"/>
      <c r="GK277" s="92"/>
      <c r="GL277" s="92"/>
      <c r="GM277" s="92"/>
      <c r="GN277" s="92"/>
      <c r="GO277" s="92"/>
      <c r="GP277" s="92"/>
      <c r="GQ277" s="92"/>
      <c r="GR277" s="92"/>
      <c r="GS277" s="92"/>
      <c r="GT277" s="92"/>
      <c r="GU277" s="92"/>
      <c r="GV277" s="92"/>
      <c r="GW277" s="92"/>
      <c r="GX277" s="92"/>
      <c r="GY277" s="92"/>
      <c r="GZ277" s="92"/>
      <c r="HA277" s="92"/>
      <c r="HB277" s="92"/>
      <c r="HC277" s="92"/>
      <c r="HD277" s="92"/>
      <c r="HE277" s="92"/>
      <c r="HF277" s="92"/>
      <c r="HG277" s="92"/>
      <c r="HH277" s="92"/>
      <c r="HI277" s="92"/>
      <c r="HJ277" s="92"/>
      <c r="HK277" s="92"/>
      <c r="HL277" s="92"/>
      <c r="HM277" s="92"/>
      <c r="HN277" s="92"/>
      <c r="HO277" s="92"/>
      <c r="HP277" s="92"/>
      <c r="HQ277" s="92"/>
      <c r="HR277" s="92"/>
      <c r="HS277" s="92"/>
      <c r="HT277" s="92"/>
      <c r="HU277" s="92"/>
      <c r="HV277" s="92"/>
      <c r="HW277" s="92"/>
      <c r="HX277" s="92"/>
      <c r="HY277" s="92"/>
      <c r="HZ277" s="92"/>
      <c r="IA277" s="92"/>
      <c r="IB277" s="92"/>
      <c r="IC277" s="92"/>
      <c r="ID277" s="92"/>
      <c r="IE277" s="92"/>
      <c r="IF277" s="92"/>
      <c r="IG277" s="92"/>
      <c r="IH277" s="92"/>
      <c r="II277" s="92"/>
      <c r="IJ277" s="92"/>
      <c r="IK277" s="92"/>
      <c r="IL277" s="92"/>
      <c r="IM277" s="92"/>
      <c r="IN277" s="92"/>
      <c r="IO277" s="92"/>
      <c r="IP277" s="92"/>
      <c r="IQ277" s="92"/>
      <c r="IR277" s="92"/>
      <c r="IS277" s="92"/>
      <c r="IT277" s="92"/>
      <c r="IU277" s="92"/>
      <c r="IV277" s="92"/>
      <c r="IW277" s="92"/>
      <c r="IX277" s="92"/>
      <c r="IY277" s="92"/>
      <c r="IZ277" s="92"/>
      <c r="JA277" s="92"/>
      <c r="JB277" s="92"/>
      <c r="JC277" s="92"/>
      <c r="JD277" s="92"/>
      <c r="JE277" s="92"/>
      <c r="JF277" s="92"/>
      <c r="JG277" s="92"/>
      <c r="JH277" s="92"/>
      <c r="JI277" s="92"/>
      <c r="JJ277" s="92"/>
      <c r="JK277" s="92"/>
      <c r="JL277" s="92"/>
      <c r="JM277" s="92"/>
      <c r="JN277" s="92"/>
      <c r="JO277" s="92"/>
      <c r="JP277" s="92"/>
      <c r="JQ277" s="92"/>
      <c r="JR277" s="92"/>
      <c r="JS277" s="92"/>
      <c r="JT277" s="92"/>
      <c r="JU277" s="92"/>
      <c r="JV277" s="92"/>
      <c r="JW277" s="92"/>
      <c r="JX277" s="92"/>
      <c r="JY277" s="92"/>
      <c r="JZ277" s="92"/>
      <c r="KA277" s="92"/>
      <c r="KB277" s="92"/>
      <c r="KC277" s="92"/>
      <c r="KD277" s="92"/>
      <c r="KE277" s="92"/>
      <c r="KF277" s="92"/>
      <c r="KG277" s="92"/>
      <c r="KH277" s="92"/>
      <c r="KI277" s="92"/>
      <c r="KJ277" s="92"/>
      <c r="KK277" s="92"/>
      <c r="KL277" s="92"/>
      <c r="KM277" s="92"/>
      <c r="KN277" s="92"/>
      <c r="KO277" s="92"/>
      <c r="KP277" s="92"/>
      <c r="KQ277" s="92"/>
      <c r="KR277" s="92"/>
      <c r="KS277" s="92"/>
      <c r="KT277" s="92"/>
      <c r="KU277" s="92"/>
      <c r="KV277" s="92"/>
      <c r="KW277" s="92"/>
      <c r="KX277" s="92"/>
      <c r="KY277" s="92"/>
      <c r="KZ277" s="92"/>
      <c r="LA277" s="92"/>
      <c r="LB277" s="92"/>
      <c r="LC277" s="92"/>
      <c r="LD277" s="92"/>
      <c r="LE277" s="92"/>
      <c r="LF277" s="92"/>
      <c r="LG277" s="92"/>
      <c r="LH277" s="92"/>
      <c r="LI277" s="92"/>
      <c r="LJ277" s="92"/>
      <c r="LK277" s="92"/>
      <c r="LL277" s="92"/>
      <c r="LM277" s="92"/>
      <c r="LN277" s="92"/>
      <c r="LO277" s="92"/>
      <c r="LP277" s="92"/>
      <c r="LQ277" s="92"/>
      <c r="LR277" s="92"/>
      <c r="LS277" s="92"/>
      <c r="LT277" s="92"/>
      <c r="LU277" s="92"/>
      <c r="LV277" s="92"/>
      <c r="LW277" s="92"/>
      <c r="LX277" s="92"/>
      <c r="LY277" s="92"/>
      <c r="LZ277" s="92"/>
      <c r="MA277" s="92"/>
      <c r="MB277" s="92"/>
      <c r="MC277" s="92"/>
      <c r="MD277" s="92"/>
      <c r="ME277" s="92"/>
      <c r="MF277" s="92"/>
      <c r="MG277" s="92"/>
      <c r="MH277" s="92"/>
      <c r="MI277" s="92"/>
      <c r="MJ277" s="92"/>
      <c r="MK277" s="92"/>
      <c r="ML277" s="92"/>
      <c r="MM277" s="92"/>
      <c r="MN277" s="92"/>
      <c r="MO277" s="92"/>
      <c r="MP277" s="92"/>
      <c r="MQ277" s="92"/>
      <c r="MR277" s="92"/>
      <c r="MS277" s="92"/>
      <c r="MT277" s="92"/>
      <c r="MU277" s="92"/>
      <c r="MV277" s="92"/>
      <c r="MW277" s="92"/>
      <c r="MX277" s="92"/>
      <c r="MY277" s="92"/>
      <c r="MZ277" s="92"/>
      <c r="NA277" s="92"/>
      <c r="NB277" s="92"/>
      <c r="NC277" s="92"/>
      <c r="ND277" s="92"/>
      <c r="NE277" s="92"/>
      <c r="NF277" s="92"/>
      <c r="NG277" s="92"/>
      <c r="NH277" s="92"/>
      <c r="NI277" s="92"/>
      <c r="NJ277" s="92"/>
      <c r="NK277" s="92"/>
      <c r="NL277" s="92"/>
      <c r="NM277" s="92"/>
      <c r="NN277" s="92"/>
      <c r="NO277" s="92"/>
      <c r="NP277" s="92"/>
      <c r="NQ277" s="92"/>
      <c r="NR277" s="92"/>
      <c r="NS277" s="92"/>
      <c r="NT277" s="92"/>
      <c r="NU277" s="92"/>
      <c r="NV277" s="92"/>
      <c r="NW277" s="92"/>
      <c r="NX277" s="92"/>
      <c r="NY277" s="92"/>
      <c r="NZ277" s="92"/>
      <c r="OA277" s="92"/>
      <c r="OB277" s="92"/>
      <c r="OC277" s="92"/>
      <c r="OD277" s="92"/>
      <c r="OE277" s="92"/>
      <c r="OF277" s="92"/>
      <c r="OG277" s="92"/>
      <c r="OH277" s="92"/>
      <c r="OI277" s="92"/>
      <c r="OJ277" s="92"/>
      <c r="OK277" s="92"/>
      <c r="OL277" s="92"/>
      <c r="OM277" s="92"/>
      <c r="ON277" s="92"/>
      <c r="OO277" s="92"/>
      <c r="OP277" s="92"/>
      <c r="OQ277" s="92"/>
      <c r="OR277" s="92"/>
      <c r="OS277" s="92"/>
      <c r="OT277" s="92"/>
      <c r="OU277" s="92"/>
      <c r="OV277" s="92"/>
      <c r="OW277" s="92"/>
      <c r="OX277" s="92"/>
      <c r="OY277" s="92"/>
      <c r="OZ277" s="92"/>
      <c r="PA277" s="92"/>
      <c r="PB277" s="92"/>
      <c r="PC277" s="92"/>
      <c r="PD277" s="92"/>
      <c r="PE277" s="92"/>
      <c r="PF277" s="92"/>
      <c r="PG277" s="92"/>
      <c r="PH277" s="92"/>
      <c r="PI277" s="92"/>
      <c r="PJ277" s="92"/>
      <c r="PK277" s="92"/>
      <c r="PL277" s="92"/>
      <c r="PM277" s="92"/>
      <c r="PN277" s="92"/>
      <c r="PO277" s="92"/>
      <c r="PP277" s="92"/>
      <c r="PQ277" s="92"/>
      <c r="PR277" s="92"/>
      <c r="PS277" s="92"/>
      <c r="PT277" s="92"/>
      <c r="PU277" s="92"/>
      <c r="PV277" s="92"/>
      <c r="PW277" s="92"/>
      <c r="PX277" s="92"/>
      <c r="PY277" s="92"/>
      <c r="PZ277" s="92"/>
      <c r="QA277" s="92"/>
      <c r="QB277" s="92"/>
      <c r="QC277" s="92"/>
      <c r="QD277" s="92"/>
      <c r="QE277" s="92"/>
      <c r="QF277" s="92"/>
      <c r="QG277" s="92"/>
      <c r="QH277" s="92"/>
      <c r="QI277" s="92"/>
      <c r="QJ277" s="92"/>
      <c r="QK277" s="92"/>
      <c r="QL277" s="92"/>
      <c r="QM277" s="92"/>
      <c r="QN277" s="92"/>
      <c r="QO277" s="92"/>
      <c r="QP277" s="92"/>
      <c r="QQ277" s="92"/>
      <c r="QR277" s="92"/>
      <c r="QS277" s="92"/>
      <c r="QT277" s="92"/>
      <c r="QU277" s="92"/>
      <c r="QV277" s="92"/>
      <c r="QW277" s="92"/>
      <c r="QX277" s="92"/>
      <c r="QY277" s="92"/>
      <c r="QZ277" s="92"/>
      <c r="RA277" s="92"/>
      <c r="RB277" s="92"/>
      <c r="RC277" s="92"/>
      <c r="RD277" s="92"/>
      <c r="RE277" s="92"/>
      <c r="RF277" s="92"/>
      <c r="RG277" s="92"/>
      <c r="RH277" s="92"/>
      <c r="RI277" s="92"/>
      <c r="RJ277" s="92"/>
      <c r="RK277" s="92"/>
      <c r="RL277" s="92"/>
      <c r="RM277" s="92"/>
      <c r="RN277" s="92"/>
      <c r="RO277" s="92"/>
      <c r="RP277" s="92"/>
      <c r="RQ277" s="92"/>
      <c r="RR277" s="92"/>
      <c r="RS277" s="92"/>
      <c r="RT277" s="92"/>
      <c r="RU277" s="92"/>
      <c r="RV277" s="92"/>
      <c r="RW277" s="92"/>
      <c r="RX277" s="92"/>
      <c r="RY277" s="92"/>
      <c r="RZ277" s="92"/>
      <c r="SA277" s="92"/>
      <c r="SB277" s="92"/>
      <c r="SC277" s="92"/>
      <c r="SD277" s="92"/>
      <c r="SE277" s="92"/>
      <c r="SF277" s="92"/>
      <c r="SG277" s="92"/>
      <c r="SH277" s="92"/>
      <c r="SI277" s="92"/>
      <c r="SJ277" s="92"/>
      <c r="SK277" s="92"/>
      <c r="SL277" s="92"/>
      <c r="SM277" s="92"/>
      <c r="SN277" s="92"/>
      <c r="SO277" s="92"/>
      <c r="SP277" s="92"/>
      <c r="SQ277" s="92"/>
      <c r="SR277" s="92"/>
      <c r="SS277" s="92"/>
      <c r="ST277" s="92"/>
      <c r="SU277" s="92"/>
      <c r="SV277" s="92"/>
      <c r="SW277" s="92"/>
      <c r="SX277" s="92"/>
      <c r="SY277" s="92"/>
      <c r="SZ277" s="92"/>
      <c r="TA277" s="92"/>
      <c r="TB277" s="92"/>
      <c r="TC277" s="92"/>
      <c r="TD277" s="92"/>
      <c r="TE277" s="92"/>
      <c r="TF277" s="92"/>
      <c r="TG277" s="92"/>
      <c r="TH277" s="92"/>
      <c r="TI277" s="92"/>
      <c r="TJ277" s="92"/>
      <c r="TK277" s="92"/>
      <c r="TL277" s="92"/>
      <c r="TM277" s="92"/>
      <c r="TN277" s="92"/>
      <c r="TO277" s="92"/>
      <c r="TP277" s="92"/>
      <c r="TQ277" s="92"/>
      <c r="TR277" s="92"/>
      <c r="TS277" s="92"/>
      <c r="TT277" s="92"/>
      <c r="TU277" s="92"/>
      <c r="TV277" s="92"/>
      <c r="TW277" s="92"/>
      <c r="TX277" s="92"/>
      <c r="TY277" s="92"/>
      <c r="TZ277" s="92"/>
      <c r="UA277" s="92"/>
      <c r="UB277" s="92"/>
      <c r="UC277" s="92"/>
      <c r="UD277" s="92"/>
      <c r="UE277" s="92"/>
      <c r="UF277" s="92"/>
      <c r="UG277" s="92"/>
      <c r="UH277" s="92"/>
      <c r="UI277" s="92"/>
      <c r="UJ277" s="92"/>
      <c r="UK277" s="92"/>
      <c r="UL277" s="92"/>
      <c r="UM277" s="92"/>
      <c r="UN277" s="92"/>
      <c r="UO277" s="92"/>
      <c r="UP277" s="92"/>
      <c r="UQ277" s="92"/>
      <c r="UR277" s="92"/>
      <c r="US277" s="92"/>
      <c r="UT277" s="92"/>
      <c r="UU277" s="92"/>
      <c r="UV277" s="92"/>
      <c r="UW277" s="92"/>
      <c r="UX277" s="92"/>
      <c r="UY277" s="92"/>
      <c r="UZ277" s="92"/>
      <c r="VA277" s="92"/>
      <c r="VB277" s="92"/>
      <c r="VC277" s="92"/>
      <c r="VD277" s="92"/>
      <c r="VE277" s="92"/>
      <c r="VF277" s="92"/>
      <c r="VG277" s="92"/>
      <c r="VH277" s="92"/>
      <c r="VI277" s="92"/>
      <c r="VJ277" s="92"/>
      <c r="VK277" s="92"/>
      <c r="VL277" s="92"/>
      <c r="VM277" s="92"/>
      <c r="VN277" s="92"/>
      <c r="VO277" s="92"/>
      <c r="VP277" s="92"/>
      <c r="VQ277" s="92"/>
      <c r="VR277" s="92"/>
      <c r="VS277" s="92"/>
      <c r="VT277" s="92"/>
      <c r="VU277" s="92"/>
      <c r="VV277" s="92"/>
      <c r="VW277" s="92"/>
      <c r="VX277" s="92"/>
      <c r="VY277" s="92"/>
      <c r="VZ277" s="92"/>
      <c r="WA277" s="92"/>
      <c r="WB277" s="92"/>
      <c r="WC277" s="92"/>
      <c r="WD277" s="92"/>
      <c r="WE277" s="92"/>
      <c r="WF277" s="92"/>
      <c r="WG277" s="92"/>
      <c r="WH277" s="92"/>
      <c r="WI277" s="92"/>
      <c r="WJ277" s="92"/>
      <c r="WK277" s="92"/>
      <c r="WL277" s="92"/>
      <c r="WM277" s="92"/>
      <c r="WN277" s="92"/>
      <c r="WO277" s="92"/>
      <c r="WP277" s="92"/>
      <c r="WQ277" s="92"/>
      <c r="WR277" s="92"/>
      <c r="WS277" s="92"/>
      <c r="WT277" s="92"/>
      <c r="WU277" s="92"/>
      <c r="WV277" s="92"/>
      <c r="WW277" s="92"/>
      <c r="WX277" s="92"/>
      <c r="WY277" s="92"/>
      <c r="WZ277" s="92"/>
      <c r="XA277" s="92"/>
      <c r="XB277" s="92"/>
      <c r="XC277" s="92"/>
      <c r="XD277" s="92"/>
      <c r="XE277" s="92"/>
      <c r="XF277" s="92"/>
      <c r="XG277" s="92"/>
      <c r="XH277" s="92"/>
      <c r="XI277" s="92"/>
      <c r="XJ277" s="92"/>
      <c r="XK277" s="92"/>
      <c r="XL277" s="92"/>
      <c r="XM277" s="92"/>
      <c r="XN277" s="92"/>
      <c r="XO277" s="92"/>
      <c r="XP277" s="92"/>
      <c r="XQ277" s="92"/>
      <c r="XR277" s="92"/>
      <c r="XS277" s="92"/>
      <c r="XT277" s="92"/>
      <c r="XU277" s="92"/>
      <c r="XV277" s="92"/>
      <c r="XW277" s="92"/>
      <c r="XX277" s="92"/>
      <c r="XY277" s="92"/>
      <c r="XZ277" s="92"/>
      <c r="YA277" s="92"/>
      <c r="YB277" s="92"/>
      <c r="YC277" s="92"/>
      <c r="YD277" s="92"/>
      <c r="YE277" s="92"/>
      <c r="YF277" s="92"/>
      <c r="YG277" s="92"/>
      <c r="YH277" s="92"/>
      <c r="YI277" s="92"/>
      <c r="YJ277" s="92"/>
      <c r="YK277" s="92"/>
      <c r="YL277" s="92"/>
      <c r="YM277" s="92"/>
      <c r="YN277" s="92"/>
      <c r="YO277" s="92"/>
      <c r="YP277" s="92"/>
      <c r="YQ277" s="92"/>
      <c r="YR277" s="92"/>
      <c r="YS277" s="92"/>
      <c r="YT277" s="92"/>
      <c r="YU277" s="92"/>
      <c r="YV277" s="92"/>
      <c r="YW277" s="92"/>
      <c r="YX277" s="92"/>
      <c r="YY277" s="92"/>
      <c r="YZ277" s="92"/>
      <c r="ZA277" s="92"/>
      <c r="ZB277" s="92"/>
      <c r="ZC277" s="92"/>
      <c r="ZD277" s="92"/>
      <c r="ZE277" s="92"/>
      <c r="ZF277" s="92"/>
      <c r="ZG277" s="92"/>
      <c r="ZH277" s="92"/>
      <c r="ZI277" s="92"/>
      <c r="ZJ277" s="92"/>
      <c r="ZK277" s="92"/>
      <c r="ZL277" s="92"/>
      <c r="ZM277" s="92"/>
      <c r="ZN277" s="92"/>
      <c r="ZO277" s="92"/>
      <c r="ZP277" s="92"/>
      <c r="ZQ277" s="92"/>
      <c r="ZR277" s="92"/>
      <c r="ZS277" s="92"/>
      <c r="ZT277" s="92"/>
      <c r="ZU277" s="92"/>
      <c r="ZV277" s="92"/>
      <c r="ZW277" s="92"/>
      <c r="ZX277" s="92"/>
      <c r="ZY277" s="92"/>
      <c r="ZZ277" s="92"/>
      <c r="AAA277" s="92"/>
      <c r="AAB277" s="92"/>
      <c r="AAC277" s="92"/>
      <c r="AAD277" s="92"/>
      <c r="AAE277" s="92"/>
      <c r="AAF277" s="92"/>
      <c r="AAG277" s="92"/>
      <c r="AAH277" s="92"/>
      <c r="AAI277" s="92"/>
      <c r="AAJ277" s="92"/>
      <c r="AAK277" s="92"/>
      <c r="AAL277" s="92"/>
      <c r="AAM277" s="92"/>
      <c r="AAN277" s="92"/>
      <c r="AAO277" s="92"/>
      <c r="AAP277" s="92"/>
      <c r="AAQ277" s="92"/>
      <c r="AAR277" s="92"/>
      <c r="AAS277" s="92"/>
      <c r="AAT277" s="92"/>
      <c r="AAU277" s="92"/>
      <c r="AAV277" s="92"/>
      <c r="AAW277" s="92"/>
      <c r="AAX277" s="92"/>
      <c r="AAY277" s="92"/>
      <c r="AAZ277" s="92"/>
      <c r="ABA277" s="92"/>
      <c r="ABB277" s="92"/>
      <c r="ABC277" s="92"/>
      <c r="ABD277" s="92"/>
      <c r="ABE277" s="92"/>
      <c r="ABF277" s="92"/>
      <c r="ABG277" s="92"/>
      <c r="ABH277" s="92"/>
      <c r="ABI277" s="92"/>
      <c r="ABJ277" s="92"/>
      <c r="ABK277" s="92"/>
      <c r="ABL277" s="92"/>
      <c r="ABM277" s="92"/>
      <c r="ABN277" s="92"/>
      <c r="ABO277" s="92"/>
      <c r="ABP277" s="92"/>
      <c r="ABQ277" s="92"/>
      <c r="ABR277" s="92"/>
      <c r="ABS277" s="92"/>
      <c r="ABT277" s="92"/>
      <c r="ABU277" s="92"/>
      <c r="ABV277" s="92"/>
      <c r="ABW277" s="92"/>
      <c r="ABX277" s="92"/>
      <c r="ABY277" s="92"/>
      <c r="ABZ277" s="92"/>
      <c r="ACA277" s="92"/>
      <c r="ACB277" s="92"/>
      <c r="ACC277" s="92"/>
      <c r="ACD277" s="92"/>
      <c r="ACE277" s="92"/>
      <c r="ACF277" s="92"/>
      <c r="ACG277" s="92"/>
      <c r="ACH277" s="92"/>
      <c r="ACI277" s="92"/>
      <c r="ACJ277" s="92"/>
      <c r="ACK277" s="92"/>
      <c r="ACL277" s="92"/>
      <c r="ACM277" s="92"/>
      <c r="ACN277" s="92"/>
      <c r="ACO277" s="92"/>
      <c r="ACP277" s="92"/>
      <c r="ACQ277" s="92"/>
      <c r="ACR277" s="92"/>
      <c r="ACS277" s="92"/>
      <c r="ACT277" s="92"/>
      <c r="ACU277" s="92"/>
      <c r="ACV277" s="92"/>
      <c r="ACW277" s="92"/>
      <c r="ACX277" s="92"/>
      <c r="ACY277" s="92"/>
      <c r="ACZ277" s="92"/>
      <c r="ADA277" s="92"/>
      <c r="ADB277" s="92"/>
      <c r="ADC277" s="92"/>
      <c r="ADD277" s="92"/>
      <c r="ADE277" s="92"/>
      <c r="ADF277" s="92"/>
      <c r="ADG277" s="92"/>
      <c r="ADH277" s="92"/>
      <c r="ADI277" s="92"/>
      <c r="ADJ277" s="92"/>
      <c r="ADK277" s="92"/>
      <c r="ADL277" s="92"/>
      <c r="ADM277" s="92"/>
      <c r="ADN277" s="92"/>
      <c r="ADO277" s="92"/>
      <c r="ADP277" s="92"/>
      <c r="ADQ277" s="92"/>
      <c r="ADR277" s="92"/>
      <c r="ADS277" s="92"/>
      <c r="ADT277" s="92"/>
      <c r="ADU277" s="92"/>
      <c r="ADV277" s="92"/>
      <c r="ADW277" s="92"/>
      <c r="ADX277" s="92"/>
      <c r="ADY277" s="92"/>
      <c r="ADZ277" s="92"/>
      <c r="AEA277" s="92"/>
      <c r="AEB277" s="92"/>
      <c r="AEC277" s="92"/>
      <c r="AED277" s="92"/>
      <c r="AEE277" s="92"/>
      <c r="AEF277" s="92"/>
      <c r="AEG277" s="92"/>
      <c r="AEH277" s="92"/>
      <c r="AEI277" s="92"/>
      <c r="AEJ277" s="92"/>
      <c r="AEK277" s="92"/>
      <c r="AEL277" s="92"/>
      <c r="AEM277" s="92"/>
      <c r="AEN277" s="92"/>
      <c r="AEO277" s="92"/>
      <c r="AEP277" s="92"/>
      <c r="AEQ277" s="92"/>
      <c r="AER277" s="92"/>
      <c r="AES277" s="92"/>
      <c r="AET277" s="92"/>
      <c r="AEU277" s="92"/>
      <c r="AEV277" s="92"/>
      <c r="AEW277" s="92"/>
      <c r="AEX277" s="92"/>
      <c r="AEY277" s="92"/>
      <c r="AEZ277" s="92"/>
      <c r="AFA277" s="92"/>
      <c r="AFB277" s="92"/>
      <c r="AFC277" s="92"/>
      <c r="AFD277" s="92"/>
      <c r="AFE277" s="92"/>
      <c r="AFF277" s="92"/>
      <c r="AFG277" s="92"/>
      <c r="AFH277" s="92"/>
      <c r="AFI277" s="92"/>
      <c r="AFJ277" s="92"/>
      <c r="AFK277" s="92"/>
      <c r="AFL277" s="92"/>
      <c r="AFM277" s="92"/>
      <c r="AFN277" s="92"/>
      <c r="AFO277" s="92"/>
      <c r="AFP277" s="92"/>
      <c r="AFQ277" s="92"/>
      <c r="AFR277" s="92"/>
      <c r="AFS277" s="92"/>
      <c r="AFT277" s="92"/>
      <c r="AFU277" s="92"/>
      <c r="AFV277" s="92"/>
      <c r="AFW277" s="92"/>
      <c r="AFX277" s="92"/>
      <c r="AFY277" s="92"/>
      <c r="AFZ277" s="92"/>
      <c r="AGA277" s="92"/>
      <c r="AGB277" s="92"/>
      <c r="AGC277" s="92"/>
      <c r="AGD277" s="92"/>
      <c r="AGE277" s="92"/>
      <c r="AGF277" s="92"/>
      <c r="AGG277" s="92"/>
      <c r="AGH277" s="92"/>
      <c r="AGI277" s="92"/>
      <c r="AGJ277" s="92"/>
      <c r="AGK277" s="92"/>
      <c r="AGL277" s="92"/>
      <c r="AGM277" s="92"/>
      <c r="AGN277" s="92"/>
      <c r="AGO277" s="92"/>
      <c r="AGP277" s="92"/>
      <c r="AGQ277" s="92"/>
      <c r="AGR277" s="92"/>
      <c r="AGS277" s="92"/>
      <c r="AGT277" s="92"/>
      <c r="AGU277" s="92"/>
      <c r="AGV277" s="92"/>
      <c r="AGW277" s="92"/>
      <c r="AGX277" s="92"/>
      <c r="AGY277" s="92"/>
      <c r="AGZ277" s="92"/>
      <c r="AHA277" s="92"/>
      <c r="AHB277" s="92"/>
      <c r="AHC277" s="92"/>
      <c r="AHD277" s="92"/>
      <c r="AHE277" s="92"/>
      <c r="AHF277" s="92"/>
      <c r="AHG277" s="92"/>
      <c r="AHH277" s="92"/>
      <c r="AHI277" s="92"/>
      <c r="AHJ277" s="92"/>
      <c r="AHK277" s="92"/>
      <c r="AHL277" s="92"/>
      <c r="AHM277" s="92"/>
      <c r="AHN277" s="92"/>
      <c r="AHO277" s="92"/>
      <c r="AHP277" s="92"/>
      <c r="AHQ277" s="92"/>
      <c r="AHR277" s="92"/>
      <c r="AHS277" s="92"/>
      <c r="AHT277" s="92"/>
      <c r="AHU277" s="92"/>
      <c r="AHV277" s="92"/>
      <c r="AHW277" s="92"/>
      <c r="AHX277" s="92"/>
      <c r="AHY277" s="92"/>
      <c r="AHZ277" s="92"/>
      <c r="AIA277" s="92"/>
      <c r="AIB277" s="92"/>
      <c r="AIC277" s="92"/>
      <c r="AID277" s="92"/>
      <c r="AIE277" s="92"/>
      <c r="AIF277" s="92"/>
      <c r="AIG277" s="92"/>
      <c r="AIH277" s="92"/>
      <c r="AII277" s="92"/>
      <c r="AIJ277" s="92"/>
      <c r="AIK277" s="92"/>
      <c r="AIL277" s="92"/>
      <c r="AIM277" s="92"/>
      <c r="AIN277" s="92"/>
      <c r="AIO277" s="92"/>
      <c r="AIP277" s="92"/>
      <c r="AIQ277" s="92"/>
      <c r="AIR277" s="92"/>
      <c r="AIS277" s="92"/>
      <c r="AIT277" s="92"/>
      <c r="AIU277" s="92"/>
      <c r="AIV277" s="92"/>
      <c r="AIW277" s="92"/>
      <c r="AIX277" s="92"/>
      <c r="AIY277" s="92"/>
      <c r="AIZ277" s="92"/>
      <c r="AJA277" s="92"/>
      <c r="AJB277" s="92"/>
      <c r="AJC277" s="92"/>
      <c r="AJD277" s="92"/>
      <c r="AJE277" s="92"/>
      <c r="AJF277" s="92"/>
      <c r="AJG277" s="92"/>
      <c r="AJH277" s="92"/>
      <c r="AJI277" s="92"/>
      <c r="AJJ277" s="92"/>
      <c r="AJK277" s="92"/>
    </row>
    <row r="278" spans="1:947" s="515" customFormat="1" ht="12.75" customHeight="1">
      <c r="A278" s="93"/>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c r="CK278" s="92"/>
      <c r="CL278" s="92"/>
      <c r="CM278" s="92"/>
      <c r="CN278" s="92"/>
      <c r="CO278" s="92"/>
      <c r="CP278" s="92"/>
      <c r="CQ278" s="92"/>
      <c r="CR278" s="92"/>
      <c r="CS278" s="92"/>
      <c r="CT278" s="92"/>
      <c r="CU278" s="92"/>
      <c r="CV278" s="92"/>
      <c r="CW278" s="92"/>
      <c r="CX278" s="92"/>
      <c r="CY278" s="92"/>
      <c r="CZ278" s="92"/>
      <c r="DA278" s="92"/>
      <c r="DB278" s="92"/>
      <c r="DC278" s="92"/>
      <c r="DD278" s="92"/>
      <c r="DE278" s="92"/>
      <c r="DF278" s="92"/>
      <c r="DG278" s="92"/>
      <c r="DH278" s="92"/>
      <c r="DI278" s="92"/>
      <c r="DJ278" s="92"/>
      <c r="DK278" s="92"/>
      <c r="DL278" s="92"/>
      <c r="DM278" s="92"/>
      <c r="DN278" s="92"/>
      <c r="DO278" s="92"/>
      <c r="DP278" s="92"/>
      <c r="DQ278" s="92"/>
      <c r="DR278" s="92"/>
      <c r="DS278" s="92"/>
      <c r="DT278" s="92"/>
      <c r="DU278" s="92"/>
      <c r="DV278" s="92"/>
      <c r="DW278" s="92"/>
      <c r="DX278" s="92"/>
      <c r="DY278" s="92"/>
      <c r="DZ278" s="92"/>
      <c r="EA278" s="92"/>
      <c r="EB278" s="92"/>
      <c r="EC278" s="92"/>
      <c r="ED278" s="92"/>
      <c r="EE278" s="92"/>
      <c r="EF278" s="92"/>
      <c r="EG278" s="92"/>
      <c r="EH278" s="92"/>
      <c r="EI278" s="92"/>
      <c r="EJ278" s="92"/>
      <c r="EK278" s="92"/>
      <c r="EL278" s="92"/>
      <c r="EM278" s="92"/>
      <c r="EN278" s="92"/>
      <c r="EO278" s="92"/>
      <c r="EP278" s="92"/>
      <c r="EQ278" s="92"/>
      <c r="ER278" s="92"/>
      <c r="ES278" s="92"/>
      <c r="ET278" s="92"/>
      <c r="EU278" s="92"/>
      <c r="EV278" s="92"/>
      <c r="EW278" s="92"/>
      <c r="EX278" s="92"/>
      <c r="EY278" s="92"/>
      <c r="EZ278" s="92"/>
      <c r="FA278" s="92"/>
      <c r="FB278" s="92"/>
      <c r="FC278" s="92"/>
      <c r="FD278" s="92"/>
      <c r="FE278" s="92"/>
      <c r="FF278" s="92"/>
      <c r="FG278" s="92"/>
      <c r="FH278" s="92"/>
      <c r="FI278" s="92"/>
      <c r="FJ278" s="92"/>
      <c r="FK278" s="92"/>
      <c r="FL278" s="92"/>
      <c r="FM278" s="92"/>
      <c r="FN278" s="92"/>
      <c r="FO278" s="92"/>
      <c r="FP278" s="92"/>
      <c r="FQ278" s="92"/>
      <c r="FR278" s="92"/>
      <c r="FS278" s="92"/>
      <c r="FT278" s="92"/>
      <c r="FU278" s="92"/>
      <c r="FV278" s="92"/>
      <c r="FW278" s="92"/>
      <c r="FX278" s="92"/>
      <c r="FY278" s="92"/>
      <c r="FZ278" s="92"/>
      <c r="GA278" s="92"/>
      <c r="GB278" s="92"/>
      <c r="GC278" s="92"/>
      <c r="GD278" s="92"/>
      <c r="GE278" s="92"/>
      <c r="GF278" s="92"/>
      <c r="GG278" s="92"/>
      <c r="GH278" s="92"/>
      <c r="GI278" s="92"/>
      <c r="GJ278" s="92"/>
      <c r="GK278" s="92"/>
      <c r="GL278" s="92"/>
      <c r="GM278" s="92"/>
      <c r="GN278" s="92"/>
      <c r="GO278" s="92"/>
      <c r="GP278" s="92"/>
      <c r="GQ278" s="92"/>
      <c r="GR278" s="92"/>
      <c r="GS278" s="92"/>
      <c r="GT278" s="92"/>
      <c r="GU278" s="92"/>
      <c r="GV278" s="92"/>
      <c r="GW278" s="92"/>
      <c r="GX278" s="92"/>
      <c r="GY278" s="92"/>
      <c r="GZ278" s="92"/>
      <c r="HA278" s="92"/>
      <c r="HB278" s="92"/>
      <c r="HC278" s="92"/>
      <c r="HD278" s="92"/>
      <c r="HE278" s="92"/>
      <c r="HF278" s="92"/>
      <c r="HG278" s="92"/>
      <c r="HH278" s="92"/>
      <c r="HI278" s="92"/>
      <c r="HJ278" s="92"/>
      <c r="HK278" s="92"/>
      <c r="HL278" s="92"/>
      <c r="HM278" s="92"/>
      <c r="HN278" s="92"/>
      <c r="HO278" s="92"/>
      <c r="HP278" s="92"/>
      <c r="HQ278" s="92"/>
      <c r="HR278" s="92"/>
      <c r="HS278" s="92"/>
      <c r="HT278" s="92"/>
      <c r="HU278" s="92"/>
      <c r="HV278" s="92"/>
      <c r="HW278" s="92"/>
      <c r="HX278" s="92"/>
      <c r="HY278" s="92"/>
      <c r="HZ278" s="92"/>
      <c r="IA278" s="92"/>
      <c r="IB278" s="92"/>
      <c r="IC278" s="92"/>
      <c r="ID278" s="92"/>
      <c r="IE278" s="92"/>
      <c r="IF278" s="92"/>
      <c r="IG278" s="92"/>
      <c r="IH278" s="92"/>
      <c r="II278" s="92"/>
      <c r="IJ278" s="92"/>
      <c r="IK278" s="92"/>
      <c r="IL278" s="92"/>
      <c r="IM278" s="92"/>
      <c r="IN278" s="92"/>
      <c r="IO278" s="92"/>
      <c r="IP278" s="92"/>
      <c r="IQ278" s="92"/>
      <c r="IR278" s="92"/>
      <c r="IS278" s="92"/>
      <c r="IT278" s="92"/>
      <c r="IU278" s="92"/>
      <c r="IV278" s="92"/>
      <c r="IW278" s="92"/>
      <c r="IX278" s="92"/>
      <c r="IY278" s="92"/>
      <c r="IZ278" s="92"/>
      <c r="JA278" s="92"/>
      <c r="JB278" s="92"/>
      <c r="JC278" s="92"/>
      <c r="JD278" s="92"/>
      <c r="JE278" s="92"/>
      <c r="JF278" s="92"/>
      <c r="JG278" s="92"/>
      <c r="JH278" s="92"/>
      <c r="JI278" s="92"/>
      <c r="JJ278" s="92"/>
      <c r="JK278" s="92"/>
      <c r="JL278" s="92"/>
      <c r="JM278" s="92"/>
      <c r="JN278" s="92"/>
      <c r="JO278" s="92"/>
      <c r="JP278" s="92"/>
      <c r="JQ278" s="92"/>
      <c r="JR278" s="92"/>
      <c r="JS278" s="92"/>
      <c r="JT278" s="92"/>
      <c r="JU278" s="92"/>
      <c r="JV278" s="92"/>
      <c r="JW278" s="92"/>
      <c r="JX278" s="92"/>
      <c r="JY278" s="92"/>
      <c r="JZ278" s="92"/>
      <c r="KA278" s="92"/>
      <c r="KB278" s="92"/>
      <c r="KC278" s="92"/>
      <c r="KD278" s="92"/>
      <c r="KE278" s="92"/>
      <c r="KF278" s="92"/>
      <c r="KG278" s="92"/>
      <c r="KH278" s="92"/>
      <c r="KI278" s="92"/>
      <c r="KJ278" s="92"/>
      <c r="KK278" s="92"/>
      <c r="KL278" s="92"/>
      <c r="KM278" s="92"/>
      <c r="KN278" s="92"/>
      <c r="KO278" s="92"/>
      <c r="KP278" s="92"/>
      <c r="KQ278" s="92"/>
      <c r="KR278" s="92"/>
      <c r="KS278" s="92"/>
      <c r="KT278" s="92"/>
      <c r="KU278" s="92"/>
      <c r="KV278" s="92"/>
      <c r="KW278" s="92"/>
      <c r="KX278" s="92"/>
      <c r="KY278" s="92"/>
      <c r="KZ278" s="92"/>
      <c r="LA278" s="92"/>
      <c r="LB278" s="92"/>
      <c r="LC278" s="92"/>
      <c r="LD278" s="92"/>
      <c r="LE278" s="92"/>
      <c r="LF278" s="92"/>
      <c r="LG278" s="92"/>
      <c r="LH278" s="92"/>
      <c r="LI278" s="92"/>
      <c r="LJ278" s="92"/>
      <c r="LK278" s="92"/>
      <c r="LL278" s="92"/>
      <c r="LM278" s="92"/>
      <c r="LN278" s="92"/>
      <c r="LO278" s="92"/>
      <c r="LP278" s="92"/>
      <c r="LQ278" s="92"/>
      <c r="LR278" s="92"/>
      <c r="LS278" s="92"/>
      <c r="LT278" s="92"/>
      <c r="LU278" s="92"/>
      <c r="LV278" s="92"/>
      <c r="LW278" s="92"/>
      <c r="LX278" s="92"/>
      <c r="LY278" s="92"/>
      <c r="LZ278" s="92"/>
      <c r="MA278" s="92"/>
      <c r="MB278" s="92"/>
      <c r="MC278" s="92"/>
      <c r="MD278" s="92"/>
      <c r="ME278" s="92"/>
      <c r="MF278" s="92"/>
      <c r="MG278" s="92"/>
      <c r="MH278" s="92"/>
      <c r="MI278" s="92"/>
      <c r="MJ278" s="92"/>
      <c r="MK278" s="92"/>
      <c r="ML278" s="92"/>
      <c r="MM278" s="92"/>
      <c r="MN278" s="92"/>
      <c r="MO278" s="92"/>
      <c r="MP278" s="92"/>
      <c r="MQ278" s="92"/>
      <c r="MR278" s="92"/>
      <c r="MS278" s="92"/>
      <c r="MT278" s="92"/>
      <c r="MU278" s="92"/>
      <c r="MV278" s="92"/>
      <c r="MW278" s="92"/>
      <c r="MX278" s="92"/>
      <c r="MY278" s="92"/>
      <c r="MZ278" s="92"/>
      <c r="NA278" s="92"/>
      <c r="NB278" s="92"/>
      <c r="NC278" s="92"/>
      <c r="ND278" s="92"/>
      <c r="NE278" s="92"/>
      <c r="NF278" s="92"/>
      <c r="NG278" s="92"/>
      <c r="NH278" s="92"/>
      <c r="NI278" s="92"/>
      <c r="NJ278" s="92"/>
      <c r="NK278" s="92"/>
      <c r="NL278" s="92"/>
      <c r="NM278" s="92"/>
      <c r="NN278" s="92"/>
      <c r="NO278" s="92"/>
      <c r="NP278" s="92"/>
      <c r="NQ278" s="92"/>
      <c r="NR278" s="92"/>
      <c r="NS278" s="92"/>
      <c r="NT278" s="92"/>
      <c r="NU278" s="92"/>
      <c r="NV278" s="92"/>
      <c r="NW278" s="92"/>
      <c r="NX278" s="92"/>
      <c r="NY278" s="92"/>
      <c r="NZ278" s="92"/>
      <c r="OA278" s="92"/>
      <c r="OB278" s="92"/>
      <c r="OC278" s="92"/>
      <c r="OD278" s="92"/>
      <c r="OE278" s="92"/>
      <c r="OF278" s="92"/>
      <c r="OG278" s="92"/>
      <c r="OH278" s="92"/>
      <c r="OI278" s="92"/>
      <c r="OJ278" s="92"/>
      <c r="OK278" s="92"/>
      <c r="OL278" s="92"/>
      <c r="OM278" s="92"/>
      <c r="ON278" s="92"/>
      <c r="OO278" s="92"/>
      <c r="OP278" s="92"/>
      <c r="OQ278" s="92"/>
      <c r="OR278" s="92"/>
      <c r="OS278" s="92"/>
      <c r="OT278" s="92"/>
      <c r="OU278" s="92"/>
      <c r="OV278" s="92"/>
      <c r="OW278" s="92"/>
      <c r="OX278" s="92"/>
      <c r="OY278" s="92"/>
      <c r="OZ278" s="92"/>
      <c r="PA278" s="92"/>
      <c r="PB278" s="92"/>
      <c r="PC278" s="92"/>
      <c r="PD278" s="92"/>
      <c r="PE278" s="92"/>
      <c r="PF278" s="92"/>
      <c r="PG278" s="92"/>
      <c r="PH278" s="92"/>
      <c r="PI278" s="92"/>
      <c r="PJ278" s="92"/>
      <c r="PK278" s="92"/>
      <c r="PL278" s="92"/>
      <c r="PM278" s="92"/>
      <c r="PN278" s="92"/>
      <c r="PO278" s="92"/>
      <c r="PP278" s="92"/>
      <c r="PQ278" s="92"/>
      <c r="PR278" s="92"/>
      <c r="PS278" s="92"/>
      <c r="PT278" s="92"/>
      <c r="PU278" s="92"/>
      <c r="PV278" s="92"/>
      <c r="PW278" s="92"/>
      <c r="PX278" s="92"/>
      <c r="PY278" s="92"/>
      <c r="PZ278" s="92"/>
      <c r="QA278" s="92"/>
      <c r="QB278" s="92"/>
      <c r="QC278" s="92"/>
      <c r="QD278" s="92"/>
      <c r="QE278" s="92"/>
      <c r="QF278" s="92"/>
      <c r="QG278" s="92"/>
      <c r="QH278" s="92"/>
      <c r="QI278" s="92"/>
      <c r="QJ278" s="92"/>
      <c r="QK278" s="92"/>
      <c r="QL278" s="92"/>
      <c r="QM278" s="92"/>
      <c r="QN278" s="92"/>
      <c r="QO278" s="92"/>
      <c r="QP278" s="92"/>
      <c r="QQ278" s="92"/>
      <c r="QR278" s="92"/>
      <c r="QS278" s="92"/>
      <c r="QT278" s="92"/>
      <c r="QU278" s="92"/>
      <c r="QV278" s="92"/>
      <c r="QW278" s="92"/>
      <c r="QX278" s="92"/>
      <c r="QY278" s="92"/>
      <c r="QZ278" s="92"/>
      <c r="RA278" s="92"/>
      <c r="RB278" s="92"/>
      <c r="RC278" s="92"/>
      <c r="RD278" s="92"/>
      <c r="RE278" s="92"/>
      <c r="RF278" s="92"/>
      <c r="RG278" s="92"/>
      <c r="RH278" s="92"/>
      <c r="RI278" s="92"/>
      <c r="RJ278" s="92"/>
      <c r="RK278" s="92"/>
      <c r="RL278" s="92"/>
      <c r="RM278" s="92"/>
      <c r="RN278" s="92"/>
      <c r="RO278" s="92"/>
      <c r="RP278" s="92"/>
      <c r="RQ278" s="92"/>
      <c r="RR278" s="92"/>
      <c r="RS278" s="92"/>
      <c r="RT278" s="92"/>
      <c r="RU278" s="92"/>
      <c r="RV278" s="92"/>
      <c r="RW278" s="92"/>
      <c r="RX278" s="92"/>
      <c r="RY278" s="92"/>
      <c r="RZ278" s="92"/>
      <c r="SA278" s="92"/>
      <c r="SB278" s="92"/>
      <c r="SC278" s="92"/>
      <c r="SD278" s="92"/>
      <c r="SE278" s="92"/>
      <c r="SF278" s="92"/>
      <c r="SG278" s="92"/>
      <c r="SH278" s="92"/>
      <c r="SI278" s="92"/>
      <c r="SJ278" s="92"/>
      <c r="SK278" s="92"/>
      <c r="SL278" s="92"/>
      <c r="SM278" s="92"/>
      <c r="SN278" s="92"/>
      <c r="SO278" s="92"/>
      <c r="SP278" s="92"/>
      <c r="SQ278" s="92"/>
      <c r="SR278" s="92"/>
      <c r="SS278" s="92"/>
      <c r="ST278" s="92"/>
      <c r="SU278" s="92"/>
      <c r="SV278" s="92"/>
      <c r="SW278" s="92"/>
      <c r="SX278" s="92"/>
      <c r="SY278" s="92"/>
      <c r="SZ278" s="92"/>
      <c r="TA278" s="92"/>
      <c r="TB278" s="92"/>
      <c r="TC278" s="92"/>
      <c r="TD278" s="92"/>
      <c r="TE278" s="92"/>
      <c r="TF278" s="92"/>
      <c r="TG278" s="92"/>
      <c r="TH278" s="92"/>
      <c r="TI278" s="92"/>
      <c r="TJ278" s="92"/>
      <c r="TK278" s="92"/>
      <c r="TL278" s="92"/>
      <c r="TM278" s="92"/>
      <c r="TN278" s="92"/>
      <c r="TO278" s="92"/>
      <c r="TP278" s="92"/>
      <c r="TQ278" s="92"/>
      <c r="TR278" s="92"/>
      <c r="TS278" s="92"/>
      <c r="TT278" s="92"/>
      <c r="TU278" s="92"/>
      <c r="TV278" s="92"/>
      <c r="TW278" s="92"/>
      <c r="TX278" s="92"/>
      <c r="TY278" s="92"/>
      <c r="TZ278" s="92"/>
      <c r="UA278" s="92"/>
      <c r="UB278" s="92"/>
      <c r="UC278" s="92"/>
      <c r="UD278" s="92"/>
      <c r="UE278" s="92"/>
      <c r="UF278" s="92"/>
      <c r="UG278" s="92"/>
      <c r="UH278" s="92"/>
      <c r="UI278" s="92"/>
      <c r="UJ278" s="92"/>
      <c r="UK278" s="92"/>
      <c r="UL278" s="92"/>
      <c r="UM278" s="92"/>
      <c r="UN278" s="92"/>
      <c r="UO278" s="92"/>
      <c r="UP278" s="92"/>
      <c r="UQ278" s="92"/>
      <c r="UR278" s="92"/>
      <c r="US278" s="92"/>
      <c r="UT278" s="92"/>
      <c r="UU278" s="92"/>
      <c r="UV278" s="92"/>
      <c r="UW278" s="92"/>
      <c r="UX278" s="92"/>
      <c r="UY278" s="92"/>
      <c r="UZ278" s="92"/>
      <c r="VA278" s="92"/>
      <c r="VB278" s="92"/>
      <c r="VC278" s="92"/>
      <c r="VD278" s="92"/>
      <c r="VE278" s="92"/>
      <c r="VF278" s="92"/>
      <c r="VG278" s="92"/>
      <c r="VH278" s="92"/>
      <c r="VI278" s="92"/>
      <c r="VJ278" s="92"/>
      <c r="VK278" s="92"/>
      <c r="VL278" s="92"/>
      <c r="VM278" s="92"/>
      <c r="VN278" s="92"/>
      <c r="VO278" s="92"/>
      <c r="VP278" s="92"/>
      <c r="VQ278" s="92"/>
      <c r="VR278" s="92"/>
      <c r="VS278" s="92"/>
      <c r="VT278" s="92"/>
      <c r="VU278" s="92"/>
      <c r="VV278" s="92"/>
      <c r="VW278" s="92"/>
      <c r="VX278" s="92"/>
      <c r="VY278" s="92"/>
      <c r="VZ278" s="92"/>
      <c r="WA278" s="92"/>
      <c r="WB278" s="92"/>
      <c r="WC278" s="92"/>
      <c r="WD278" s="92"/>
      <c r="WE278" s="92"/>
      <c r="WF278" s="92"/>
      <c r="WG278" s="92"/>
      <c r="WH278" s="92"/>
      <c r="WI278" s="92"/>
      <c r="WJ278" s="92"/>
      <c r="WK278" s="92"/>
      <c r="WL278" s="92"/>
      <c r="WM278" s="92"/>
      <c r="WN278" s="92"/>
      <c r="WO278" s="92"/>
      <c r="WP278" s="92"/>
      <c r="WQ278" s="92"/>
      <c r="WR278" s="92"/>
      <c r="WS278" s="92"/>
      <c r="WT278" s="92"/>
      <c r="WU278" s="92"/>
      <c r="WV278" s="92"/>
      <c r="WW278" s="92"/>
      <c r="WX278" s="92"/>
      <c r="WY278" s="92"/>
      <c r="WZ278" s="92"/>
      <c r="XA278" s="92"/>
      <c r="XB278" s="92"/>
      <c r="XC278" s="92"/>
      <c r="XD278" s="92"/>
      <c r="XE278" s="92"/>
      <c r="XF278" s="92"/>
      <c r="XG278" s="92"/>
      <c r="XH278" s="92"/>
      <c r="XI278" s="92"/>
      <c r="XJ278" s="92"/>
      <c r="XK278" s="92"/>
      <c r="XL278" s="92"/>
      <c r="XM278" s="92"/>
      <c r="XN278" s="92"/>
      <c r="XO278" s="92"/>
      <c r="XP278" s="92"/>
      <c r="XQ278" s="92"/>
      <c r="XR278" s="92"/>
      <c r="XS278" s="92"/>
      <c r="XT278" s="92"/>
      <c r="XU278" s="92"/>
      <c r="XV278" s="92"/>
      <c r="XW278" s="92"/>
      <c r="XX278" s="92"/>
      <c r="XY278" s="92"/>
      <c r="XZ278" s="92"/>
      <c r="YA278" s="92"/>
      <c r="YB278" s="92"/>
      <c r="YC278" s="92"/>
      <c r="YD278" s="92"/>
      <c r="YE278" s="92"/>
      <c r="YF278" s="92"/>
      <c r="YG278" s="92"/>
      <c r="YH278" s="92"/>
      <c r="YI278" s="92"/>
      <c r="YJ278" s="92"/>
      <c r="YK278" s="92"/>
      <c r="YL278" s="92"/>
      <c r="YM278" s="92"/>
      <c r="YN278" s="92"/>
      <c r="YO278" s="92"/>
      <c r="YP278" s="92"/>
      <c r="YQ278" s="92"/>
      <c r="YR278" s="92"/>
      <c r="YS278" s="92"/>
      <c r="YT278" s="92"/>
      <c r="YU278" s="92"/>
      <c r="YV278" s="92"/>
      <c r="YW278" s="92"/>
      <c r="YX278" s="92"/>
      <c r="YY278" s="92"/>
      <c r="YZ278" s="92"/>
      <c r="ZA278" s="92"/>
      <c r="ZB278" s="92"/>
      <c r="ZC278" s="92"/>
      <c r="ZD278" s="92"/>
      <c r="ZE278" s="92"/>
      <c r="ZF278" s="92"/>
      <c r="ZG278" s="92"/>
      <c r="ZH278" s="92"/>
      <c r="ZI278" s="92"/>
      <c r="ZJ278" s="92"/>
      <c r="ZK278" s="92"/>
      <c r="ZL278" s="92"/>
      <c r="ZM278" s="92"/>
      <c r="ZN278" s="92"/>
      <c r="ZO278" s="92"/>
      <c r="ZP278" s="92"/>
      <c r="ZQ278" s="92"/>
      <c r="ZR278" s="92"/>
      <c r="ZS278" s="92"/>
      <c r="ZT278" s="92"/>
      <c r="ZU278" s="92"/>
      <c r="ZV278" s="92"/>
      <c r="ZW278" s="92"/>
      <c r="ZX278" s="92"/>
      <c r="ZY278" s="92"/>
      <c r="ZZ278" s="92"/>
      <c r="AAA278" s="92"/>
      <c r="AAB278" s="92"/>
      <c r="AAC278" s="92"/>
      <c r="AAD278" s="92"/>
      <c r="AAE278" s="92"/>
      <c r="AAF278" s="92"/>
      <c r="AAG278" s="92"/>
      <c r="AAH278" s="92"/>
      <c r="AAI278" s="92"/>
      <c r="AAJ278" s="92"/>
      <c r="AAK278" s="92"/>
      <c r="AAL278" s="92"/>
      <c r="AAM278" s="92"/>
      <c r="AAN278" s="92"/>
      <c r="AAO278" s="92"/>
      <c r="AAP278" s="92"/>
      <c r="AAQ278" s="92"/>
      <c r="AAR278" s="92"/>
      <c r="AAS278" s="92"/>
      <c r="AAT278" s="92"/>
      <c r="AAU278" s="92"/>
      <c r="AAV278" s="92"/>
      <c r="AAW278" s="92"/>
      <c r="AAX278" s="92"/>
      <c r="AAY278" s="92"/>
      <c r="AAZ278" s="92"/>
      <c r="ABA278" s="92"/>
      <c r="ABB278" s="92"/>
      <c r="ABC278" s="92"/>
      <c r="ABD278" s="92"/>
      <c r="ABE278" s="92"/>
      <c r="ABF278" s="92"/>
      <c r="ABG278" s="92"/>
      <c r="ABH278" s="92"/>
      <c r="ABI278" s="92"/>
      <c r="ABJ278" s="92"/>
      <c r="ABK278" s="92"/>
      <c r="ABL278" s="92"/>
      <c r="ABM278" s="92"/>
      <c r="ABN278" s="92"/>
      <c r="ABO278" s="92"/>
      <c r="ABP278" s="92"/>
      <c r="ABQ278" s="92"/>
      <c r="ABR278" s="92"/>
      <c r="ABS278" s="92"/>
      <c r="ABT278" s="92"/>
      <c r="ABU278" s="92"/>
      <c r="ABV278" s="92"/>
      <c r="ABW278" s="92"/>
      <c r="ABX278" s="92"/>
      <c r="ABY278" s="92"/>
      <c r="ABZ278" s="92"/>
      <c r="ACA278" s="92"/>
      <c r="ACB278" s="92"/>
      <c r="ACC278" s="92"/>
      <c r="ACD278" s="92"/>
      <c r="ACE278" s="92"/>
      <c r="ACF278" s="92"/>
      <c r="ACG278" s="92"/>
      <c r="ACH278" s="92"/>
      <c r="ACI278" s="92"/>
      <c r="ACJ278" s="92"/>
      <c r="ACK278" s="92"/>
      <c r="ACL278" s="92"/>
      <c r="ACM278" s="92"/>
      <c r="ACN278" s="92"/>
      <c r="ACO278" s="92"/>
      <c r="ACP278" s="92"/>
      <c r="ACQ278" s="92"/>
      <c r="ACR278" s="92"/>
      <c r="ACS278" s="92"/>
      <c r="ACT278" s="92"/>
      <c r="ACU278" s="92"/>
      <c r="ACV278" s="92"/>
      <c r="ACW278" s="92"/>
      <c r="ACX278" s="92"/>
      <c r="ACY278" s="92"/>
      <c r="ACZ278" s="92"/>
      <c r="ADA278" s="92"/>
      <c r="ADB278" s="92"/>
      <c r="ADC278" s="92"/>
      <c r="ADD278" s="92"/>
      <c r="ADE278" s="92"/>
      <c r="ADF278" s="92"/>
      <c r="ADG278" s="92"/>
      <c r="ADH278" s="92"/>
      <c r="ADI278" s="92"/>
      <c r="ADJ278" s="92"/>
      <c r="ADK278" s="92"/>
      <c r="ADL278" s="92"/>
      <c r="ADM278" s="92"/>
      <c r="ADN278" s="92"/>
      <c r="ADO278" s="92"/>
      <c r="ADP278" s="92"/>
      <c r="ADQ278" s="92"/>
      <c r="ADR278" s="92"/>
      <c r="ADS278" s="92"/>
      <c r="ADT278" s="92"/>
      <c r="ADU278" s="92"/>
      <c r="ADV278" s="92"/>
      <c r="ADW278" s="92"/>
      <c r="ADX278" s="92"/>
      <c r="ADY278" s="92"/>
      <c r="ADZ278" s="92"/>
      <c r="AEA278" s="92"/>
      <c r="AEB278" s="92"/>
      <c r="AEC278" s="92"/>
      <c r="AED278" s="92"/>
      <c r="AEE278" s="92"/>
      <c r="AEF278" s="92"/>
      <c r="AEG278" s="92"/>
      <c r="AEH278" s="92"/>
      <c r="AEI278" s="92"/>
      <c r="AEJ278" s="92"/>
      <c r="AEK278" s="92"/>
      <c r="AEL278" s="92"/>
      <c r="AEM278" s="92"/>
      <c r="AEN278" s="92"/>
      <c r="AEO278" s="92"/>
      <c r="AEP278" s="92"/>
      <c r="AEQ278" s="92"/>
      <c r="AER278" s="92"/>
      <c r="AES278" s="92"/>
      <c r="AET278" s="92"/>
      <c r="AEU278" s="92"/>
      <c r="AEV278" s="92"/>
      <c r="AEW278" s="92"/>
      <c r="AEX278" s="92"/>
      <c r="AEY278" s="92"/>
      <c r="AEZ278" s="92"/>
      <c r="AFA278" s="92"/>
      <c r="AFB278" s="92"/>
      <c r="AFC278" s="92"/>
      <c r="AFD278" s="92"/>
      <c r="AFE278" s="92"/>
      <c r="AFF278" s="92"/>
      <c r="AFG278" s="92"/>
      <c r="AFH278" s="92"/>
      <c r="AFI278" s="92"/>
      <c r="AFJ278" s="92"/>
      <c r="AFK278" s="92"/>
      <c r="AFL278" s="92"/>
      <c r="AFM278" s="92"/>
      <c r="AFN278" s="92"/>
      <c r="AFO278" s="92"/>
      <c r="AFP278" s="92"/>
      <c r="AFQ278" s="92"/>
      <c r="AFR278" s="92"/>
      <c r="AFS278" s="92"/>
      <c r="AFT278" s="92"/>
      <c r="AFU278" s="92"/>
      <c r="AFV278" s="92"/>
      <c r="AFW278" s="92"/>
      <c r="AFX278" s="92"/>
      <c r="AFY278" s="92"/>
      <c r="AFZ278" s="92"/>
      <c r="AGA278" s="92"/>
      <c r="AGB278" s="92"/>
      <c r="AGC278" s="92"/>
      <c r="AGD278" s="92"/>
      <c r="AGE278" s="92"/>
      <c r="AGF278" s="92"/>
      <c r="AGG278" s="92"/>
      <c r="AGH278" s="92"/>
      <c r="AGI278" s="92"/>
      <c r="AGJ278" s="92"/>
      <c r="AGK278" s="92"/>
      <c r="AGL278" s="92"/>
      <c r="AGM278" s="92"/>
      <c r="AGN278" s="92"/>
      <c r="AGO278" s="92"/>
      <c r="AGP278" s="92"/>
      <c r="AGQ278" s="92"/>
      <c r="AGR278" s="92"/>
      <c r="AGS278" s="92"/>
      <c r="AGT278" s="92"/>
      <c r="AGU278" s="92"/>
      <c r="AGV278" s="92"/>
      <c r="AGW278" s="92"/>
      <c r="AGX278" s="92"/>
      <c r="AGY278" s="92"/>
      <c r="AGZ278" s="92"/>
      <c r="AHA278" s="92"/>
      <c r="AHB278" s="92"/>
      <c r="AHC278" s="92"/>
      <c r="AHD278" s="92"/>
      <c r="AHE278" s="92"/>
      <c r="AHF278" s="92"/>
      <c r="AHG278" s="92"/>
      <c r="AHH278" s="92"/>
      <c r="AHI278" s="92"/>
      <c r="AHJ278" s="92"/>
      <c r="AHK278" s="92"/>
      <c r="AHL278" s="92"/>
      <c r="AHM278" s="92"/>
      <c r="AHN278" s="92"/>
      <c r="AHO278" s="92"/>
      <c r="AHP278" s="92"/>
      <c r="AHQ278" s="92"/>
      <c r="AHR278" s="92"/>
      <c r="AHS278" s="92"/>
      <c r="AHT278" s="92"/>
      <c r="AHU278" s="92"/>
      <c r="AHV278" s="92"/>
      <c r="AHW278" s="92"/>
      <c r="AHX278" s="92"/>
      <c r="AHY278" s="92"/>
      <c r="AHZ278" s="92"/>
      <c r="AIA278" s="92"/>
      <c r="AIB278" s="92"/>
      <c r="AIC278" s="92"/>
      <c r="AID278" s="92"/>
      <c r="AIE278" s="92"/>
      <c r="AIF278" s="92"/>
      <c r="AIG278" s="92"/>
      <c r="AIH278" s="92"/>
      <c r="AII278" s="92"/>
      <c r="AIJ278" s="92"/>
      <c r="AIK278" s="92"/>
      <c r="AIL278" s="92"/>
      <c r="AIM278" s="92"/>
      <c r="AIN278" s="92"/>
      <c r="AIO278" s="92"/>
      <c r="AIP278" s="92"/>
      <c r="AIQ278" s="92"/>
      <c r="AIR278" s="92"/>
      <c r="AIS278" s="92"/>
      <c r="AIT278" s="92"/>
      <c r="AIU278" s="92"/>
      <c r="AIV278" s="92"/>
      <c r="AIW278" s="92"/>
      <c r="AIX278" s="92"/>
      <c r="AIY278" s="92"/>
      <c r="AIZ278" s="92"/>
      <c r="AJA278" s="92"/>
      <c r="AJB278" s="92"/>
      <c r="AJC278" s="92"/>
      <c r="AJD278" s="92"/>
      <c r="AJE278" s="92"/>
      <c r="AJF278" s="92"/>
      <c r="AJG278" s="92"/>
      <c r="AJH278" s="92"/>
      <c r="AJI278" s="92"/>
      <c r="AJJ278" s="92"/>
      <c r="AJK278" s="92"/>
    </row>
    <row r="279" spans="1:947" s="515" customFormat="1" ht="12.75" customHeight="1">
      <c r="A279" s="93"/>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c r="CK279" s="92"/>
      <c r="CL279" s="92"/>
      <c r="CM279" s="92"/>
      <c r="CN279" s="92"/>
      <c r="CO279" s="92"/>
      <c r="CP279" s="92"/>
      <c r="CQ279" s="92"/>
      <c r="CR279" s="92"/>
      <c r="CS279" s="92"/>
      <c r="CT279" s="92"/>
      <c r="CU279" s="92"/>
      <c r="CV279" s="92"/>
      <c r="CW279" s="92"/>
      <c r="CX279" s="92"/>
      <c r="CY279" s="92"/>
      <c r="CZ279" s="92"/>
      <c r="DA279" s="92"/>
      <c r="DB279" s="92"/>
      <c r="DC279" s="92"/>
      <c r="DD279" s="92"/>
      <c r="DE279" s="92"/>
      <c r="DF279" s="92"/>
      <c r="DG279" s="92"/>
      <c r="DH279" s="92"/>
      <c r="DI279" s="92"/>
      <c r="DJ279" s="92"/>
      <c r="DK279" s="92"/>
      <c r="DL279" s="92"/>
      <c r="DM279" s="92"/>
      <c r="DN279" s="92"/>
      <c r="DO279" s="92"/>
      <c r="DP279" s="92"/>
      <c r="DQ279" s="92"/>
      <c r="DR279" s="92"/>
      <c r="DS279" s="92"/>
      <c r="DT279" s="92"/>
      <c r="DU279" s="92"/>
      <c r="DV279" s="92"/>
      <c r="DW279" s="92"/>
      <c r="DX279" s="92"/>
      <c r="DY279" s="92"/>
      <c r="DZ279" s="92"/>
      <c r="EA279" s="92"/>
      <c r="EB279" s="92"/>
      <c r="EC279" s="92"/>
      <c r="ED279" s="92"/>
      <c r="EE279" s="92"/>
      <c r="EF279" s="92"/>
      <c r="EG279" s="92"/>
      <c r="EH279" s="92"/>
      <c r="EI279" s="92"/>
      <c r="EJ279" s="92"/>
      <c r="EK279" s="92"/>
      <c r="EL279" s="92"/>
      <c r="EM279" s="92"/>
      <c r="EN279" s="92"/>
      <c r="EO279" s="92"/>
      <c r="EP279" s="92"/>
      <c r="EQ279" s="92"/>
      <c r="ER279" s="92"/>
      <c r="ES279" s="92"/>
      <c r="ET279" s="92"/>
      <c r="EU279" s="92"/>
      <c r="EV279" s="92"/>
      <c r="EW279" s="92"/>
      <c r="EX279" s="92"/>
      <c r="EY279" s="92"/>
      <c r="EZ279" s="92"/>
      <c r="FA279" s="92"/>
      <c r="FB279" s="92"/>
      <c r="FC279" s="92"/>
      <c r="FD279" s="92"/>
      <c r="FE279" s="92"/>
      <c r="FF279" s="92"/>
      <c r="FG279" s="92"/>
      <c r="FH279" s="92"/>
      <c r="FI279" s="92"/>
      <c r="FJ279" s="92"/>
      <c r="FK279" s="92"/>
      <c r="FL279" s="92"/>
      <c r="FM279" s="92"/>
      <c r="FN279" s="92"/>
      <c r="FO279" s="92"/>
      <c r="FP279" s="92"/>
      <c r="FQ279" s="92"/>
      <c r="FR279" s="92"/>
      <c r="FS279" s="92"/>
      <c r="FT279" s="92"/>
      <c r="FU279" s="92"/>
      <c r="FV279" s="92"/>
      <c r="FW279" s="92"/>
      <c r="FX279" s="92"/>
      <c r="FY279" s="92"/>
      <c r="FZ279" s="92"/>
      <c r="GA279" s="92"/>
      <c r="GB279" s="92"/>
      <c r="GC279" s="92"/>
      <c r="GD279" s="92"/>
      <c r="GE279" s="92"/>
      <c r="GF279" s="92"/>
      <c r="GG279" s="92"/>
      <c r="GH279" s="92"/>
      <c r="GI279" s="92"/>
      <c r="GJ279" s="92"/>
      <c r="GK279" s="92"/>
      <c r="GL279" s="92"/>
      <c r="GM279" s="92"/>
      <c r="GN279" s="92"/>
      <c r="GO279" s="92"/>
      <c r="GP279" s="92"/>
      <c r="GQ279" s="92"/>
      <c r="GR279" s="92"/>
      <c r="GS279" s="92"/>
      <c r="GT279" s="92"/>
      <c r="GU279" s="92"/>
      <c r="GV279" s="92"/>
      <c r="GW279" s="92"/>
      <c r="GX279" s="92"/>
      <c r="GY279" s="92"/>
      <c r="GZ279" s="92"/>
      <c r="HA279" s="92"/>
      <c r="HB279" s="92"/>
      <c r="HC279" s="92"/>
      <c r="HD279" s="92"/>
      <c r="HE279" s="92"/>
      <c r="HF279" s="92"/>
      <c r="HG279" s="92"/>
      <c r="HH279" s="92"/>
      <c r="HI279" s="92"/>
      <c r="HJ279" s="92"/>
      <c r="HK279" s="92"/>
      <c r="HL279" s="92"/>
      <c r="HM279" s="92"/>
      <c r="HN279" s="92"/>
      <c r="HO279" s="92"/>
      <c r="HP279" s="92"/>
      <c r="HQ279" s="92"/>
      <c r="HR279" s="92"/>
      <c r="HS279" s="92"/>
      <c r="HT279" s="92"/>
      <c r="HU279" s="92"/>
      <c r="HV279" s="92"/>
      <c r="HW279" s="92"/>
      <c r="HX279" s="92"/>
      <c r="HY279" s="92"/>
      <c r="HZ279" s="92"/>
      <c r="IA279" s="92"/>
      <c r="IB279" s="92"/>
      <c r="IC279" s="92"/>
      <c r="ID279" s="92"/>
      <c r="IE279" s="92"/>
      <c r="IF279" s="92"/>
      <c r="IG279" s="92"/>
      <c r="IH279" s="92"/>
      <c r="II279" s="92"/>
      <c r="IJ279" s="92"/>
      <c r="IK279" s="92"/>
      <c r="IL279" s="92"/>
      <c r="IM279" s="92"/>
      <c r="IN279" s="92"/>
      <c r="IO279" s="92"/>
      <c r="IP279" s="92"/>
      <c r="IQ279" s="92"/>
      <c r="IR279" s="92"/>
      <c r="IS279" s="92"/>
      <c r="IT279" s="92"/>
      <c r="IU279" s="92"/>
      <c r="IV279" s="92"/>
      <c r="IW279" s="92"/>
      <c r="IX279" s="92"/>
      <c r="IY279" s="92"/>
      <c r="IZ279" s="92"/>
      <c r="JA279" s="92"/>
      <c r="JB279" s="92"/>
      <c r="JC279" s="92"/>
      <c r="JD279" s="92"/>
      <c r="JE279" s="92"/>
      <c r="JF279" s="92"/>
      <c r="JG279" s="92"/>
      <c r="JH279" s="92"/>
      <c r="JI279" s="92"/>
      <c r="JJ279" s="92"/>
      <c r="JK279" s="92"/>
      <c r="JL279" s="92"/>
      <c r="JM279" s="92"/>
      <c r="JN279" s="92"/>
      <c r="JO279" s="92"/>
      <c r="JP279" s="92"/>
      <c r="JQ279" s="92"/>
      <c r="JR279" s="92"/>
      <c r="JS279" s="92"/>
      <c r="JT279" s="92"/>
      <c r="JU279" s="92"/>
      <c r="JV279" s="92"/>
      <c r="JW279" s="92"/>
      <c r="JX279" s="92"/>
      <c r="JY279" s="92"/>
      <c r="JZ279" s="92"/>
      <c r="KA279" s="92"/>
      <c r="KB279" s="92"/>
      <c r="KC279" s="92"/>
      <c r="KD279" s="92"/>
      <c r="KE279" s="92"/>
      <c r="KF279" s="92"/>
      <c r="KG279" s="92"/>
      <c r="KH279" s="92"/>
      <c r="KI279" s="92"/>
      <c r="KJ279" s="92"/>
      <c r="KK279" s="92"/>
      <c r="KL279" s="92"/>
      <c r="KM279" s="92"/>
      <c r="KN279" s="92"/>
      <c r="KO279" s="92"/>
      <c r="KP279" s="92"/>
      <c r="KQ279" s="92"/>
      <c r="KR279" s="92"/>
      <c r="KS279" s="92"/>
      <c r="KT279" s="92"/>
      <c r="KU279" s="92"/>
      <c r="KV279" s="92"/>
      <c r="KW279" s="92"/>
      <c r="KX279" s="92"/>
      <c r="KY279" s="92"/>
      <c r="KZ279" s="92"/>
      <c r="LA279" s="92"/>
      <c r="LB279" s="92"/>
      <c r="LC279" s="92"/>
      <c r="LD279" s="92"/>
      <c r="LE279" s="92"/>
      <c r="LF279" s="92"/>
      <c r="LG279" s="92"/>
      <c r="LH279" s="92"/>
      <c r="LI279" s="92"/>
      <c r="LJ279" s="92"/>
      <c r="LK279" s="92"/>
      <c r="LL279" s="92"/>
      <c r="LM279" s="92"/>
      <c r="LN279" s="92"/>
      <c r="LO279" s="92"/>
      <c r="LP279" s="92"/>
      <c r="LQ279" s="92"/>
      <c r="LR279" s="92"/>
      <c r="LS279" s="92"/>
      <c r="LT279" s="92"/>
      <c r="LU279" s="92"/>
      <c r="LV279" s="92"/>
      <c r="LW279" s="92"/>
      <c r="LX279" s="92"/>
      <c r="LY279" s="92"/>
      <c r="LZ279" s="92"/>
      <c r="MA279" s="92"/>
      <c r="MB279" s="92"/>
      <c r="MC279" s="92"/>
      <c r="MD279" s="92"/>
      <c r="ME279" s="92"/>
      <c r="MF279" s="92"/>
      <c r="MG279" s="92"/>
      <c r="MH279" s="92"/>
      <c r="MI279" s="92"/>
      <c r="MJ279" s="92"/>
      <c r="MK279" s="92"/>
      <c r="ML279" s="92"/>
      <c r="MM279" s="92"/>
      <c r="MN279" s="92"/>
      <c r="MO279" s="92"/>
      <c r="MP279" s="92"/>
      <c r="MQ279" s="92"/>
      <c r="MR279" s="92"/>
      <c r="MS279" s="92"/>
      <c r="MT279" s="92"/>
      <c r="MU279" s="92"/>
      <c r="MV279" s="92"/>
      <c r="MW279" s="92"/>
      <c r="MX279" s="92"/>
      <c r="MY279" s="92"/>
      <c r="MZ279" s="92"/>
      <c r="NA279" s="92"/>
      <c r="NB279" s="92"/>
      <c r="NC279" s="92"/>
      <c r="ND279" s="92"/>
      <c r="NE279" s="92"/>
      <c r="NF279" s="92"/>
      <c r="NG279" s="92"/>
      <c r="NH279" s="92"/>
      <c r="NI279" s="92"/>
      <c r="NJ279" s="92"/>
      <c r="NK279" s="92"/>
      <c r="NL279" s="92"/>
      <c r="NM279" s="92"/>
      <c r="NN279" s="92"/>
      <c r="NO279" s="92"/>
      <c r="NP279" s="92"/>
      <c r="NQ279" s="92"/>
      <c r="NR279" s="92"/>
      <c r="NS279" s="92"/>
      <c r="NT279" s="92"/>
      <c r="NU279" s="92"/>
      <c r="NV279" s="92"/>
      <c r="NW279" s="92"/>
      <c r="NX279" s="92"/>
      <c r="NY279" s="92"/>
      <c r="NZ279" s="92"/>
      <c r="OA279" s="92"/>
      <c r="OB279" s="92"/>
      <c r="OC279" s="92"/>
      <c r="OD279" s="92"/>
      <c r="OE279" s="92"/>
      <c r="OF279" s="92"/>
      <c r="OG279" s="92"/>
      <c r="OH279" s="92"/>
      <c r="OI279" s="92"/>
      <c r="OJ279" s="92"/>
      <c r="OK279" s="92"/>
      <c r="OL279" s="92"/>
      <c r="OM279" s="92"/>
      <c r="ON279" s="92"/>
      <c r="OO279" s="92"/>
      <c r="OP279" s="92"/>
      <c r="OQ279" s="92"/>
      <c r="OR279" s="92"/>
      <c r="OS279" s="92"/>
      <c r="OT279" s="92"/>
      <c r="OU279" s="92"/>
      <c r="OV279" s="92"/>
      <c r="OW279" s="92"/>
      <c r="OX279" s="92"/>
      <c r="OY279" s="92"/>
      <c r="OZ279" s="92"/>
      <c r="PA279" s="92"/>
      <c r="PB279" s="92"/>
      <c r="PC279" s="92"/>
      <c r="PD279" s="92"/>
      <c r="PE279" s="92"/>
      <c r="PF279" s="92"/>
      <c r="PG279" s="92"/>
      <c r="PH279" s="92"/>
      <c r="PI279" s="92"/>
      <c r="PJ279" s="92"/>
      <c r="PK279" s="92"/>
      <c r="PL279" s="92"/>
      <c r="PM279" s="92"/>
      <c r="PN279" s="92"/>
      <c r="PO279" s="92"/>
      <c r="PP279" s="92"/>
      <c r="PQ279" s="92"/>
      <c r="PR279" s="92"/>
      <c r="PS279" s="92"/>
      <c r="PT279" s="92"/>
      <c r="PU279" s="92"/>
      <c r="PV279" s="92"/>
      <c r="PW279" s="92"/>
      <c r="PX279" s="92"/>
      <c r="PY279" s="92"/>
      <c r="PZ279" s="92"/>
      <c r="QA279" s="92"/>
      <c r="QB279" s="92"/>
      <c r="QC279" s="92"/>
      <c r="QD279" s="92"/>
      <c r="QE279" s="92"/>
      <c r="QF279" s="92"/>
      <c r="QG279" s="92"/>
      <c r="QH279" s="92"/>
      <c r="QI279" s="92"/>
      <c r="QJ279" s="92"/>
      <c r="QK279" s="92"/>
      <c r="QL279" s="92"/>
      <c r="QM279" s="92"/>
      <c r="QN279" s="92"/>
      <c r="QO279" s="92"/>
      <c r="QP279" s="92"/>
      <c r="QQ279" s="92"/>
      <c r="QR279" s="92"/>
      <c r="QS279" s="92"/>
      <c r="QT279" s="92"/>
      <c r="QU279" s="92"/>
      <c r="QV279" s="92"/>
      <c r="QW279" s="92"/>
      <c r="QX279" s="92"/>
      <c r="QY279" s="92"/>
      <c r="QZ279" s="92"/>
      <c r="RA279" s="92"/>
      <c r="RB279" s="92"/>
      <c r="RC279" s="92"/>
      <c r="RD279" s="92"/>
      <c r="RE279" s="92"/>
      <c r="RF279" s="92"/>
      <c r="RG279" s="92"/>
      <c r="RH279" s="92"/>
      <c r="RI279" s="92"/>
      <c r="RJ279" s="92"/>
      <c r="RK279" s="92"/>
      <c r="RL279" s="92"/>
      <c r="RM279" s="92"/>
      <c r="RN279" s="92"/>
      <c r="RO279" s="92"/>
      <c r="RP279" s="92"/>
      <c r="RQ279" s="92"/>
      <c r="RR279" s="92"/>
      <c r="RS279" s="92"/>
      <c r="RT279" s="92"/>
      <c r="RU279" s="92"/>
      <c r="RV279" s="92"/>
      <c r="RW279" s="92"/>
      <c r="RX279" s="92"/>
      <c r="RY279" s="92"/>
      <c r="RZ279" s="92"/>
      <c r="SA279" s="92"/>
      <c r="SB279" s="92"/>
      <c r="SC279" s="92"/>
      <c r="SD279" s="92"/>
      <c r="SE279" s="92"/>
      <c r="SF279" s="92"/>
      <c r="SG279" s="92"/>
      <c r="SH279" s="92"/>
      <c r="SI279" s="92"/>
      <c r="SJ279" s="92"/>
      <c r="SK279" s="92"/>
      <c r="SL279" s="92"/>
      <c r="SM279" s="92"/>
      <c r="SN279" s="92"/>
      <c r="SO279" s="92"/>
      <c r="SP279" s="92"/>
      <c r="SQ279" s="92"/>
      <c r="SR279" s="92"/>
      <c r="SS279" s="92"/>
      <c r="ST279" s="92"/>
      <c r="SU279" s="92"/>
      <c r="SV279" s="92"/>
      <c r="SW279" s="92"/>
      <c r="SX279" s="92"/>
      <c r="SY279" s="92"/>
      <c r="SZ279" s="92"/>
      <c r="TA279" s="92"/>
      <c r="TB279" s="92"/>
      <c r="TC279" s="92"/>
      <c r="TD279" s="92"/>
      <c r="TE279" s="92"/>
      <c r="TF279" s="92"/>
      <c r="TG279" s="92"/>
      <c r="TH279" s="92"/>
      <c r="TI279" s="92"/>
      <c r="TJ279" s="92"/>
      <c r="TK279" s="92"/>
      <c r="TL279" s="92"/>
      <c r="TM279" s="92"/>
      <c r="TN279" s="92"/>
      <c r="TO279" s="92"/>
      <c r="TP279" s="92"/>
      <c r="TQ279" s="92"/>
      <c r="TR279" s="92"/>
      <c r="TS279" s="92"/>
      <c r="TT279" s="92"/>
      <c r="TU279" s="92"/>
      <c r="TV279" s="92"/>
      <c r="TW279" s="92"/>
      <c r="TX279" s="92"/>
      <c r="TY279" s="92"/>
      <c r="TZ279" s="92"/>
      <c r="UA279" s="92"/>
      <c r="UB279" s="92"/>
      <c r="UC279" s="92"/>
      <c r="UD279" s="92"/>
      <c r="UE279" s="92"/>
      <c r="UF279" s="92"/>
      <c r="UG279" s="92"/>
      <c r="UH279" s="92"/>
      <c r="UI279" s="92"/>
      <c r="UJ279" s="92"/>
      <c r="UK279" s="92"/>
      <c r="UL279" s="92"/>
      <c r="UM279" s="92"/>
      <c r="UN279" s="92"/>
      <c r="UO279" s="92"/>
      <c r="UP279" s="92"/>
      <c r="UQ279" s="92"/>
      <c r="UR279" s="92"/>
      <c r="US279" s="92"/>
      <c r="UT279" s="92"/>
      <c r="UU279" s="92"/>
      <c r="UV279" s="92"/>
      <c r="UW279" s="92"/>
      <c r="UX279" s="92"/>
      <c r="UY279" s="92"/>
      <c r="UZ279" s="92"/>
      <c r="VA279" s="92"/>
      <c r="VB279" s="92"/>
      <c r="VC279" s="92"/>
      <c r="VD279" s="92"/>
      <c r="VE279" s="92"/>
      <c r="VF279" s="92"/>
      <c r="VG279" s="92"/>
      <c r="VH279" s="92"/>
      <c r="VI279" s="92"/>
      <c r="VJ279" s="92"/>
      <c r="VK279" s="92"/>
      <c r="VL279" s="92"/>
      <c r="VM279" s="92"/>
      <c r="VN279" s="92"/>
      <c r="VO279" s="92"/>
      <c r="VP279" s="92"/>
      <c r="VQ279" s="92"/>
      <c r="VR279" s="92"/>
      <c r="VS279" s="92"/>
      <c r="VT279" s="92"/>
      <c r="VU279" s="92"/>
      <c r="VV279" s="92"/>
      <c r="VW279" s="92"/>
      <c r="VX279" s="92"/>
      <c r="VY279" s="92"/>
      <c r="VZ279" s="92"/>
      <c r="WA279" s="92"/>
      <c r="WB279" s="92"/>
      <c r="WC279" s="92"/>
      <c r="WD279" s="92"/>
      <c r="WE279" s="92"/>
      <c r="WF279" s="92"/>
      <c r="WG279" s="92"/>
      <c r="WH279" s="92"/>
      <c r="WI279" s="92"/>
      <c r="WJ279" s="92"/>
      <c r="WK279" s="92"/>
      <c r="WL279" s="92"/>
      <c r="WM279" s="92"/>
      <c r="WN279" s="92"/>
      <c r="WO279" s="92"/>
      <c r="WP279" s="92"/>
      <c r="WQ279" s="92"/>
      <c r="WR279" s="92"/>
      <c r="WS279" s="92"/>
      <c r="WT279" s="92"/>
      <c r="WU279" s="92"/>
      <c r="WV279" s="92"/>
      <c r="WW279" s="92"/>
      <c r="WX279" s="92"/>
      <c r="WY279" s="92"/>
      <c r="WZ279" s="92"/>
      <c r="XA279" s="92"/>
      <c r="XB279" s="92"/>
      <c r="XC279" s="92"/>
      <c r="XD279" s="92"/>
      <c r="XE279" s="92"/>
      <c r="XF279" s="92"/>
      <c r="XG279" s="92"/>
      <c r="XH279" s="92"/>
      <c r="XI279" s="92"/>
      <c r="XJ279" s="92"/>
      <c r="XK279" s="92"/>
      <c r="XL279" s="92"/>
      <c r="XM279" s="92"/>
      <c r="XN279" s="92"/>
      <c r="XO279" s="92"/>
      <c r="XP279" s="92"/>
      <c r="XQ279" s="92"/>
      <c r="XR279" s="92"/>
      <c r="XS279" s="92"/>
      <c r="XT279" s="92"/>
      <c r="XU279" s="92"/>
      <c r="XV279" s="92"/>
      <c r="XW279" s="92"/>
      <c r="XX279" s="92"/>
      <c r="XY279" s="92"/>
      <c r="XZ279" s="92"/>
      <c r="YA279" s="92"/>
      <c r="YB279" s="92"/>
      <c r="YC279" s="92"/>
      <c r="YD279" s="92"/>
      <c r="YE279" s="92"/>
      <c r="YF279" s="92"/>
      <c r="YG279" s="92"/>
      <c r="YH279" s="92"/>
      <c r="YI279" s="92"/>
      <c r="YJ279" s="92"/>
      <c r="YK279" s="92"/>
      <c r="YL279" s="92"/>
      <c r="YM279" s="92"/>
      <c r="YN279" s="92"/>
      <c r="YO279" s="92"/>
      <c r="YP279" s="92"/>
      <c r="YQ279" s="92"/>
      <c r="YR279" s="92"/>
      <c r="YS279" s="92"/>
      <c r="YT279" s="92"/>
      <c r="YU279" s="92"/>
      <c r="YV279" s="92"/>
      <c r="YW279" s="92"/>
      <c r="YX279" s="92"/>
      <c r="YY279" s="92"/>
      <c r="YZ279" s="92"/>
      <c r="ZA279" s="92"/>
      <c r="ZB279" s="92"/>
      <c r="ZC279" s="92"/>
      <c r="ZD279" s="92"/>
      <c r="ZE279" s="92"/>
      <c r="ZF279" s="92"/>
      <c r="ZG279" s="92"/>
      <c r="ZH279" s="92"/>
      <c r="ZI279" s="92"/>
      <c r="ZJ279" s="92"/>
      <c r="ZK279" s="92"/>
      <c r="ZL279" s="92"/>
      <c r="ZM279" s="92"/>
      <c r="ZN279" s="92"/>
      <c r="ZO279" s="92"/>
      <c r="ZP279" s="92"/>
      <c r="ZQ279" s="92"/>
      <c r="ZR279" s="92"/>
      <c r="ZS279" s="92"/>
      <c r="ZT279" s="92"/>
      <c r="ZU279" s="92"/>
      <c r="ZV279" s="92"/>
      <c r="ZW279" s="92"/>
      <c r="ZX279" s="92"/>
      <c r="ZY279" s="92"/>
      <c r="ZZ279" s="92"/>
      <c r="AAA279" s="92"/>
      <c r="AAB279" s="92"/>
      <c r="AAC279" s="92"/>
      <c r="AAD279" s="92"/>
      <c r="AAE279" s="92"/>
      <c r="AAF279" s="92"/>
      <c r="AAG279" s="92"/>
      <c r="AAH279" s="92"/>
      <c r="AAI279" s="92"/>
      <c r="AAJ279" s="92"/>
      <c r="AAK279" s="92"/>
      <c r="AAL279" s="92"/>
      <c r="AAM279" s="92"/>
      <c r="AAN279" s="92"/>
      <c r="AAO279" s="92"/>
      <c r="AAP279" s="92"/>
      <c r="AAQ279" s="92"/>
      <c r="AAR279" s="92"/>
      <c r="AAS279" s="92"/>
      <c r="AAT279" s="92"/>
      <c r="AAU279" s="92"/>
      <c r="AAV279" s="92"/>
      <c r="AAW279" s="92"/>
      <c r="AAX279" s="92"/>
      <c r="AAY279" s="92"/>
      <c r="AAZ279" s="92"/>
      <c r="ABA279" s="92"/>
      <c r="ABB279" s="92"/>
      <c r="ABC279" s="92"/>
      <c r="ABD279" s="92"/>
      <c r="ABE279" s="92"/>
      <c r="ABF279" s="92"/>
      <c r="ABG279" s="92"/>
      <c r="ABH279" s="92"/>
      <c r="ABI279" s="92"/>
      <c r="ABJ279" s="92"/>
      <c r="ABK279" s="92"/>
      <c r="ABL279" s="92"/>
      <c r="ABM279" s="92"/>
      <c r="ABN279" s="92"/>
      <c r="ABO279" s="92"/>
      <c r="ABP279" s="92"/>
      <c r="ABQ279" s="92"/>
      <c r="ABR279" s="92"/>
      <c r="ABS279" s="92"/>
      <c r="ABT279" s="92"/>
      <c r="ABU279" s="92"/>
      <c r="ABV279" s="92"/>
      <c r="ABW279" s="92"/>
      <c r="ABX279" s="92"/>
      <c r="ABY279" s="92"/>
      <c r="ABZ279" s="92"/>
      <c r="ACA279" s="92"/>
      <c r="ACB279" s="92"/>
      <c r="ACC279" s="92"/>
      <c r="ACD279" s="92"/>
      <c r="ACE279" s="92"/>
      <c r="ACF279" s="92"/>
      <c r="ACG279" s="92"/>
      <c r="ACH279" s="92"/>
      <c r="ACI279" s="92"/>
      <c r="ACJ279" s="92"/>
      <c r="ACK279" s="92"/>
      <c r="ACL279" s="92"/>
      <c r="ACM279" s="92"/>
      <c r="ACN279" s="92"/>
      <c r="ACO279" s="92"/>
      <c r="ACP279" s="92"/>
      <c r="ACQ279" s="92"/>
      <c r="ACR279" s="92"/>
      <c r="ACS279" s="92"/>
      <c r="ACT279" s="92"/>
      <c r="ACU279" s="92"/>
      <c r="ACV279" s="92"/>
      <c r="ACW279" s="92"/>
      <c r="ACX279" s="92"/>
      <c r="ACY279" s="92"/>
      <c r="ACZ279" s="92"/>
      <c r="ADA279" s="92"/>
      <c r="ADB279" s="92"/>
      <c r="ADC279" s="92"/>
      <c r="ADD279" s="92"/>
      <c r="ADE279" s="92"/>
      <c r="ADF279" s="92"/>
      <c r="ADG279" s="92"/>
      <c r="ADH279" s="92"/>
      <c r="ADI279" s="92"/>
      <c r="ADJ279" s="92"/>
      <c r="ADK279" s="92"/>
      <c r="ADL279" s="92"/>
      <c r="ADM279" s="92"/>
      <c r="ADN279" s="92"/>
      <c r="ADO279" s="92"/>
      <c r="ADP279" s="92"/>
      <c r="ADQ279" s="92"/>
      <c r="ADR279" s="92"/>
      <c r="ADS279" s="92"/>
      <c r="ADT279" s="92"/>
      <c r="ADU279" s="92"/>
      <c r="ADV279" s="92"/>
      <c r="ADW279" s="92"/>
      <c r="ADX279" s="92"/>
      <c r="ADY279" s="92"/>
      <c r="ADZ279" s="92"/>
      <c r="AEA279" s="92"/>
      <c r="AEB279" s="92"/>
      <c r="AEC279" s="92"/>
      <c r="AED279" s="92"/>
      <c r="AEE279" s="92"/>
      <c r="AEF279" s="92"/>
      <c r="AEG279" s="92"/>
      <c r="AEH279" s="92"/>
      <c r="AEI279" s="92"/>
      <c r="AEJ279" s="92"/>
      <c r="AEK279" s="92"/>
      <c r="AEL279" s="92"/>
      <c r="AEM279" s="92"/>
      <c r="AEN279" s="92"/>
      <c r="AEO279" s="92"/>
      <c r="AEP279" s="92"/>
      <c r="AEQ279" s="92"/>
      <c r="AER279" s="92"/>
      <c r="AES279" s="92"/>
      <c r="AET279" s="92"/>
      <c r="AEU279" s="92"/>
      <c r="AEV279" s="92"/>
      <c r="AEW279" s="92"/>
      <c r="AEX279" s="92"/>
      <c r="AEY279" s="92"/>
      <c r="AEZ279" s="92"/>
      <c r="AFA279" s="92"/>
      <c r="AFB279" s="92"/>
      <c r="AFC279" s="92"/>
      <c r="AFD279" s="92"/>
      <c r="AFE279" s="92"/>
      <c r="AFF279" s="92"/>
      <c r="AFG279" s="92"/>
      <c r="AFH279" s="92"/>
      <c r="AFI279" s="92"/>
      <c r="AFJ279" s="92"/>
      <c r="AFK279" s="92"/>
      <c r="AFL279" s="92"/>
      <c r="AFM279" s="92"/>
      <c r="AFN279" s="92"/>
      <c r="AFO279" s="92"/>
      <c r="AFP279" s="92"/>
      <c r="AFQ279" s="92"/>
      <c r="AFR279" s="92"/>
      <c r="AFS279" s="92"/>
      <c r="AFT279" s="92"/>
      <c r="AFU279" s="92"/>
      <c r="AFV279" s="92"/>
      <c r="AFW279" s="92"/>
      <c r="AFX279" s="92"/>
      <c r="AFY279" s="92"/>
      <c r="AFZ279" s="92"/>
      <c r="AGA279" s="92"/>
      <c r="AGB279" s="92"/>
      <c r="AGC279" s="92"/>
      <c r="AGD279" s="92"/>
      <c r="AGE279" s="92"/>
      <c r="AGF279" s="92"/>
      <c r="AGG279" s="92"/>
      <c r="AGH279" s="92"/>
      <c r="AGI279" s="92"/>
      <c r="AGJ279" s="92"/>
      <c r="AGK279" s="92"/>
      <c r="AGL279" s="92"/>
      <c r="AGM279" s="92"/>
      <c r="AGN279" s="92"/>
      <c r="AGO279" s="92"/>
      <c r="AGP279" s="92"/>
      <c r="AGQ279" s="92"/>
      <c r="AGR279" s="92"/>
      <c r="AGS279" s="92"/>
      <c r="AGT279" s="92"/>
      <c r="AGU279" s="92"/>
      <c r="AGV279" s="92"/>
      <c r="AGW279" s="92"/>
      <c r="AGX279" s="92"/>
      <c r="AGY279" s="92"/>
      <c r="AGZ279" s="92"/>
      <c r="AHA279" s="92"/>
      <c r="AHB279" s="92"/>
      <c r="AHC279" s="92"/>
      <c r="AHD279" s="92"/>
      <c r="AHE279" s="92"/>
      <c r="AHF279" s="92"/>
      <c r="AHG279" s="92"/>
      <c r="AHH279" s="92"/>
      <c r="AHI279" s="92"/>
      <c r="AHJ279" s="92"/>
      <c r="AHK279" s="92"/>
      <c r="AHL279" s="92"/>
      <c r="AHM279" s="92"/>
      <c r="AHN279" s="92"/>
      <c r="AHO279" s="92"/>
      <c r="AHP279" s="92"/>
      <c r="AHQ279" s="92"/>
      <c r="AHR279" s="92"/>
      <c r="AHS279" s="92"/>
      <c r="AHT279" s="92"/>
      <c r="AHU279" s="92"/>
      <c r="AHV279" s="92"/>
      <c r="AHW279" s="92"/>
      <c r="AHX279" s="92"/>
      <c r="AHY279" s="92"/>
      <c r="AHZ279" s="92"/>
      <c r="AIA279" s="92"/>
      <c r="AIB279" s="92"/>
      <c r="AIC279" s="92"/>
      <c r="AID279" s="92"/>
      <c r="AIE279" s="92"/>
      <c r="AIF279" s="92"/>
      <c r="AIG279" s="92"/>
      <c r="AIH279" s="92"/>
      <c r="AII279" s="92"/>
      <c r="AIJ279" s="92"/>
      <c r="AIK279" s="92"/>
      <c r="AIL279" s="92"/>
      <c r="AIM279" s="92"/>
      <c r="AIN279" s="92"/>
      <c r="AIO279" s="92"/>
      <c r="AIP279" s="92"/>
      <c r="AIQ279" s="92"/>
      <c r="AIR279" s="92"/>
      <c r="AIS279" s="92"/>
      <c r="AIT279" s="92"/>
      <c r="AIU279" s="92"/>
      <c r="AIV279" s="92"/>
      <c r="AIW279" s="92"/>
      <c r="AIX279" s="92"/>
      <c r="AIY279" s="92"/>
      <c r="AIZ279" s="92"/>
      <c r="AJA279" s="92"/>
      <c r="AJB279" s="92"/>
      <c r="AJC279" s="92"/>
      <c r="AJD279" s="92"/>
      <c r="AJE279" s="92"/>
      <c r="AJF279" s="92"/>
      <c r="AJG279" s="92"/>
      <c r="AJH279" s="92"/>
      <c r="AJI279" s="92"/>
      <c r="AJJ279" s="92"/>
      <c r="AJK279" s="92"/>
    </row>
    <row r="280" spans="1:947" s="515" customFormat="1" ht="12.75" customHeight="1">
      <c r="A280" s="93"/>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c r="CM280" s="92"/>
      <c r="CN280" s="92"/>
      <c r="CO280" s="92"/>
      <c r="CP280" s="92"/>
      <c r="CQ280" s="92"/>
      <c r="CR280" s="92"/>
      <c r="CS280" s="92"/>
      <c r="CT280" s="92"/>
      <c r="CU280" s="92"/>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92"/>
      <c r="EM280" s="92"/>
      <c r="EN280" s="92"/>
      <c r="EO280" s="92"/>
      <c r="EP280" s="92"/>
      <c r="EQ280" s="92"/>
      <c r="ER280" s="92"/>
      <c r="ES280" s="92"/>
      <c r="ET280" s="92"/>
      <c r="EU280" s="92"/>
      <c r="EV280" s="92"/>
      <c r="EW280" s="92"/>
      <c r="EX280" s="92"/>
      <c r="EY280" s="92"/>
      <c r="EZ280" s="92"/>
      <c r="FA280" s="92"/>
      <c r="FB280" s="92"/>
      <c r="FC280" s="92"/>
      <c r="FD280" s="92"/>
      <c r="FE280" s="92"/>
      <c r="FF280" s="92"/>
      <c r="FG280" s="92"/>
      <c r="FH280" s="92"/>
      <c r="FI280" s="92"/>
      <c r="FJ280" s="92"/>
      <c r="FK280" s="92"/>
      <c r="FL280" s="92"/>
      <c r="FM280" s="92"/>
      <c r="FN280" s="92"/>
      <c r="FO280" s="92"/>
      <c r="FP280" s="92"/>
      <c r="FQ280" s="92"/>
      <c r="FR280" s="92"/>
      <c r="FS280" s="92"/>
      <c r="FT280" s="92"/>
      <c r="FU280" s="92"/>
      <c r="FV280" s="92"/>
      <c r="FW280" s="92"/>
      <c r="FX280" s="92"/>
      <c r="FY280" s="92"/>
      <c r="FZ280" s="92"/>
      <c r="GA280" s="92"/>
      <c r="GB280" s="92"/>
      <c r="GC280" s="92"/>
      <c r="GD280" s="92"/>
      <c r="GE280" s="92"/>
      <c r="GF280" s="92"/>
      <c r="GG280" s="92"/>
      <c r="GH280" s="92"/>
      <c r="GI280" s="92"/>
      <c r="GJ280" s="92"/>
      <c r="GK280" s="92"/>
      <c r="GL280" s="92"/>
      <c r="GM280" s="92"/>
      <c r="GN280" s="92"/>
      <c r="GO280" s="92"/>
      <c r="GP280" s="92"/>
      <c r="GQ280" s="92"/>
      <c r="GR280" s="92"/>
      <c r="GS280" s="92"/>
      <c r="GT280" s="92"/>
      <c r="GU280" s="92"/>
      <c r="GV280" s="92"/>
      <c r="GW280" s="92"/>
      <c r="GX280" s="92"/>
      <c r="GY280" s="92"/>
      <c r="GZ280" s="92"/>
      <c r="HA280" s="92"/>
      <c r="HB280" s="92"/>
      <c r="HC280" s="92"/>
      <c r="HD280" s="92"/>
      <c r="HE280" s="92"/>
      <c r="HF280" s="92"/>
      <c r="HG280" s="92"/>
      <c r="HH280" s="92"/>
      <c r="HI280" s="92"/>
      <c r="HJ280" s="92"/>
      <c r="HK280" s="92"/>
      <c r="HL280" s="92"/>
      <c r="HM280" s="92"/>
      <c r="HN280" s="92"/>
      <c r="HO280" s="92"/>
      <c r="HP280" s="92"/>
      <c r="HQ280" s="92"/>
      <c r="HR280" s="92"/>
      <c r="HS280" s="92"/>
      <c r="HT280" s="92"/>
      <c r="HU280" s="92"/>
      <c r="HV280" s="92"/>
      <c r="HW280" s="92"/>
      <c r="HX280" s="92"/>
      <c r="HY280" s="92"/>
      <c r="HZ280" s="92"/>
      <c r="IA280" s="92"/>
      <c r="IB280" s="92"/>
      <c r="IC280" s="92"/>
      <c r="ID280" s="92"/>
      <c r="IE280" s="92"/>
      <c r="IF280" s="92"/>
      <c r="IG280" s="92"/>
      <c r="IH280" s="92"/>
      <c r="II280" s="92"/>
      <c r="IJ280" s="92"/>
      <c r="IK280" s="92"/>
      <c r="IL280" s="92"/>
      <c r="IM280" s="92"/>
      <c r="IN280" s="92"/>
      <c r="IO280" s="92"/>
      <c r="IP280" s="92"/>
      <c r="IQ280" s="92"/>
      <c r="IR280" s="92"/>
      <c r="IS280" s="92"/>
      <c r="IT280" s="92"/>
      <c r="IU280" s="92"/>
      <c r="IV280" s="92"/>
      <c r="IW280" s="92"/>
      <c r="IX280" s="92"/>
      <c r="IY280" s="92"/>
      <c r="IZ280" s="92"/>
      <c r="JA280" s="92"/>
      <c r="JB280" s="92"/>
      <c r="JC280" s="92"/>
      <c r="JD280" s="92"/>
      <c r="JE280" s="92"/>
      <c r="JF280" s="92"/>
      <c r="JG280" s="92"/>
      <c r="JH280" s="92"/>
      <c r="JI280" s="92"/>
      <c r="JJ280" s="92"/>
      <c r="JK280" s="92"/>
      <c r="JL280" s="92"/>
      <c r="JM280" s="92"/>
      <c r="JN280" s="92"/>
      <c r="JO280" s="92"/>
      <c r="JP280" s="92"/>
      <c r="JQ280" s="92"/>
      <c r="JR280" s="92"/>
      <c r="JS280" s="92"/>
      <c r="JT280" s="92"/>
      <c r="JU280" s="92"/>
      <c r="JV280" s="92"/>
      <c r="JW280" s="92"/>
      <c r="JX280" s="92"/>
      <c r="JY280" s="92"/>
      <c r="JZ280" s="92"/>
      <c r="KA280" s="92"/>
      <c r="KB280" s="92"/>
      <c r="KC280" s="92"/>
      <c r="KD280" s="92"/>
      <c r="KE280" s="92"/>
      <c r="KF280" s="92"/>
      <c r="KG280" s="92"/>
      <c r="KH280" s="92"/>
      <c r="KI280" s="92"/>
      <c r="KJ280" s="92"/>
      <c r="KK280" s="92"/>
      <c r="KL280" s="92"/>
      <c r="KM280" s="92"/>
      <c r="KN280" s="92"/>
      <c r="KO280" s="92"/>
      <c r="KP280" s="92"/>
      <c r="KQ280" s="92"/>
      <c r="KR280" s="92"/>
      <c r="KS280" s="92"/>
      <c r="KT280" s="92"/>
      <c r="KU280" s="92"/>
      <c r="KV280" s="92"/>
      <c r="KW280" s="92"/>
      <c r="KX280" s="92"/>
      <c r="KY280" s="92"/>
      <c r="KZ280" s="92"/>
      <c r="LA280" s="92"/>
      <c r="LB280" s="92"/>
      <c r="LC280" s="92"/>
      <c r="LD280" s="92"/>
      <c r="LE280" s="92"/>
      <c r="LF280" s="92"/>
      <c r="LG280" s="92"/>
      <c r="LH280" s="92"/>
      <c r="LI280" s="92"/>
      <c r="LJ280" s="92"/>
      <c r="LK280" s="92"/>
      <c r="LL280" s="92"/>
      <c r="LM280" s="92"/>
      <c r="LN280" s="92"/>
      <c r="LO280" s="92"/>
      <c r="LP280" s="92"/>
      <c r="LQ280" s="92"/>
      <c r="LR280" s="92"/>
      <c r="LS280" s="92"/>
      <c r="LT280" s="92"/>
      <c r="LU280" s="92"/>
      <c r="LV280" s="92"/>
      <c r="LW280" s="92"/>
      <c r="LX280" s="92"/>
      <c r="LY280" s="92"/>
      <c r="LZ280" s="92"/>
      <c r="MA280" s="92"/>
      <c r="MB280" s="92"/>
      <c r="MC280" s="92"/>
      <c r="MD280" s="92"/>
      <c r="ME280" s="92"/>
      <c r="MF280" s="92"/>
      <c r="MG280" s="92"/>
      <c r="MH280" s="92"/>
      <c r="MI280" s="92"/>
      <c r="MJ280" s="92"/>
      <c r="MK280" s="92"/>
      <c r="ML280" s="92"/>
      <c r="MM280" s="92"/>
      <c r="MN280" s="92"/>
      <c r="MO280" s="92"/>
      <c r="MP280" s="92"/>
      <c r="MQ280" s="92"/>
      <c r="MR280" s="92"/>
      <c r="MS280" s="92"/>
      <c r="MT280" s="92"/>
      <c r="MU280" s="92"/>
      <c r="MV280" s="92"/>
      <c r="MW280" s="92"/>
      <c r="MX280" s="92"/>
      <c r="MY280" s="92"/>
      <c r="MZ280" s="92"/>
      <c r="NA280" s="92"/>
      <c r="NB280" s="92"/>
      <c r="NC280" s="92"/>
      <c r="ND280" s="92"/>
      <c r="NE280" s="92"/>
      <c r="NF280" s="92"/>
      <c r="NG280" s="92"/>
      <c r="NH280" s="92"/>
      <c r="NI280" s="92"/>
      <c r="NJ280" s="92"/>
      <c r="NK280" s="92"/>
      <c r="NL280" s="92"/>
      <c r="NM280" s="92"/>
      <c r="NN280" s="92"/>
      <c r="NO280" s="92"/>
      <c r="NP280" s="92"/>
      <c r="NQ280" s="92"/>
      <c r="NR280" s="92"/>
      <c r="NS280" s="92"/>
      <c r="NT280" s="92"/>
      <c r="NU280" s="92"/>
      <c r="NV280" s="92"/>
      <c r="NW280" s="92"/>
      <c r="NX280" s="92"/>
      <c r="NY280" s="92"/>
      <c r="NZ280" s="92"/>
      <c r="OA280" s="92"/>
      <c r="OB280" s="92"/>
      <c r="OC280" s="92"/>
      <c r="OD280" s="92"/>
      <c r="OE280" s="92"/>
      <c r="OF280" s="92"/>
      <c r="OG280" s="92"/>
      <c r="OH280" s="92"/>
      <c r="OI280" s="92"/>
      <c r="OJ280" s="92"/>
      <c r="OK280" s="92"/>
      <c r="OL280" s="92"/>
      <c r="OM280" s="92"/>
      <c r="ON280" s="92"/>
      <c r="OO280" s="92"/>
      <c r="OP280" s="92"/>
      <c r="OQ280" s="92"/>
      <c r="OR280" s="92"/>
      <c r="OS280" s="92"/>
      <c r="OT280" s="92"/>
      <c r="OU280" s="92"/>
      <c r="OV280" s="92"/>
      <c r="OW280" s="92"/>
      <c r="OX280" s="92"/>
      <c r="OY280" s="92"/>
      <c r="OZ280" s="92"/>
      <c r="PA280" s="92"/>
      <c r="PB280" s="92"/>
      <c r="PC280" s="92"/>
      <c r="PD280" s="92"/>
      <c r="PE280" s="92"/>
      <c r="PF280" s="92"/>
      <c r="PG280" s="92"/>
      <c r="PH280" s="92"/>
      <c r="PI280" s="92"/>
      <c r="PJ280" s="92"/>
      <c r="PK280" s="92"/>
      <c r="PL280" s="92"/>
      <c r="PM280" s="92"/>
      <c r="PN280" s="92"/>
      <c r="PO280" s="92"/>
      <c r="PP280" s="92"/>
      <c r="PQ280" s="92"/>
      <c r="PR280" s="92"/>
      <c r="PS280" s="92"/>
      <c r="PT280" s="92"/>
      <c r="PU280" s="92"/>
      <c r="PV280" s="92"/>
      <c r="PW280" s="92"/>
      <c r="PX280" s="92"/>
      <c r="PY280" s="92"/>
      <c r="PZ280" s="92"/>
      <c r="QA280" s="92"/>
      <c r="QB280" s="92"/>
      <c r="QC280" s="92"/>
      <c r="QD280" s="92"/>
      <c r="QE280" s="92"/>
      <c r="QF280" s="92"/>
      <c r="QG280" s="92"/>
      <c r="QH280" s="92"/>
      <c r="QI280" s="92"/>
      <c r="QJ280" s="92"/>
      <c r="QK280" s="92"/>
      <c r="QL280" s="92"/>
      <c r="QM280" s="92"/>
      <c r="QN280" s="92"/>
      <c r="QO280" s="92"/>
      <c r="QP280" s="92"/>
      <c r="QQ280" s="92"/>
      <c r="QR280" s="92"/>
      <c r="QS280" s="92"/>
      <c r="QT280" s="92"/>
      <c r="QU280" s="92"/>
      <c r="QV280" s="92"/>
      <c r="QW280" s="92"/>
      <c r="QX280" s="92"/>
      <c r="QY280" s="92"/>
      <c r="QZ280" s="92"/>
      <c r="RA280" s="92"/>
      <c r="RB280" s="92"/>
      <c r="RC280" s="92"/>
      <c r="RD280" s="92"/>
      <c r="RE280" s="92"/>
      <c r="RF280" s="92"/>
      <c r="RG280" s="92"/>
      <c r="RH280" s="92"/>
      <c r="RI280" s="92"/>
      <c r="RJ280" s="92"/>
      <c r="RK280" s="92"/>
      <c r="RL280" s="92"/>
      <c r="RM280" s="92"/>
      <c r="RN280" s="92"/>
      <c r="RO280" s="92"/>
      <c r="RP280" s="92"/>
      <c r="RQ280" s="92"/>
      <c r="RR280" s="92"/>
      <c r="RS280" s="92"/>
      <c r="RT280" s="92"/>
      <c r="RU280" s="92"/>
      <c r="RV280" s="92"/>
      <c r="RW280" s="92"/>
      <c r="RX280" s="92"/>
      <c r="RY280" s="92"/>
      <c r="RZ280" s="92"/>
      <c r="SA280" s="92"/>
      <c r="SB280" s="92"/>
      <c r="SC280" s="92"/>
      <c r="SD280" s="92"/>
      <c r="SE280" s="92"/>
      <c r="SF280" s="92"/>
      <c r="SG280" s="92"/>
      <c r="SH280" s="92"/>
      <c r="SI280" s="92"/>
      <c r="SJ280" s="92"/>
      <c r="SK280" s="92"/>
      <c r="SL280" s="92"/>
      <c r="SM280" s="92"/>
      <c r="SN280" s="92"/>
      <c r="SO280" s="92"/>
      <c r="SP280" s="92"/>
      <c r="SQ280" s="92"/>
      <c r="SR280" s="92"/>
      <c r="SS280" s="92"/>
      <c r="ST280" s="92"/>
      <c r="SU280" s="92"/>
      <c r="SV280" s="92"/>
      <c r="SW280" s="92"/>
      <c r="SX280" s="92"/>
      <c r="SY280" s="92"/>
      <c r="SZ280" s="92"/>
      <c r="TA280" s="92"/>
      <c r="TB280" s="92"/>
      <c r="TC280" s="92"/>
      <c r="TD280" s="92"/>
      <c r="TE280" s="92"/>
      <c r="TF280" s="92"/>
      <c r="TG280" s="92"/>
      <c r="TH280" s="92"/>
      <c r="TI280" s="92"/>
      <c r="TJ280" s="92"/>
      <c r="TK280" s="92"/>
      <c r="TL280" s="92"/>
      <c r="TM280" s="92"/>
      <c r="TN280" s="92"/>
      <c r="TO280" s="92"/>
      <c r="TP280" s="92"/>
      <c r="TQ280" s="92"/>
      <c r="TR280" s="92"/>
      <c r="TS280" s="92"/>
      <c r="TT280" s="92"/>
      <c r="TU280" s="92"/>
      <c r="TV280" s="92"/>
      <c r="TW280" s="92"/>
      <c r="TX280" s="92"/>
      <c r="TY280" s="92"/>
      <c r="TZ280" s="92"/>
      <c r="UA280" s="92"/>
      <c r="UB280" s="92"/>
      <c r="UC280" s="92"/>
      <c r="UD280" s="92"/>
      <c r="UE280" s="92"/>
      <c r="UF280" s="92"/>
      <c r="UG280" s="92"/>
      <c r="UH280" s="92"/>
      <c r="UI280" s="92"/>
      <c r="UJ280" s="92"/>
      <c r="UK280" s="92"/>
      <c r="UL280" s="92"/>
      <c r="UM280" s="92"/>
      <c r="UN280" s="92"/>
      <c r="UO280" s="92"/>
      <c r="UP280" s="92"/>
      <c r="UQ280" s="92"/>
      <c r="UR280" s="92"/>
      <c r="US280" s="92"/>
      <c r="UT280" s="92"/>
      <c r="UU280" s="92"/>
      <c r="UV280" s="92"/>
      <c r="UW280" s="92"/>
      <c r="UX280" s="92"/>
      <c r="UY280" s="92"/>
      <c r="UZ280" s="92"/>
      <c r="VA280" s="92"/>
      <c r="VB280" s="92"/>
      <c r="VC280" s="92"/>
      <c r="VD280" s="92"/>
      <c r="VE280" s="92"/>
      <c r="VF280" s="92"/>
      <c r="VG280" s="92"/>
      <c r="VH280" s="92"/>
      <c r="VI280" s="92"/>
      <c r="VJ280" s="92"/>
      <c r="VK280" s="92"/>
      <c r="VL280" s="92"/>
      <c r="VM280" s="92"/>
      <c r="VN280" s="92"/>
      <c r="VO280" s="92"/>
      <c r="VP280" s="92"/>
      <c r="VQ280" s="92"/>
      <c r="VR280" s="92"/>
      <c r="VS280" s="92"/>
      <c r="VT280" s="92"/>
      <c r="VU280" s="92"/>
      <c r="VV280" s="92"/>
      <c r="VW280" s="92"/>
      <c r="VX280" s="92"/>
      <c r="VY280" s="92"/>
      <c r="VZ280" s="92"/>
      <c r="WA280" s="92"/>
      <c r="WB280" s="92"/>
      <c r="WC280" s="92"/>
      <c r="WD280" s="92"/>
      <c r="WE280" s="92"/>
      <c r="WF280" s="92"/>
      <c r="WG280" s="92"/>
      <c r="WH280" s="92"/>
      <c r="WI280" s="92"/>
      <c r="WJ280" s="92"/>
      <c r="WK280" s="92"/>
      <c r="WL280" s="92"/>
      <c r="WM280" s="92"/>
      <c r="WN280" s="92"/>
      <c r="WO280" s="92"/>
      <c r="WP280" s="92"/>
      <c r="WQ280" s="92"/>
      <c r="WR280" s="92"/>
      <c r="WS280" s="92"/>
      <c r="WT280" s="92"/>
      <c r="WU280" s="92"/>
      <c r="WV280" s="92"/>
      <c r="WW280" s="92"/>
      <c r="WX280" s="92"/>
      <c r="WY280" s="92"/>
      <c r="WZ280" s="92"/>
      <c r="XA280" s="92"/>
      <c r="XB280" s="92"/>
      <c r="XC280" s="92"/>
      <c r="XD280" s="92"/>
      <c r="XE280" s="92"/>
      <c r="XF280" s="92"/>
      <c r="XG280" s="92"/>
      <c r="XH280" s="92"/>
      <c r="XI280" s="92"/>
      <c r="XJ280" s="92"/>
      <c r="XK280" s="92"/>
      <c r="XL280" s="92"/>
      <c r="XM280" s="92"/>
      <c r="XN280" s="92"/>
      <c r="XO280" s="92"/>
      <c r="XP280" s="92"/>
      <c r="XQ280" s="92"/>
      <c r="XR280" s="92"/>
      <c r="XS280" s="92"/>
      <c r="XT280" s="92"/>
      <c r="XU280" s="92"/>
      <c r="XV280" s="92"/>
      <c r="XW280" s="92"/>
      <c r="XX280" s="92"/>
      <c r="XY280" s="92"/>
      <c r="XZ280" s="92"/>
      <c r="YA280" s="92"/>
      <c r="YB280" s="92"/>
      <c r="YC280" s="92"/>
      <c r="YD280" s="92"/>
      <c r="YE280" s="92"/>
      <c r="YF280" s="92"/>
      <c r="YG280" s="92"/>
      <c r="YH280" s="92"/>
      <c r="YI280" s="92"/>
      <c r="YJ280" s="92"/>
      <c r="YK280" s="92"/>
      <c r="YL280" s="92"/>
      <c r="YM280" s="92"/>
      <c r="YN280" s="92"/>
      <c r="YO280" s="92"/>
      <c r="YP280" s="92"/>
      <c r="YQ280" s="92"/>
      <c r="YR280" s="92"/>
      <c r="YS280" s="92"/>
      <c r="YT280" s="92"/>
      <c r="YU280" s="92"/>
      <c r="YV280" s="92"/>
      <c r="YW280" s="92"/>
      <c r="YX280" s="92"/>
      <c r="YY280" s="92"/>
      <c r="YZ280" s="92"/>
      <c r="ZA280" s="92"/>
      <c r="ZB280" s="92"/>
      <c r="ZC280" s="92"/>
      <c r="ZD280" s="92"/>
      <c r="ZE280" s="92"/>
      <c r="ZF280" s="92"/>
      <c r="ZG280" s="92"/>
      <c r="ZH280" s="92"/>
      <c r="ZI280" s="92"/>
      <c r="ZJ280" s="92"/>
      <c r="ZK280" s="92"/>
      <c r="ZL280" s="92"/>
      <c r="ZM280" s="92"/>
      <c r="ZN280" s="92"/>
      <c r="ZO280" s="92"/>
      <c r="ZP280" s="92"/>
      <c r="ZQ280" s="92"/>
      <c r="ZR280" s="92"/>
      <c r="ZS280" s="92"/>
      <c r="ZT280" s="92"/>
      <c r="ZU280" s="92"/>
      <c r="ZV280" s="92"/>
      <c r="ZW280" s="92"/>
      <c r="ZX280" s="92"/>
      <c r="ZY280" s="92"/>
      <c r="ZZ280" s="92"/>
      <c r="AAA280" s="92"/>
      <c r="AAB280" s="92"/>
      <c r="AAC280" s="92"/>
      <c r="AAD280" s="92"/>
      <c r="AAE280" s="92"/>
      <c r="AAF280" s="92"/>
      <c r="AAG280" s="92"/>
      <c r="AAH280" s="92"/>
      <c r="AAI280" s="92"/>
      <c r="AAJ280" s="92"/>
      <c r="AAK280" s="92"/>
      <c r="AAL280" s="92"/>
      <c r="AAM280" s="92"/>
      <c r="AAN280" s="92"/>
      <c r="AAO280" s="92"/>
      <c r="AAP280" s="92"/>
      <c r="AAQ280" s="92"/>
      <c r="AAR280" s="92"/>
      <c r="AAS280" s="92"/>
      <c r="AAT280" s="92"/>
      <c r="AAU280" s="92"/>
      <c r="AAV280" s="92"/>
      <c r="AAW280" s="92"/>
      <c r="AAX280" s="92"/>
      <c r="AAY280" s="92"/>
      <c r="AAZ280" s="92"/>
      <c r="ABA280" s="92"/>
      <c r="ABB280" s="92"/>
      <c r="ABC280" s="92"/>
      <c r="ABD280" s="92"/>
      <c r="ABE280" s="92"/>
      <c r="ABF280" s="92"/>
      <c r="ABG280" s="92"/>
      <c r="ABH280" s="92"/>
      <c r="ABI280" s="92"/>
      <c r="ABJ280" s="92"/>
      <c r="ABK280" s="92"/>
      <c r="ABL280" s="92"/>
      <c r="ABM280" s="92"/>
      <c r="ABN280" s="92"/>
      <c r="ABO280" s="92"/>
      <c r="ABP280" s="92"/>
      <c r="ABQ280" s="92"/>
      <c r="ABR280" s="92"/>
      <c r="ABS280" s="92"/>
      <c r="ABT280" s="92"/>
      <c r="ABU280" s="92"/>
      <c r="ABV280" s="92"/>
      <c r="ABW280" s="92"/>
      <c r="ABX280" s="92"/>
      <c r="ABY280" s="92"/>
      <c r="ABZ280" s="92"/>
      <c r="ACA280" s="92"/>
      <c r="ACB280" s="92"/>
      <c r="ACC280" s="92"/>
      <c r="ACD280" s="92"/>
      <c r="ACE280" s="92"/>
      <c r="ACF280" s="92"/>
      <c r="ACG280" s="92"/>
      <c r="ACH280" s="92"/>
      <c r="ACI280" s="92"/>
      <c r="ACJ280" s="92"/>
      <c r="ACK280" s="92"/>
      <c r="ACL280" s="92"/>
      <c r="ACM280" s="92"/>
      <c r="ACN280" s="92"/>
      <c r="ACO280" s="92"/>
      <c r="ACP280" s="92"/>
      <c r="ACQ280" s="92"/>
      <c r="ACR280" s="92"/>
      <c r="ACS280" s="92"/>
      <c r="ACT280" s="92"/>
      <c r="ACU280" s="92"/>
      <c r="ACV280" s="92"/>
      <c r="ACW280" s="92"/>
      <c r="ACX280" s="92"/>
      <c r="ACY280" s="92"/>
      <c r="ACZ280" s="92"/>
      <c r="ADA280" s="92"/>
      <c r="ADB280" s="92"/>
      <c r="ADC280" s="92"/>
      <c r="ADD280" s="92"/>
      <c r="ADE280" s="92"/>
      <c r="ADF280" s="92"/>
      <c r="ADG280" s="92"/>
      <c r="ADH280" s="92"/>
      <c r="ADI280" s="92"/>
      <c r="ADJ280" s="92"/>
      <c r="ADK280" s="92"/>
      <c r="ADL280" s="92"/>
      <c r="ADM280" s="92"/>
      <c r="ADN280" s="92"/>
      <c r="ADO280" s="92"/>
      <c r="ADP280" s="92"/>
      <c r="ADQ280" s="92"/>
      <c r="ADR280" s="92"/>
      <c r="ADS280" s="92"/>
      <c r="ADT280" s="92"/>
      <c r="ADU280" s="92"/>
      <c r="ADV280" s="92"/>
      <c r="ADW280" s="92"/>
      <c r="ADX280" s="92"/>
      <c r="ADY280" s="92"/>
      <c r="ADZ280" s="92"/>
      <c r="AEA280" s="92"/>
      <c r="AEB280" s="92"/>
      <c r="AEC280" s="92"/>
      <c r="AED280" s="92"/>
      <c r="AEE280" s="92"/>
      <c r="AEF280" s="92"/>
      <c r="AEG280" s="92"/>
      <c r="AEH280" s="92"/>
      <c r="AEI280" s="92"/>
      <c r="AEJ280" s="92"/>
      <c r="AEK280" s="92"/>
      <c r="AEL280" s="92"/>
      <c r="AEM280" s="92"/>
      <c r="AEN280" s="92"/>
      <c r="AEO280" s="92"/>
      <c r="AEP280" s="92"/>
      <c r="AEQ280" s="92"/>
      <c r="AER280" s="92"/>
      <c r="AES280" s="92"/>
      <c r="AET280" s="92"/>
      <c r="AEU280" s="92"/>
      <c r="AEV280" s="92"/>
      <c r="AEW280" s="92"/>
      <c r="AEX280" s="92"/>
      <c r="AEY280" s="92"/>
      <c r="AEZ280" s="92"/>
      <c r="AFA280" s="92"/>
      <c r="AFB280" s="92"/>
      <c r="AFC280" s="92"/>
      <c r="AFD280" s="92"/>
      <c r="AFE280" s="92"/>
      <c r="AFF280" s="92"/>
      <c r="AFG280" s="92"/>
      <c r="AFH280" s="92"/>
      <c r="AFI280" s="92"/>
      <c r="AFJ280" s="92"/>
      <c r="AFK280" s="92"/>
      <c r="AFL280" s="92"/>
      <c r="AFM280" s="92"/>
      <c r="AFN280" s="92"/>
      <c r="AFO280" s="92"/>
      <c r="AFP280" s="92"/>
      <c r="AFQ280" s="92"/>
      <c r="AFR280" s="92"/>
      <c r="AFS280" s="92"/>
      <c r="AFT280" s="92"/>
      <c r="AFU280" s="92"/>
      <c r="AFV280" s="92"/>
      <c r="AFW280" s="92"/>
      <c r="AFX280" s="92"/>
      <c r="AFY280" s="92"/>
      <c r="AFZ280" s="92"/>
      <c r="AGA280" s="92"/>
      <c r="AGB280" s="92"/>
      <c r="AGC280" s="92"/>
      <c r="AGD280" s="92"/>
      <c r="AGE280" s="92"/>
      <c r="AGF280" s="92"/>
      <c r="AGG280" s="92"/>
      <c r="AGH280" s="92"/>
      <c r="AGI280" s="92"/>
      <c r="AGJ280" s="92"/>
      <c r="AGK280" s="92"/>
      <c r="AGL280" s="92"/>
      <c r="AGM280" s="92"/>
      <c r="AGN280" s="92"/>
      <c r="AGO280" s="92"/>
      <c r="AGP280" s="92"/>
      <c r="AGQ280" s="92"/>
      <c r="AGR280" s="92"/>
      <c r="AGS280" s="92"/>
      <c r="AGT280" s="92"/>
      <c r="AGU280" s="92"/>
      <c r="AGV280" s="92"/>
      <c r="AGW280" s="92"/>
      <c r="AGX280" s="92"/>
      <c r="AGY280" s="92"/>
      <c r="AGZ280" s="92"/>
      <c r="AHA280" s="92"/>
      <c r="AHB280" s="92"/>
      <c r="AHC280" s="92"/>
      <c r="AHD280" s="92"/>
      <c r="AHE280" s="92"/>
      <c r="AHF280" s="92"/>
      <c r="AHG280" s="92"/>
      <c r="AHH280" s="92"/>
      <c r="AHI280" s="92"/>
      <c r="AHJ280" s="92"/>
      <c r="AHK280" s="92"/>
      <c r="AHL280" s="92"/>
      <c r="AHM280" s="92"/>
      <c r="AHN280" s="92"/>
      <c r="AHO280" s="92"/>
      <c r="AHP280" s="92"/>
      <c r="AHQ280" s="92"/>
      <c r="AHR280" s="92"/>
      <c r="AHS280" s="92"/>
      <c r="AHT280" s="92"/>
      <c r="AHU280" s="92"/>
      <c r="AHV280" s="92"/>
      <c r="AHW280" s="92"/>
      <c r="AHX280" s="92"/>
      <c r="AHY280" s="92"/>
      <c r="AHZ280" s="92"/>
      <c r="AIA280" s="92"/>
      <c r="AIB280" s="92"/>
      <c r="AIC280" s="92"/>
      <c r="AID280" s="92"/>
      <c r="AIE280" s="92"/>
      <c r="AIF280" s="92"/>
      <c r="AIG280" s="92"/>
      <c r="AIH280" s="92"/>
      <c r="AII280" s="92"/>
      <c r="AIJ280" s="92"/>
      <c r="AIK280" s="92"/>
      <c r="AIL280" s="92"/>
      <c r="AIM280" s="92"/>
      <c r="AIN280" s="92"/>
      <c r="AIO280" s="92"/>
      <c r="AIP280" s="92"/>
      <c r="AIQ280" s="92"/>
      <c r="AIR280" s="92"/>
      <c r="AIS280" s="92"/>
      <c r="AIT280" s="92"/>
      <c r="AIU280" s="92"/>
      <c r="AIV280" s="92"/>
      <c r="AIW280" s="92"/>
      <c r="AIX280" s="92"/>
      <c r="AIY280" s="92"/>
      <c r="AIZ280" s="92"/>
      <c r="AJA280" s="92"/>
      <c r="AJB280" s="92"/>
      <c r="AJC280" s="92"/>
      <c r="AJD280" s="92"/>
      <c r="AJE280" s="92"/>
      <c r="AJF280" s="92"/>
      <c r="AJG280" s="92"/>
      <c r="AJH280" s="92"/>
      <c r="AJI280" s="92"/>
      <c r="AJJ280" s="92"/>
      <c r="AJK280" s="92"/>
    </row>
    <row r="281" spans="1:947" s="515" customFormat="1" ht="12.75" customHeight="1">
      <c r="A281" s="93"/>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c r="CK281" s="92"/>
      <c r="CL281" s="92"/>
      <c r="CM281" s="92"/>
      <c r="CN281" s="92"/>
      <c r="CO281" s="92"/>
      <c r="CP281" s="92"/>
      <c r="CQ281" s="92"/>
      <c r="CR281" s="92"/>
      <c r="CS281" s="92"/>
      <c r="CT281" s="92"/>
      <c r="CU281" s="92"/>
      <c r="CV281" s="92"/>
      <c r="CW281" s="92"/>
      <c r="CX281" s="92"/>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2"/>
      <c r="DZ281" s="92"/>
      <c r="EA281" s="92"/>
      <c r="EB281" s="92"/>
      <c r="EC281" s="92"/>
      <c r="ED281" s="92"/>
      <c r="EE281" s="92"/>
      <c r="EF281" s="92"/>
      <c r="EG281" s="92"/>
      <c r="EH281" s="92"/>
      <c r="EI281" s="92"/>
      <c r="EJ281" s="92"/>
      <c r="EK281" s="92"/>
      <c r="EL281" s="92"/>
      <c r="EM281" s="92"/>
      <c r="EN281" s="92"/>
      <c r="EO281" s="92"/>
      <c r="EP281" s="92"/>
      <c r="EQ281" s="92"/>
      <c r="ER281" s="92"/>
      <c r="ES281" s="92"/>
      <c r="ET281" s="92"/>
      <c r="EU281" s="92"/>
      <c r="EV281" s="92"/>
      <c r="EW281" s="92"/>
      <c r="EX281" s="92"/>
      <c r="EY281" s="92"/>
      <c r="EZ281" s="92"/>
      <c r="FA281" s="92"/>
      <c r="FB281" s="92"/>
      <c r="FC281" s="92"/>
      <c r="FD281" s="92"/>
      <c r="FE281" s="92"/>
      <c r="FF281" s="92"/>
      <c r="FG281" s="92"/>
      <c r="FH281" s="92"/>
      <c r="FI281" s="92"/>
      <c r="FJ281" s="92"/>
      <c r="FK281" s="92"/>
      <c r="FL281" s="92"/>
      <c r="FM281" s="92"/>
      <c r="FN281" s="92"/>
      <c r="FO281" s="92"/>
      <c r="FP281" s="92"/>
      <c r="FQ281" s="92"/>
      <c r="FR281" s="92"/>
      <c r="FS281" s="92"/>
      <c r="FT281" s="92"/>
      <c r="FU281" s="92"/>
      <c r="FV281" s="92"/>
      <c r="FW281" s="92"/>
      <c r="FX281" s="92"/>
      <c r="FY281" s="92"/>
      <c r="FZ281" s="92"/>
      <c r="GA281" s="92"/>
      <c r="GB281" s="92"/>
      <c r="GC281" s="92"/>
      <c r="GD281" s="92"/>
      <c r="GE281" s="92"/>
      <c r="GF281" s="92"/>
      <c r="GG281" s="92"/>
      <c r="GH281" s="92"/>
      <c r="GI281" s="92"/>
      <c r="GJ281" s="92"/>
      <c r="GK281" s="92"/>
      <c r="GL281" s="92"/>
      <c r="GM281" s="92"/>
      <c r="GN281" s="92"/>
      <c r="GO281" s="92"/>
      <c r="GP281" s="92"/>
      <c r="GQ281" s="92"/>
      <c r="GR281" s="92"/>
      <c r="GS281" s="92"/>
      <c r="GT281" s="92"/>
      <c r="GU281" s="92"/>
      <c r="GV281" s="92"/>
      <c r="GW281" s="92"/>
      <c r="GX281" s="92"/>
      <c r="GY281" s="92"/>
      <c r="GZ281" s="92"/>
      <c r="HA281" s="92"/>
      <c r="HB281" s="92"/>
      <c r="HC281" s="92"/>
      <c r="HD281" s="92"/>
      <c r="HE281" s="92"/>
      <c r="HF281" s="92"/>
      <c r="HG281" s="92"/>
      <c r="HH281" s="92"/>
      <c r="HI281" s="92"/>
      <c r="HJ281" s="92"/>
      <c r="HK281" s="92"/>
      <c r="HL281" s="92"/>
      <c r="HM281" s="92"/>
      <c r="HN281" s="92"/>
      <c r="HO281" s="92"/>
      <c r="HP281" s="92"/>
      <c r="HQ281" s="92"/>
      <c r="HR281" s="92"/>
      <c r="HS281" s="92"/>
      <c r="HT281" s="92"/>
      <c r="HU281" s="92"/>
      <c r="HV281" s="92"/>
      <c r="HW281" s="92"/>
      <c r="HX281" s="92"/>
      <c r="HY281" s="92"/>
      <c r="HZ281" s="92"/>
      <c r="IA281" s="92"/>
      <c r="IB281" s="92"/>
      <c r="IC281" s="92"/>
      <c r="ID281" s="92"/>
      <c r="IE281" s="92"/>
      <c r="IF281" s="92"/>
      <c r="IG281" s="92"/>
      <c r="IH281" s="92"/>
      <c r="II281" s="92"/>
      <c r="IJ281" s="92"/>
      <c r="IK281" s="92"/>
      <c r="IL281" s="92"/>
      <c r="IM281" s="92"/>
      <c r="IN281" s="92"/>
      <c r="IO281" s="92"/>
      <c r="IP281" s="92"/>
      <c r="IQ281" s="92"/>
      <c r="IR281" s="92"/>
      <c r="IS281" s="92"/>
      <c r="IT281" s="92"/>
      <c r="IU281" s="92"/>
      <c r="IV281" s="92"/>
      <c r="IW281" s="92"/>
      <c r="IX281" s="92"/>
      <c r="IY281" s="92"/>
      <c r="IZ281" s="92"/>
      <c r="JA281" s="92"/>
      <c r="JB281" s="92"/>
      <c r="JC281" s="92"/>
      <c r="JD281" s="92"/>
      <c r="JE281" s="92"/>
      <c r="JF281" s="92"/>
      <c r="JG281" s="92"/>
      <c r="JH281" s="92"/>
      <c r="JI281" s="92"/>
      <c r="JJ281" s="92"/>
      <c r="JK281" s="92"/>
      <c r="JL281" s="92"/>
      <c r="JM281" s="92"/>
      <c r="JN281" s="92"/>
      <c r="JO281" s="92"/>
      <c r="JP281" s="92"/>
      <c r="JQ281" s="92"/>
      <c r="JR281" s="92"/>
      <c r="JS281" s="92"/>
      <c r="JT281" s="92"/>
      <c r="JU281" s="92"/>
      <c r="JV281" s="92"/>
      <c r="JW281" s="92"/>
      <c r="JX281" s="92"/>
      <c r="JY281" s="92"/>
      <c r="JZ281" s="92"/>
      <c r="KA281" s="92"/>
      <c r="KB281" s="92"/>
      <c r="KC281" s="92"/>
      <c r="KD281" s="92"/>
      <c r="KE281" s="92"/>
      <c r="KF281" s="92"/>
      <c r="KG281" s="92"/>
      <c r="KH281" s="92"/>
      <c r="KI281" s="92"/>
      <c r="KJ281" s="92"/>
      <c r="KK281" s="92"/>
      <c r="KL281" s="92"/>
      <c r="KM281" s="92"/>
      <c r="KN281" s="92"/>
      <c r="KO281" s="92"/>
      <c r="KP281" s="92"/>
      <c r="KQ281" s="92"/>
      <c r="KR281" s="92"/>
      <c r="KS281" s="92"/>
      <c r="KT281" s="92"/>
      <c r="KU281" s="92"/>
      <c r="KV281" s="92"/>
      <c r="KW281" s="92"/>
      <c r="KX281" s="92"/>
      <c r="KY281" s="92"/>
      <c r="KZ281" s="92"/>
      <c r="LA281" s="92"/>
      <c r="LB281" s="92"/>
      <c r="LC281" s="92"/>
      <c r="LD281" s="92"/>
      <c r="LE281" s="92"/>
      <c r="LF281" s="92"/>
      <c r="LG281" s="92"/>
      <c r="LH281" s="92"/>
      <c r="LI281" s="92"/>
      <c r="LJ281" s="92"/>
      <c r="LK281" s="92"/>
      <c r="LL281" s="92"/>
      <c r="LM281" s="92"/>
      <c r="LN281" s="92"/>
      <c r="LO281" s="92"/>
      <c r="LP281" s="92"/>
      <c r="LQ281" s="92"/>
      <c r="LR281" s="92"/>
      <c r="LS281" s="92"/>
      <c r="LT281" s="92"/>
      <c r="LU281" s="92"/>
      <c r="LV281" s="92"/>
      <c r="LW281" s="92"/>
      <c r="LX281" s="92"/>
      <c r="LY281" s="92"/>
      <c r="LZ281" s="92"/>
      <c r="MA281" s="92"/>
      <c r="MB281" s="92"/>
      <c r="MC281" s="92"/>
      <c r="MD281" s="92"/>
      <c r="ME281" s="92"/>
      <c r="MF281" s="92"/>
      <c r="MG281" s="92"/>
      <c r="MH281" s="92"/>
      <c r="MI281" s="92"/>
      <c r="MJ281" s="92"/>
      <c r="MK281" s="92"/>
      <c r="ML281" s="92"/>
      <c r="MM281" s="92"/>
      <c r="MN281" s="92"/>
      <c r="MO281" s="92"/>
      <c r="MP281" s="92"/>
      <c r="MQ281" s="92"/>
      <c r="MR281" s="92"/>
      <c r="MS281" s="92"/>
      <c r="MT281" s="92"/>
      <c r="MU281" s="92"/>
      <c r="MV281" s="92"/>
      <c r="MW281" s="92"/>
      <c r="MX281" s="92"/>
      <c r="MY281" s="92"/>
      <c r="MZ281" s="92"/>
      <c r="NA281" s="92"/>
      <c r="NB281" s="92"/>
      <c r="NC281" s="92"/>
      <c r="ND281" s="92"/>
      <c r="NE281" s="92"/>
      <c r="NF281" s="92"/>
      <c r="NG281" s="92"/>
      <c r="NH281" s="92"/>
      <c r="NI281" s="92"/>
      <c r="NJ281" s="92"/>
      <c r="NK281" s="92"/>
      <c r="NL281" s="92"/>
      <c r="NM281" s="92"/>
      <c r="NN281" s="92"/>
      <c r="NO281" s="92"/>
      <c r="NP281" s="92"/>
      <c r="NQ281" s="92"/>
      <c r="NR281" s="92"/>
      <c r="NS281" s="92"/>
      <c r="NT281" s="92"/>
      <c r="NU281" s="92"/>
      <c r="NV281" s="92"/>
      <c r="NW281" s="92"/>
      <c r="NX281" s="92"/>
      <c r="NY281" s="92"/>
      <c r="NZ281" s="92"/>
      <c r="OA281" s="92"/>
      <c r="OB281" s="92"/>
      <c r="OC281" s="92"/>
      <c r="OD281" s="92"/>
      <c r="OE281" s="92"/>
      <c r="OF281" s="92"/>
      <c r="OG281" s="92"/>
      <c r="OH281" s="92"/>
      <c r="OI281" s="92"/>
      <c r="OJ281" s="92"/>
      <c r="OK281" s="92"/>
      <c r="OL281" s="92"/>
      <c r="OM281" s="92"/>
      <c r="ON281" s="92"/>
      <c r="OO281" s="92"/>
      <c r="OP281" s="92"/>
      <c r="OQ281" s="92"/>
      <c r="OR281" s="92"/>
      <c r="OS281" s="92"/>
      <c r="OT281" s="92"/>
      <c r="OU281" s="92"/>
      <c r="OV281" s="92"/>
      <c r="OW281" s="92"/>
      <c r="OX281" s="92"/>
      <c r="OY281" s="92"/>
      <c r="OZ281" s="92"/>
      <c r="PA281" s="92"/>
      <c r="PB281" s="92"/>
      <c r="PC281" s="92"/>
      <c r="PD281" s="92"/>
      <c r="PE281" s="92"/>
      <c r="PF281" s="92"/>
      <c r="PG281" s="92"/>
      <c r="PH281" s="92"/>
      <c r="PI281" s="92"/>
      <c r="PJ281" s="92"/>
      <c r="PK281" s="92"/>
      <c r="PL281" s="92"/>
      <c r="PM281" s="92"/>
      <c r="PN281" s="92"/>
      <c r="PO281" s="92"/>
      <c r="PP281" s="92"/>
      <c r="PQ281" s="92"/>
      <c r="PR281" s="92"/>
      <c r="PS281" s="92"/>
      <c r="PT281" s="92"/>
      <c r="PU281" s="92"/>
      <c r="PV281" s="92"/>
      <c r="PW281" s="92"/>
      <c r="PX281" s="92"/>
      <c r="PY281" s="92"/>
      <c r="PZ281" s="92"/>
      <c r="QA281" s="92"/>
      <c r="QB281" s="92"/>
      <c r="QC281" s="92"/>
      <c r="QD281" s="92"/>
      <c r="QE281" s="92"/>
      <c r="QF281" s="92"/>
      <c r="QG281" s="92"/>
      <c r="QH281" s="92"/>
      <c r="QI281" s="92"/>
      <c r="QJ281" s="92"/>
      <c r="QK281" s="92"/>
      <c r="QL281" s="92"/>
      <c r="QM281" s="92"/>
      <c r="QN281" s="92"/>
      <c r="QO281" s="92"/>
      <c r="QP281" s="92"/>
      <c r="QQ281" s="92"/>
      <c r="QR281" s="92"/>
      <c r="QS281" s="92"/>
      <c r="QT281" s="92"/>
      <c r="QU281" s="92"/>
      <c r="QV281" s="92"/>
      <c r="QW281" s="92"/>
      <c r="QX281" s="92"/>
      <c r="QY281" s="92"/>
      <c r="QZ281" s="92"/>
      <c r="RA281" s="92"/>
      <c r="RB281" s="92"/>
      <c r="RC281" s="92"/>
      <c r="RD281" s="92"/>
      <c r="RE281" s="92"/>
      <c r="RF281" s="92"/>
      <c r="RG281" s="92"/>
      <c r="RH281" s="92"/>
      <c r="RI281" s="92"/>
      <c r="RJ281" s="92"/>
      <c r="RK281" s="92"/>
      <c r="RL281" s="92"/>
      <c r="RM281" s="92"/>
      <c r="RN281" s="92"/>
      <c r="RO281" s="92"/>
      <c r="RP281" s="92"/>
      <c r="RQ281" s="92"/>
      <c r="RR281" s="92"/>
      <c r="RS281" s="92"/>
      <c r="RT281" s="92"/>
      <c r="RU281" s="92"/>
      <c r="RV281" s="92"/>
      <c r="RW281" s="92"/>
      <c r="RX281" s="92"/>
      <c r="RY281" s="92"/>
      <c r="RZ281" s="92"/>
      <c r="SA281" s="92"/>
      <c r="SB281" s="92"/>
      <c r="SC281" s="92"/>
      <c r="SD281" s="92"/>
      <c r="SE281" s="92"/>
      <c r="SF281" s="92"/>
      <c r="SG281" s="92"/>
      <c r="SH281" s="92"/>
      <c r="SI281" s="92"/>
      <c r="SJ281" s="92"/>
      <c r="SK281" s="92"/>
      <c r="SL281" s="92"/>
      <c r="SM281" s="92"/>
      <c r="SN281" s="92"/>
      <c r="SO281" s="92"/>
      <c r="SP281" s="92"/>
      <c r="SQ281" s="92"/>
      <c r="SR281" s="92"/>
      <c r="SS281" s="92"/>
      <c r="ST281" s="92"/>
      <c r="SU281" s="92"/>
      <c r="SV281" s="92"/>
      <c r="SW281" s="92"/>
      <c r="SX281" s="92"/>
      <c r="SY281" s="92"/>
      <c r="SZ281" s="92"/>
      <c r="TA281" s="92"/>
      <c r="TB281" s="92"/>
      <c r="TC281" s="92"/>
      <c r="TD281" s="92"/>
      <c r="TE281" s="92"/>
      <c r="TF281" s="92"/>
      <c r="TG281" s="92"/>
      <c r="TH281" s="92"/>
      <c r="TI281" s="92"/>
      <c r="TJ281" s="92"/>
      <c r="TK281" s="92"/>
      <c r="TL281" s="92"/>
      <c r="TM281" s="92"/>
      <c r="TN281" s="92"/>
      <c r="TO281" s="92"/>
      <c r="TP281" s="92"/>
      <c r="TQ281" s="92"/>
      <c r="TR281" s="92"/>
      <c r="TS281" s="92"/>
      <c r="TT281" s="92"/>
      <c r="TU281" s="92"/>
      <c r="TV281" s="92"/>
      <c r="TW281" s="92"/>
      <c r="TX281" s="92"/>
      <c r="TY281" s="92"/>
      <c r="TZ281" s="92"/>
      <c r="UA281" s="92"/>
      <c r="UB281" s="92"/>
      <c r="UC281" s="92"/>
      <c r="UD281" s="92"/>
      <c r="UE281" s="92"/>
      <c r="UF281" s="92"/>
      <c r="UG281" s="92"/>
      <c r="UH281" s="92"/>
      <c r="UI281" s="92"/>
      <c r="UJ281" s="92"/>
      <c r="UK281" s="92"/>
      <c r="UL281" s="92"/>
      <c r="UM281" s="92"/>
      <c r="UN281" s="92"/>
      <c r="UO281" s="92"/>
      <c r="UP281" s="92"/>
      <c r="UQ281" s="92"/>
      <c r="UR281" s="92"/>
      <c r="US281" s="92"/>
      <c r="UT281" s="92"/>
      <c r="UU281" s="92"/>
      <c r="UV281" s="92"/>
      <c r="UW281" s="92"/>
      <c r="UX281" s="92"/>
      <c r="UY281" s="92"/>
      <c r="UZ281" s="92"/>
      <c r="VA281" s="92"/>
      <c r="VB281" s="92"/>
      <c r="VC281" s="92"/>
      <c r="VD281" s="92"/>
      <c r="VE281" s="92"/>
      <c r="VF281" s="92"/>
      <c r="VG281" s="92"/>
      <c r="VH281" s="92"/>
      <c r="VI281" s="92"/>
      <c r="VJ281" s="92"/>
      <c r="VK281" s="92"/>
      <c r="VL281" s="92"/>
      <c r="VM281" s="92"/>
      <c r="VN281" s="92"/>
      <c r="VO281" s="92"/>
      <c r="VP281" s="92"/>
      <c r="VQ281" s="92"/>
      <c r="VR281" s="92"/>
      <c r="VS281" s="92"/>
      <c r="VT281" s="92"/>
      <c r="VU281" s="92"/>
      <c r="VV281" s="92"/>
      <c r="VW281" s="92"/>
      <c r="VX281" s="92"/>
      <c r="VY281" s="92"/>
      <c r="VZ281" s="92"/>
      <c r="WA281" s="92"/>
      <c r="WB281" s="92"/>
      <c r="WC281" s="92"/>
      <c r="WD281" s="92"/>
      <c r="WE281" s="92"/>
      <c r="WF281" s="92"/>
      <c r="WG281" s="92"/>
      <c r="WH281" s="92"/>
      <c r="WI281" s="92"/>
      <c r="WJ281" s="92"/>
      <c r="WK281" s="92"/>
      <c r="WL281" s="92"/>
      <c r="WM281" s="92"/>
      <c r="WN281" s="92"/>
      <c r="WO281" s="92"/>
      <c r="WP281" s="92"/>
      <c r="WQ281" s="92"/>
      <c r="WR281" s="92"/>
      <c r="WS281" s="92"/>
      <c r="WT281" s="92"/>
      <c r="WU281" s="92"/>
      <c r="WV281" s="92"/>
      <c r="WW281" s="92"/>
      <c r="WX281" s="92"/>
      <c r="WY281" s="92"/>
      <c r="WZ281" s="92"/>
      <c r="XA281" s="92"/>
      <c r="XB281" s="92"/>
      <c r="XC281" s="92"/>
      <c r="XD281" s="92"/>
      <c r="XE281" s="92"/>
      <c r="XF281" s="92"/>
      <c r="XG281" s="92"/>
      <c r="XH281" s="92"/>
      <c r="XI281" s="92"/>
      <c r="XJ281" s="92"/>
      <c r="XK281" s="92"/>
      <c r="XL281" s="92"/>
      <c r="XM281" s="92"/>
      <c r="XN281" s="92"/>
      <c r="XO281" s="92"/>
      <c r="XP281" s="92"/>
      <c r="XQ281" s="92"/>
      <c r="XR281" s="92"/>
      <c r="XS281" s="92"/>
      <c r="XT281" s="92"/>
      <c r="XU281" s="92"/>
      <c r="XV281" s="92"/>
      <c r="XW281" s="92"/>
      <c r="XX281" s="92"/>
      <c r="XY281" s="92"/>
      <c r="XZ281" s="92"/>
      <c r="YA281" s="92"/>
      <c r="YB281" s="92"/>
      <c r="YC281" s="92"/>
      <c r="YD281" s="92"/>
      <c r="YE281" s="92"/>
      <c r="YF281" s="92"/>
      <c r="YG281" s="92"/>
      <c r="YH281" s="92"/>
      <c r="YI281" s="92"/>
      <c r="YJ281" s="92"/>
      <c r="YK281" s="92"/>
      <c r="YL281" s="92"/>
      <c r="YM281" s="92"/>
      <c r="YN281" s="92"/>
      <c r="YO281" s="92"/>
      <c r="YP281" s="92"/>
      <c r="YQ281" s="92"/>
      <c r="YR281" s="92"/>
      <c r="YS281" s="92"/>
      <c r="YT281" s="92"/>
      <c r="YU281" s="92"/>
      <c r="YV281" s="92"/>
      <c r="YW281" s="92"/>
      <c r="YX281" s="92"/>
      <c r="YY281" s="92"/>
      <c r="YZ281" s="92"/>
      <c r="ZA281" s="92"/>
      <c r="ZB281" s="92"/>
      <c r="ZC281" s="92"/>
      <c r="ZD281" s="92"/>
      <c r="ZE281" s="92"/>
      <c r="ZF281" s="92"/>
      <c r="ZG281" s="92"/>
      <c r="ZH281" s="92"/>
      <c r="ZI281" s="92"/>
      <c r="ZJ281" s="92"/>
      <c r="ZK281" s="92"/>
      <c r="ZL281" s="92"/>
      <c r="ZM281" s="92"/>
      <c r="ZN281" s="92"/>
      <c r="ZO281" s="92"/>
      <c r="ZP281" s="92"/>
      <c r="ZQ281" s="92"/>
      <c r="ZR281" s="92"/>
      <c r="ZS281" s="92"/>
      <c r="ZT281" s="92"/>
      <c r="ZU281" s="92"/>
      <c r="ZV281" s="92"/>
      <c r="ZW281" s="92"/>
      <c r="ZX281" s="92"/>
      <c r="ZY281" s="92"/>
      <c r="ZZ281" s="92"/>
      <c r="AAA281" s="92"/>
      <c r="AAB281" s="92"/>
      <c r="AAC281" s="92"/>
      <c r="AAD281" s="92"/>
      <c r="AAE281" s="92"/>
      <c r="AAF281" s="92"/>
      <c r="AAG281" s="92"/>
      <c r="AAH281" s="92"/>
      <c r="AAI281" s="92"/>
      <c r="AAJ281" s="92"/>
      <c r="AAK281" s="92"/>
      <c r="AAL281" s="92"/>
      <c r="AAM281" s="92"/>
      <c r="AAN281" s="92"/>
      <c r="AAO281" s="92"/>
      <c r="AAP281" s="92"/>
      <c r="AAQ281" s="92"/>
      <c r="AAR281" s="92"/>
      <c r="AAS281" s="92"/>
      <c r="AAT281" s="92"/>
      <c r="AAU281" s="92"/>
      <c r="AAV281" s="92"/>
      <c r="AAW281" s="92"/>
      <c r="AAX281" s="92"/>
      <c r="AAY281" s="92"/>
      <c r="AAZ281" s="92"/>
      <c r="ABA281" s="92"/>
      <c r="ABB281" s="92"/>
      <c r="ABC281" s="92"/>
      <c r="ABD281" s="92"/>
      <c r="ABE281" s="92"/>
      <c r="ABF281" s="92"/>
      <c r="ABG281" s="92"/>
      <c r="ABH281" s="92"/>
      <c r="ABI281" s="92"/>
      <c r="ABJ281" s="92"/>
      <c r="ABK281" s="92"/>
      <c r="ABL281" s="92"/>
      <c r="ABM281" s="92"/>
      <c r="ABN281" s="92"/>
      <c r="ABO281" s="92"/>
      <c r="ABP281" s="92"/>
      <c r="ABQ281" s="92"/>
      <c r="ABR281" s="92"/>
      <c r="ABS281" s="92"/>
      <c r="ABT281" s="92"/>
      <c r="ABU281" s="92"/>
      <c r="ABV281" s="92"/>
      <c r="ABW281" s="92"/>
      <c r="ABX281" s="92"/>
      <c r="ABY281" s="92"/>
      <c r="ABZ281" s="92"/>
      <c r="ACA281" s="92"/>
      <c r="ACB281" s="92"/>
      <c r="ACC281" s="92"/>
      <c r="ACD281" s="92"/>
      <c r="ACE281" s="92"/>
      <c r="ACF281" s="92"/>
      <c r="ACG281" s="92"/>
      <c r="ACH281" s="92"/>
      <c r="ACI281" s="92"/>
      <c r="ACJ281" s="92"/>
      <c r="ACK281" s="92"/>
      <c r="ACL281" s="92"/>
      <c r="ACM281" s="92"/>
      <c r="ACN281" s="92"/>
      <c r="ACO281" s="92"/>
      <c r="ACP281" s="92"/>
      <c r="ACQ281" s="92"/>
      <c r="ACR281" s="92"/>
      <c r="ACS281" s="92"/>
      <c r="ACT281" s="92"/>
      <c r="ACU281" s="92"/>
      <c r="ACV281" s="92"/>
      <c r="ACW281" s="92"/>
      <c r="ACX281" s="92"/>
      <c r="ACY281" s="92"/>
      <c r="ACZ281" s="92"/>
      <c r="ADA281" s="92"/>
      <c r="ADB281" s="92"/>
      <c r="ADC281" s="92"/>
      <c r="ADD281" s="92"/>
      <c r="ADE281" s="92"/>
      <c r="ADF281" s="92"/>
      <c r="ADG281" s="92"/>
      <c r="ADH281" s="92"/>
      <c r="ADI281" s="92"/>
      <c r="ADJ281" s="92"/>
      <c r="ADK281" s="92"/>
      <c r="ADL281" s="92"/>
      <c r="ADM281" s="92"/>
      <c r="ADN281" s="92"/>
      <c r="ADO281" s="92"/>
      <c r="ADP281" s="92"/>
      <c r="ADQ281" s="92"/>
      <c r="ADR281" s="92"/>
      <c r="ADS281" s="92"/>
      <c r="ADT281" s="92"/>
      <c r="ADU281" s="92"/>
      <c r="ADV281" s="92"/>
      <c r="ADW281" s="92"/>
      <c r="ADX281" s="92"/>
      <c r="ADY281" s="92"/>
      <c r="ADZ281" s="92"/>
      <c r="AEA281" s="92"/>
      <c r="AEB281" s="92"/>
      <c r="AEC281" s="92"/>
      <c r="AED281" s="92"/>
      <c r="AEE281" s="92"/>
      <c r="AEF281" s="92"/>
      <c r="AEG281" s="92"/>
      <c r="AEH281" s="92"/>
      <c r="AEI281" s="92"/>
      <c r="AEJ281" s="92"/>
      <c r="AEK281" s="92"/>
      <c r="AEL281" s="92"/>
      <c r="AEM281" s="92"/>
      <c r="AEN281" s="92"/>
      <c r="AEO281" s="92"/>
      <c r="AEP281" s="92"/>
      <c r="AEQ281" s="92"/>
      <c r="AER281" s="92"/>
      <c r="AES281" s="92"/>
      <c r="AET281" s="92"/>
      <c r="AEU281" s="92"/>
      <c r="AEV281" s="92"/>
      <c r="AEW281" s="92"/>
      <c r="AEX281" s="92"/>
      <c r="AEY281" s="92"/>
      <c r="AEZ281" s="92"/>
      <c r="AFA281" s="92"/>
      <c r="AFB281" s="92"/>
      <c r="AFC281" s="92"/>
      <c r="AFD281" s="92"/>
      <c r="AFE281" s="92"/>
      <c r="AFF281" s="92"/>
      <c r="AFG281" s="92"/>
      <c r="AFH281" s="92"/>
      <c r="AFI281" s="92"/>
      <c r="AFJ281" s="92"/>
      <c r="AFK281" s="92"/>
      <c r="AFL281" s="92"/>
      <c r="AFM281" s="92"/>
      <c r="AFN281" s="92"/>
      <c r="AFO281" s="92"/>
      <c r="AFP281" s="92"/>
      <c r="AFQ281" s="92"/>
      <c r="AFR281" s="92"/>
      <c r="AFS281" s="92"/>
      <c r="AFT281" s="92"/>
      <c r="AFU281" s="92"/>
      <c r="AFV281" s="92"/>
      <c r="AFW281" s="92"/>
      <c r="AFX281" s="92"/>
      <c r="AFY281" s="92"/>
      <c r="AFZ281" s="92"/>
      <c r="AGA281" s="92"/>
      <c r="AGB281" s="92"/>
      <c r="AGC281" s="92"/>
      <c r="AGD281" s="92"/>
      <c r="AGE281" s="92"/>
      <c r="AGF281" s="92"/>
      <c r="AGG281" s="92"/>
      <c r="AGH281" s="92"/>
      <c r="AGI281" s="92"/>
      <c r="AGJ281" s="92"/>
      <c r="AGK281" s="92"/>
      <c r="AGL281" s="92"/>
      <c r="AGM281" s="92"/>
      <c r="AGN281" s="92"/>
      <c r="AGO281" s="92"/>
      <c r="AGP281" s="92"/>
      <c r="AGQ281" s="92"/>
      <c r="AGR281" s="92"/>
      <c r="AGS281" s="92"/>
      <c r="AGT281" s="92"/>
      <c r="AGU281" s="92"/>
      <c r="AGV281" s="92"/>
      <c r="AGW281" s="92"/>
      <c r="AGX281" s="92"/>
      <c r="AGY281" s="92"/>
      <c r="AGZ281" s="92"/>
      <c r="AHA281" s="92"/>
      <c r="AHB281" s="92"/>
      <c r="AHC281" s="92"/>
      <c r="AHD281" s="92"/>
      <c r="AHE281" s="92"/>
      <c r="AHF281" s="92"/>
      <c r="AHG281" s="92"/>
      <c r="AHH281" s="92"/>
      <c r="AHI281" s="92"/>
      <c r="AHJ281" s="92"/>
      <c r="AHK281" s="92"/>
      <c r="AHL281" s="92"/>
      <c r="AHM281" s="92"/>
      <c r="AHN281" s="92"/>
      <c r="AHO281" s="92"/>
      <c r="AHP281" s="92"/>
      <c r="AHQ281" s="92"/>
      <c r="AHR281" s="92"/>
      <c r="AHS281" s="92"/>
      <c r="AHT281" s="92"/>
      <c r="AHU281" s="92"/>
      <c r="AHV281" s="92"/>
      <c r="AHW281" s="92"/>
      <c r="AHX281" s="92"/>
      <c r="AHY281" s="92"/>
      <c r="AHZ281" s="92"/>
      <c r="AIA281" s="92"/>
      <c r="AIB281" s="92"/>
      <c r="AIC281" s="92"/>
      <c r="AID281" s="92"/>
      <c r="AIE281" s="92"/>
      <c r="AIF281" s="92"/>
      <c r="AIG281" s="92"/>
      <c r="AIH281" s="92"/>
      <c r="AII281" s="92"/>
      <c r="AIJ281" s="92"/>
      <c r="AIK281" s="92"/>
      <c r="AIL281" s="92"/>
      <c r="AIM281" s="92"/>
      <c r="AIN281" s="92"/>
      <c r="AIO281" s="92"/>
      <c r="AIP281" s="92"/>
      <c r="AIQ281" s="92"/>
      <c r="AIR281" s="92"/>
      <c r="AIS281" s="92"/>
      <c r="AIT281" s="92"/>
      <c r="AIU281" s="92"/>
      <c r="AIV281" s="92"/>
      <c r="AIW281" s="92"/>
      <c r="AIX281" s="92"/>
      <c r="AIY281" s="92"/>
      <c r="AIZ281" s="92"/>
      <c r="AJA281" s="92"/>
      <c r="AJB281" s="92"/>
      <c r="AJC281" s="92"/>
      <c r="AJD281" s="92"/>
      <c r="AJE281" s="92"/>
      <c r="AJF281" s="92"/>
      <c r="AJG281" s="92"/>
      <c r="AJH281" s="92"/>
      <c r="AJI281" s="92"/>
      <c r="AJJ281" s="92"/>
      <c r="AJK281" s="92"/>
    </row>
    <row r="282" spans="1:947" s="515" customFormat="1" ht="12.75" customHeight="1">
      <c r="A282" s="93"/>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c r="CK282" s="92"/>
      <c r="CL282" s="92"/>
      <c r="CM282" s="92"/>
      <c r="CN282" s="92"/>
      <c r="CO282" s="92"/>
      <c r="CP282" s="92"/>
      <c r="CQ282" s="92"/>
      <c r="CR282" s="92"/>
      <c r="CS282" s="92"/>
      <c r="CT282" s="92"/>
      <c r="CU282" s="92"/>
      <c r="CV282" s="92"/>
      <c r="CW282" s="92"/>
      <c r="CX282" s="92"/>
      <c r="CY282" s="92"/>
      <c r="CZ282" s="92"/>
      <c r="DA282" s="92"/>
      <c r="DB282" s="92"/>
      <c r="DC282" s="92"/>
      <c r="DD282" s="92"/>
      <c r="DE282" s="92"/>
      <c r="DF282" s="92"/>
      <c r="DG282" s="92"/>
      <c r="DH282" s="92"/>
      <c r="DI282" s="92"/>
      <c r="DJ282" s="92"/>
      <c r="DK282" s="92"/>
      <c r="DL282" s="92"/>
      <c r="DM282" s="92"/>
      <c r="DN282" s="92"/>
      <c r="DO282" s="92"/>
      <c r="DP282" s="92"/>
      <c r="DQ282" s="92"/>
      <c r="DR282" s="92"/>
      <c r="DS282" s="92"/>
      <c r="DT282" s="92"/>
      <c r="DU282" s="92"/>
      <c r="DV282" s="92"/>
      <c r="DW282" s="92"/>
      <c r="DX282" s="92"/>
      <c r="DY282" s="92"/>
      <c r="DZ282" s="92"/>
      <c r="EA282" s="92"/>
      <c r="EB282" s="92"/>
      <c r="EC282" s="92"/>
      <c r="ED282" s="92"/>
      <c r="EE282" s="92"/>
      <c r="EF282" s="92"/>
      <c r="EG282" s="92"/>
      <c r="EH282" s="92"/>
      <c r="EI282" s="92"/>
      <c r="EJ282" s="92"/>
      <c r="EK282" s="92"/>
      <c r="EL282" s="92"/>
      <c r="EM282" s="92"/>
      <c r="EN282" s="92"/>
      <c r="EO282" s="92"/>
      <c r="EP282" s="92"/>
      <c r="EQ282" s="92"/>
      <c r="ER282" s="92"/>
      <c r="ES282" s="92"/>
      <c r="ET282" s="92"/>
      <c r="EU282" s="92"/>
      <c r="EV282" s="92"/>
      <c r="EW282" s="92"/>
      <c r="EX282" s="92"/>
      <c r="EY282" s="92"/>
      <c r="EZ282" s="92"/>
      <c r="FA282" s="92"/>
      <c r="FB282" s="92"/>
      <c r="FC282" s="92"/>
      <c r="FD282" s="92"/>
      <c r="FE282" s="92"/>
      <c r="FF282" s="92"/>
      <c r="FG282" s="92"/>
      <c r="FH282" s="92"/>
      <c r="FI282" s="92"/>
      <c r="FJ282" s="92"/>
      <c r="FK282" s="92"/>
      <c r="FL282" s="92"/>
      <c r="FM282" s="92"/>
      <c r="FN282" s="92"/>
      <c r="FO282" s="92"/>
      <c r="FP282" s="92"/>
      <c r="FQ282" s="92"/>
      <c r="FR282" s="92"/>
      <c r="FS282" s="92"/>
      <c r="FT282" s="92"/>
      <c r="FU282" s="92"/>
      <c r="FV282" s="92"/>
      <c r="FW282" s="92"/>
      <c r="FX282" s="92"/>
      <c r="FY282" s="92"/>
      <c r="FZ282" s="92"/>
      <c r="GA282" s="92"/>
      <c r="GB282" s="92"/>
      <c r="GC282" s="92"/>
      <c r="GD282" s="92"/>
      <c r="GE282" s="92"/>
      <c r="GF282" s="92"/>
      <c r="GG282" s="92"/>
      <c r="GH282" s="92"/>
      <c r="GI282" s="92"/>
      <c r="GJ282" s="92"/>
      <c r="GK282" s="92"/>
      <c r="GL282" s="92"/>
      <c r="GM282" s="92"/>
      <c r="GN282" s="92"/>
      <c r="GO282" s="92"/>
      <c r="GP282" s="92"/>
      <c r="GQ282" s="92"/>
      <c r="GR282" s="92"/>
      <c r="GS282" s="92"/>
      <c r="GT282" s="92"/>
      <c r="GU282" s="92"/>
      <c r="GV282" s="92"/>
      <c r="GW282" s="92"/>
      <c r="GX282" s="92"/>
      <c r="GY282" s="92"/>
      <c r="GZ282" s="92"/>
      <c r="HA282" s="92"/>
      <c r="HB282" s="92"/>
      <c r="HC282" s="92"/>
      <c r="HD282" s="92"/>
      <c r="HE282" s="92"/>
      <c r="HF282" s="92"/>
      <c r="HG282" s="92"/>
      <c r="HH282" s="92"/>
      <c r="HI282" s="92"/>
      <c r="HJ282" s="92"/>
      <c r="HK282" s="92"/>
      <c r="HL282" s="92"/>
      <c r="HM282" s="92"/>
      <c r="HN282" s="92"/>
      <c r="HO282" s="92"/>
      <c r="HP282" s="92"/>
      <c r="HQ282" s="92"/>
      <c r="HR282" s="92"/>
      <c r="HS282" s="92"/>
      <c r="HT282" s="92"/>
      <c r="HU282" s="92"/>
      <c r="HV282" s="92"/>
      <c r="HW282" s="92"/>
      <c r="HX282" s="92"/>
      <c r="HY282" s="92"/>
      <c r="HZ282" s="92"/>
      <c r="IA282" s="92"/>
      <c r="IB282" s="92"/>
      <c r="IC282" s="92"/>
      <c r="ID282" s="92"/>
      <c r="IE282" s="92"/>
      <c r="IF282" s="92"/>
      <c r="IG282" s="92"/>
      <c r="IH282" s="92"/>
      <c r="II282" s="92"/>
      <c r="IJ282" s="92"/>
      <c r="IK282" s="92"/>
      <c r="IL282" s="92"/>
      <c r="IM282" s="92"/>
      <c r="IN282" s="92"/>
      <c r="IO282" s="92"/>
      <c r="IP282" s="92"/>
      <c r="IQ282" s="92"/>
      <c r="IR282" s="92"/>
      <c r="IS282" s="92"/>
      <c r="IT282" s="92"/>
      <c r="IU282" s="92"/>
      <c r="IV282" s="92"/>
      <c r="IW282" s="92"/>
      <c r="IX282" s="92"/>
      <c r="IY282" s="92"/>
      <c r="IZ282" s="92"/>
      <c r="JA282" s="92"/>
      <c r="JB282" s="92"/>
      <c r="JC282" s="92"/>
      <c r="JD282" s="92"/>
      <c r="JE282" s="92"/>
      <c r="JF282" s="92"/>
      <c r="JG282" s="92"/>
      <c r="JH282" s="92"/>
      <c r="JI282" s="92"/>
      <c r="JJ282" s="92"/>
      <c r="JK282" s="92"/>
      <c r="JL282" s="92"/>
      <c r="JM282" s="92"/>
      <c r="JN282" s="92"/>
      <c r="JO282" s="92"/>
      <c r="JP282" s="92"/>
      <c r="JQ282" s="92"/>
      <c r="JR282" s="92"/>
      <c r="JS282" s="92"/>
      <c r="JT282" s="92"/>
      <c r="JU282" s="92"/>
      <c r="JV282" s="92"/>
      <c r="JW282" s="92"/>
      <c r="JX282" s="92"/>
      <c r="JY282" s="92"/>
      <c r="JZ282" s="92"/>
      <c r="KA282" s="92"/>
      <c r="KB282" s="92"/>
      <c r="KC282" s="92"/>
      <c r="KD282" s="92"/>
      <c r="KE282" s="92"/>
      <c r="KF282" s="92"/>
      <c r="KG282" s="92"/>
      <c r="KH282" s="92"/>
      <c r="KI282" s="92"/>
      <c r="KJ282" s="92"/>
      <c r="KK282" s="92"/>
      <c r="KL282" s="92"/>
      <c r="KM282" s="92"/>
      <c r="KN282" s="92"/>
      <c r="KO282" s="92"/>
      <c r="KP282" s="92"/>
      <c r="KQ282" s="92"/>
      <c r="KR282" s="92"/>
      <c r="KS282" s="92"/>
      <c r="KT282" s="92"/>
      <c r="KU282" s="92"/>
      <c r="KV282" s="92"/>
      <c r="KW282" s="92"/>
      <c r="KX282" s="92"/>
      <c r="KY282" s="92"/>
      <c r="KZ282" s="92"/>
      <c r="LA282" s="92"/>
      <c r="LB282" s="92"/>
      <c r="LC282" s="92"/>
      <c r="LD282" s="92"/>
      <c r="LE282" s="92"/>
      <c r="LF282" s="92"/>
      <c r="LG282" s="92"/>
      <c r="LH282" s="92"/>
      <c r="LI282" s="92"/>
      <c r="LJ282" s="92"/>
      <c r="LK282" s="92"/>
      <c r="LL282" s="92"/>
      <c r="LM282" s="92"/>
      <c r="LN282" s="92"/>
      <c r="LO282" s="92"/>
      <c r="LP282" s="92"/>
      <c r="LQ282" s="92"/>
      <c r="LR282" s="92"/>
      <c r="LS282" s="92"/>
      <c r="LT282" s="92"/>
      <c r="LU282" s="92"/>
      <c r="LV282" s="92"/>
      <c r="LW282" s="92"/>
      <c r="LX282" s="92"/>
      <c r="LY282" s="92"/>
      <c r="LZ282" s="92"/>
      <c r="MA282" s="92"/>
      <c r="MB282" s="92"/>
      <c r="MC282" s="92"/>
      <c r="MD282" s="92"/>
      <c r="ME282" s="92"/>
      <c r="MF282" s="92"/>
      <c r="MG282" s="92"/>
      <c r="MH282" s="92"/>
      <c r="MI282" s="92"/>
      <c r="MJ282" s="92"/>
      <c r="MK282" s="92"/>
      <c r="ML282" s="92"/>
      <c r="MM282" s="92"/>
      <c r="MN282" s="92"/>
      <c r="MO282" s="92"/>
      <c r="MP282" s="92"/>
      <c r="MQ282" s="92"/>
      <c r="MR282" s="92"/>
      <c r="MS282" s="92"/>
      <c r="MT282" s="92"/>
      <c r="MU282" s="92"/>
      <c r="MV282" s="92"/>
      <c r="MW282" s="92"/>
      <c r="MX282" s="92"/>
      <c r="MY282" s="92"/>
      <c r="MZ282" s="92"/>
      <c r="NA282" s="92"/>
      <c r="NB282" s="92"/>
      <c r="NC282" s="92"/>
      <c r="ND282" s="92"/>
      <c r="NE282" s="92"/>
      <c r="NF282" s="92"/>
      <c r="NG282" s="92"/>
      <c r="NH282" s="92"/>
      <c r="NI282" s="92"/>
      <c r="NJ282" s="92"/>
      <c r="NK282" s="92"/>
      <c r="NL282" s="92"/>
      <c r="NM282" s="92"/>
      <c r="NN282" s="92"/>
      <c r="NO282" s="92"/>
      <c r="NP282" s="92"/>
      <c r="NQ282" s="92"/>
      <c r="NR282" s="92"/>
      <c r="NS282" s="92"/>
      <c r="NT282" s="92"/>
      <c r="NU282" s="92"/>
      <c r="NV282" s="92"/>
      <c r="NW282" s="92"/>
      <c r="NX282" s="92"/>
      <c r="NY282" s="92"/>
      <c r="NZ282" s="92"/>
      <c r="OA282" s="92"/>
      <c r="OB282" s="92"/>
      <c r="OC282" s="92"/>
      <c r="OD282" s="92"/>
      <c r="OE282" s="92"/>
      <c r="OF282" s="92"/>
      <c r="OG282" s="92"/>
      <c r="OH282" s="92"/>
      <c r="OI282" s="92"/>
      <c r="OJ282" s="92"/>
      <c r="OK282" s="92"/>
      <c r="OL282" s="92"/>
      <c r="OM282" s="92"/>
      <c r="ON282" s="92"/>
      <c r="OO282" s="92"/>
      <c r="OP282" s="92"/>
      <c r="OQ282" s="92"/>
      <c r="OR282" s="92"/>
      <c r="OS282" s="92"/>
      <c r="OT282" s="92"/>
      <c r="OU282" s="92"/>
      <c r="OV282" s="92"/>
      <c r="OW282" s="92"/>
      <c r="OX282" s="92"/>
      <c r="OY282" s="92"/>
      <c r="OZ282" s="92"/>
      <c r="PA282" s="92"/>
      <c r="PB282" s="92"/>
      <c r="PC282" s="92"/>
      <c r="PD282" s="92"/>
      <c r="PE282" s="92"/>
      <c r="PF282" s="92"/>
      <c r="PG282" s="92"/>
      <c r="PH282" s="92"/>
      <c r="PI282" s="92"/>
      <c r="PJ282" s="92"/>
      <c r="PK282" s="92"/>
      <c r="PL282" s="92"/>
      <c r="PM282" s="92"/>
      <c r="PN282" s="92"/>
      <c r="PO282" s="92"/>
      <c r="PP282" s="92"/>
      <c r="PQ282" s="92"/>
      <c r="PR282" s="92"/>
      <c r="PS282" s="92"/>
      <c r="PT282" s="92"/>
      <c r="PU282" s="92"/>
      <c r="PV282" s="92"/>
      <c r="PW282" s="92"/>
      <c r="PX282" s="92"/>
      <c r="PY282" s="92"/>
      <c r="PZ282" s="92"/>
      <c r="QA282" s="92"/>
      <c r="QB282" s="92"/>
      <c r="QC282" s="92"/>
      <c r="QD282" s="92"/>
      <c r="QE282" s="92"/>
      <c r="QF282" s="92"/>
      <c r="QG282" s="92"/>
      <c r="QH282" s="92"/>
      <c r="QI282" s="92"/>
      <c r="QJ282" s="92"/>
      <c r="QK282" s="92"/>
      <c r="QL282" s="92"/>
      <c r="QM282" s="92"/>
      <c r="QN282" s="92"/>
      <c r="QO282" s="92"/>
      <c r="QP282" s="92"/>
      <c r="QQ282" s="92"/>
      <c r="QR282" s="92"/>
      <c r="QS282" s="92"/>
      <c r="QT282" s="92"/>
      <c r="QU282" s="92"/>
      <c r="QV282" s="92"/>
      <c r="QW282" s="92"/>
      <c r="QX282" s="92"/>
      <c r="QY282" s="92"/>
      <c r="QZ282" s="92"/>
      <c r="RA282" s="92"/>
      <c r="RB282" s="92"/>
      <c r="RC282" s="92"/>
      <c r="RD282" s="92"/>
      <c r="RE282" s="92"/>
      <c r="RF282" s="92"/>
      <c r="RG282" s="92"/>
      <c r="RH282" s="92"/>
      <c r="RI282" s="92"/>
      <c r="RJ282" s="92"/>
      <c r="RK282" s="92"/>
      <c r="RL282" s="92"/>
      <c r="RM282" s="92"/>
      <c r="RN282" s="92"/>
      <c r="RO282" s="92"/>
      <c r="RP282" s="92"/>
      <c r="RQ282" s="92"/>
      <c r="RR282" s="92"/>
      <c r="RS282" s="92"/>
      <c r="RT282" s="92"/>
      <c r="RU282" s="92"/>
      <c r="RV282" s="92"/>
      <c r="RW282" s="92"/>
      <c r="RX282" s="92"/>
      <c r="RY282" s="92"/>
      <c r="RZ282" s="92"/>
      <c r="SA282" s="92"/>
      <c r="SB282" s="92"/>
      <c r="SC282" s="92"/>
      <c r="SD282" s="92"/>
      <c r="SE282" s="92"/>
      <c r="SF282" s="92"/>
      <c r="SG282" s="92"/>
      <c r="SH282" s="92"/>
      <c r="SI282" s="92"/>
      <c r="SJ282" s="92"/>
      <c r="SK282" s="92"/>
      <c r="SL282" s="92"/>
      <c r="SM282" s="92"/>
      <c r="SN282" s="92"/>
      <c r="SO282" s="92"/>
      <c r="SP282" s="92"/>
      <c r="SQ282" s="92"/>
      <c r="SR282" s="92"/>
      <c r="SS282" s="92"/>
      <c r="ST282" s="92"/>
      <c r="SU282" s="92"/>
      <c r="SV282" s="92"/>
      <c r="SW282" s="92"/>
      <c r="SX282" s="92"/>
      <c r="SY282" s="92"/>
      <c r="SZ282" s="92"/>
      <c r="TA282" s="92"/>
      <c r="TB282" s="92"/>
      <c r="TC282" s="92"/>
      <c r="TD282" s="92"/>
      <c r="TE282" s="92"/>
      <c r="TF282" s="92"/>
      <c r="TG282" s="92"/>
      <c r="TH282" s="92"/>
      <c r="TI282" s="92"/>
      <c r="TJ282" s="92"/>
      <c r="TK282" s="92"/>
      <c r="TL282" s="92"/>
      <c r="TM282" s="92"/>
      <c r="TN282" s="92"/>
      <c r="TO282" s="92"/>
      <c r="TP282" s="92"/>
      <c r="TQ282" s="92"/>
      <c r="TR282" s="92"/>
      <c r="TS282" s="92"/>
      <c r="TT282" s="92"/>
      <c r="TU282" s="92"/>
      <c r="TV282" s="92"/>
      <c r="TW282" s="92"/>
      <c r="TX282" s="92"/>
      <c r="TY282" s="92"/>
      <c r="TZ282" s="92"/>
      <c r="UA282" s="92"/>
      <c r="UB282" s="92"/>
      <c r="UC282" s="92"/>
      <c r="UD282" s="92"/>
      <c r="UE282" s="92"/>
      <c r="UF282" s="92"/>
      <c r="UG282" s="92"/>
      <c r="UH282" s="92"/>
      <c r="UI282" s="92"/>
      <c r="UJ282" s="92"/>
      <c r="UK282" s="92"/>
      <c r="UL282" s="92"/>
      <c r="UM282" s="92"/>
      <c r="UN282" s="92"/>
      <c r="UO282" s="92"/>
      <c r="UP282" s="92"/>
      <c r="UQ282" s="92"/>
      <c r="UR282" s="92"/>
      <c r="US282" s="92"/>
      <c r="UT282" s="92"/>
      <c r="UU282" s="92"/>
      <c r="UV282" s="92"/>
      <c r="UW282" s="92"/>
      <c r="UX282" s="92"/>
      <c r="UY282" s="92"/>
      <c r="UZ282" s="92"/>
      <c r="VA282" s="92"/>
      <c r="VB282" s="92"/>
      <c r="VC282" s="92"/>
      <c r="VD282" s="92"/>
      <c r="VE282" s="92"/>
      <c r="VF282" s="92"/>
      <c r="VG282" s="92"/>
      <c r="VH282" s="92"/>
      <c r="VI282" s="92"/>
      <c r="VJ282" s="92"/>
      <c r="VK282" s="92"/>
      <c r="VL282" s="92"/>
      <c r="VM282" s="92"/>
      <c r="VN282" s="92"/>
      <c r="VO282" s="92"/>
      <c r="VP282" s="92"/>
      <c r="VQ282" s="92"/>
      <c r="VR282" s="92"/>
      <c r="VS282" s="92"/>
      <c r="VT282" s="92"/>
      <c r="VU282" s="92"/>
      <c r="VV282" s="92"/>
      <c r="VW282" s="92"/>
      <c r="VX282" s="92"/>
      <c r="VY282" s="92"/>
      <c r="VZ282" s="92"/>
      <c r="WA282" s="92"/>
      <c r="WB282" s="92"/>
      <c r="WC282" s="92"/>
      <c r="WD282" s="92"/>
      <c r="WE282" s="92"/>
      <c r="WF282" s="92"/>
      <c r="WG282" s="92"/>
      <c r="WH282" s="92"/>
      <c r="WI282" s="92"/>
      <c r="WJ282" s="92"/>
      <c r="WK282" s="92"/>
      <c r="WL282" s="92"/>
      <c r="WM282" s="92"/>
      <c r="WN282" s="92"/>
      <c r="WO282" s="92"/>
      <c r="WP282" s="92"/>
      <c r="WQ282" s="92"/>
      <c r="WR282" s="92"/>
      <c r="WS282" s="92"/>
      <c r="WT282" s="92"/>
      <c r="WU282" s="92"/>
      <c r="WV282" s="92"/>
      <c r="WW282" s="92"/>
      <c r="WX282" s="92"/>
      <c r="WY282" s="92"/>
      <c r="WZ282" s="92"/>
      <c r="XA282" s="92"/>
      <c r="XB282" s="92"/>
      <c r="XC282" s="92"/>
      <c r="XD282" s="92"/>
      <c r="XE282" s="92"/>
      <c r="XF282" s="92"/>
      <c r="XG282" s="92"/>
      <c r="XH282" s="92"/>
      <c r="XI282" s="92"/>
      <c r="XJ282" s="92"/>
      <c r="XK282" s="92"/>
      <c r="XL282" s="92"/>
      <c r="XM282" s="92"/>
      <c r="XN282" s="92"/>
      <c r="XO282" s="92"/>
      <c r="XP282" s="92"/>
      <c r="XQ282" s="92"/>
      <c r="XR282" s="92"/>
      <c r="XS282" s="92"/>
      <c r="XT282" s="92"/>
      <c r="XU282" s="92"/>
      <c r="XV282" s="92"/>
      <c r="XW282" s="92"/>
      <c r="XX282" s="92"/>
      <c r="XY282" s="92"/>
      <c r="XZ282" s="92"/>
      <c r="YA282" s="92"/>
      <c r="YB282" s="92"/>
      <c r="YC282" s="92"/>
      <c r="YD282" s="92"/>
      <c r="YE282" s="92"/>
      <c r="YF282" s="92"/>
      <c r="YG282" s="92"/>
      <c r="YH282" s="92"/>
      <c r="YI282" s="92"/>
      <c r="YJ282" s="92"/>
      <c r="YK282" s="92"/>
      <c r="YL282" s="92"/>
      <c r="YM282" s="92"/>
      <c r="YN282" s="92"/>
      <c r="YO282" s="92"/>
      <c r="YP282" s="92"/>
      <c r="YQ282" s="92"/>
      <c r="YR282" s="92"/>
      <c r="YS282" s="92"/>
      <c r="YT282" s="92"/>
      <c r="YU282" s="92"/>
      <c r="YV282" s="92"/>
      <c r="YW282" s="92"/>
      <c r="YX282" s="92"/>
      <c r="YY282" s="92"/>
      <c r="YZ282" s="92"/>
      <c r="ZA282" s="92"/>
      <c r="ZB282" s="92"/>
      <c r="ZC282" s="92"/>
      <c r="ZD282" s="92"/>
      <c r="ZE282" s="92"/>
      <c r="ZF282" s="92"/>
      <c r="ZG282" s="92"/>
      <c r="ZH282" s="92"/>
      <c r="ZI282" s="92"/>
      <c r="ZJ282" s="92"/>
      <c r="ZK282" s="92"/>
      <c r="ZL282" s="92"/>
      <c r="ZM282" s="92"/>
      <c r="ZN282" s="92"/>
      <c r="ZO282" s="92"/>
      <c r="ZP282" s="92"/>
      <c r="ZQ282" s="92"/>
      <c r="ZR282" s="92"/>
      <c r="ZS282" s="92"/>
      <c r="ZT282" s="92"/>
      <c r="ZU282" s="92"/>
      <c r="ZV282" s="92"/>
      <c r="ZW282" s="92"/>
      <c r="ZX282" s="92"/>
      <c r="ZY282" s="92"/>
      <c r="ZZ282" s="92"/>
      <c r="AAA282" s="92"/>
      <c r="AAB282" s="92"/>
      <c r="AAC282" s="92"/>
      <c r="AAD282" s="92"/>
      <c r="AAE282" s="92"/>
      <c r="AAF282" s="92"/>
      <c r="AAG282" s="92"/>
      <c r="AAH282" s="92"/>
      <c r="AAI282" s="92"/>
      <c r="AAJ282" s="92"/>
      <c r="AAK282" s="92"/>
      <c r="AAL282" s="92"/>
      <c r="AAM282" s="92"/>
      <c r="AAN282" s="92"/>
      <c r="AAO282" s="92"/>
      <c r="AAP282" s="92"/>
      <c r="AAQ282" s="92"/>
      <c r="AAR282" s="92"/>
      <c r="AAS282" s="92"/>
      <c r="AAT282" s="92"/>
      <c r="AAU282" s="92"/>
      <c r="AAV282" s="92"/>
      <c r="AAW282" s="92"/>
      <c r="AAX282" s="92"/>
      <c r="AAY282" s="92"/>
      <c r="AAZ282" s="92"/>
      <c r="ABA282" s="92"/>
      <c r="ABB282" s="92"/>
      <c r="ABC282" s="92"/>
      <c r="ABD282" s="92"/>
      <c r="ABE282" s="92"/>
      <c r="ABF282" s="92"/>
      <c r="ABG282" s="92"/>
      <c r="ABH282" s="92"/>
      <c r="ABI282" s="92"/>
      <c r="ABJ282" s="92"/>
      <c r="ABK282" s="92"/>
      <c r="ABL282" s="92"/>
      <c r="ABM282" s="92"/>
      <c r="ABN282" s="92"/>
      <c r="ABO282" s="92"/>
      <c r="ABP282" s="92"/>
      <c r="ABQ282" s="92"/>
      <c r="ABR282" s="92"/>
      <c r="ABS282" s="92"/>
      <c r="ABT282" s="92"/>
      <c r="ABU282" s="92"/>
      <c r="ABV282" s="92"/>
      <c r="ABW282" s="92"/>
      <c r="ABX282" s="92"/>
      <c r="ABY282" s="92"/>
      <c r="ABZ282" s="92"/>
      <c r="ACA282" s="92"/>
      <c r="ACB282" s="92"/>
      <c r="ACC282" s="92"/>
      <c r="ACD282" s="92"/>
      <c r="ACE282" s="92"/>
      <c r="ACF282" s="92"/>
      <c r="ACG282" s="92"/>
      <c r="ACH282" s="92"/>
      <c r="ACI282" s="92"/>
      <c r="ACJ282" s="92"/>
      <c r="ACK282" s="92"/>
      <c r="ACL282" s="92"/>
      <c r="ACM282" s="92"/>
      <c r="ACN282" s="92"/>
      <c r="ACO282" s="92"/>
      <c r="ACP282" s="92"/>
      <c r="ACQ282" s="92"/>
      <c r="ACR282" s="92"/>
      <c r="ACS282" s="92"/>
      <c r="ACT282" s="92"/>
      <c r="ACU282" s="92"/>
      <c r="ACV282" s="92"/>
      <c r="ACW282" s="92"/>
      <c r="ACX282" s="92"/>
      <c r="ACY282" s="92"/>
      <c r="ACZ282" s="92"/>
      <c r="ADA282" s="92"/>
      <c r="ADB282" s="92"/>
      <c r="ADC282" s="92"/>
      <c r="ADD282" s="92"/>
      <c r="ADE282" s="92"/>
      <c r="ADF282" s="92"/>
      <c r="ADG282" s="92"/>
      <c r="ADH282" s="92"/>
      <c r="ADI282" s="92"/>
      <c r="ADJ282" s="92"/>
      <c r="ADK282" s="92"/>
      <c r="ADL282" s="92"/>
      <c r="ADM282" s="92"/>
      <c r="ADN282" s="92"/>
      <c r="ADO282" s="92"/>
      <c r="ADP282" s="92"/>
      <c r="ADQ282" s="92"/>
      <c r="ADR282" s="92"/>
      <c r="ADS282" s="92"/>
      <c r="ADT282" s="92"/>
      <c r="ADU282" s="92"/>
      <c r="ADV282" s="92"/>
      <c r="ADW282" s="92"/>
      <c r="ADX282" s="92"/>
      <c r="ADY282" s="92"/>
      <c r="ADZ282" s="92"/>
      <c r="AEA282" s="92"/>
      <c r="AEB282" s="92"/>
      <c r="AEC282" s="92"/>
      <c r="AED282" s="92"/>
      <c r="AEE282" s="92"/>
      <c r="AEF282" s="92"/>
      <c r="AEG282" s="92"/>
      <c r="AEH282" s="92"/>
      <c r="AEI282" s="92"/>
      <c r="AEJ282" s="92"/>
      <c r="AEK282" s="92"/>
      <c r="AEL282" s="92"/>
      <c r="AEM282" s="92"/>
      <c r="AEN282" s="92"/>
      <c r="AEO282" s="92"/>
      <c r="AEP282" s="92"/>
      <c r="AEQ282" s="92"/>
      <c r="AER282" s="92"/>
      <c r="AES282" s="92"/>
      <c r="AET282" s="92"/>
      <c r="AEU282" s="92"/>
      <c r="AEV282" s="92"/>
      <c r="AEW282" s="92"/>
      <c r="AEX282" s="92"/>
      <c r="AEY282" s="92"/>
      <c r="AEZ282" s="92"/>
      <c r="AFA282" s="92"/>
      <c r="AFB282" s="92"/>
      <c r="AFC282" s="92"/>
      <c r="AFD282" s="92"/>
      <c r="AFE282" s="92"/>
      <c r="AFF282" s="92"/>
      <c r="AFG282" s="92"/>
      <c r="AFH282" s="92"/>
      <c r="AFI282" s="92"/>
      <c r="AFJ282" s="92"/>
      <c r="AFK282" s="92"/>
      <c r="AFL282" s="92"/>
      <c r="AFM282" s="92"/>
      <c r="AFN282" s="92"/>
      <c r="AFO282" s="92"/>
      <c r="AFP282" s="92"/>
      <c r="AFQ282" s="92"/>
      <c r="AFR282" s="92"/>
      <c r="AFS282" s="92"/>
      <c r="AFT282" s="92"/>
      <c r="AFU282" s="92"/>
      <c r="AFV282" s="92"/>
      <c r="AFW282" s="92"/>
      <c r="AFX282" s="92"/>
      <c r="AFY282" s="92"/>
      <c r="AFZ282" s="92"/>
      <c r="AGA282" s="92"/>
      <c r="AGB282" s="92"/>
      <c r="AGC282" s="92"/>
      <c r="AGD282" s="92"/>
      <c r="AGE282" s="92"/>
      <c r="AGF282" s="92"/>
      <c r="AGG282" s="92"/>
      <c r="AGH282" s="92"/>
      <c r="AGI282" s="92"/>
      <c r="AGJ282" s="92"/>
      <c r="AGK282" s="92"/>
      <c r="AGL282" s="92"/>
      <c r="AGM282" s="92"/>
      <c r="AGN282" s="92"/>
      <c r="AGO282" s="92"/>
      <c r="AGP282" s="92"/>
      <c r="AGQ282" s="92"/>
      <c r="AGR282" s="92"/>
      <c r="AGS282" s="92"/>
      <c r="AGT282" s="92"/>
      <c r="AGU282" s="92"/>
      <c r="AGV282" s="92"/>
      <c r="AGW282" s="92"/>
      <c r="AGX282" s="92"/>
      <c r="AGY282" s="92"/>
      <c r="AGZ282" s="92"/>
      <c r="AHA282" s="92"/>
      <c r="AHB282" s="92"/>
      <c r="AHC282" s="92"/>
      <c r="AHD282" s="92"/>
      <c r="AHE282" s="92"/>
      <c r="AHF282" s="92"/>
      <c r="AHG282" s="92"/>
      <c r="AHH282" s="92"/>
      <c r="AHI282" s="92"/>
      <c r="AHJ282" s="92"/>
      <c r="AHK282" s="92"/>
      <c r="AHL282" s="92"/>
      <c r="AHM282" s="92"/>
      <c r="AHN282" s="92"/>
      <c r="AHO282" s="92"/>
      <c r="AHP282" s="92"/>
      <c r="AHQ282" s="92"/>
      <c r="AHR282" s="92"/>
      <c r="AHS282" s="92"/>
      <c r="AHT282" s="92"/>
      <c r="AHU282" s="92"/>
      <c r="AHV282" s="92"/>
      <c r="AHW282" s="92"/>
      <c r="AHX282" s="92"/>
      <c r="AHY282" s="92"/>
      <c r="AHZ282" s="92"/>
      <c r="AIA282" s="92"/>
      <c r="AIB282" s="92"/>
      <c r="AIC282" s="92"/>
      <c r="AID282" s="92"/>
      <c r="AIE282" s="92"/>
      <c r="AIF282" s="92"/>
      <c r="AIG282" s="92"/>
      <c r="AIH282" s="92"/>
      <c r="AII282" s="92"/>
      <c r="AIJ282" s="92"/>
      <c r="AIK282" s="92"/>
      <c r="AIL282" s="92"/>
      <c r="AIM282" s="92"/>
      <c r="AIN282" s="92"/>
      <c r="AIO282" s="92"/>
      <c r="AIP282" s="92"/>
      <c r="AIQ282" s="92"/>
      <c r="AIR282" s="92"/>
      <c r="AIS282" s="92"/>
      <c r="AIT282" s="92"/>
      <c r="AIU282" s="92"/>
      <c r="AIV282" s="92"/>
      <c r="AIW282" s="92"/>
      <c r="AIX282" s="92"/>
      <c r="AIY282" s="92"/>
      <c r="AIZ282" s="92"/>
      <c r="AJA282" s="92"/>
      <c r="AJB282" s="92"/>
      <c r="AJC282" s="92"/>
      <c r="AJD282" s="92"/>
      <c r="AJE282" s="92"/>
      <c r="AJF282" s="92"/>
      <c r="AJG282" s="92"/>
      <c r="AJH282" s="92"/>
      <c r="AJI282" s="92"/>
      <c r="AJJ282" s="92"/>
      <c r="AJK282" s="92"/>
    </row>
    <row r="283" spans="1:947" s="515" customFormat="1" ht="12.75" customHeight="1">
      <c r="A283" s="93"/>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c r="CK283" s="92"/>
      <c r="CL283" s="92"/>
      <c r="CM283" s="92"/>
      <c r="CN283" s="92"/>
      <c r="CO283" s="92"/>
      <c r="CP283" s="92"/>
      <c r="CQ283" s="92"/>
      <c r="CR283" s="92"/>
      <c r="CS283" s="92"/>
      <c r="CT283" s="92"/>
      <c r="CU283" s="92"/>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92"/>
      <c r="EM283" s="92"/>
      <c r="EN283" s="92"/>
      <c r="EO283" s="92"/>
      <c r="EP283" s="92"/>
      <c r="EQ283" s="92"/>
      <c r="ER283" s="92"/>
      <c r="ES283" s="92"/>
      <c r="ET283" s="92"/>
      <c r="EU283" s="92"/>
      <c r="EV283" s="92"/>
      <c r="EW283" s="92"/>
      <c r="EX283" s="92"/>
      <c r="EY283" s="92"/>
      <c r="EZ283" s="92"/>
      <c r="FA283" s="92"/>
      <c r="FB283" s="92"/>
      <c r="FC283" s="92"/>
      <c r="FD283" s="92"/>
      <c r="FE283" s="92"/>
      <c r="FF283" s="92"/>
      <c r="FG283" s="92"/>
      <c r="FH283" s="92"/>
      <c r="FI283" s="92"/>
      <c r="FJ283" s="92"/>
      <c r="FK283" s="92"/>
      <c r="FL283" s="92"/>
      <c r="FM283" s="92"/>
      <c r="FN283" s="92"/>
      <c r="FO283" s="92"/>
      <c r="FP283" s="92"/>
      <c r="FQ283" s="92"/>
      <c r="FR283" s="92"/>
      <c r="FS283" s="92"/>
      <c r="FT283" s="92"/>
      <c r="FU283" s="92"/>
      <c r="FV283" s="92"/>
      <c r="FW283" s="92"/>
      <c r="FX283" s="92"/>
      <c r="FY283" s="92"/>
      <c r="FZ283" s="92"/>
      <c r="GA283" s="92"/>
      <c r="GB283" s="92"/>
      <c r="GC283" s="92"/>
      <c r="GD283" s="92"/>
      <c r="GE283" s="92"/>
      <c r="GF283" s="92"/>
      <c r="GG283" s="92"/>
      <c r="GH283" s="92"/>
      <c r="GI283" s="92"/>
      <c r="GJ283" s="92"/>
      <c r="GK283" s="92"/>
      <c r="GL283" s="92"/>
      <c r="GM283" s="92"/>
      <c r="GN283" s="92"/>
      <c r="GO283" s="92"/>
      <c r="GP283" s="92"/>
      <c r="GQ283" s="92"/>
      <c r="GR283" s="92"/>
      <c r="GS283" s="92"/>
      <c r="GT283" s="92"/>
      <c r="GU283" s="92"/>
      <c r="GV283" s="92"/>
      <c r="GW283" s="92"/>
      <c r="GX283" s="92"/>
      <c r="GY283" s="92"/>
      <c r="GZ283" s="92"/>
      <c r="HA283" s="92"/>
      <c r="HB283" s="92"/>
      <c r="HC283" s="92"/>
      <c r="HD283" s="92"/>
      <c r="HE283" s="92"/>
      <c r="HF283" s="92"/>
      <c r="HG283" s="92"/>
      <c r="HH283" s="92"/>
      <c r="HI283" s="92"/>
      <c r="HJ283" s="92"/>
      <c r="HK283" s="92"/>
      <c r="HL283" s="92"/>
      <c r="HM283" s="92"/>
      <c r="HN283" s="92"/>
      <c r="HO283" s="92"/>
      <c r="HP283" s="92"/>
      <c r="HQ283" s="92"/>
      <c r="HR283" s="92"/>
      <c r="HS283" s="92"/>
      <c r="HT283" s="92"/>
      <c r="HU283" s="92"/>
      <c r="HV283" s="92"/>
      <c r="HW283" s="92"/>
      <c r="HX283" s="92"/>
      <c r="HY283" s="92"/>
      <c r="HZ283" s="92"/>
      <c r="IA283" s="92"/>
      <c r="IB283" s="92"/>
      <c r="IC283" s="92"/>
      <c r="ID283" s="92"/>
      <c r="IE283" s="92"/>
      <c r="IF283" s="92"/>
      <c r="IG283" s="92"/>
      <c r="IH283" s="92"/>
      <c r="II283" s="92"/>
      <c r="IJ283" s="92"/>
      <c r="IK283" s="92"/>
      <c r="IL283" s="92"/>
      <c r="IM283" s="92"/>
      <c r="IN283" s="92"/>
      <c r="IO283" s="92"/>
      <c r="IP283" s="92"/>
      <c r="IQ283" s="92"/>
      <c r="IR283" s="92"/>
      <c r="IS283" s="92"/>
      <c r="IT283" s="92"/>
      <c r="IU283" s="92"/>
      <c r="IV283" s="92"/>
      <c r="IW283" s="92"/>
      <c r="IX283" s="92"/>
      <c r="IY283" s="92"/>
      <c r="IZ283" s="92"/>
      <c r="JA283" s="92"/>
      <c r="JB283" s="92"/>
      <c r="JC283" s="92"/>
      <c r="JD283" s="92"/>
      <c r="JE283" s="92"/>
      <c r="JF283" s="92"/>
      <c r="JG283" s="92"/>
      <c r="JH283" s="92"/>
      <c r="JI283" s="92"/>
      <c r="JJ283" s="92"/>
      <c r="JK283" s="92"/>
      <c r="JL283" s="92"/>
      <c r="JM283" s="92"/>
      <c r="JN283" s="92"/>
      <c r="JO283" s="92"/>
      <c r="JP283" s="92"/>
      <c r="JQ283" s="92"/>
      <c r="JR283" s="92"/>
      <c r="JS283" s="92"/>
      <c r="JT283" s="92"/>
      <c r="JU283" s="92"/>
      <c r="JV283" s="92"/>
      <c r="JW283" s="92"/>
      <c r="JX283" s="92"/>
      <c r="JY283" s="92"/>
      <c r="JZ283" s="92"/>
      <c r="KA283" s="92"/>
      <c r="KB283" s="92"/>
      <c r="KC283" s="92"/>
      <c r="KD283" s="92"/>
      <c r="KE283" s="92"/>
      <c r="KF283" s="92"/>
      <c r="KG283" s="92"/>
      <c r="KH283" s="92"/>
      <c r="KI283" s="92"/>
      <c r="KJ283" s="92"/>
      <c r="KK283" s="92"/>
      <c r="KL283" s="92"/>
      <c r="KM283" s="92"/>
      <c r="KN283" s="92"/>
      <c r="KO283" s="92"/>
      <c r="KP283" s="92"/>
      <c r="KQ283" s="92"/>
      <c r="KR283" s="92"/>
      <c r="KS283" s="92"/>
      <c r="KT283" s="92"/>
      <c r="KU283" s="92"/>
      <c r="KV283" s="92"/>
      <c r="KW283" s="92"/>
      <c r="KX283" s="92"/>
      <c r="KY283" s="92"/>
      <c r="KZ283" s="92"/>
      <c r="LA283" s="92"/>
      <c r="LB283" s="92"/>
      <c r="LC283" s="92"/>
      <c r="LD283" s="92"/>
      <c r="LE283" s="92"/>
      <c r="LF283" s="92"/>
      <c r="LG283" s="92"/>
      <c r="LH283" s="92"/>
      <c r="LI283" s="92"/>
      <c r="LJ283" s="92"/>
      <c r="LK283" s="92"/>
      <c r="LL283" s="92"/>
      <c r="LM283" s="92"/>
      <c r="LN283" s="92"/>
      <c r="LO283" s="92"/>
      <c r="LP283" s="92"/>
      <c r="LQ283" s="92"/>
      <c r="LR283" s="92"/>
      <c r="LS283" s="92"/>
      <c r="LT283" s="92"/>
      <c r="LU283" s="92"/>
      <c r="LV283" s="92"/>
      <c r="LW283" s="92"/>
      <c r="LX283" s="92"/>
      <c r="LY283" s="92"/>
      <c r="LZ283" s="92"/>
      <c r="MA283" s="92"/>
      <c r="MB283" s="92"/>
      <c r="MC283" s="92"/>
      <c r="MD283" s="92"/>
      <c r="ME283" s="92"/>
      <c r="MF283" s="92"/>
      <c r="MG283" s="92"/>
      <c r="MH283" s="92"/>
      <c r="MI283" s="92"/>
      <c r="MJ283" s="92"/>
      <c r="MK283" s="92"/>
      <c r="ML283" s="92"/>
      <c r="MM283" s="92"/>
      <c r="MN283" s="92"/>
      <c r="MO283" s="92"/>
      <c r="MP283" s="92"/>
      <c r="MQ283" s="92"/>
      <c r="MR283" s="92"/>
      <c r="MS283" s="92"/>
      <c r="MT283" s="92"/>
      <c r="MU283" s="92"/>
      <c r="MV283" s="92"/>
      <c r="MW283" s="92"/>
      <c r="MX283" s="92"/>
      <c r="MY283" s="92"/>
      <c r="MZ283" s="92"/>
      <c r="NA283" s="92"/>
      <c r="NB283" s="92"/>
      <c r="NC283" s="92"/>
      <c r="ND283" s="92"/>
      <c r="NE283" s="92"/>
      <c r="NF283" s="92"/>
      <c r="NG283" s="92"/>
      <c r="NH283" s="92"/>
      <c r="NI283" s="92"/>
      <c r="NJ283" s="92"/>
      <c r="NK283" s="92"/>
      <c r="NL283" s="92"/>
      <c r="NM283" s="92"/>
      <c r="NN283" s="92"/>
      <c r="NO283" s="92"/>
      <c r="NP283" s="92"/>
      <c r="NQ283" s="92"/>
      <c r="NR283" s="92"/>
      <c r="NS283" s="92"/>
      <c r="NT283" s="92"/>
      <c r="NU283" s="92"/>
      <c r="NV283" s="92"/>
      <c r="NW283" s="92"/>
      <c r="NX283" s="92"/>
      <c r="NY283" s="92"/>
      <c r="NZ283" s="92"/>
      <c r="OA283" s="92"/>
      <c r="OB283" s="92"/>
      <c r="OC283" s="92"/>
      <c r="OD283" s="92"/>
      <c r="OE283" s="92"/>
      <c r="OF283" s="92"/>
      <c r="OG283" s="92"/>
      <c r="OH283" s="92"/>
      <c r="OI283" s="92"/>
      <c r="OJ283" s="92"/>
      <c r="OK283" s="92"/>
      <c r="OL283" s="92"/>
      <c r="OM283" s="92"/>
      <c r="ON283" s="92"/>
      <c r="OO283" s="92"/>
      <c r="OP283" s="92"/>
      <c r="OQ283" s="92"/>
      <c r="OR283" s="92"/>
      <c r="OS283" s="92"/>
      <c r="OT283" s="92"/>
      <c r="OU283" s="92"/>
      <c r="OV283" s="92"/>
      <c r="OW283" s="92"/>
      <c r="OX283" s="92"/>
      <c r="OY283" s="92"/>
      <c r="OZ283" s="92"/>
      <c r="PA283" s="92"/>
      <c r="PB283" s="92"/>
      <c r="PC283" s="92"/>
      <c r="PD283" s="92"/>
      <c r="PE283" s="92"/>
      <c r="PF283" s="92"/>
      <c r="PG283" s="92"/>
      <c r="PH283" s="92"/>
      <c r="PI283" s="92"/>
      <c r="PJ283" s="92"/>
      <c r="PK283" s="92"/>
      <c r="PL283" s="92"/>
      <c r="PM283" s="92"/>
      <c r="PN283" s="92"/>
      <c r="PO283" s="92"/>
      <c r="PP283" s="92"/>
      <c r="PQ283" s="92"/>
      <c r="PR283" s="92"/>
      <c r="PS283" s="92"/>
      <c r="PT283" s="92"/>
      <c r="PU283" s="92"/>
      <c r="PV283" s="92"/>
      <c r="PW283" s="92"/>
      <c r="PX283" s="92"/>
      <c r="PY283" s="92"/>
      <c r="PZ283" s="92"/>
      <c r="QA283" s="92"/>
      <c r="QB283" s="92"/>
      <c r="QC283" s="92"/>
      <c r="QD283" s="92"/>
      <c r="QE283" s="92"/>
      <c r="QF283" s="92"/>
      <c r="QG283" s="92"/>
      <c r="QH283" s="92"/>
      <c r="QI283" s="92"/>
      <c r="QJ283" s="92"/>
      <c r="QK283" s="92"/>
      <c r="QL283" s="92"/>
      <c r="QM283" s="92"/>
      <c r="QN283" s="92"/>
      <c r="QO283" s="92"/>
      <c r="QP283" s="92"/>
      <c r="QQ283" s="92"/>
      <c r="QR283" s="92"/>
      <c r="QS283" s="92"/>
      <c r="QT283" s="92"/>
      <c r="QU283" s="92"/>
      <c r="QV283" s="92"/>
      <c r="QW283" s="92"/>
      <c r="QX283" s="92"/>
      <c r="QY283" s="92"/>
      <c r="QZ283" s="92"/>
      <c r="RA283" s="92"/>
      <c r="RB283" s="92"/>
      <c r="RC283" s="92"/>
      <c r="RD283" s="92"/>
      <c r="RE283" s="92"/>
      <c r="RF283" s="92"/>
      <c r="RG283" s="92"/>
      <c r="RH283" s="92"/>
      <c r="RI283" s="92"/>
      <c r="RJ283" s="92"/>
      <c r="RK283" s="92"/>
      <c r="RL283" s="92"/>
      <c r="RM283" s="92"/>
      <c r="RN283" s="92"/>
      <c r="RO283" s="92"/>
      <c r="RP283" s="92"/>
      <c r="RQ283" s="92"/>
      <c r="RR283" s="92"/>
      <c r="RS283" s="92"/>
      <c r="RT283" s="92"/>
      <c r="RU283" s="92"/>
      <c r="RV283" s="92"/>
      <c r="RW283" s="92"/>
      <c r="RX283" s="92"/>
      <c r="RY283" s="92"/>
      <c r="RZ283" s="92"/>
      <c r="SA283" s="92"/>
      <c r="SB283" s="92"/>
      <c r="SC283" s="92"/>
      <c r="SD283" s="92"/>
      <c r="SE283" s="92"/>
      <c r="SF283" s="92"/>
      <c r="SG283" s="92"/>
      <c r="SH283" s="92"/>
      <c r="SI283" s="92"/>
      <c r="SJ283" s="92"/>
      <c r="SK283" s="92"/>
      <c r="SL283" s="92"/>
      <c r="SM283" s="92"/>
      <c r="SN283" s="92"/>
      <c r="SO283" s="92"/>
      <c r="SP283" s="92"/>
      <c r="SQ283" s="92"/>
      <c r="SR283" s="92"/>
      <c r="SS283" s="92"/>
      <c r="ST283" s="92"/>
      <c r="SU283" s="92"/>
      <c r="SV283" s="92"/>
      <c r="SW283" s="92"/>
      <c r="SX283" s="92"/>
      <c r="SY283" s="92"/>
      <c r="SZ283" s="92"/>
      <c r="TA283" s="92"/>
      <c r="TB283" s="92"/>
      <c r="TC283" s="92"/>
      <c r="TD283" s="92"/>
      <c r="TE283" s="92"/>
      <c r="TF283" s="92"/>
      <c r="TG283" s="92"/>
      <c r="TH283" s="92"/>
      <c r="TI283" s="92"/>
      <c r="TJ283" s="92"/>
      <c r="TK283" s="92"/>
      <c r="TL283" s="92"/>
      <c r="TM283" s="92"/>
      <c r="TN283" s="92"/>
      <c r="TO283" s="92"/>
      <c r="TP283" s="92"/>
      <c r="TQ283" s="92"/>
      <c r="TR283" s="92"/>
      <c r="TS283" s="92"/>
      <c r="TT283" s="92"/>
      <c r="TU283" s="92"/>
      <c r="TV283" s="92"/>
      <c r="TW283" s="92"/>
      <c r="TX283" s="92"/>
      <c r="TY283" s="92"/>
      <c r="TZ283" s="92"/>
      <c r="UA283" s="92"/>
      <c r="UB283" s="92"/>
      <c r="UC283" s="92"/>
      <c r="UD283" s="92"/>
      <c r="UE283" s="92"/>
      <c r="UF283" s="92"/>
      <c r="UG283" s="92"/>
      <c r="UH283" s="92"/>
      <c r="UI283" s="92"/>
      <c r="UJ283" s="92"/>
      <c r="UK283" s="92"/>
      <c r="UL283" s="92"/>
      <c r="UM283" s="92"/>
      <c r="UN283" s="92"/>
      <c r="UO283" s="92"/>
      <c r="UP283" s="92"/>
      <c r="UQ283" s="92"/>
      <c r="UR283" s="92"/>
      <c r="US283" s="92"/>
      <c r="UT283" s="92"/>
      <c r="UU283" s="92"/>
      <c r="UV283" s="92"/>
      <c r="UW283" s="92"/>
      <c r="UX283" s="92"/>
      <c r="UY283" s="92"/>
      <c r="UZ283" s="92"/>
      <c r="VA283" s="92"/>
      <c r="VB283" s="92"/>
      <c r="VC283" s="92"/>
      <c r="VD283" s="92"/>
      <c r="VE283" s="92"/>
      <c r="VF283" s="92"/>
      <c r="VG283" s="92"/>
      <c r="VH283" s="92"/>
      <c r="VI283" s="92"/>
      <c r="VJ283" s="92"/>
      <c r="VK283" s="92"/>
      <c r="VL283" s="92"/>
      <c r="VM283" s="92"/>
      <c r="VN283" s="92"/>
      <c r="VO283" s="92"/>
      <c r="VP283" s="92"/>
      <c r="VQ283" s="92"/>
      <c r="VR283" s="92"/>
      <c r="VS283" s="92"/>
      <c r="VT283" s="92"/>
      <c r="VU283" s="92"/>
      <c r="VV283" s="92"/>
      <c r="VW283" s="92"/>
      <c r="VX283" s="92"/>
      <c r="VY283" s="92"/>
      <c r="VZ283" s="92"/>
      <c r="WA283" s="92"/>
      <c r="WB283" s="92"/>
      <c r="WC283" s="92"/>
      <c r="WD283" s="92"/>
      <c r="WE283" s="92"/>
      <c r="WF283" s="92"/>
      <c r="WG283" s="92"/>
      <c r="WH283" s="92"/>
      <c r="WI283" s="92"/>
      <c r="WJ283" s="92"/>
      <c r="WK283" s="92"/>
      <c r="WL283" s="92"/>
      <c r="WM283" s="92"/>
      <c r="WN283" s="92"/>
      <c r="WO283" s="92"/>
      <c r="WP283" s="92"/>
      <c r="WQ283" s="92"/>
      <c r="WR283" s="92"/>
      <c r="WS283" s="92"/>
      <c r="WT283" s="92"/>
      <c r="WU283" s="92"/>
      <c r="WV283" s="92"/>
      <c r="WW283" s="92"/>
      <c r="WX283" s="92"/>
      <c r="WY283" s="92"/>
      <c r="WZ283" s="92"/>
      <c r="XA283" s="92"/>
      <c r="XB283" s="92"/>
      <c r="XC283" s="92"/>
      <c r="XD283" s="92"/>
      <c r="XE283" s="92"/>
      <c r="XF283" s="92"/>
      <c r="XG283" s="92"/>
      <c r="XH283" s="92"/>
      <c r="XI283" s="92"/>
      <c r="XJ283" s="92"/>
      <c r="XK283" s="92"/>
      <c r="XL283" s="92"/>
      <c r="XM283" s="92"/>
      <c r="XN283" s="92"/>
      <c r="XO283" s="92"/>
      <c r="XP283" s="92"/>
      <c r="XQ283" s="92"/>
      <c r="XR283" s="92"/>
      <c r="XS283" s="92"/>
      <c r="XT283" s="92"/>
      <c r="XU283" s="92"/>
      <c r="XV283" s="92"/>
      <c r="XW283" s="92"/>
      <c r="XX283" s="92"/>
      <c r="XY283" s="92"/>
      <c r="XZ283" s="92"/>
      <c r="YA283" s="92"/>
      <c r="YB283" s="92"/>
      <c r="YC283" s="92"/>
      <c r="YD283" s="92"/>
      <c r="YE283" s="92"/>
      <c r="YF283" s="92"/>
      <c r="YG283" s="92"/>
      <c r="YH283" s="92"/>
      <c r="YI283" s="92"/>
      <c r="YJ283" s="92"/>
      <c r="YK283" s="92"/>
      <c r="YL283" s="92"/>
      <c r="YM283" s="92"/>
      <c r="YN283" s="92"/>
      <c r="YO283" s="92"/>
      <c r="YP283" s="92"/>
      <c r="YQ283" s="92"/>
      <c r="YR283" s="92"/>
      <c r="YS283" s="92"/>
      <c r="YT283" s="92"/>
      <c r="YU283" s="92"/>
      <c r="YV283" s="92"/>
      <c r="YW283" s="92"/>
      <c r="YX283" s="92"/>
      <c r="YY283" s="92"/>
      <c r="YZ283" s="92"/>
      <c r="ZA283" s="92"/>
      <c r="ZB283" s="92"/>
      <c r="ZC283" s="92"/>
      <c r="ZD283" s="92"/>
      <c r="ZE283" s="92"/>
      <c r="ZF283" s="92"/>
      <c r="ZG283" s="92"/>
      <c r="ZH283" s="92"/>
      <c r="ZI283" s="92"/>
      <c r="ZJ283" s="92"/>
      <c r="ZK283" s="92"/>
      <c r="ZL283" s="92"/>
      <c r="ZM283" s="92"/>
      <c r="ZN283" s="92"/>
      <c r="ZO283" s="92"/>
      <c r="ZP283" s="92"/>
      <c r="ZQ283" s="92"/>
      <c r="ZR283" s="92"/>
      <c r="ZS283" s="92"/>
      <c r="ZT283" s="92"/>
      <c r="ZU283" s="92"/>
      <c r="ZV283" s="92"/>
      <c r="ZW283" s="92"/>
      <c r="ZX283" s="92"/>
      <c r="ZY283" s="92"/>
      <c r="ZZ283" s="92"/>
      <c r="AAA283" s="92"/>
      <c r="AAB283" s="92"/>
      <c r="AAC283" s="92"/>
      <c r="AAD283" s="92"/>
      <c r="AAE283" s="92"/>
      <c r="AAF283" s="92"/>
      <c r="AAG283" s="92"/>
      <c r="AAH283" s="92"/>
      <c r="AAI283" s="92"/>
      <c r="AAJ283" s="92"/>
      <c r="AAK283" s="92"/>
      <c r="AAL283" s="92"/>
      <c r="AAM283" s="92"/>
      <c r="AAN283" s="92"/>
      <c r="AAO283" s="92"/>
      <c r="AAP283" s="92"/>
      <c r="AAQ283" s="92"/>
      <c r="AAR283" s="92"/>
      <c r="AAS283" s="92"/>
      <c r="AAT283" s="92"/>
      <c r="AAU283" s="92"/>
      <c r="AAV283" s="92"/>
      <c r="AAW283" s="92"/>
      <c r="AAX283" s="92"/>
      <c r="AAY283" s="92"/>
      <c r="AAZ283" s="92"/>
      <c r="ABA283" s="92"/>
      <c r="ABB283" s="92"/>
      <c r="ABC283" s="92"/>
      <c r="ABD283" s="92"/>
      <c r="ABE283" s="92"/>
      <c r="ABF283" s="92"/>
      <c r="ABG283" s="92"/>
      <c r="ABH283" s="92"/>
      <c r="ABI283" s="92"/>
      <c r="ABJ283" s="92"/>
      <c r="ABK283" s="92"/>
      <c r="ABL283" s="92"/>
      <c r="ABM283" s="92"/>
      <c r="ABN283" s="92"/>
      <c r="ABO283" s="92"/>
      <c r="ABP283" s="92"/>
      <c r="ABQ283" s="92"/>
      <c r="ABR283" s="92"/>
      <c r="ABS283" s="92"/>
      <c r="ABT283" s="92"/>
      <c r="ABU283" s="92"/>
      <c r="ABV283" s="92"/>
      <c r="ABW283" s="92"/>
      <c r="ABX283" s="92"/>
      <c r="ABY283" s="92"/>
      <c r="ABZ283" s="92"/>
      <c r="ACA283" s="92"/>
      <c r="ACB283" s="92"/>
      <c r="ACC283" s="92"/>
      <c r="ACD283" s="92"/>
      <c r="ACE283" s="92"/>
      <c r="ACF283" s="92"/>
      <c r="ACG283" s="92"/>
      <c r="ACH283" s="92"/>
      <c r="ACI283" s="92"/>
      <c r="ACJ283" s="92"/>
      <c r="ACK283" s="92"/>
      <c r="ACL283" s="92"/>
      <c r="ACM283" s="92"/>
      <c r="ACN283" s="92"/>
      <c r="ACO283" s="92"/>
      <c r="ACP283" s="92"/>
      <c r="ACQ283" s="92"/>
      <c r="ACR283" s="92"/>
      <c r="ACS283" s="92"/>
      <c r="ACT283" s="92"/>
      <c r="ACU283" s="92"/>
      <c r="ACV283" s="92"/>
      <c r="ACW283" s="92"/>
      <c r="ACX283" s="92"/>
      <c r="ACY283" s="92"/>
      <c r="ACZ283" s="92"/>
      <c r="ADA283" s="92"/>
      <c r="ADB283" s="92"/>
      <c r="ADC283" s="92"/>
      <c r="ADD283" s="92"/>
      <c r="ADE283" s="92"/>
      <c r="ADF283" s="92"/>
      <c r="ADG283" s="92"/>
      <c r="ADH283" s="92"/>
      <c r="ADI283" s="92"/>
      <c r="ADJ283" s="92"/>
      <c r="ADK283" s="92"/>
      <c r="ADL283" s="92"/>
      <c r="ADM283" s="92"/>
      <c r="ADN283" s="92"/>
      <c r="ADO283" s="92"/>
      <c r="ADP283" s="92"/>
      <c r="ADQ283" s="92"/>
      <c r="ADR283" s="92"/>
      <c r="ADS283" s="92"/>
      <c r="ADT283" s="92"/>
      <c r="ADU283" s="92"/>
      <c r="ADV283" s="92"/>
      <c r="ADW283" s="92"/>
      <c r="ADX283" s="92"/>
      <c r="ADY283" s="92"/>
      <c r="ADZ283" s="92"/>
      <c r="AEA283" s="92"/>
      <c r="AEB283" s="92"/>
      <c r="AEC283" s="92"/>
      <c r="AED283" s="92"/>
      <c r="AEE283" s="92"/>
      <c r="AEF283" s="92"/>
      <c r="AEG283" s="92"/>
      <c r="AEH283" s="92"/>
      <c r="AEI283" s="92"/>
      <c r="AEJ283" s="92"/>
      <c r="AEK283" s="92"/>
      <c r="AEL283" s="92"/>
      <c r="AEM283" s="92"/>
      <c r="AEN283" s="92"/>
      <c r="AEO283" s="92"/>
      <c r="AEP283" s="92"/>
      <c r="AEQ283" s="92"/>
      <c r="AER283" s="92"/>
      <c r="AES283" s="92"/>
      <c r="AET283" s="92"/>
      <c r="AEU283" s="92"/>
      <c r="AEV283" s="92"/>
      <c r="AEW283" s="92"/>
      <c r="AEX283" s="92"/>
      <c r="AEY283" s="92"/>
      <c r="AEZ283" s="92"/>
      <c r="AFA283" s="92"/>
      <c r="AFB283" s="92"/>
      <c r="AFC283" s="92"/>
      <c r="AFD283" s="92"/>
      <c r="AFE283" s="92"/>
      <c r="AFF283" s="92"/>
      <c r="AFG283" s="92"/>
      <c r="AFH283" s="92"/>
      <c r="AFI283" s="92"/>
      <c r="AFJ283" s="92"/>
      <c r="AFK283" s="92"/>
      <c r="AFL283" s="92"/>
      <c r="AFM283" s="92"/>
      <c r="AFN283" s="92"/>
      <c r="AFO283" s="92"/>
      <c r="AFP283" s="92"/>
      <c r="AFQ283" s="92"/>
      <c r="AFR283" s="92"/>
      <c r="AFS283" s="92"/>
      <c r="AFT283" s="92"/>
      <c r="AFU283" s="92"/>
      <c r="AFV283" s="92"/>
      <c r="AFW283" s="92"/>
      <c r="AFX283" s="92"/>
      <c r="AFY283" s="92"/>
      <c r="AFZ283" s="92"/>
      <c r="AGA283" s="92"/>
      <c r="AGB283" s="92"/>
      <c r="AGC283" s="92"/>
      <c r="AGD283" s="92"/>
      <c r="AGE283" s="92"/>
      <c r="AGF283" s="92"/>
      <c r="AGG283" s="92"/>
      <c r="AGH283" s="92"/>
      <c r="AGI283" s="92"/>
      <c r="AGJ283" s="92"/>
      <c r="AGK283" s="92"/>
      <c r="AGL283" s="92"/>
      <c r="AGM283" s="92"/>
      <c r="AGN283" s="92"/>
      <c r="AGO283" s="92"/>
      <c r="AGP283" s="92"/>
      <c r="AGQ283" s="92"/>
      <c r="AGR283" s="92"/>
      <c r="AGS283" s="92"/>
      <c r="AGT283" s="92"/>
      <c r="AGU283" s="92"/>
      <c r="AGV283" s="92"/>
      <c r="AGW283" s="92"/>
      <c r="AGX283" s="92"/>
      <c r="AGY283" s="92"/>
      <c r="AGZ283" s="92"/>
      <c r="AHA283" s="92"/>
      <c r="AHB283" s="92"/>
      <c r="AHC283" s="92"/>
      <c r="AHD283" s="92"/>
      <c r="AHE283" s="92"/>
      <c r="AHF283" s="92"/>
      <c r="AHG283" s="92"/>
      <c r="AHH283" s="92"/>
      <c r="AHI283" s="92"/>
      <c r="AHJ283" s="92"/>
      <c r="AHK283" s="92"/>
      <c r="AHL283" s="92"/>
      <c r="AHM283" s="92"/>
      <c r="AHN283" s="92"/>
      <c r="AHO283" s="92"/>
      <c r="AHP283" s="92"/>
      <c r="AHQ283" s="92"/>
      <c r="AHR283" s="92"/>
      <c r="AHS283" s="92"/>
      <c r="AHT283" s="92"/>
      <c r="AHU283" s="92"/>
      <c r="AHV283" s="92"/>
      <c r="AHW283" s="92"/>
      <c r="AHX283" s="92"/>
      <c r="AHY283" s="92"/>
      <c r="AHZ283" s="92"/>
      <c r="AIA283" s="92"/>
      <c r="AIB283" s="92"/>
      <c r="AIC283" s="92"/>
      <c r="AID283" s="92"/>
      <c r="AIE283" s="92"/>
      <c r="AIF283" s="92"/>
      <c r="AIG283" s="92"/>
      <c r="AIH283" s="92"/>
      <c r="AII283" s="92"/>
      <c r="AIJ283" s="92"/>
      <c r="AIK283" s="92"/>
      <c r="AIL283" s="92"/>
      <c r="AIM283" s="92"/>
      <c r="AIN283" s="92"/>
      <c r="AIO283" s="92"/>
      <c r="AIP283" s="92"/>
      <c r="AIQ283" s="92"/>
      <c r="AIR283" s="92"/>
      <c r="AIS283" s="92"/>
      <c r="AIT283" s="92"/>
      <c r="AIU283" s="92"/>
      <c r="AIV283" s="92"/>
      <c r="AIW283" s="92"/>
      <c r="AIX283" s="92"/>
      <c r="AIY283" s="92"/>
      <c r="AIZ283" s="92"/>
      <c r="AJA283" s="92"/>
      <c r="AJB283" s="92"/>
      <c r="AJC283" s="92"/>
      <c r="AJD283" s="92"/>
      <c r="AJE283" s="92"/>
      <c r="AJF283" s="92"/>
      <c r="AJG283" s="92"/>
      <c r="AJH283" s="92"/>
      <c r="AJI283" s="92"/>
      <c r="AJJ283" s="92"/>
      <c r="AJK283" s="92"/>
    </row>
    <row r="284" spans="1:947" s="515" customFormat="1" ht="12.75" customHeight="1">
      <c r="A284" s="93"/>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c r="CK284" s="92"/>
      <c r="CL284" s="92"/>
      <c r="CM284" s="92"/>
      <c r="CN284" s="92"/>
      <c r="CO284" s="92"/>
      <c r="CP284" s="92"/>
      <c r="CQ284" s="92"/>
      <c r="CR284" s="92"/>
      <c r="CS284" s="92"/>
      <c r="CT284" s="92"/>
      <c r="CU284" s="92"/>
      <c r="CV284" s="92"/>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2"/>
      <c r="EI284" s="92"/>
      <c r="EJ284" s="92"/>
      <c r="EK284" s="92"/>
      <c r="EL284" s="92"/>
      <c r="EM284" s="92"/>
      <c r="EN284" s="92"/>
      <c r="EO284" s="92"/>
      <c r="EP284" s="92"/>
      <c r="EQ284" s="92"/>
      <c r="ER284" s="92"/>
      <c r="ES284" s="92"/>
      <c r="ET284" s="92"/>
      <c r="EU284" s="92"/>
      <c r="EV284" s="92"/>
      <c r="EW284" s="92"/>
      <c r="EX284" s="92"/>
      <c r="EY284" s="92"/>
      <c r="EZ284" s="92"/>
      <c r="FA284" s="92"/>
      <c r="FB284" s="92"/>
      <c r="FC284" s="92"/>
      <c r="FD284" s="92"/>
      <c r="FE284" s="92"/>
      <c r="FF284" s="92"/>
      <c r="FG284" s="92"/>
      <c r="FH284" s="92"/>
      <c r="FI284" s="92"/>
      <c r="FJ284" s="92"/>
      <c r="FK284" s="92"/>
      <c r="FL284" s="92"/>
      <c r="FM284" s="92"/>
      <c r="FN284" s="92"/>
      <c r="FO284" s="92"/>
      <c r="FP284" s="92"/>
      <c r="FQ284" s="92"/>
      <c r="FR284" s="92"/>
      <c r="FS284" s="92"/>
      <c r="FT284" s="92"/>
      <c r="FU284" s="92"/>
      <c r="FV284" s="92"/>
      <c r="FW284" s="92"/>
      <c r="FX284" s="92"/>
      <c r="FY284" s="92"/>
      <c r="FZ284" s="92"/>
      <c r="GA284" s="92"/>
      <c r="GB284" s="92"/>
      <c r="GC284" s="92"/>
      <c r="GD284" s="92"/>
      <c r="GE284" s="92"/>
      <c r="GF284" s="92"/>
      <c r="GG284" s="92"/>
      <c r="GH284" s="92"/>
      <c r="GI284" s="92"/>
      <c r="GJ284" s="92"/>
      <c r="GK284" s="92"/>
      <c r="GL284" s="92"/>
      <c r="GM284" s="92"/>
      <c r="GN284" s="92"/>
      <c r="GO284" s="92"/>
      <c r="GP284" s="92"/>
      <c r="GQ284" s="92"/>
      <c r="GR284" s="92"/>
      <c r="GS284" s="92"/>
      <c r="GT284" s="92"/>
      <c r="GU284" s="92"/>
      <c r="GV284" s="92"/>
      <c r="GW284" s="92"/>
      <c r="GX284" s="92"/>
      <c r="GY284" s="92"/>
      <c r="GZ284" s="92"/>
      <c r="HA284" s="92"/>
      <c r="HB284" s="92"/>
      <c r="HC284" s="92"/>
      <c r="HD284" s="92"/>
      <c r="HE284" s="92"/>
      <c r="HF284" s="92"/>
      <c r="HG284" s="92"/>
      <c r="HH284" s="92"/>
      <c r="HI284" s="92"/>
      <c r="HJ284" s="92"/>
      <c r="HK284" s="92"/>
      <c r="HL284" s="92"/>
      <c r="HM284" s="92"/>
      <c r="HN284" s="92"/>
      <c r="HO284" s="92"/>
      <c r="HP284" s="92"/>
      <c r="HQ284" s="92"/>
      <c r="HR284" s="92"/>
      <c r="HS284" s="92"/>
      <c r="HT284" s="92"/>
      <c r="HU284" s="92"/>
      <c r="HV284" s="92"/>
      <c r="HW284" s="92"/>
      <c r="HX284" s="92"/>
      <c r="HY284" s="92"/>
      <c r="HZ284" s="92"/>
      <c r="IA284" s="92"/>
      <c r="IB284" s="92"/>
      <c r="IC284" s="92"/>
      <c r="ID284" s="92"/>
      <c r="IE284" s="92"/>
      <c r="IF284" s="92"/>
      <c r="IG284" s="92"/>
      <c r="IH284" s="92"/>
      <c r="II284" s="92"/>
      <c r="IJ284" s="92"/>
      <c r="IK284" s="92"/>
      <c r="IL284" s="92"/>
      <c r="IM284" s="92"/>
      <c r="IN284" s="92"/>
      <c r="IO284" s="92"/>
      <c r="IP284" s="92"/>
      <c r="IQ284" s="92"/>
      <c r="IR284" s="92"/>
      <c r="IS284" s="92"/>
      <c r="IT284" s="92"/>
      <c r="IU284" s="92"/>
      <c r="IV284" s="92"/>
      <c r="IW284" s="92"/>
      <c r="IX284" s="92"/>
      <c r="IY284" s="92"/>
      <c r="IZ284" s="92"/>
      <c r="JA284" s="92"/>
      <c r="JB284" s="92"/>
      <c r="JC284" s="92"/>
      <c r="JD284" s="92"/>
      <c r="JE284" s="92"/>
      <c r="JF284" s="92"/>
      <c r="JG284" s="92"/>
      <c r="JH284" s="92"/>
      <c r="JI284" s="92"/>
      <c r="JJ284" s="92"/>
      <c r="JK284" s="92"/>
      <c r="JL284" s="92"/>
      <c r="JM284" s="92"/>
      <c r="JN284" s="92"/>
      <c r="JO284" s="92"/>
      <c r="JP284" s="92"/>
      <c r="JQ284" s="92"/>
      <c r="JR284" s="92"/>
      <c r="JS284" s="92"/>
      <c r="JT284" s="92"/>
      <c r="JU284" s="92"/>
      <c r="JV284" s="92"/>
      <c r="JW284" s="92"/>
      <c r="JX284" s="92"/>
      <c r="JY284" s="92"/>
      <c r="JZ284" s="92"/>
      <c r="KA284" s="92"/>
      <c r="KB284" s="92"/>
      <c r="KC284" s="92"/>
      <c r="KD284" s="92"/>
      <c r="KE284" s="92"/>
      <c r="KF284" s="92"/>
      <c r="KG284" s="92"/>
      <c r="KH284" s="92"/>
      <c r="KI284" s="92"/>
      <c r="KJ284" s="92"/>
      <c r="KK284" s="92"/>
      <c r="KL284" s="92"/>
      <c r="KM284" s="92"/>
      <c r="KN284" s="92"/>
      <c r="KO284" s="92"/>
      <c r="KP284" s="92"/>
      <c r="KQ284" s="92"/>
      <c r="KR284" s="92"/>
      <c r="KS284" s="92"/>
      <c r="KT284" s="92"/>
      <c r="KU284" s="92"/>
      <c r="KV284" s="92"/>
      <c r="KW284" s="92"/>
      <c r="KX284" s="92"/>
      <c r="KY284" s="92"/>
      <c r="KZ284" s="92"/>
      <c r="LA284" s="92"/>
      <c r="LB284" s="92"/>
      <c r="LC284" s="92"/>
      <c r="LD284" s="92"/>
      <c r="LE284" s="92"/>
      <c r="LF284" s="92"/>
      <c r="LG284" s="92"/>
      <c r="LH284" s="92"/>
      <c r="LI284" s="92"/>
      <c r="LJ284" s="92"/>
      <c r="LK284" s="92"/>
      <c r="LL284" s="92"/>
      <c r="LM284" s="92"/>
      <c r="LN284" s="92"/>
      <c r="LO284" s="92"/>
      <c r="LP284" s="92"/>
      <c r="LQ284" s="92"/>
      <c r="LR284" s="92"/>
      <c r="LS284" s="92"/>
      <c r="LT284" s="92"/>
      <c r="LU284" s="92"/>
      <c r="LV284" s="92"/>
      <c r="LW284" s="92"/>
      <c r="LX284" s="92"/>
      <c r="LY284" s="92"/>
      <c r="LZ284" s="92"/>
      <c r="MA284" s="92"/>
      <c r="MB284" s="92"/>
      <c r="MC284" s="92"/>
      <c r="MD284" s="92"/>
      <c r="ME284" s="92"/>
      <c r="MF284" s="92"/>
      <c r="MG284" s="92"/>
      <c r="MH284" s="92"/>
      <c r="MI284" s="92"/>
      <c r="MJ284" s="92"/>
      <c r="MK284" s="92"/>
      <c r="ML284" s="92"/>
      <c r="MM284" s="92"/>
      <c r="MN284" s="92"/>
      <c r="MO284" s="92"/>
      <c r="MP284" s="92"/>
      <c r="MQ284" s="92"/>
      <c r="MR284" s="92"/>
      <c r="MS284" s="92"/>
      <c r="MT284" s="92"/>
      <c r="MU284" s="92"/>
      <c r="MV284" s="92"/>
      <c r="MW284" s="92"/>
      <c r="MX284" s="92"/>
      <c r="MY284" s="92"/>
      <c r="MZ284" s="92"/>
      <c r="NA284" s="92"/>
      <c r="NB284" s="92"/>
      <c r="NC284" s="92"/>
      <c r="ND284" s="92"/>
      <c r="NE284" s="92"/>
      <c r="NF284" s="92"/>
      <c r="NG284" s="92"/>
      <c r="NH284" s="92"/>
      <c r="NI284" s="92"/>
      <c r="NJ284" s="92"/>
      <c r="NK284" s="92"/>
      <c r="NL284" s="92"/>
      <c r="NM284" s="92"/>
      <c r="NN284" s="92"/>
      <c r="NO284" s="92"/>
      <c r="NP284" s="92"/>
      <c r="NQ284" s="92"/>
      <c r="NR284" s="92"/>
      <c r="NS284" s="92"/>
      <c r="NT284" s="92"/>
      <c r="NU284" s="92"/>
      <c r="NV284" s="92"/>
      <c r="NW284" s="92"/>
      <c r="NX284" s="92"/>
      <c r="NY284" s="92"/>
      <c r="NZ284" s="92"/>
      <c r="OA284" s="92"/>
      <c r="OB284" s="92"/>
      <c r="OC284" s="92"/>
      <c r="OD284" s="92"/>
      <c r="OE284" s="92"/>
      <c r="OF284" s="92"/>
      <c r="OG284" s="92"/>
      <c r="OH284" s="92"/>
      <c r="OI284" s="92"/>
      <c r="OJ284" s="92"/>
      <c r="OK284" s="92"/>
      <c r="OL284" s="92"/>
      <c r="OM284" s="92"/>
      <c r="ON284" s="92"/>
      <c r="OO284" s="92"/>
      <c r="OP284" s="92"/>
      <c r="OQ284" s="92"/>
      <c r="OR284" s="92"/>
      <c r="OS284" s="92"/>
      <c r="OT284" s="92"/>
      <c r="OU284" s="92"/>
      <c r="OV284" s="92"/>
      <c r="OW284" s="92"/>
      <c r="OX284" s="92"/>
      <c r="OY284" s="92"/>
      <c r="OZ284" s="92"/>
      <c r="PA284" s="92"/>
      <c r="PB284" s="92"/>
      <c r="PC284" s="92"/>
      <c r="PD284" s="92"/>
      <c r="PE284" s="92"/>
      <c r="PF284" s="92"/>
      <c r="PG284" s="92"/>
      <c r="PH284" s="92"/>
      <c r="PI284" s="92"/>
      <c r="PJ284" s="92"/>
      <c r="PK284" s="92"/>
      <c r="PL284" s="92"/>
      <c r="PM284" s="92"/>
      <c r="PN284" s="92"/>
      <c r="PO284" s="92"/>
      <c r="PP284" s="92"/>
      <c r="PQ284" s="92"/>
      <c r="PR284" s="92"/>
      <c r="PS284" s="92"/>
      <c r="PT284" s="92"/>
      <c r="PU284" s="92"/>
      <c r="PV284" s="92"/>
      <c r="PW284" s="92"/>
      <c r="PX284" s="92"/>
      <c r="PY284" s="92"/>
      <c r="PZ284" s="92"/>
      <c r="QA284" s="92"/>
      <c r="QB284" s="92"/>
      <c r="QC284" s="92"/>
      <c r="QD284" s="92"/>
      <c r="QE284" s="92"/>
      <c r="QF284" s="92"/>
      <c r="QG284" s="92"/>
      <c r="QH284" s="92"/>
      <c r="QI284" s="92"/>
      <c r="QJ284" s="92"/>
      <c r="QK284" s="92"/>
      <c r="QL284" s="92"/>
      <c r="QM284" s="92"/>
      <c r="QN284" s="92"/>
      <c r="QO284" s="92"/>
      <c r="QP284" s="92"/>
      <c r="QQ284" s="92"/>
      <c r="QR284" s="92"/>
      <c r="QS284" s="92"/>
      <c r="QT284" s="92"/>
      <c r="QU284" s="92"/>
      <c r="QV284" s="92"/>
      <c r="QW284" s="92"/>
      <c r="QX284" s="92"/>
      <c r="QY284" s="92"/>
      <c r="QZ284" s="92"/>
      <c r="RA284" s="92"/>
      <c r="RB284" s="92"/>
      <c r="RC284" s="92"/>
      <c r="RD284" s="92"/>
      <c r="RE284" s="92"/>
      <c r="RF284" s="92"/>
      <c r="RG284" s="92"/>
      <c r="RH284" s="92"/>
      <c r="RI284" s="92"/>
      <c r="RJ284" s="92"/>
      <c r="RK284" s="92"/>
      <c r="RL284" s="92"/>
      <c r="RM284" s="92"/>
      <c r="RN284" s="92"/>
      <c r="RO284" s="92"/>
      <c r="RP284" s="92"/>
      <c r="RQ284" s="92"/>
      <c r="RR284" s="92"/>
      <c r="RS284" s="92"/>
      <c r="RT284" s="92"/>
      <c r="RU284" s="92"/>
      <c r="RV284" s="92"/>
      <c r="RW284" s="92"/>
      <c r="RX284" s="92"/>
      <c r="RY284" s="92"/>
      <c r="RZ284" s="92"/>
      <c r="SA284" s="92"/>
      <c r="SB284" s="92"/>
      <c r="SC284" s="92"/>
      <c r="SD284" s="92"/>
      <c r="SE284" s="92"/>
      <c r="SF284" s="92"/>
      <c r="SG284" s="92"/>
      <c r="SH284" s="92"/>
      <c r="SI284" s="92"/>
      <c r="SJ284" s="92"/>
      <c r="SK284" s="92"/>
      <c r="SL284" s="92"/>
      <c r="SM284" s="92"/>
      <c r="SN284" s="92"/>
      <c r="SO284" s="92"/>
      <c r="SP284" s="92"/>
      <c r="SQ284" s="92"/>
      <c r="SR284" s="92"/>
      <c r="SS284" s="92"/>
      <c r="ST284" s="92"/>
      <c r="SU284" s="92"/>
      <c r="SV284" s="92"/>
      <c r="SW284" s="92"/>
      <c r="SX284" s="92"/>
      <c r="SY284" s="92"/>
      <c r="SZ284" s="92"/>
      <c r="TA284" s="92"/>
      <c r="TB284" s="92"/>
      <c r="TC284" s="92"/>
      <c r="TD284" s="92"/>
      <c r="TE284" s="92"/>
      <c r="TF284" s="92"/>
      <c r="TG284" s="92"/>
      <c r="TH284" s="92"/>
      <c r="TI284" s="92"/>
      <c r="TJ284" s="92"/>
      <c r="TK284" s="92"/>
      <c r="TL284" s="92"/>
      <c r="TM284" s="92"/>
      <c r="TN284" s="92"/>
      <c r="TO284" s="92"/>
      <c r="TP284" s="92"/>
      <c r="TQ284" s="92"/>
      <c r="TR284" s="92"/>
      <c r="TS284" s="92"/>
      <c r="TT284" s="92"/>
      <c r="TU284" s="92"/>
      <c r="TV284" s="92"/>
      <c r="TW284" s="92"/>
      <c r="TX284" s="92"/>
      <c r="TY284" s="92"/>
      <c r="TZ284" s="92"/>
      <c r="UA284" s="92"/>
      <c r="UB284" s="92"/>
      <c r="UC284" s="92"/>
      <c r="UD284" s="92"/>
      <c r="UE284" s="92"/>
      <c r="UF284" s="92"/>
      <c r="UG284" s="92"/>
      <c r="UH284" s="92"/>
      <c r="UI284" s="92"/>
      <c r="UJ284" s="92"/>
      <c r="UK284" s="92"/>
      <c r="UL284" s="92"/>
      <c r="UM284" s="92"/>
      <c r="UN284" s="92"/>
      <c r="UO284" s="92"/>
      <c r="UP284" s="92"/>
      <c r="UQ284" s="92"/>
      <c r="UR284" s="92"/>
      <c r="US284" s="92"/>
      <c r="UT284" s="92"/>
      <c r="UU284" s="92"/>
      <c r="UV284" s="92"/>
      <c r="UW284" s="92"/>
      <c r="UX284" s="92"/>
      <c r="UY284" s="92"/>
      <c r="UZ284" s="92"/>
      <c r="VA284" s="92"/>
      <c r="VB284" s="92"/>
      <c r="VC284" s="92"/>
      <c r="VD284" s="92"/>
      <c r="VE284" s="92"/>
      <c r="VF284" s="92"/>
      <c r="VG284" s="92"/>
      <c r="VH284" s="92"/>
      <c r="VI284" s="92"/>
      <c r="VJ284" s="92"/>
      <c r="VK284" s="92"/>
      <c r="VL284" s="92"/>
      <c r="VM284" s="92"/>
      <c r="VN284" s="92"/>
      <c r="VO284" s="92"/>
      <c r="VP284" s="92"/>
      <c r="VQ284" s="92"/>
      <c r="VR284" s="92"/>
      <c r="VS284" s="92"/>
      <c r="VT284" s="92"/>
      <c r="VU284" s="92"/>
      <c r="VV284" s="92"/>
      <c r="VW284" s="92"/>
      <c r="VX284" s="92"/>
      <c r="VY284" s="92"/>
      <c r="VZ284" s="92"/>
      <c r="WA284" s="92"/>
      <c r="WB284" s="92"/>
      <c r="WC284" s="92"/>
      <c r="WD284" s="92"/>
      <c r="WE284" s="92"/>
      <c r="WF284" s="92"/>
      <c r="WG284" s="92"/>
      <c r="WH284" s="92"/>
      <c r="WI284" s="92"/>
      <c r="WJ284" s="92"/>
      <c r="WK284" s="92"/>
      <c r="WL284" s="92"/>
      <c r="WM284" s="92"/>
      <c r="WN284" s="92"/>
      <c r="WO284" s="92"/>
      <c r="WP284" s="92"/>
      <c r="WQ284" s="92"/>
      <c r="WR284" s="92"/>
      <c r="WS284" s="92"/>
      <c r="WT284" s="92"/>
      <c r="WU284" s="92"/>
      <c r="WV284" s="92"/>
      <c r="WW284" s="92"/>
      <c r="WX284" s="92"/>
      <c r="WY284" s="92"/>
      <c r="WZ284" s="92"/>
      <c r="XA284" s="92"/>
      <c r="XB284" s="92"/>
      <c r="XC284" s="92"/>
      <c r="XD284" s="92"/>
      <c r="XE284" s="92"/>
      <c r="XF284" s="92"/>
      <c r="XG284" s="92"/>
      <c r="XH284" s="92"/>
      <c r="XI284" s="92"/>
      <c r="XJ284" s="92"/>
      <c r="XK284" s="92"/>
      <c r="XL284" s="92"/>
      <c r="XM284" s="92"/>
      <c r="XN284" s="92"/>
      <c r="XO284" s="92"/>
      <c r="XP284" s="92"/>
      <c r="XQ284" s="92"/>
      <c r="XR284" s="92"/>
      <c r="XS284" s="92"/>
      <c r="XT284" s="92"/>
      <c r="XU284" s="92"/>
      <c r="XV284" s="92"/>
      <c r="XW284" s="92"/>
      <c r="XX284" s="92"/>
      <c r="XY284" s="92"/>
      <c r="XZ284" s="92"/>
      <c r="YA284" s="92"/>
      <c r="YB284" s="92"/>
      <c r="YC284" s="92"/>
      <c r="YD284" s="92"/>
      <c r="YE284" s="92"/>
      <c r="YF284" s="92"/>
      <c r="YG284" s="92"/>
      <c r="YH284" s="92"/>
      <c r="YI284" s="92"/>
      <c r="YJ284" s="92"/>
      <c r="YK284" s="92"/>
      <c r="YL284" s="92"/>
      <c r="YM284" s="92"/>
      <c r="YN284" s="92"/>
      <c r="YO284" s="92"/>
      <c r="YP284" s="92"/>
      <c r="YQ284" s="92"/>
      <c r="YR284" s="92"/>
      <c r="YS284" s="92"/>
      <c r="YT284" s="92"/>
      <c r="YU284" s="92"/>
      <c r="YV284" s="92"/>
      <c r="YW284" s="92"/>
      <c r="YX284" s="92"/>
      <c r="YY284" s="92"/>
      <c r="YZ284" s="92"/>
      <c r="ZA284" s="92"/>
      <c r="ZB284" s="92"/>
      <c r="ZC284" s="92"/>
      <c r="ZD284" s="92"/>
      <c r="ZE284" s="92"/>
      <c r="ZF284" s="92"/>
      <c r="ZG284" s="92"/>
      <c r="ZH284" s="92"/>
      <c r="ZI284" s="92"/>
      <c r="ZJ284" s="92"/>
      <c r="ZK284" s="92"/>
      <c r="ZL284" s="92"/>
      <c r="ZM284" s="92"/>
      <c r="ZN284" s="92"/>
      <c r="ZO284" s="92"/>
      <c r="ZP284" s="92"/>
      <c r="ZQ284" s="92"/>
      <c r="ZR284" s="92"/>
      <c r="ZS284" s="92"/>
      <c r="ZT284" s="92"/>
      <c r="ZU284" s="92"/>
      <c r="ZV284" s="92"/>
      <c r="ZW284" s="92"/>
      <c r="ZX284" s="92"/>
      <c r="ZY284" s="92"/>
      <c r="ZZ284" s="92"/>
      <c r="AAA284" s="92"/>
      <c r="AAB284" s="92"/>
      <c r="AAC284" s="92"/>
      <c r="AAD284" s="92"/>
      <c r="AAE284" s="92"/>
      <c r="AAF284" s="92"/>
      <c r="AAG284" s="92"/>
      <c r="AAH284" s="92"/>
      <c r="AAI284" s="92"/>
      <c r="AAJ284" s="92"/>
      <c r="AAK284" s="92"/>
      <c r="AAL284" s="92"/>
      <c r="AAM284" s="92"/>
      <c r="AAN284" s="92"/>
      <c r="AAO284" s="92"/>
      <c r="AAP284" s="92"/>
      <c r="AAQ284" s="92"/>
      <c r="AAR284" s="92"/>
      <c r="AAS284" s="92"/>
      <c r="AAT284" s="92"/>
      <c r="AAU284" s="92"/>
      <c r="AAV284" s="92"/>
      <c r="AAW284" s="92"/>
      <c r="AAX284" s="92"/>
      <c r="AAY284" s="92"/>
      <c r="AAZ284" s="92"/>
      <c r="ABA284" s="92"/>
      <c r="ABB284" s="92"/>
      <c r="ABC284" s="92"/>
      <c r="ABD284" s="92"/>
      <c r="ABE284" s="92"/>
      <c r="ABF284" s="92"/>
      <c r="ABG284" s="92"/>
      <c r="ABH284" s="92"/>
      <c r="ABI284" s="92"/>
      <c r="ABJ284" s="92"/>
      <c r="ABK284" s="92"/>
      <c r="ABL284" s="92"/>
      <c r="ABM284" s="92"/>
      <c r="ABN284" s="92"/>
      <c r="ABO284" s="92"/>
      <c r="ABP284" s="92"/>
      <c r="ABQ284" s="92"/>
      <c r="ABR284" s="92"/>
      <c r="ABS284" s="92"/>
      <c r="ABT284" s="92"/>
      <c r="ABU284" s="92"/>
      <c r="ABV284" s="92"/>
      <c r="ABW284" s="92"/>
      <c r="ABX284" s="92"/>
      <c r="ABY284" s="92"/>
      <c r="ABZ284" s="92"/>
      <c r="ACA284" s="92"/>
      <c r="ACB284" s="92"/>
      <c r="ACC284" s="92"/>
      <c r="ACD284" s="92"/>
      <c r="ACE284" s="92"/>
      <c r="ACF284" s="92"/>
      <c r="ACG284" s="92"/>
      <c r="ACH284" s="92"/>
      <c r="ACI284" s="92"/>
      <c r="ACJ284" s="92"/>
      <c r="ACK284" s="92"/>
      <c r="ACL284" s="92"/>
      <c r="ACM284" s="92"/>
      <c r="ACN284" s="92"/>
      <c r="ACO284" s="92"/>
      <c r="ACP284" s="92"/>
      <c r="ACQ284" s="92"/>
      <c r="ACR284" s="92"/>
      <c r="ACS284" s="92"/>
      <c r="ACT284" s="92"/>
      <c r="ACU284" s="92"/>
      <c r="ACV284" s="92"/>
      <c r="ACW284" s="92"/>
      <c r="ACX284" s="92"/>
      <c r="ACY284" s="92"/>
      <c r="ACZ284" s="92"/>
      <c r="ADA284" s="92"/>
      <c r="ADB284" s="92"/>
      <c r="ADC284" s="92"/>
      <c r="ADD284" s="92"/>
      <c r="ADE284" s="92"/>
      <c r="ADF284" s="92"/>
      <c r="ADG284" s="92"/>
      <c r="ADH284" s="92"/>
      <c r="ADI284" s="92"/>
      <c r="ADJ284" s="92"/>
      <c r="ADK284" s="92"/>
      <c r="ADL284" s="92"/>
      <c r="ADM284" s="92"/>
      <c r="ADN284" s="92"/>
      <c r="ADO284" s="92"/>
      <c r="ADP284" s="92"/>
      <c r="ADQ284" s="92"/>
      <c r="ADR284" s="92"/>
      <c r="ADS284" s="92"/>
      <c r="ADT284" s="92"/>
      <c r="ADU284" s="92"/>
      <c r="ADV284" s="92"/>
      <c r="ADW284" s="92"/>
      <c r="ADX284" s="92"/>
      <c r="ADY284" s="92"/>
      <c r="ADZ284" s="92"/>
      <c r="AEA284" s="92"/>
      <c r="AEB284" s="92"/>
      <c r="AEC284" s="92"/>
      <c r="AED284" s="92"/>
      <c r="AEE284" s="92"/>
      <c r="AEF284" s="92"/>
      <c r="AEG284" s="92"/>
      <c r="AEH284" s="92"/>
      <c r="AEI284" s="92"/>
      <c r="AEJ284" s="92"/>
      <c r="AEK284" s="92"/>
      <c r="AEL284" s="92"/>
      <c r="AEM284" s="92"/>
      <c r="AEN284" s="92"/>
      <c r="AEO284" s="92"/>
      <c r="AEP284" s="92"/>
      <c r="AEQ284" s="92"/>
      <c r="AER284" s="92"/>
      <c r="AES284" s="92"/>
      <c r="AET284" s="92"/>
      <c r="AEU284" s="92"/>
      <c r="AEV284" s="92"/>
      <c r="AEW284" s="92"/>
      <c r="AEX284" s="92"/>
      <c r="AEY284" s="92"/>
      <c r="AEZ284" s="92"/>
      <c r="AFA284" s="92"/>
      <c r="AFB284" s="92"/>
      <c r="AFC284" s="92"/>
      <c r="AFD284" s="92"/>
      <c r="AFE284" s="92"/>
      <c r="AFF284" s="92"/>
      <c r="AFG284" s="92"/>
      <c r="AFH284" s="92"/>
      <c r="AFI284" s="92"/>
      <c r="AFJ284" s="92"/>
      <c r="AFK284" s="92"/>
      <c r="AFL284" s="92"/>
      <c r="AFM284" s="92"/>
      <c r="AFN284" s="92"/>
      <c r="AFO284" s="92"/>
      <c r="AFP284" s="92"/>
      <c r="AFQ284" s="92"/>
      <c r="AFR284" s="92"/>
      <c r="AFS284" s="92"/>
      <c r="AFT284" s="92"/>
      <c r="AFU284" s="92"/>
      <c r="AFV284" s="92"/>
      <c r="AFW284" s="92"/>
      <c r="AFX284" s="92"/>
      <c r="AFY284" s="92"/>
      <c r="AFZ284" s="92"/>
      <c r="AGA284" s="92"/>
      <c r="AGB284" s="92"/>
      <c r="AGC284" s="92"/>
      <c r="AGD284" s="92"/>
      <c r="AGE284" s="92"/>
      <c r="AGF284" s="92"/>
      <c r="AGG284" s="92"/>
      <c r="AGH284" s="92"/>
      <c r="AGI284" s="92"/>
      <c r="AGJ284" s="92"/>
      <c r="AGK284" s="92"/>
      <c r="AGL284" s="92"/>
      <c r="AGM284" s="92"/>
      <c r="AGN284" s="92"/>
      <c r="AGO284" s="92"/>
      <c r="AGP284" s="92"/>
      <c r="AGQ284" s="92"/>
      <c r="AGR284" s="92"/>
      <c r="AGS284" s="92"/>
      <c r="AGT284" s="92"/>
      <c r="AGU284" s="92"/>
      <c r="AGV284" s="92"/>
      <c r="AGW284" s="92"/>
      <c r="AGX284" s="92"/>
      <c r="AGY284" s="92"/>
      <c r="AGZ284" s="92"/>
      <c r="AHA284" s="92"/>
      <c r="AHB284" s="92"/>
      <c r="AHC284" s="92"/>
      <c r="AHD284" s="92"/>
      <c r="AHE284" s="92"/>
      <c r="AHF284" s="92"/>
      <c r="AHG284" s="92"/>
      <c r="AHH284" s="92"/>
      <c r="AHI284" s="92"/>
      <c r="AHJ284" s="92"/>
      <c r="AHK284" s="92"/>
      <c r="AHL284" s="92"/>
      <c r="AHM284" s="92"/>
      <c r="AHN284" s="92"/>
      <c r="AHO284" s="92"/>
      <c r="AHP284" s="92"/>
      <c r="AHQ284" s="92"/>
      <c r="AHR284" s="92"/>
      <c r="AHS284" s="92"/>
      <c r="AHT284" s="92"/>
      <c r="AHU284" s="92"/>
      <c r="AHV284" s="92"/>
      <c r="AHW284" s="92"/>
      <c r="AHX284" s="92"/>
      <c r="AHY284" s="92"/>
      <c r="AHZ284" s="92"/>
      <c r="AIA284" s="92"/>
      <c r="AIB284" s="92"/>
      <c r="AIC284" s="92"/>
      <c r="AID284" s="92"/>
      <c r="AIE284" s="92"/>
      <c r="AIF284" s="92"/>
      <c r="AIG284" s="92"/>
      <c r="AIH284" s="92"/>
      <c r="AII284" s="92"/>
      <c r="AIJ284" s="92"/>
      <c r="AIK284" s="92"/>
      <c r="AIL284" s="92"/>
      <c r="AIM284" s="92"/>
      <c r="AIN284" s="92"/>
      <c r="AIO284" s="92"/>
      <c r="AIP284" s="92"/>
      <c r="AIQ284" s="92"/>
      <c r="AIR284" s="92"/>
      <c r="AIS284" s="92"/>
      <c r="AIT284" s="92"/>
      <c r="AIU284" s="92"/>
      <c r="AIV284" s="92"/>
      <c r="AIW284" s="92"/>
      <c r="AIX284" s="92"/>
      <c r="AIY284" s="92"/>
      <c r="AIZ284" s="92"/>
      <c r="AJA284" s="92"/>
      <c r="AJB284" s="92"/>
      <c r="AJC284" s="92"/>
      <c r="AJD284" s="92"/>
      <c r="AJE284" s="92"/>
      <c r="AJF284" s="92"/>
      <c r="AJG284" s="92"/>
      <c r="AJH284" s="92"/>
      <c r="AJI284" s="92"/>
      <c r="AJJ284" s="92"/>
      <c r="AJK284" s="92"/>
    </row>
    <row r="285" spans="1:947" s="515" customFormat="1" ht="12.75" customHeight="1">
      <c r="A285" s="93"/>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c r="CK285" s="92"/>
      <c r="CL285" s="92"/>
      <c r="CM285" s="92"/>
      <c r="CN285" s="92"/>
      <c r="CO285" s="92"/>
      <c r="CP285" s="92"/>
      <c r="CQ285" s="92"/>
      <c r="CR285" s="92"/>
      <c r="CS285" s="92"/>
      <c r="CT285" s="92"/>
      <c r="CU285" s="92"/>
      <c r="CV285" s="92"/>
      <c r="CW285" s="92"/>
      <c r="CX285" s="92"/>
      <c r="CY285" s="92"/>
      <c r="CZ285" s="92"/>
      <c r="DA285" s="92"/>
      <c r="DB285" s="92"/>
      <c r="DC285" s="92"/>
      <c r="DD285" s="92"/>
      <c r="DE285" s="92"/>
      <c r="DF285" s="92"/>
      <c r="DG285" s="92"/>
      <c r="DH285" s="92"/>
      <c r="DI285" s="92"/>
      <c r="DJ285" s="92"/>
      <c r="DK285" s="92"/>
      <c r="DL285" s="92"/>
      <c r="DM285" s="92"/>
      <c r="DN285" s="92"/>
      <c r="DO285" s="92"/>
      <c r="DP285" s="92"/>
      <c r="DQ285" s="92"/>
      <c r="DR285" s="92"/>
      <c r="DS285" s="92"/>
      <c r="DT285" s="92"/>
      <c r="DU285" s="92"/>
      <c r="DV285" s="92"/>
      <c r="DW285" s="92"/>
      <c r="DX285" s="92"/>
      <c r="DY285" s="92"/>
      <c r="DZ285" s="92"/>
      <c r="EA285" s="92"/>
      <c r="EB285" s="92"/>
      <c r="EC285" s="92"/>
      <c r="ED285" s="92"/>
      <c r="EE285" s="92"/>
      <c r="EF285" s="92"/>
      <c r="EG285" s="92"/>
      <c r="EH285" s="92"/>
      <c r="EI285" s="92"/>
      <c r="EJ285" s="92"/>
      <c r="EK285" s="92"/>
      <c r="EL285" s="92"/>
      <c r="EM285" s="92"/>
      <c r="EN285" s="92"/>
      <c r="EO285" s="92"/>
      <c r="EP285" s="92"/>
      <c r="EQ285" s="92"/>
      <c r="ER285" s="92"/>
      <c r="ES285" s="92"/>
      <c r="ET285" s="92"/>
      <c r="EU285" s="92"/>
      <c r="EV285" s="92"/>
      <c r="EW285" s="92"/>
      <c r="EX285" s="92"/>
      <c r="EY285" s="92"/>
      <c r="EZ285" s="92"/>
      <c r="FA285" s="92"/>
      <c r="FB285" s="92"/>
      <c r="FC285" s="92"/>
      <c r="FD285" s="92"/>
      <c r="FE285" s="92"/>
      <c r="FF285" s="92"/>
      <c r="FG285" s="92"/>
      <c r="FH285" s="92"/>
      <c r="FI285" s="92"/>
      <c r="FJ285" s="92"/>
      <c r="FK285" s="92"/>
      <c r="FL285" s="92"/>
      <c r="FM285" s="92"/>
      <c r="FN285" s="92"/>
      <c r="FO285" s="92"/>
      <c r="FP285" s="92"/>
      <c r="FQ285" s="92"/>
      <c r="FR285" s="92"/>
      <c r="FS285" s="92"/>
      <c r="FT285" s="92"/>
      <c r="FU285" s="92"/>
      <c r="FV285" s="92"/>
      <c r="FW285" s="92"/>
      <c r="FX285" s="92"/>
      <c r="FY285" s="92"/>
      <c r="FZ285" s="92"/>
      <c r="GA285" s="92"/>
      <c r="GB285" s="92"/>
      <c r="GC285" s="92"/>
      <c r="GD285" s="92"/>
      <c r="GE285" s="92"/>
      <c r="GF285" s="92"/>
      <c r="GG285" s="92"/>
      <c r="GH285" s="92"/>
      <c r="GI285" s="92"/>
      <c r="GJ285" s="92"/>
      <c r="GK285" s="92"/>
      <c r="GL285" s="92"/>
      <c r="GM285" s="92"/>
      <c r="GN285" s="92"/>
      <c r="GO285" s="92"/>
      <c r="GP285" s="92"/>
      <c r="GQ285" s="92"/>
      <c r="GR285" s="92"/>
      <c r="GS285" s="92"/>
      <c r="GT285" s="92"/>
      <c r="GU285" s="92"/>
      <c r="GV285" s="92"/>
      <c r="GW285" s="92"/>
      <c r="GX285" s="92"/>
      <c r="GY285" s="92"/>
      <c r="GZ285" s="92"/>
      <c r="HA285" s="92"/>
      <c r="HB285" s="92"/>
      <c r="HC285" s="92"/>
      <c r="HD285" s="92"/>
      <c r="HE285" s="92"/>
      <c r="HF285" s="92"/>
      <c r="HG285" s="92"/>
      <c r="HH285" s="92"/>
      <c r="HI285" s="92"/>
      <c r="HJ285" s="92"/>
      <c r="HK285" s="92"/>
      <c r="HL285" s="92"/>
      <c r="HM285" s="92"/>
      <c r="HN285" s="92"/>
      <c r="HO285" s="92"/>
      <c r="HP285" s="92"/>
      <c r="HQ285" s="92"/>
      <c r="HR285" s="92"/>
      <c r="HS285" s="92"/>
      <c r="HT285" s="92"/>
      <c r="HU285" s="92"/>
      <c r="HV285" s="92"/>
      <c r="HW285" s="92"/>
      <c r="HX285" s="92"/>
      <c r="HY285" s="92"/>
      <c r="HZ285" s="92"/>
      <c r="IA285" s="92"/>
      <c r="IB285" s="92"/>
      <c r="IC285" s="92"/>
      <c r="ID285" s="92"/>
      <c r="IE285" s="92"/>
      <c r="IF285" s="92"/>
      <c r="IG285" s="92"/>
      <c r="IH285" s="92"/>
      <c r="II285" s="92"/>
      <c r="IJ285" s="92"/>
      <c r="IK285" s="92"/>
      <c r="IL285" s="92"/>
      <c r="IM285" s="92"/>
      <c r="IN285" s="92"/>
      <c r="IO285" s="92"/>
      <c r="IP285" s="92"/>
      <c r="IQ285" s="92"/>
      <c r="IR285" s="92"/>
      <c r="IS285" s="92"/>
      <c r="IT285" s="92"/>
      <c r="IU285" s="92"/>
      <c r="IV285" s="92"/>
      <c r="IW285" s="92"/>
      <c r="IX285" s="92"/>
      <c r="IY285" s="92"/>
      <c r="IZ285" s="92"/>
      <c r="JA285" s="92"/>
      <c r="JB285" s="92"/>
      <c r="JC285" s="92"/>
      <c r="JD285" s="92"/>
      <c r="JE285" s="92"/>
      <c r="JF285" s="92"/>
      <c r="JG285" s="92"/>
      <c r="JH285" s="92"/>
      <c r="JI285" s="92"/>
      <c r="JJ285" s="92"/>
      <c r="JK285" s="92"/>
      <c r="JL285" s="92"/>
      <c r="JM285" s="92"/>
      <c r="JN285" s="92"/>
      <c r="JO285" s="92"/>
      <c r="JP285" s="92"/>
      <c r="JQ285" s="92"/>
      <c r="JR285" s="92"/>
      <c r="JS285" s="92"/>
      <c r="JT285" s="92"/>
      <c r="JU285" s="92"/>
      <c r="JV285" s="92"/>
      <c r="JW285" s="92"/>
      <c r="JX285" s="92"/>
      <c r="JY285" s="92"/>
      <c r="JZ285" s="92"/>
      <c r="KA285" s="92"/>
      <c r="KB285" s="92"/>
      <c r="KC285" s="92"/>
      <c r="KD285" s="92"/>
      <c r="KE285" s="92"/>
      <c r="KF285" s="92"/>
      <c r="KG285" s="92"/>
      <c r="KH285" s="92"/>
      <c r="KI285" s="92"/>
      <c r="KJ285" s="92"/>
      <c r="KK285" s="92"/>
      <c r="KL285" s="92"/>
      <c r="KM285" s="92"/>
      <c r="KN285" s="92"/>
      <c r="KO285" s="92"/>
      <c r="KP285" s="92"/>
      <c r="KQ285" s="92"/>
      <c r="KR285" s="92"/>
      <c r="KS285" s="92"/>
      <c r="KT285" s="92"/>
      <c r="KU285" s="92"/>
      <c r="KV285" s="92"/>
      <c r="KW285" s="92"/>
      <c r="KX285" s="92"/>
      <c r="KY285" s="92"/>
      <c r="KZ285" s="92"/>
      <c r="LA285" s="92"/>
      <c r="LB285" s="92"/>
      <c r="LC285" s="92"/>
      <c r="LD285" s="92"/>
      <c r="LE285" s="92"/>
      <c r="LF285" s="92"/>
      <c r="LG285" s="92"/>
      <c r="LH285" s="92"/>
      <c r="LI285" s="92"/>
      <c r="LJ285" s="92"/>
      <c r="LK285" s="92"/>
      <c r="LL285" s="92"/>
      <c r="LM285" s="92"/>
      <c r="LN285" s="92"/>
      <c r="LO285" s="92"/>
      <c r="LP285" s="92"/>
      <c r="LQ285" s="92"/>
      <c r="LR285" s="92"/>
      <c r="LS285" s="92"/>
      <c r="LT285" s="92"/>
      <c r="LU285" s="92"/>
      <c r="LV285" s="92"/>
      <c r="LW285" s="92"/>
      <c r="LX285" s="92"/>
      <c r="LY285" s="92"/>
      <c r="LZ285" s="92"/>
      <c r="MA285" s="92"/>
      <c r="MB285" s="92"/>
      <c r="MC285" s="92"/>
      <c r="MD285" s="92"/>
      <c r="ME285" s="92"/>
      <c r="MF285" s="92"/>
      <c r="MG285" s="92"/>
      <c r="MH285" s="92"/>
      <c r="MI285" s="92"/>
      <c r="MJ285" s="92"/>
      <c r="MK285" s="92"/>
      <c r="ML285" s="92"/>
      <c r="MM285" s="92"/>
      <c r="MN285" s="92"/>
      <c r="MO285" s="92"/>
      <c r="MP285" s="92"/>
      <c r="MQ285" s="92"/>
      <c r="MR285" s="92"/>
      <c r="MS285" s="92"/>
      <c r="MT285" s="92"/>
      <c r="MU285" s="92"/>
      <c r="MV285" s="92"/>
      <c r="MW285" s="92"/>
      <c r="MX285" s="92"/>
      <c r="MY285" s="92"/>
      <c r="MZ285" s="92"/>
      <c r="NA285" s="92"/>
      <c r="NB285" s="92"/>
      <c r="NC285" s="92"/>
      <c r="ND285" s="92"/>
      <c r="NE285" s="92"/>
      <c r="NF285" s="92"/>
      <c r="NG285" s="92"/>
      <c r="NH285" s="92"/>
      <c r="NI285" s="92"/>
      <c r="NJ285" s="92"/>
      <c r="NK285" s="92"/>
      <c r="NL285" s="92"/>
      <c r="NM285" s="92"/>
      <c r="NN285" s="92"/>
      <c r="NO285" s="92"/>
      <c r="NP285" s="92"/>
      <c r="NQ285" s="92"/>
      <c r="NR285" s="92"/>
      <c r="NS285" s="92"/>
      <c r="NT285" s="92"/>
      <c r="NU285" s="92"/>
      <c r="NV285" s="92"/>
      <c r="NW285" s="92"/>
      <c r="NX285" s="92"/>
      <c r="NY285" s="92"/>
      <c r="NZ285" s="92"/>
      <c r="OA285" s="92"/>
      <c r="OB285" s="92"/>
      <c r="OC285" s="92"/>
      <c r="OD285" s="92"/>
      <c r="OE285" s="92"/>
      <c r="OF285" s="92"/>
      <c r="OG285" s="92"/>
      <c r="OH285" s="92"/>
      <c r="OI285" s="92"/>
      <c r="OJ285" s="92"/>
      <c r="OK285" s="92"/>
      <c r="OL285" s="92"/>
      <c r="OM285" s="92"/>
      <c r="ON285" s="92"/>
      <c r="OO285" s="92"/>
      <c r="OP285" s="92"/>
      <c r="OQ285" s="92"/>
      <c r="OR285" s="92"/>
      <c r="OS285" s="92"/>
      <c r="OT285" s="92"/>
      <c r="OU285" s="92"/>
      <c r="OV285" s="92"/>
      <c r="OW285" s="92"/>
      <c r="OX285" s="92"/>
      <c r="OY285" s="92"/>
      <c r="OZ285" s="92"/>
      <c r="PA285" s="92"/>
      <c r="PB285" s="92"/>
      <c r="PC285" s="92"/>
      <c r="PD285" s="92"/>
      <c r="PE285" s="92"/>
      <c r="PF285" s="92"/>
      <c r="PG285" s="92"/>
      <c r="PH285" s="92"/>
      <c r="PI285" s="92"/>
      <c r="PJ285" s="92"/>
      <c r="PK285" s="92"/>
      <c r="PL285" s="92"/>
      <c r="PM285" s="92"/>
      <c r="PN285" s="92"/>
      <c r="PO285" s="92"/>
      <c r="PP285" s="92"/>
      <c r="PQ285" s="92"/>
      <c r="PR285" s="92"/>
      <c r="PS285" s="92"/>
      <c r="PT285" s="92"/>
      <c r="PU285" s="92"/>
      <c r="PV285" s="92"/>
      <c r="PW285" s="92"/>
      <c r="PX285" s="92"/>
      <c r="PY285" s="92"/>
      <c r="PZ285" s="92"/>
      <c r="QA285" s="92"/>
      <c r="QB285" s="92"/>
      <c r="QC285" s="92"/>
      <c r="QD285" s="92"/>
      <c r="QE285" s="92"/>
      <c r="QF285" s="92"/>
      <c r="QG285" s="92"/>
      <c r="QH285" s="92"/>
      <c r="QI285" s="92"/>
      <c r="QJ285" s="92"/>
      <c r="QK285" s="92"/>
      <c r="QL285" s="92"/>
      <c r="QM285" s="92"/>
      <c r="QN285" s="92"/>
      <c r="QO285" s="92"/>
      <c r="QP285" s="92"/>
      <c r="QQ285" s="92"/>
      <c r="QR285" s="92"/>
      <c r="QS285" s="92"/>
      <c r="QT285" s="92"/>
      <c r="QU285" s="92"/>
      <c r="QV285" s="92"/>
      <c r="QW285" s="92"/>
      <c r="QX285" s="92"/>
      <c r="QY285" s="92"/>
      <c r="QZ285" s="92"/>
      <c r="RA285" s="92"/>
      <c r="RB285" s="92"/>
      <c r="RC285" s="92"/>
      <c r="RD285" s="92"/>
      <c r="RE285" s="92"/>
      <c r="RF285" s="92"/>
      <c r="RG285" s="92"/>
      <c r="RH285" s="92"/>
      <c r="RI285" s="92"/>
      <c r="RJ285" s="92"/>
      <c r="RK285" s="92"/>
      <c r="RL285" s="92"/>
      <c r="RM285" s="92"/>
      <c r="RN285" s="92"/>
      <c r="RO285" s="92"/>
      <c r="RP285" s="92"/>
      <c r="RQ285" s="92"/>
      <c r="RR285" s="92"/>
      <c r="RS285" s="92"/>
      <c r="RT285" s="92"/>
      <c r="RU285" s="92"/>
      <c r="RV285" s="92"/>
      <c r="RW285" s="92"/>
      <c r="RX285" s="92"/>
      <c r="RY285" s="92"/>
      <c r="RZ285" s="92"/>
      <c r="SA285" s="92"/>
      <c r="SB285" s="92"/>
      <c r="SC285" s="92"/>
      <c r="SD285" s="92"/>
      <c r="SE285" s="92"/>
      <c r="SF285" s="92"/>
      <c r="SG285" s="92"/>
      <c r="SH285" s="92"/>
      <c r="SI285" s="92"/>
      <c r="SJ285" s="92"/>
      <c r="SK285" s="92"/>
      <c r="SL285" s="92"/>
      <c r="SM285" s="92"/>
      <c r="SN285" s="92"/>
      <c r="SO285" s="92"/>
      <c r="SP285" s="92"/>
      <c r="SQ285" s="92"/>
      <c r="SR285" s="92"/>
      <c r="SS285" s="92"/>
      <c r="ST285" s="92"/>
      <c r="SU285" s="92"/>
      <c r="SV285" s="92"/>
      <c r="SW285" s="92"/>
      <c r="SX285" s="92"/>
      <c r="SY285" s="92"/>
      <c r="SZ285" s="92"/>
      <c r="TA285" s="92"/>
      <c r="TB285" s="92"/>
      <c r="TC285" s="92"/>
      <c r="TD285" s="92"/>
      <c r="TE285" s="92"/>
      <c r="TF285" s="92"/>
      <c r="TG285" s="92"/>
      <c r="TH285" s="92"/>
      <c r="TI285" s="92"/>
      <c r="TJ285" s="92"/>
      <c r="TK285" s="92"/>
      <c r="TL285" s="92"/>
      <c r="TM285" s="92"/>
      <c r="TN285" s="92"/>
      <c r="TO285" s="92"/>
      <c r="TP285" s="92"/>
      <c r="TQ285" s="92"/>
      <c r="TR285" s="92"/>
      <c r="TS285" s="92"/>
      <c r="TT285" s="92"/>
      <c r="TU285" s="92"/>
      <c r="TV285" s="92"/>
      <c r="TW285" s="92"/>
      <c r="TX285" s="92"/>
      <c r="TY285" s="92"/>
      <c r="TZ285" s="92"/>
      <c r="UA285" s="92"/>
      <c r="UB285" s="92"/>
      <c r="UC285" s="92"/>
      <c r="UD285" s="92"/>
      <c r="UE285" s="92"/>
      <c r="UF285" s="92"/>
      <c r="UG285" s="92"/>
      <c r="UH285" s="92"/>
      <c r="UI285" s="92"/>
      <c r="UJ285" s="92"/>
      <c r="UK285" s="92"/>
      <c r="UL285" s="92"/>
      <c r="UM285" s="92"/>
      <c r="UN285" s="92"/>
      <c r="UO285" s="92"/>
      <c r="UP285" s="92"/>
      <c r="UQ285" s="92"/>
      <c r="UR285" s="92"/>
      <c r="US285" s="92"/>
      <c r="UT285" s="92"/>
      <c r="UU285" s="92"/>
      <c r="UV285" s="92"/>
      <c r="UW285" s="92"/>
      <c r="UX285" s="92"/>
      <c r="UY285" s="92"/>
      <c r="UZ285" s="92"/>
      <c r="VA285" s="92"/>
      <c r="VB285" s="92"/>
      <c r="VC285" s="92"/>
      <c r="VD285" s="92"/>
      <c r="VE285" s="92"/>
      <c r="VF285" s="92"/>
      <c r="VG285" s="92"/>
      <c r="VH285" s="92"/>
      <c r="VI285" s="92"/>
      <c r="VJ285" s="92"/>
      <c r="VK285" s="92"/>
      <c r="VL285" s="92"/>
      <c r="VM285" s="92"/>
      <c r="VN285" s="92"/>
      <c r="VO285" s="92"/>
      <c r="VP285" s="92"/>
      <c r="VQ285" s="92"/>
      <c r="VR285" s="92"/>
      <c r="VS285" s="92"/>
      <c r="VT285" s="92"/>
      <c r="VU285" s="92"/>
      <c r="VV285" s="92"/>
      <c r="VW285" s="92"/>
      <c r="VX285" s="92"/>
      <c r="VY285" s="92"/>
      <c r="VZ285" s="92"/>
      <c r="WA285" s="92"/>
      <c r="WB285" s="92"/>
      <c r="WC285" s="92"/>
      <c r="WD285" s="92"/>
      <c r="WE285" s="92"/>
      <c r="WF285" s="92"/>
      <c r="WG285" s="92"/>
      <c r="WH285" s="92"/>
      <c r="WI285" s="92"/>
      <c r="WJ285" s="92"/>
      <c r="WK285" s="92"/>
      <c r="WL285" s="92"/>
      <c r="WM285" s="92"/>
      <c r="WN285" s="92"/>
      <c r="WO285" s="92"/>
      <c r="WP285" s="92"/>
      <c r="WQ285" s="92"/>
      <c r="WR285" s="92"/>
      <c r="WS285" s="92"/>
      <c r="WT285" s="92"/>
      <c r="WU285" s="92"/>
      <c r="WV285" s="92"/>
      <c r="WW285" s="92"/>
      <c r="WX285" s="92"/>
      <c r="WY285" s="92"/>
      <c r="WZ285" s="92"/>
      <c r="XA285" s="92"/>
      <c r="XB285" s="92"/>
      <c r="XC285" s="92"/>
      <c r="XD285" s="92"/>
      <c r="XE285" s="92"/>
      <c r="XF285" s="92"/>
      <c r="XG285" s="92"/>
      <c r="XH285" s="92"/>
      <c r="XI285" s="92"/>
      <c r="XJ285" s="92"/>
      <c r="XK285" s="92"/>
      <c r="XL285" s="92"/>
      <c r="XM285" s="92"/>
      <c r="XN285" s="92"/>
      <c r="XO285" s="92"/>
      <c r="XP285" s="92"/>
      <c r="XQ285" s="92"/>
      <c r="XR285" s="92"/>
      <c r="XS285" s="92"/>
      <c r="XT285" s="92"/>
      <c r="XU285" s="92"/>
      <c r="XV285" s="92"/>
      <c r="XW285" s="92"/>
      <c r="XX285" s="92"/>
      <c r="XY285" s="92"/>
      <c r="XZ285" s="92"/>
      <c r="YA285" s="92"/>
      <c r="YB285" s="92"/>
      <c r="YC285" s="92"/>
      <c r="YD285" s="92"/>
      <c r="YE285" s="92"/>
      <c r="YF285" s="92"/>
      <c r="YG285" s="92"/>
      <c r="YH285" s="92"/>
      <c r="YI285" s="92"/>
      <c r="YJ285" s="92"/>
      <c r="YK285" s="92"/>
      <c r="YL285" s="92"/>
      <c r="YM285" s="92"/>
      <c r="YN285" s="92"/>
      <c r="YO285" s="92"/>
      <c r="YP285" s="92"/>
      <c r="YQ285" s="92"/>
      <c r="YR285" s="92"/>
      <c r="YS285" s="92"/>
      <c r="YT285" s="92"/>
      <c r="YU285" s="92"/>
      <c r="YV285" s="92"/>
      <c r="YW285" s="92"/>
      <c r="YX285" s="92"/>
      <c r="YY285" s="92"/>
      <c r="YZ285" s="92"/>
      <c r="ZA285" s="92"/>
      <c r="ZB285" s="92"/>
      <c r="ZC285" s="92"/>
      <c r="ZD285" s="92"/>
      <c r="ZE285" s="92"/>
      <c r="ZF285" s="92"/>
      <c r="ZG285" s="92"/>
      <c r="ZH285" s="92"/>
      <c r="ZI285" s="92"/>
      <c r="ZJ285" s="92"/>
      <c r="ZK285" s="92"/>
      <c r="ZL285" s="92"/>
      <c r="ZM285" s="92"/>
      <c r="ZN285" s="92"/>
      <c r="ZO285" s="92"/>
      <c r="ZP285" s="92"/>
      <c r="ZQ285" s="92"/>
      <c r="ZR285" s="92"/>
      <c r="ZS285" s="92"/>
      <c r="ZT285" s="92"/>
      <c r="ZU285" s="92"/>
      <c r="ZV285" s="92"/>
      <c r="ZW285" s="92"/>
      <c r="ZX285" s="92"/>
      <c r="ZY285" s="92"/>
      <c r="ZZ285" s="92"/>
      <c r="AAA285" s="92"/>
      <c r="AAB285" s="92"/>
      <c r="AAC285" s="92"/>
      <c r="AAD285" s="92"/>
      <c r="AAE285" s="92"/>
      <c r="AAF285" s="92"/>
      <c r="AAG285" s="92"/>
      <c r="AAH285" s="92"/>
      <c r="AAI285" s="92"/>
      <c r="AAJ285" s="92"/>
      <c r="AAK285" s="92"/>
      <c r="AAL285" s="92"/>
      <c r="AAM285" s="92"/>
      <c r="AAN285" s="92"/>
      <c r="AAO285" s="92"/>
      <c r="AAP285" s="92"/>
      <c r="AAQ285" s="92"/>
      <c r="AAR285" s="92"/>
      <c r="AAS285" s="92"/>
      <c r="AAT285" s="92"/>
      <c r="AAU285" s="92"/>
      <c r="AAV285" s="92"/>
      <c r="AAW285" s="92"/>
      <c r="AAX285" s="92"/>
      <c r="AAY285" s="92"/>
      <c r="AAZ285" s="92"/>
      <c r="ABA285" s="92"/>
      <c r="ABB285" s="92"/>
      <c r="ABC285" s="92"/>
      <c r="ABD285" s="92"/>
      <c r="ABE285" s="92"/>
      <c r="ABF285" s="92"/>
      <c r="ABG285" s="92"/>
      <c r="ABH285" s="92"/>
      <c r="ABI285" s="92"/>
      <c r="ABJ285" s="92"/>
      <c r="ABK285" s="92"/>
      <c r="ABL285" s="92"/>
      <c r="ABM285" s="92"/>
      <c r="ABN285" s="92"/>
      <c r="ABO285" s="92"/>
      <c r="ABP285" s="92"/>
      <c r="ABQ285" s="92"/>
      <c r="ABR285" s="92"/>
      <c r="ABS285" s="92"/>
      <c r="ABT285" s="92"/>
      <c r="ABU285" s="92"/>
      <c r="ABV285" s="92"/>
      <c r="ABW285" s="92"/>
      <c r="ABX285" s="92"/>
      <c r="ABY285" s="92"/>
      <c r="ABZ285" s="92"/>
      <c r="ACA285" s="92"/>
      <c r="ACB285" s="92"/>
      <c r="ACC285" s="92"/>
      <c r="ACD285" s="92"/>
      <c r="ACE285" s="92"/>
      <c r="ACF285" s="92"/>
      <c r="ACG285" s="92"/>
      <c r="ACH285" s="92"/>
      <c r="ACI285" s="92"/>
      <c r="ACJ285" s="92"/>
      <c r="ACK285" s="92"/>
      <c r="ACL285" s="92"/>
      <c r="ACM285" s="92"/>
      <c r="ACN285" s="92"/>
      <c r="ACO285" s="92"/>
      <c r="ACP285" s="92"/>
      <c r="ACQ285" s="92"/>
      <c r="ACR285" s="92"/>
      <c r="ACS285" s="92"/>
      <c r="ACT285" s="92"/>
      <c r="ACU285" s="92"/>
      <c r="ACV285" s="92"/>
      <c r="ACW285" s="92"/>
      <c r="ACX285" s="92"/>
      <c r="ACY285" s="92"/>
      <c r="ACZ285" s="92"/>
      <c r="ADA285" s="92"/>
      <c r="ADB285" s="92"/>
      <c r="ADC285" s="92"/>
      <c r="ADD285" s="92"/>
      <c r="ADE285" s="92"/>
      <c r="ADF285" s="92"/>
      <c r="ADG285" s="92"/>
      <c r="ADH285" s="92"/>
      <c r="ADI285" s="92"/>
      <c r="ADJ285" s="92"/>
      <c r="ADK285" s="92"/>
      <c r="ADL285" s="92"/>
      <c r="ADM285" s="92"/>
      <c r="ADN285" s="92"/>
      <c r="ADO285" s="92"/>
      <c r="ADP285" s="92"/>
      <c r="ADQ285" s="92"/>
      <c r="ADR285" s="92"/>
      <c r="ADS285" s="92"/>
      <c r="ADT285" s="92"/>
      <c r="ADU285" s="92"/>
      <c r="ADV285" s="92"/>
      <c r="ADW285" s="92"/>
      <c r="ADX285" s="92"/>
      <c r="ADY285" s="92"/>
      <c r="ADZ285" s="92"/>
      <c r="AEA285" s="92"/>
      <c r="AEB285" s="92"/>
      <c r="AEC285" s="92"/>
      <c r="AED285" s="92"/>
      <c r="AEE285" s="92"/>
      <c r="AEF285" s="92"/>
      <c r="AEG285" s="92"/>
      <c r="AEH285" s="92"/>
      <c r="AEI285" s="92"/>
      <c r="AEJ285" s="92"/>
      <c r="AEK285" s="92"/>
      <c r="AEL285" s="92"/>
      <c r="AEM285" s="92"/>
      <c r="AEN285" s="92"/>
      <c r="AEO285" s="92"/>
      <c r="AEP285" s="92"/>
      <c r="AEQ285" s="92"/>
      <c r="AER285" s="92"/>
      <c r="AES285" s="92"/>
      <c r="AET285" s="92"/>
      <c r="AEU285" s="92"/>
      <c r="AEV285" s="92"/>
      <c r="AEW285" s="92"/>
      <c r="AEX285" s="92"/>
      <c r="AEY285" s="92"/>
      <c r="AEZ285" s="92"/>
      <c r="AFA285" s="92"/>
      <c r="AFB285" s="92"/>
      <c r="AFC285" s="92"/>
      <c r="AFD285" s="92"/>
      <c r="AFE285" s="92"/>
      <c r="AFF285" s="92"/>
      <c r="AFG285" s="92"/>
      <c r="AFH285" s="92"/>
      <c r="AFI285" s="92"/>
      <c r="AFJ285" s="92"/>
      <c r="AFK285" s="92"/>
      <c r="AFL285" s="92"/>
      <c r="AFM285" s="92"/>
      <c r="AFN285" s="92"/>
      <c r="AFO285" s="92"/>
      <c r="AFP285" s="92"/>
      <c r="AFQ285" s="92"/>
      <c r="AFR285" s="92"/>
      <c r="AFS285" s="92"/>
      <c r="AFT285" s="92"/>
      <c r="AFU285" s="92"/>
      <c r="AFV285" s="92"/>
      <c r="AFW285" s="92"/>
      <c r="AFX285" s="92"/>
      <c r="AFY285" s="92"/>
      <c r="AFZ285" s="92"/>
      <c r="AGA285" s="92"/>
      <c r="AGB285" s="92"/>
      <c r="AGC285" s="92"/>
      <c r="AGD285" s="92"/>
      <c r="AGE285" s="92"/>
      <c r="AGF285" s="92"/>
      <c r="AGG285" s="92"/>
      <c r="AGH285" s="92"/>
      <c r="AGI285" s="92"/>
      <c r="AGJ285" s="92"/>
      <c r="AGK285" s="92"/>
      <c r="AGL285" s="92"/>
      <c r="AGM285" s="92"/>
      <c r="AGN285" s="92"/>
      <c r="AGO285" s="92"/>
      <c r="AGP285" s="92"/>
      <c r="AGQ285" s="92"/>
      <c r="AGR285" s="92"/>
      <c r="AGS285" s="92"/>
      <c r="AGT285" s="92"/>
      <c r="AGU285" s="92"/>
      <c r="AGV285" s="92"/>
      <c r="AGW285" s="92"/>
      <c r="AGX285" s="92"/>
      <c r="AGY285" s="92"/>
      <c r="AGZ285" s="92"/>
      <c r="AHA285" s="92"/>
      <c r="AHB285" s="92"/>
      <c r="AHC285" s="92"/>
      <c r="AHD285" s="92"/>
      <c r="AHE285" s="92"/>
      <c r="AHF285" s="92"/>
      <c r="AHG285" s="92"/>
      <c r="AHH285" s="92"/>
      <c r="AHI285" s="92"/>
      <c r="AHJ285" s="92"/>
      <c r="AHK285" s="92"/>
      <c r="AHL285" s="92"/>
      <c r="AHM285" s="92"/>
      <c r="AHN285" s="92"/>
      <c r="AHO285" s="92"/>
      <c r="AHP285" s="92"/>
      <c r="AHQ285" s="92"/>
      <c r="AHR285" s="92"/>
      <c r="AHS285" s="92"/>
      <c r="AHT285" s="92"/>
      <c r="AHU285" s="92"/>
      <c r="AHV285" s="92"/>
      <c r="AHW285" s="92"/>
      <c r="AHX285" s="92"/>
      <c r="AHY285" s="92"/>
      <c r="AHZ285" s="92"/>
      <c r="AIA285" s="92"/>
      <c r="AIB285" s="92"/>
      <c r="AIC285" s="92"/>
      <c r="AID285" s="92"/>
      <c r="AIE285" s="92"/>
      <c r="AIF285" s="92"/>
      <c r="AIG285" s="92"/>
      <c r="AIH285" s="92"/>
      <c r="AII285" s="92"/>
      <c r="AIJ285" s="92"/>
      <c r="AIK285" s="92"/>
      <c r="AIL285" s="92"/>
      <c r="AIM285" s="92"/>
      <c r="AIN285" s="92"/>
      <c r="AIO285" s="92"/>
      <c r="AIP285" s="92"/>
      <c r="AIQ285" s="92"/>
      <c r="AIR285" s="92"/>
      <c r="AIS285" s="92"/>
      <c r="AIT285" s="92"/>
      <c r="AIU285" s="92"/>
      <c r="AIV285" s="92"/>
      <c r="AIW285" s="92"/>
      <c r="AIX285" s="92"/>
      <c r="AIY285" s="92"/>
      <c r="AIZ285" s="92"/>
      <c r="AJA285" s="92"/>
      <c r="AJB285" s="92"/>
      <c r="AJC285" s="92"/>
      <c r="AJD285" s="92"/>
      <c r="AJE285" s="92"/>
      <c r="AJF285" s="92"/>
      <c r="AJG285" s="92"/>
      <c r="AJH285" s="92"/>
      <c r="AJI285" s="92"/>
      <c r="AJJ285" s="92"/>
      <c r="AJK285" s="92"/>
    </row>
    <row r="286" spans="1:947" s="515" customFormat="1" ht="12.75" customHeight="1">
      <c r="A286" s="93"/>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c r="CM286" s="92"/>
      <c r="CN286" s="92"/>
      <c r="CO286" s="92"/>
      <c r="CP286" s="92"/>
      <c r="CQ286" s="92"/>
      <c r="CR286" s="92"/>
      <c r="CS286" s="92"/>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2"/>
      <c r="DV286" s="92"/>
      <c r="DW286" s="92"/>
      <c r="DX286" s="92"/>
      <c r="DY286" s="92"/>
      <c r="DZ286" s="92"/>
      <c r="EA286" s="92"/>
      <c r="EB286" s="92"/>
      <c r="EC286" s="92"/>
      <c r="ED286" s="92"/>
      <c r="EE286" s="92"/>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c r="FB286" s="92"/>
      <c r="FC286" s="92"/>
      <c r="FD286" s="92"/>
      <c r="FE286" s="92"/>
      <c r="FF286" s="92"/>
      <c r="FG286" s="92"/>
      <c r="FH286" s="92"/>
      <c r="FI286" s="92"/>
      <c r="FJ286" s="92"/>
      <c r="FK286" s="92"/>
      <c r="FL286" s="92"/>
      <c r="FM286" s="92"/>
      <c r="FN286" s="92"/>
      <c r="FO286" s="92"/>
      <c r="FP286" s="92"/>
      <c r="FQ286" s="92"/>
      <c r="FR286" s="92"/>
      <c r="FS286" s="92"/>
      <c r="FT286" s="92"/>
      <c r="FU286" s="92"/>
      <c r="FV286" s="92"/>
      <c r="FW286" s="92"/>
      <c r="FX286" s="92"/>
      <c r="FY286" s="92"/>
      <c r="FZ286" s="92"/>
      <c r="GA286" s="92"/>
      <c r="GB286" s="92"/>
      <c r="GC286" s="92"/>
      <c r="GD286" s="92"/>
      <c r="GE286" s="92"/>
      <c r="GF286" s="92"/>
      <c r="GG286" s="92"/>
      <c r="GH286" s="92"/>
      <c r="GI286" s="92"/>
      <c r="GJ286" s="92"/>
      <c r="GK286" s="92"/>
      <c r="GL286" s="92"/>
      <c r="GM286" s="92"/>
      <c r="GN286" s="92"/>
      <c r="GO286" s="92"/>
      <c r="GP286" s="92"/>
      <c r="GQ286" s="92"/>
      <c r="GR286" s="92"/>
      <c r="GS286" s="92"/>
      <c r="GT286" s="92"/>
      <c r="GU286" s="92"/>
      <c r="GV286" s="92"/>
      <c r="GW286" s="92"/>
      <c r="GX286" s="92"/>
      <c r="GY286" s="92"/>
      <c r="GZ286" s="92"/>
      <c r="HA286" s="92"/>
      <c r="HB286" s="92"/>
      <c r="HC286" s="92"/>
      <c r="HD286" s="92"/>
      <c r="HE286" s="92"/>
      <c r="HF286" s="92"/>
      <c r="HG286" s="92"/>
      <c r="HH286" s="92"/>
      <c r="HI286" s="92"/>
      <c r="HJ286" s="92"/>
      <c r="HK286" s="92"/>
      <c r="HL286" s="92"/>
      <c r="HM286" s="92"/>
      <c r="HN286" s="92"/>
      <c r="HO286" s="92"/>
      <c r="HP286" s="92"/>
      <c r="HQ286" s="92"/>
      <c r="HR286" s="92"/>
      <c r="HS286" s="92"/>
      <c r="HT286" s="92"/>
      <c r="HU286" s="92"/>
      <c r="HV286" s="92"/>
      <c r="HW286" s="92"/>
      <c r="HX286" s="92"/>
      <c r="HY286" s="92"/>
      <c r="HZ286" s="92"/>
      <c r="IA286" s="92"/>
      <c r="IB286" s="92"/>
      <c r="IC286" s="92"/>
      <c r="ID286" s="92"/>
      <c r="IE286" s="92"/>
      <c r="IF286" s="92"/>
      <c r="IG286" s="92"/>
      <c r="IH286" s="92"/>
      <c r="II286" s="92"/>
      <c r="IJ286" s="92"/>
      <c r="IK286" s="92"/>
      <c r="IL286" s="92"/>
      <c r="IM286" s="92"/>
      <c r="IN286" s="92"/>
      <c r="IO286" s="92"/>
      <c r="IP286" s="92"/>
      <c r="IQ286" s="92"/>
      <c r="IR286" s="92"/>
      <c r="IS286" s="92"/>
      <c r="IT286" s="92"/>
      <c r="IU286" s="92"/>
      <c r="IV286" s="92"/>
      <c r="IW286" s="92"/>
      <c r="IX286" s="92"/>
      <c r="IY286" s="92"/>
      <c r="IZ286" s="92"/>
      <c r="JA286" s="92"/>
      <c r="JB286" s="92"/>
      <c r="JC286" s="92"/>
      <c r="JD286" s="92"/>
      <c r="JE286" s="92"/>
      <c r="JF286" s="92"/>
      <c r="JG286" s="92"/>
      <c r="JH286" s="92"/>
      <c r="JI286" s="92"/>
      <c r="JJ286" s="92"/>
      <c r="JK286" s="92"/>
      <c r="JL286" s="92"/>
      <c r="JM286" s="92"/>
      <c r="JN286" s="92"/>
      <c r="JO286" s="92"/>
      <c r="JP286" s="92"/>
      <c r="JQ286" s="92"/>
      <c r="JR286" s="92"/>
      <c r="JS286" s="92"/>
      <c r="JT286" s="92"/>
      <c r="JU286" s="92"/>
      <c r="JV286" s="92"/>
      <c r="JW286" s="92"/>
      <c r="JX286" s="92"/>
      <c r="JY286" s="92"/>
      <c r="JZ286" s="92"/>
      <c r="KA286" s="92"/>
      <c r="KB286" s="92"/>
      <c r="KC286" s="92"/>
      <c r="KD286" s="92"/>
      <c r="KE286" s="92"/>
      <c r="KF286" s="92"/>
      <c r="KG286" s="92"/>
      <c r="KH286" s="92"/>
      <c r="KI286" s="92"/>
      <c r="KJ286" s="92"/>
      <c r="KK286" s="92"/>
      <c r="KL286" s="92"/>
      <c r="KM286" s="92"/>
      <c r="KN286" s="92"/>
      <c r="KO286" s="92"/>
      <c r="KP286" s="92"/>
      <c r="KQ286" s="92"/>
      <c r="KR286" s="92"/>
      <c r="KS286" s="92"/>
      <c r="KT286" s="92"/>
      <c r="KU286" s="92"/>
      <c r="KV286" s="92"/>
      <c r="KW286" s="92"/>
      <c r="KX286" s="92"/>
      <c r="KY286" s="92"/>
      <c r="KZ286" s="92"/>
      <c r="LA286" s="92"/>
      <c r="LB286" s="92"/>
      <c r="LC286" s="92"/>
      <c r="LD286" s="92"/>
      <c r="LE286" s="92"/>
      <c r="LF286" s="92"/>
      <c r="LG286" s="92"/>
      <c r="LH286" s="92"/>
      <c r="LI286" s="92"/>
      <c r="LJ286" s="92"/>
      <c r="LK286" s="92"/>
      <c r="LL286" s="92"/>
      <c r="LM286" s="92"/>
      <c r="LN286" s="92"/>
      <c r="LO286" s="92"/>
      <c r="LP286" s="92"/>
      <c r="LQ286" s="92"/>
      <c r="LR286" s="92"/>
      <c r="LS286" s="92"/>
      <c r="LT286" s="92"/>
      <c r="LU286" s="92"/>
      <c r="LV286" s="92"/>
      <c r="LW286" s="92"/>
      <c r="LX286" s="92"/>
      <c r="LY286" s="92"/>
      <c r="LZ286" s="92"/>
      <c r="MA286" s="92"/>
      <c r="MB286" s="92"/>
      <c r="MC286" s="92"/>
      <c r="MD286" s="92"/>
      <c r="ME286" s="92"/>
      <c r="MF286" s="92"/>
      <c r="MG286" s="92"/>
      <c r="MH286" s="92"/>
      <c r="MI286" s="92"/>
      <c r="MJ286" s="92"/>
      <c r="MK286" s="92"/>
      <c r="ML286" s="92"/>
      <c r="MM286" s="92"/>
      <c r="MN286" s="92"/>
      <c r="MO286" s="92"/>
      <c r="MP286" s="92"/>
      <c r="MQ286" s="92"/>
      <c r="MR286" s="92"/>
      <c r="MS286" s="92"/>
      <c r="MT286" s="92"/>
      <c r="MU286" s="92"/>
      <c r="MV286" s="92"/>
      <c r="MW286" s="92"/>
      <c r="MX286" s="92"/>
      <c r="MY286" s="92"/>
      <c r="MZ286" s="92"/>
      <c r="NA286" s="92"/>
      <c r="NB286" s="92"/>
      <c r="NC286" s="92"/>
      <c r="ND286" s="92"/>
      <c r="NE286" s="92"/>
      <c r="NF286" s="92"/>
      <c r="NG286" s="92"/>
      <c r="NH286" s="92"/>
      <c r="NI286" s="92"/>
      <c r="NJ286" s="92"/>
      <c r="NK286" s="92"/>
      <c r="NL286" s="92"/>
      <c r="NM286" s="92"/>
      <c r="NN286" s="92"/>
      <c r="NO286" s="92"/>
      <c r="NP286" s="92"/>
      <c r="NQ286" s="92"/>
      <c r="NR286" s="92"/>
      <c r="NS286" s="92"/>
      <c r="NT286" s="92"/>
      <c r="NU286" s="92"/>
      <c r="NV286" s="92"/>
      <c r="NW286" s="92"/>
      <c r="NX286" s="92"/>
      <c r="NY286" s="92"/>
      <c r="NZ286" s="92"/>
      <c r="OA286" s="92"/>
      <c r="OB286" s="92"/>
      <c r="OC286" s="92"/>
      <c r="OD286" s="92"/>
      <c r="OE286" s="92"/>
      <c r="OF286" s="92"/>
      <c r="OG286" s="92"/>
      <c r="OH286" s="92"/>
      <c r="OI286" s="92"/>
      <c r="OJ286" s="92"/>
      <c r="OK286" s="92"/>
      <c r="OL286" s="92"/>
      <c r="OM286" s="92"/>
      <c r="ON286" s="92"/>
      <c r="OO286" s="92"/>
      <c r="OP286" s="92"/>
      <c r="OQ286" s="92"/>
      <c r="OR286" s="92"/>
      <c r="OS286" s="92"/>
      <c r="OT286" s="92"/>
      <c r="OU286" s="92"/>
      <c r="OV286" s="92"/>
      <c r="OW286" s="92"/>
      <c r="OX286" s="92"/>
      <c r="OY286" s="92"/>
      <c r="OZ286" s="92"/>
      <c r="PA286" s="92"/>
      <c r="PB286" s="92"/>
      <c r="PC286" s="92"/>
      <c r="PD286" s="92"/>
      <c r="PE286" s="92"/>
      <c r="PF286" s="92"/>
      <c r="PG286" s="92"/>
      <c r="PH286" s="92"/>
      <c r="PI286" s="92"/>
      <c r="PJ286" s="92"/>
      <c r="PK286" s="92"/>
      <c r="PL286" s="92"/>
      <c r="PM286" s="92"/>
      <c r="PN286" s="92"/>
      <c r="PO286" s="92"/>
      <c r="PP286" s="92"/>
      <c r="PQ286" s="92"/>
      <c r="PR286" s="92"/>
      <c r="PS286" s="92"/>
      <c r="PT286" s="92"/>
      <c r="PU286" s="92"/>
      <c r="PV286" s="92"/>
      <c r="PW286" s="92"/>
      <c r="PX286" s="92"/>
      <c r="PY286" s="92"/>
      <c r="PZ286" s="92"/>
      <c r="QA286" s="92"/>
      <c r="QB286" s="92"/>
      <c r="QC286" s="92"/>
      <c r="QD286" s="92"/>
      <c r="QE286" s="92"/>
      <c r="QF286" s="92"/>
      <c r="QG286" s="92"/>
      <c r="QH286" s="92"/>
      <c r="QI286" s="92"/>
      <c r="QJ286" s="92"/>
      <c r="QK286" s="92"/>
      <c r="QL286" s="92"/>
      <c r="QM286" s="92"/>
      <c r="QN286" s="92"/>
      <c r="QO286" s="92"/>
      <c r="QP286" s="92"/>
      <c r="QQ286" s="92"/>
      <c r="QR286" s="92"/>
      <c r="QS286" s="92"/>
      <c r="QT286" s="92"/>
      <c r="QU286" s="92"/>
      <c r="QV286" s="92"/>
      <c r="QW286" s="92"/>
      <c r="QX286" s="92"/>
      <c r="QY286" s="92"/>
      <c r="QZ286" s="92"/>
      <c r="RA286" s="92"/>
      <c r="RB286" s="92"/>
      <c r="RC286" s="92"/>
      <c r="RD286" s="92"/>
      <c r="RE286" s="92"/>
      <c r="RF286" s="92"/>
      <c r="RG286" s="92"/>
      <c r="RH286" s="92"/>
      <c r="RI286" s="92"/>
      <c r="RJ286" s="92"/>
      <c r="RK286" s="92"/>
      <c r="RL286" s="92"/>
      <c r="RM286" s="92"/>
      <c r="RN286" s="92"/>
      <c r="RO286" s="92"/>
      <c r="RP286" s="92"/>
      <c r="RQ286" s="92"/>
      <c r="RR286" s="92"/>
      <c r="RS286" s="92"/>
      <c r="RT286" s="92"/>
      <c r="RU286" s="92"/>
      <c r="RV286" s="92"/>
      <c r="RW286" s="92"/>
      <c r="RX286" s="92"/>
      <c r="RY286" s="92"/>
      <c r="RZ286" s="92"/>
      <c r="SA286" s="92"/>
      <c r="SB286" s="92"/>
      <c r="SC286" s="92"/>
      <c r="SD286" s="92"/>
      <c r="SE286" s="92"/>
      <c r="SF286" s="92"/>
      <c r="SG286" s="92"/>
      <c r="SH286" s="92"/>
      <c r="SI286" s="92"/>
      <c r="SJ286" s="92"/>
      <c r="SK286" s="92"/>
      <c r="SL286" s="92"/>
      <c r="SM286" s="92"/>
      <c r="SN286" s="92"/>
      <c r="SO286" s="92"/>
      <c r="SP286" s="92"/>
      <c r="SQ286" s="92"/>
      <c r="SR286" s="92"/>
      <c r="SS286" s="92"/>
      <c r="ST286" s="92"/>
      <c r="SU286" s="92"/>
      <c r="SV286" s="92"/>
      <c r="SW286" s="92"/>
      <c r="SX286" s="92"/>
      <c r="SY286" s="92"/>
      <c r="SZ286" s="92"/>
      <c r="TA286" s="92"/>
      <c r="TB286" s="92"/>
      <c r="TC286" s="92"/>
      <c r="TD286" s="92"/>
      <c r="TE286" s="92"/>
      <c r="TF286" s="92"/>
      <c r="TG286" s="92"/>
      <c r="TH286" s="92"/>
      <c r="TI286" s="92"/>
      <c r="TJ286" s="92"/>
      <c r="TK286" s="92"/>
      <c r="TL286" s="92"/>
      <c r="TM286" s="92"/>
      <c r="TN286" s="92"/>
      <c r="TO286" s="92"/>
      <c r="TP286" s="92"/>
      <c r="TQ286" s="92"/>
      <c r="TR286" s="92"/>
      <c r="TS286" s="92"/>
      <c r="TT286" s="92"/>
      <c r="TU286" s="92"/>
      <c r="TV286" s="92"/>
      <c r="TW286" s="92"/>
      <c r="TX286" s="92"/>
      <c r="TY286" s="92"/>
      <c r="TZ286" s="92"/>
      <c r="UA286" s="92"/>
      <c r="UB286" s="92"/>
      <c r="UC286" s="92"/>
      <c r="UD286" s="92"/>
      <c r="UE286" s="92"/>
      <c r="UF286" s="92"/>
      <c r="UG286" s="92"/>
      <c r="UH286" s="92"/>
      <c r="UI286" s="92"/>
      <c r="UJ286" s="92"/>
      <c r="UK286" s="92"/>
      <c r="UL286" s="92"/>
      <c r="UM286" s="92"/>
      <c r="UN286" s="92"/>
      <c r="UO286" s="92"/>
      <c r="UP286" s="92"/>
      <c r="UQ286" s="92"/>
      <c r="UR286" s="92"/>
      <c r="US286" s="92"/>
      <c r="UT286" s="92"/>
      <c r="UU286" s="92"/>
      <c r="UV286" s="92"/>
      <c r="UW286" s="92"/>
      <c r="UX286" s="92"/>
      <c r="UY286" s="92"/>
      <c r="UZ286" s="92"/>
      <c r="VA286" s="92"/>
      <c r="VB286" s="92"/>
      <c r="VC286" s="92"/>
      <c r="VD286" s="92"/>
      <c r="VE286" s="92"/>
      <c r="VF286" s="92"/>
      <c r="VG286" s="92"/>
      <c r="VH286" s="92"/>
      <c r="VI286" s="92"/>
      <c r="VJ286" s="92"/>
      <c r="VK286" s="92"/>
      <c r="VL286" s="92"/>
      <c r="VM286" s="92"/>
      <c r="VN286" s="92"/>
      <c r="VO286" s="92"/>
      <c r="VP286" s="92"/>
      <c r="VQ286" s="92"/>
      <c r="VR286" s="92"/>
      <c r="VS286" s="92"/>
      <c r="VT286" s="92"/>
      <c r="VU286" s="92"/>
      <c r="VV286" s="92"/>
      <c r="VW286" s="92"/>
      <c r="VX286" s="92"/>
      <c r="VY286" s="92"/>
      <c r="VZ286" s="92"/>
      <c r="WA286" s="92"/>
      <c r="WB286" s="92"/>
      <c r="WC286" s="92"/>
      <c r="WD286" s="92"/>
      <c r="WE286" s="92"/>
      <c r="WF286" s="92"/>
      <c r="WG286" s="92"/>
      <c r="WH286" s="92"/>
      <c r="WI286" s="92"/>
      <c r="WJ286" s="92"/>
      <c r="WK286" s="92"/>
      <c r="WL286" s="92"/>
      <c r="WM286" s="92"/>
      <c r="WN286" s="92"/>
      <c r="WO286" s="92"/>
      <c r="WP286" s="92"/>
      <c r="WQ286" s="92"/>
      <c r="WR286" s="92"/>
      <c r="WS286" s="92"/>
      <c r="WT286" s="92"/>
      <c r="WU286" s="92"/>
      <c r="WV286" s="92"/>
      <c r="WW286" s="92"/>
      <c r="WX286" s="92"/>
      <c r="WY286" s="92"/>
      <c r="WZ286" s="92"/>
      <c r="XA286" s="92"/>
      <c r="XB286" s="92"/>
      <c r="XC286" s="92"/>
      <c r="XD286" s="92"/>
      <c r="XE286" s="92"/>
      <c r="XF286" s="92"/>
      <c r="XG286" s="92"/>
      <c r="XH286" s="92"/>
      <c r="XI286" s="92"/>
      <c r="XJ286" s="92"/>
      <c r="XK286" s="92"/>
      <c r="XL286" s="92"/>
      <c r="XM286" s="92"/>
      <c r="XN286" s="92"/>
      <c r="XO286" s="92"/>
      <c r="XP286" s="92"/>
      <c r="XQ286" s="92"/>
      <c r="XR286" s="92"/>
      <c r="XS286" s="92"/>
      <c r="XT286" s="92"/>
      <c r="XU286" s="92"/>
      <c r="XV286" s="92"/>
      <c r="XW286" s="92"/>
      <c r="XX286" s="92"/>
      <c r="XY286" s="92"/>
      <c r="XZ286" s="92"/>
      <c r="YA286" s="92"/>
      <c r="YB286" s="92"/>
      <c r="YC286" s="92"/>
      <c r="YD286" s="92"/>
      <c r="YE286" s="92"/>
      <c r="YF286" s="92"/>
      <c r="YG286" s="92"/>
      <c r="YH286" s="92"/>
      <c r="YI286" s="92"/>
      <c r="YJ286" s="92"/>
      <c r="YK286" s="92"/>
      <c r="YL286" s="92"/>
      <c r="YM286" s="92"/>
      <c r="YN286" s="92"/>
      <c r="YO286" s="92"/>
      <c r="YP286" s="92"/>
      <c r="YQ286" s="92"/>
      <c r="YR286" s="92"/>
      <c r="YS286" s="92"/>
      <c r="YT286" s="92"/>
      <c r="YU286" s="92"/>
      <c r="YV286" s="92"/>
      <c r="YW286" s="92"/>
      <c r="YX286" s="92"/>
      <c r="YY286" s="92"/>
      <c r="YZ286" s="92"/>
      <c r="ZA286" s="92"/>
      <c r="ZB286" s="92"/>
      <c r="ZC286" s="92"/>
      <c r="ZD286" s="92"/>
      <c r="ZE286" s="92"/>
      <c r="ZF286" s="92"/>
      <c r="ZG286" s="92"/>
      <c r="ZH286" s="92"/>
      <c r="ZI286" s="92"/>
      <c r="ZJ286" s="92"/>
      <c r="ZK286" s="92"/>
      <c r="ZL286" s="92"/>
      <c r="ZM286" s="92"/>
      <c r="ZN286" s="92"/>
      <c r="ZO286" s="92"/>
      <c r="ZP286" s="92"/>
      <c r="ZQ286" s="92"/>
      <c r="ZR286" s="92"/>
      <c r="ZS286" s="92"/>
      <c r="ZT286" s="92"/>
      <c r="ZU286" s="92"/>
      <c r="ZV286" s="92"/>
      <c r="ZW286" s="92"/>
      <c r="ZX286" s="92"/>
      <c r="ZY286" s="92"/>
      <c r="ZZ286" s="92"/>
      <c r="AAA286" s="92"/>
      <c r="AAB286" s="92"/>
      <c r="AAC286" s="92"/>
      <c r="AAD286" s="92"/>
      <c r="AAE286" s="92"/>
      <c r="AAF286" s="92"/>
      <c r="AAG286" s="92"/>
      <c r="AAH286" s="92"/>
      <c r="AAI286" s="92"/>
      <c r="AAJ286" s="92"/>
      <c r="AAK286" s="92"/>
      <c r="AAL286" s="92"/>
      <c r="AAM286" s="92"/>
      <c r="AAN286" s="92"/>
      <c r="AAO286" s="92"/>
      <c r="AAP286" s="92"/>
      <c r="AAQ286" s="92"/>
      <c r="AAR286" s="92"/>
      <c r="AAS286" s="92"/>
      <c r="AAT286" s="92"/>
      <c r="AAU286" s="92"/>
      <c r="AAV286" s="92"/>
      <c r="AAW286" s="92"/>
      <c r="AAX286" s="92"/>
      <c r="AAY286" s="92"/>
      <c r="AAZ286" s="92"/>
      <c r="ABA286" s="92"/>
      <c r="ABB286" s="92"/>
      <c r="ABC286" s="92"/>
      <c r="ABD286" s="92"/>
      <c r="ABE286" s="92"/>
      <c r="ABF286" s="92"/>
      <c r="ABG286" s="92"/>
      <c r="ABH286" s="92"/>
      <c r="ABI286" s="92"/>
      <c r="ABJ286" s="92"/>
      <c r="ABK286" s="92"/>
      <c r="ABL286" s="92"/>
      <c r="ABM286" s="92"/>
      <c r="ABN286" s="92"/>
      <c r="ABO286" s="92"/>
      <c r="ABP286" s="92"/>
      <c r="ABQ286" s="92"/>
      <c r="ABR286" s="92"/>
      <c r="ABS286" s="92"/>
      <c r="ABT286" s="92"/>
      <c r="ABU286" s="92"/>
      <c r="ABV286" s="92"/>
      <c r="ABW286" s="92"/>
      <c r="ABX286" s="92"/>
      <c r="ABY286" s="92"/>
      <c r="ABZ286" s="92"/>
      <c r="ACA286" s="92"/>
      <c r="ACB286" s="92"/>
      <c r="ACC286" s="92"/>
      <c r="ACD286" s="92"/>
      <c r="ACE286" s="92"/>
      <c r="ACF286" s="92"/>
      <c r="ACG286" s="92"/>
      <c r="ACH286" s="92"/>
      <c r="ACI286" s="92"/>
      <c r="ACJ286" s="92"/>
      <c r="ACK286" s="92"/>
      <c r="ACL286" s="92"/>
      <c r="ACM286" s="92"/>
      <c r="ACN286" s="92"/>
      <c r="ACO286" s="92"/>
      <c r="ACP286" s="92"/>
      <c r="ACQ286" s="92"/>
      <c r="ACR286" s="92"/>
      <c r="ACS286" s="92"/>
      <c r="ACT286" s="92"/>
      <c r="ACU286" s="92"/>
      <c r="ACV286" s="92"/>
      <c r="ACW286" s="92"/>
      <c r="ACX286" s="92"/>
      <c r="ACY286" s="92"/>
      <c r="ACZ286" s="92"/>
      <c r="ADA286" s="92"/>
      <c r="ADB286" s="92"/>
      <c r="ADC286" s="92"/>
      <c r="ADD286" s="92"/>
      <c r="ADE286" s="92"/>
      <c r="ADF286" s="92"/>
      <c r="ADG286" s="92"/>
      <c r="ADH286" s="92"/>
      <c r="ADI286" s="92"/>
      <c r="ADJ286" s="92"/>
      <c r="ADK286" s="92"/>
      <c r="ADL286" s="92"/>
      <c r="ADM286" s="92"/>
      <c r="ADN286" s="92"/>
      <c r="ADO286" s="92"/>
      <c r="ADP286" s="92"/>
      <c r="ADQ286" s="92"/>
      <c r="ADR286" s="92"/>
      <c r="ADS286" s="92"/>
      <c r="ADT286" s="92"/>
      <c r="ADU286" s="92"/>
      <c r="ADV286" s="92"/>
      <c r="ADW286" s="92"/>
      <c r="ADX286" s="92"/>
      <c r="ADY286" s="92"/>
      <c r="ADZ286" s="92"/>
      <c r="AEA286" s="92"/>
      <c r="AEB286" s="92"/>
      <c r="AEC286" s="92"/>
      <c r="AED286" s="92"/>
      <c r="AEE286" s="92"/>
      <c r="AEF286" s="92"/>
      <c r="AEG286" s="92"/>
      <c r="AEH286" s="92"/>
      <c r="AEI286" s="92"/>
      <c r="AEJ286" s="92"/>
      <c r="AEK286" s="92"/>
      <c r="AEL286" s="92"/>
      <c r="AEM286" s="92"/>
      <c r="AEN286" s="92"/>
      <c r="AEO286" s="92"/>
      <c r="AEP286" s="92"/>
      <c r="AEQ286" s="92"/>
      <c r="AER286" s="92"/>
      <c r="AES286" s="92"/>
      <c r="AET286" s="92"/>
      <c r="AEU286" s="92"/>
      <c r="AEV286" s="92"/>
      <c r="AEW286" s="92"/>
      <c r="AEX286" s="92"/>
      <c r="AEY286" s="92"/>
      <c r="AEZ286" s="92"/>
      <c r="AFA286" s="92"/>
      <c r="AFB286" s="92"/>
      <c r="AFC286" s="92"/>
      <c r="AFD286" s="92"/>
      <c r="AFE286" s="92"/>
      <c r="AFF286" s="92"/>
      <c r="AFG286" s="92"/>
      <c r="AFH286" s="92"/>
      <c r="AFI286" s="92"/>
      <c r="AFJ286" s="92"/>
      <c r="AFK286" s="92"/>
      <c r="AFL286" s="92"/>
      <c r="AFM286" s="92"/>
      <c r="AFN286" s="92"/>
      <c r="AFO286" s="92"/>
      <c r="AFP286" s="92"/>
      <c r="AFQ286" s="92"/>
      <c r="AFR286" s="92"/>
      <c r="AFS286" s="92"/>
      <c r="AFT286" s="92"/>
      <c r="AFU286" s="92"/>
      <c r="AFV286" s="92"/>
      <c r="AFW286" s="92"/>
      <c r="AFX286" s="92"/>
      <c r="AFY286" s="92"/>
      <c r="AFZ286" s="92"/>
      <c r="AGA286" s="92"/>
      <c r="AGB286" s="92"/>
      <c r="AGC286" s="92"/>
      <c r="AGD286" s="92"/>
      <c r="AGE286" s="92"/>
      <c r="AGF286" s="92"/>
      <c r="AGG286" s="92"/>
      <c r="AGH286" s="92"/>
      <c r="AGI286" s="92"/>
      <c r="AGJ286" s="92"/>
      <c r="AGK286" s="92"/>
      <c r="AGL286" s="92"/>
      <c r="AGM286" s="92"/>
      <c r="AGN286" s="92"/>
      <c r="AGO286" s="92"/>
      <c r="AGP286" s="92"/>
      <c r="AGQ286" s="92"/>
      <c r="AGR286" s="92"/>
      <c r="AGS286" s="92"/>
      <c r="AGT286" s="92"/>
      <c r="AGU286" s="92"/>
      <c r="AGV286" s="92"/>
      <c r="AGW286" s="92"/>
      <c r="AGX286" s="92"/>
      <c r="AGY286" s="92"/>
      <c r="AGZ286" s="92"/>
      <c r="AHA286" s="92"/>
      <c r="AHB286" s="92"/>
      <c r="AHC286" s="92"/>
      <c r="AHD286" s="92"/>
      <c r="AHE286" s="92"/>
      <c r="AHF286" s="92"/>
      <c r="AHG286" s="92"/>
      <c r="AHH286" s="92"/>
      <c r="AHI286" s="92"/>
      <c r="AHJ286" s="92"/>
      <c r="AHK286" s="92"/>
      <c r="AHL286" s="92"/>
      <c r="AHM286" s="92"/>
      <c r="AHN286" s="92"/>
      <c r="AHO286" s="92"/>
      <c r="AHP286" s="92"/>
      <c r="AHQ286" s="92"/>
      <c r="AHR286" s="92"/>
      <c r="AHS286" s="92"/>
      <c r="AHT286" s="92"/>
      <c r="AHU286" s="92"/>
      <c r="AHV286" s="92"/>
      <c r="AHW286" s="92"/>
      <c r="AHX286" s="92"/>
      <c r="AHY286" s="92"/>
      <c r="AHZ286" s="92"/>
      <c r="AIA286" s="92"/>
      <c r="AIB286" s="92"/>
      <c r="AIC286" s="92"/>
      <c r="AID286" s="92"/>
      <c r="AIE286" s="92"/>
      <c r="AIF286" s="92"/>
      <c r="AIG286" s="92"/>
      <c r="AIH286" s="92"/>
      <c r="AII286" s="92"/>
      <c r="AIJ286" s="92"/>
      <c r="AIK286" s="92"/>
      <c r="AIL286" s="92"/>
      <c r="AIM286" s="92"/>
      <c r="AIN286" s="92"/>
      <c r="AIO286" s="92"/>
      <c r="AIP286" s="92"/>
      <c r="AIQ286" s="92"/>
      <c r="AIR286" s="92"/>
      <c r="AIS286" s="92"/>
      <c r="AIT286" s="92"/>
      <c r="AIU286" s="92"/>
      <c r="AIV286" s="92"/>
      <c r="AIW286" s="92"/>
      <c r="AIX286" s="92"/>
      <c r="AIY286" s="92"/>
      <c r="AIZ286" s="92"/>
      <c r="AJA286" s="92"/>
      <c r="AJB286" s="92"/>
      <c r="AJC286" s="92"/>
      <c r="AJD286" s="92"/>
      <c r="AJE286" s="92"/>
      <c r="AJF286" s="92"/>
      <c r="AJG286" s="92"/>
      <c r="AJH286" s="92"/>
      <c r="AJI286" s="92"/>
      <c r="AJJ286" s="92"/>
      <c r="AJK286" s="92"/>
    </row>
    <row r="287" spans="1:947" s="515" customFormat="1" ht="12.75" customHeight="1">
      <c r="A287" s="93"/>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2"/>
      <c r="CS287" s="92"/>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2"/>
      <c r="FL287" s="92"/>
      <c r="FM287" s="92"/>
      <c r="FN287" s="92"/>
      <c r="FO287" s="92"/>
      <c r="FP287" s="92"/>
      <c r="FQ287" s="92"/>
      <c r="FR287" s="92"/>
      <c r="FS287" s="92"/>
      <c r="FT287" s="92"/>
      <c r="FU287" s="92"/>
      <c r="FV287" s="92"/>
      <c r="FW287" s="92"/>
      <c r="FX287" s="92"/>
      <c r="FY287" s="92"/>
      <c r="FZ287" s="92"/>
      <c r="GA287" s="92"/>
      <c r="GB287" s="92"/>
      <c r="GC287" s="92"/>
      <c r="GD287" s="92"/>
      <c r="GE287" s="92"/>
      <c r="GF287" s="92"/>
      <c r="GG287" s="92"/>
      <c r="GH287" s="92"/>
      <c r="GI287" s="92"/>
      <c r="GJ287" s="92"/>
      <c r="GK287" s="92"/>
      <c r="GL287" s="92"/>
      <c r="GM287" s="92"/>
      <c r="GN287" s="92"/>
      <c r="GO287" s="92"/>
      <c r="GP287" s="92"/>
      <c r="GQ287" s="92"/>
      <c r="GR287" s="92"/>
      <c r="GS287" s="92"/>
      <c r="GT287" s="92"/>
      <c r="GU287" s="92"/>
      <c r="GV287" s="92"/>
      <c r="GW287" s="92"/>
      <c r="GX287" s="92"/>
      <c r="GY287" s="92"/>
      <c r="GZ287" s="92"/>
      <c r="HA287" s="92"/>
      <c r="HB287" s="92"/>
      <c r="HC287" s="92"/>
      <c r="HD287" s="92"/>
      <c r="HE287" s="92"/>
      <c r="HF287" s="92"/>
      <c r="HG287" s="92"/>
      <c r="HH287" s="92"/>
      <c r="HI287" s="92"/>
      <c r="HJ287" s="92"/>
      <c r="HK287" s="92"/>
      <c r="HL287" s="92"/>
      <c r="HM287" s="92"/>
      <c r="HN287" s="92"/>
      <c r="HO287" s="92"/>
      <c r="HP287" s="92"/>
      <c r="HQ287" s="92"/>
      <c r="HR287" s="92"/>
      <c r="HS287" s="92"/>
      <c r="HT287" s="92"/>
      <c r="HU287" s="92"/>
      <c r="HV287" s="92"/>
      <c r="HW287" s="92"/>
      <c r="HX287" s="92"/>
      <c r="HY287" s="92"/>
      <c r="HZ287" s="92"/>
      <c r="IA287" s="92"/>
      <c r="IB287" s="92"/>
      <c r="IC287" s="92"/>
      <c r="ID287" s="92"/>
      <c r="IE287" s="92"/>
      <c r="IF287" s="92"/>
      <c r="IG287" s="92"/>
      <c r="IH287" s="92"/>
      <c r="II287" s="92"/>
      <c r="IJ287" s="92"/>
      <c r="IK287" s="92"/>
      <c r="IL287" s="92"/>
      <c r="IM287" s="92"/>
      <c r="IN287" s="92"/>
      <c r="IO287" s="92"/>
      <c r="IP287" s="92"/>
      <c r="IQ287" s="92"/>
      <c r="IR287" s="92"/>
      <c r="IS287" s="92"/>
      <c r="IT287" s="92"/>
      <c r="IU287" s="92"/>
      <c r="IV287" s="92"/>
      <c r="IW287" s="92"/>
      <c r="IX287" s="92"/>
      <c r="IY287" s="92"/>
      <c r="IZ287" s="92"/>
      <c r="JA287" s="92"/>
      <c r="JB287" s="92"/>
      <c r="JC287" s="92"/>
      <c r="JD287" s="92"/>
      <c r="JE287" s="92"/>
      <c r="JF287" s="92"/>
      <c r="JG287" s="92"/>
      <c r="JH287" s="92"/>
      <c r="JI287" s="92"/>
      <c r="JJ287" s="92"/>
      <c r="JK287" s="92"/>
      <c r="JL287" s="92"/>
      <c r="JM287" s="92"/>
      <c r="JN287" s="92"/>
      <c r="JO287" s="92"/>
      <c r="JP287" s="92"/>
      <c r="JQ287" s="92"/>
      <c r="JR287" s="92"/>
      <c r="JS287" s="92"/>
      <c r="JT287" s="92"/>
      <c r="JU287" s="92"/>
      <c r="JV287" s="92"/>
      <c r="JW287" s="92"/>
      <c r="JX287" s="92"/>
      <c r="JY287" s="92"/>
      <c r="JZ287" s="92"/>
      <c r="KA287" s="92"/>
      <c r="KB287" s="92"/>
      <c r="KC287" s="92"/>
      <c r="KD287" s="92"/>
      <c r="KE287" s="92"/>
      <c r="KF287" s="92"/>
      <c r="KG287" s="92"/>
      <c r="KH287" s="92"/>
      <c r="KI287" s="92"/>
      <c r="KJ287" s="92"/>
      <c r="KK287" s="92"/>
      <c r="KL287" s="92"/>
      <c r="KM287" s="92"/>
      <c r="KN287" s="92"/>
      <c r="KO287" s="92"/>
      <c r="KP287" s="92"/>
      <c r="KQ287" s="92"/>
      <c r="KR287" s="92"/>
      <c r="KS287" s="92"/>
      <c r="KT287" s="92"/>
      <c r="KU287" s="92"/>
      <c r="KV287" s="92"/>
      <c r="KW287" s="92"/>
      <c r="KX287" s="92"/>
      <c r="KY287" s="92"/>
      <c r="KZ287" s="92"/>
      <c r="LA287" s="92"/>
      <c r="LB287" s="92"/>
      <c r="LC287" s="92"/>
      <c r="LD287" s="92"/>
      <c r="LE287" s="92"/>
      <c r="LF287" s="92"/>
      <c r="LG287" s="92"/>
      <c r="LH287" s="92"/>
      <c r="LI287" s="92"/>
      <c r="LJ287" s="92"/>
      <c r="LK287" s="92"/>
      <c r="LL287" s="92"/>
      <c r="LM287" s="92"/>
      <c r="LN287" s="92"/>
      <c r="LO287" s="92"/>
      <c r="LP287" s="92"/>
      <c r="LQ287" s="92"/>
      <c r="LR287" s="92"/>
      <c r="LS287" s="92"/>
      <c r="LT287" s="92"/>
      <c r="LU287" s="92"/>
      <c r="LV287" s="92"/>
      <c r="LW287" s="92"/>
      <c r="LX287" s="92"/>
      <c r="LY287" s="92"/>
      <c r="LZ287" s="92"/>
      <c r="MA287" s="92"/>
      <c r="MB287" s="92"/>
      <c r="MC287" s="92"/>
      <c r="MD287" s="92"/>
      <c r="ME287" s="92"/>
      <c r="MF287" s="92"/>
      <c r="MG287" s="92"/>
      <c r="MH287" s="92"/>
      <c r="MI287" s="92"/>
      <c r="MJ287" s="92"/>
      <c r="MK287" s="92"/>
      <c r="ML287" s="92"/>
      <c r="MM287" s="92"/>
      <c r="MN287" s="92"/>
      <c r="MO287" s="92"/>
      <c r="MP287" s="92"/>
      <c r="MQ287" s="92"/>
      <c r="MR287" s="92"/>
      <c r="MS287" s="92"/>
      <c r="MT287" s="92"/>
      <c r="MU287" s="92"/>
      <c r="MV287" s="92"/>
      <c r="MW287" s="92"/>
      <c r="MX287" s="92"/>
      <c r="MY287" s="92"/>
      <c r="MZ287" s="92"/>
      <c r="NA287" s="92"/>
      <c r="NB287" s="92"/>
      <c r="NC287" s="92"/>
      <c r="ND287" s="92"/>
      <c r="NE287" s="92"/>
      <c r="NF287" s="92"/>
      <c r="NG287" s="92"/>
      <c r="NH287" s="92"/>
      <c r="NI287" s="92"/>
      <c r="NJ287" s="92"/>
      <c r="NK287" s="92"/>
      <c r="NL287" s="92"/>
      <c r="NM287" s="92"/>
      <c r="NN287" s="92"/>
      <c r="NO287" s="92"/>
      <c r="NP287" s="92"/>
      <c r="NQ287" s="92"/>
      <c r="NR287" s="92"/>
      <c r="NS287" s="92"/>
      <c r="NT287" s="92"/>
      <c r="NU287" s="92"/>
      <c r="NV287" s="92"/>
      <c r="NW287" s="92"/>
      <c r="NX287" s="92"/>
      <c r="NY287" s="92"/>
      <c r="NZ287" s="92"/>
      <c r="OA287" s="92"/>
      <c r="OB287" s="92"/>
      <c r="OC287" s="92"/>
      <c r="OD287" s="92"/>
      <c r="OE287" s="92"/>
      <c r="OF287" s="92"/>
      <c r="OG287" s="92"/>
      <c r="OH287" s="92"/>
      <c r="OI287" s="92"/>
      <c r="OJ287" s="92"/>
      <c r="OK287" s="92"/>
      <c r="OL287" s="92"/>
      <c r="OM287" s="92"/>
      <c r="ON287" s="92"/>
      <c r="OO287" s="92"/>
      <c r="OP287" s="92"/>
      <c r="OQ287" s="92"/>
      <c r="OR287" s="92"/>
      <c r="OS287" s="92"/>
      <c r="OT287" s="92"/>
      <c r="OU287" s="92"/>
      <c r="OV287" s="92"/>
      <c r="OW287" s="92"/>
      <c r="OX287" s="92"/>
      <c r="OY287" s="92"/>
      <c r="OZ287" s="92"/>
      <c r="PA287" s="92"/>
      <c r="PB287" s="92"/>
      <c r="PC287" s="92"/>
      <c r="PD287" s="92"/>
      <c r="PE287" s="92"/>
      <c r="PF287" s="92"/>
      <c r="PG287" s="92"/>
      <c r="PH287" s="92"/>
      <c r="PI287" s="92"/>
      <c r="PJ287" s="92"/>
      <c r="PK287" s="92"/>
      <c r="PL287" s="92"/>
      <c r="PM287" s="92"/>
      <c r="PN287" s="92"/>
      <c r="PO287" s="92"/>
      <c r="PP287" s="92"/>
      <c r="PQ287" s="92"/>
      <c r="PR287" s="92"/>
      <c r="PS287" s="92"/>
      <c r="PT287" s="92"/>
      <c r="PU287" s="92"/>
      <c r="PV287" s="92"/>
      <c r="PW287" s="92"/>
      <c r="PX287" s="92"/>
      <c r="PY287" s="92"/>
      <c r="PZ287" s="92"/>
      <c r="QA287" s="92"/>
      <c r="QB287" s="92"/>
      <c r="QC287" s="92"/>
      <c r="QD287" s="92"/>
      <c r="QE287" s="92"/>
      <c r="QF287" s="92"/>
      <c r="QG287" s="92"/>
      <c r="QH287" s="92"/>
      <c r="QI287" s="92"/>
      <c r="QJ287" s="92"/>
      <c r="QK287" s="92"/>
      <c r="QL287" s="92"/>
      <c r="QM287" s="92"/>
      <c r="QN287" s="92"/>
      <c r="QO287" s="92"/>
      <c r="QP287" s="92"/>
      <c r="QQ287" s="92"/>
      <c r="QR287" s="92"/>
      <c r="QS287" s="92"/>
      <c r="QT287" s="92"/>
      <c r="QU287" s="92"/>
      <c r="QV287" s="92"/>
      <c r="QW287" s="92"/>
      <c r="QX287" s="92"/>
      <c r="QY287" s="92"/>
      <c r="QZ287" s="92"/>
      <c r="RA287" s="92"/>
      <c r="RB287" s="92"/>
      <c r="RC287" s="92"/>
      <c r="RD287" s="92"/>
      <c r="RE287" s="92"/>
      <c r="RF287" s="92"/>
      <c r="RG287" s="92"/>
      <c r="RH287" s="92"/>
      <c r="RI287" s="92"/>
      <c r="RJ287" s="92"/>
      <c r="RK287" s="92"/>
      <c r="RL287" s="92"/>
      <c r="RM287" s="92"/>
      <c r="RN287" s="92"/>
      <c r="RO287" s="92"/>
      <c r="RP287" s="92"/>
      <c r="RQ287" s="92"/>
      <c r="RR287" s="92"/>
      <c r="RS287" s="92"/>
      <c r="RT287" s="92"/>
      <c r="RU287" s="92"/>
      <c r="RV287" s="92"/>
      <c r="RW287" s="92"/>
      <c r="RX287" s="92"/>
      <c r="RY287" s="92"/>
      <c r="RZ287" s="92"/>
      <c r="SA287" s="92"/>
      <c r="SB287" s="92"/>
      <c r="SC287" s="92"/>
      <c r="SD287" s="92"/>
      <c r="SE287" s="92"/>
      <c r="SF287" s="92"/>
      <c r="SG287" s="92"/>
      <c r="SH287" s="92"/>
      <c r="SI287" s="92"/>
      <c r="SJ287" s="92"/>
      <c r="SK287" s="92"/>
      <c r="SL287" s="92"/>
      <c r="SM287" s="92"/>
      <c r="SN287" s="92"/>
      <c r="SO287" s="92"/>
      <c r="SP287" s="92"/>
      <c r="SQ287" s="92"/>
      <c r="SR287" s="92"/>
      <c r="SS287" s="92"/>
      <c r="ST287" s="92"/>
      <c r="SU287" s="92"/>
      <c r="SV287" s="92"/>
      <c r="SW287" s="92"/>
      <c r="SX287" s="92"/>
      <c r="SY287" s="92"/>
      <c r="SZ287" s="92"/>
      <c r="TA287" s="92"/>
      <c r="TB287" s="92"/>
      <c r="TC287" s="92"/>
      <c r="TD287" s="92"/>
      <c r="TE287" s="92"/>
      <c r="TF287" s="92"/>
      <c r="TG287" s="92"/>
      <c r="TH287" s="92"/>
      <c r="TI287" s="92"/>
      <c r="TJ287" s="92"/>
      <c r="TK287" s="92"/>
      <c r="TL287" s="92"/>
      <c r="TM287" s="92"/>
      <c r="TN287" s="92"/>
      <c r="TO287" s="92"/>
      <c r="TP287" s="92"/>
      <c r="TQ287" s="92"/>
      <c r="TR287" s="92"/>
      <c r="TS287" s="92"/>
      <c r="TT287" s="92"/>
      <c r="TU287" s="92"/>
      <c r="TV287" s="92"/>
      <c r="TW287" s="92"/>
      <c r="TX287" s="92"/>
      <c r="TY287" s="92"/>
      <c r="TZ287" s="92"/>
      <c r="UA287" s="92"/>
      <c r="UB287" s="92"/>
      <c r="UC287" s="92"/>
      <c r="UD287" s="92"/>
      <c r="UE287" s="92"/>
      <c r="UF287" s="92"/>
      <c r="UG287" s="92"/>
      <c r="UH287" s="92"/>
      <c r="UI287" s="92"/>
      <c r="UJ287" s="92"/>
      <c r="UK287" s="92"/>
      <c r="UL287" s="92"/>
      <c r="UM287" s="92"/>
      <c r="UN287" s="92"/>
      <c r="UO287" s="92"/>
      <c r="UP287" s="92"/>
      <c r="UQ287" s="92"/>
      <c r="UR287" s="92"/>
      <c r="US287" s="92"/>
      <c r="UT287" s="92"/>
      <c r="UU287" s="92"/>
      <c r="UV287" s="92"/>
      <c r="UW287" s="92"/>
      <c r="UX287" s="92"/>
      <c r="UY287" s="92"/>
      <c r="UZ287" s="92"/>
      <c r="VA287" s="92"/>
      <c r="VB287" s="92"/>
      <c r="VC287" s="92"/>
      <c r="VD287" s="92"/>
      <c r="VE287" s="92"/>
      <c r="VF287" s="92"/>
      <c r="VG287" s="92"/>
      <c r="VH287" s="92"/>
      <c r="VI287" s="92"/>
      <c r="VJ287" s="92"/>
      <c r="VK287" s="92"/>
      <c r="VL287" s="92"/>
      <c r="VM287" s="92"/>
      <c r="VN287" s="92"/>
      <c r="VO287" s="92"/>
      <c r="VP287" s="92"/>
      <c r="VQ287" s="92"/>
      <c r="VR287" s="92"/>
      <c r="VS287" s="92"/>
      <c r="VT287" s="92"/>
      <c r="VU287" s="92"/>
      <c r="VV287" s="92"/>
      <c r="VW287" s="92"/>
      <c r="VX287" s="92"/>
      <c r="VY287" s="92"/>
      <c r="VZ287" s="92"/>
      <c r="WA287" s="92"/>
      <c r="WB287" s="92"/>
      <c r="WC287" s="92"/>
      <c r="WD287" s="92"/>
      <c r="WE287" s="92"/>
      <c r="WF287" s="92"/>
      <c r="WG287" s="92"/>
      <c r="WH287" s="92"/>
      <c r="WI287" s="92"/>
      <c r="WJ287" s="92"/>
      <c r="WK287" s="92"/>
      <c r="WL287" s="92"/>
      <c r="WM287" s="92"/>
      <c r="WN287" s="92"/>
      <c r="WO287" s="92"/>
      <c r="WP287" s="92"/>
      <c r="WQ287" s="92"/>
      <c r="WR287" s="92"/>
      <c r="WS287" s="92"/>
      <c r="WT287" s="92"/>
      <c r="WU287" s="92"/>
      <c r="WV287" s="92"/>
      <c r="WW287" s="92"/>
      <c r="WX287" s="92"/>
      <c r="WY287" s="92"/>
      <c r="WZ287" s="92"/>
      <c r="XA287" s="92"/>
      <c r="XB287" s="92"/>
      <c r="XC287" s="92"/>
      <c r="XD287" s="92"/>
      <c r="XE287" s="92"/>
      <c r="XF287" s="92"/>
      <c r="XG287" s="92"/>
      <c r="XH287" s="92"/>
      <c r="XI287" s="92"/>
      <c r="XJ287" s="92"/>
      <c r="XK287" s="92"/>
      <c r="XL287" s="92"/>
      <c r="XM287" s="92"/>
      <c r="XN287" s="92"/>
      <c r="XO287" s="92"/>
      <c r="XP287" s="92"/>
      <c r="XQ287" s="92"/>
      <c r="XR287" s="92"/>
      <c r="XS287" s="92"/>
      <c r="XT287" s="92"/>
      <c r="XU287" s="92"/>
      <c r="XV287" s="92"/>
      <c r="XW287" s="92"/>
      <c r="XX287" s="92"/>
      <c r="XY287" s="92"/>
      <c r="XZ287" s="92"/>
      <c r="YA287" s="92"/>
      <c r="YB287" s="92"/>
      <c r="YC287" s="92"/>
      <c r="YD287" s="92"/>
      <c r="YE287" s="92"/>
      <c r="YF287" s="92"/>
      <c r="YG287" s="92"/>
      <c r="YH287" s="92"/>
      <c r="YI287" s="92"/>
      <c r="YJ287" s="92"/>
      <c r="YK287" s="92"/>
      <c r="YL287" s="92"/>
      <c r="YM287" s="92"/>
      <c r="YN287" s="92"/>
      <c r="YO287" s="92"/>
      <c r="YP287" s="92"/>
      <c r="YQ287" s="92"/>
      <c r="YR287" s="92"/>
      <c r="YS287" s="92"/>
      <c r="YT287" s="92"/>
      <c r="YU287" s="92"/>
      <c r="YV287" s="92"/>
      <c r="YW287" s="92"/>
      <c r="YX287" s="92"/>
      <c r="YY287" s="92"/>
      <c r="YZ287" s="92"/>
      <c r="ZA287" s="92"/>
      <c r="ZB287" s="92"/>
      <c r="ZC287" s="92"/>
      <c r="ZD287" s="92"/>
      <c r="ZE287" s="92"/>
      <c r="ZF287" s="92"/>
      <c r="ZG287" s="92"/>
      <c r="ZH287" s="92"/>
      <c r="ZI287" s="92"/>
      <c r="ZJ287" s="92"/>
      <c r="ZK287" s="92"/>
      <c r="ZL287" s="92"/>
      <c r="ZM287" s="92"/>
      <c r="ZN287" s="92"/>
      <c r="ZO287" s="92"/>
      <c r="ZP287" s="92"/>
      <c r="ZQ287" s="92"/>
      <c r="ZR287" s="92"/>
      <c r="ZS287" s="92"/>
      <c r="ZT287" s="92"/>
      <c r="ZU287" s="92"/>
      <c r="ZV287" s="92"/>
      <c r="ZW287" s="92"/>
      <c r="ZX287" s="92"/>
      <c r="ZY287" s="92"/>
      <c r="ZZ287" s="92"/>
      <c r="AAA287" s="92"/>
      <c r="AAB287" s="92"/>
      <c r="AAC287" s="92"/>
      <c r="AAD287" s="92"/>
      <c r="AAE287" s="92"/>
      <c r="AAF287" s="92"/>
      <c r="AAG287" s="92"/>
      <c r="AAH287" s="92"/>
      <c r="AAI287" s="92"/>
      <c r="AAJ287" s="92"/>
      <c r="AAK287" s="92"/>
      <c r="AAL287" s="92"/>
      <c r="AAM287" s="92"/>
      <c r="AAN287" s="92"/>
      <c r="AAO287" s="92"/>
      <c r="AAP287" s="92"/>
      <c r="AAQ287" s="92"/>
      <c r="AAR287" s="92"/>
      <c r="AAS287" s="92"/>
      <c r="AAT287" s="92"/>
      <c r="AAU287" s="92"/>
      <c r="AAV287" s="92"/>
      <c r="AAW287" s="92"/>
      <c r="AAX287" s="92"/>
      <c r="AAY287" s="92"/>
      <c r="AAZ287" s="92"/>
      <c r="ABA287" s="92"/>
      <c r="ABB287" s="92"/>
      <c r="ABC287" s="92"/>
      <c r="ABD287" s="92"/>
      <c r="ABE287" s="92"/>
      <c r="ABF287" s="92"/>
      <c r="ABG287" s="92"/>
      <c r="ABH287" s="92"/>
      <c r="ABI287" s="92"/>
      <c r="ABJ287" s="92"/>
      <c r="ABK287" s="92"/>
      <c r="ABL287" s="92"/>
      <c r="ABM287" s="92"/>
      <c r="ABN287" s="92"/>
      <c r="ABO287" s="92"/>
      <c r="ABP287" s="92"/>
      <c r="ABQ287" s="92"/>
      <c r="ABR287" s="92"/>
      <c r="ABS287" s="92"/>
      <c r="ABT287" s="92"/>
      <c r="ABU287" s="92"/>
      <c r="ABV287" s="92"/>
      <c r="ABW287" s="92"/>
      <c r="ABX287" s="92"/>
      <c r="ABY287" s="92"/>
      <c r="ABZ287" s="92"/>
      <c r="ACA287" s="92"/>
      <c r="ACB287" s="92"/>
      <c r="ACC287" s="92"/>
      <c r="ACD287" s="92"/>
      <c r="ACE287" s="92"/>
      <c r="ACF287" s="92"/>
      <c r="ACG287" s="92"/>
      <c r="ACH287" s="92"/>
      <c r="ACI287" s="92"/>
      <c r="ACJ287" s="92"/>
      <c r="ACK287" s="92"/>
      <c r="ACL287" s="92"/>
      <c r="ACM287" s="92"/>
      <c r="ACN287" s="92"/>
      <c r="ACO287" s="92"/>
      <c r="ACP287" s="92"/>
      <c r="ACQ287" s="92"/>
      <c r="ACR287" s="92"/>
      <c r="ACS287" s="92"/>
      <c r="ACT287" s="92"/>
      <c r="ACU287" s="92"/>
      <c r="ACV287" s="92"/>
      <c r="ACW287" s="92"/>
      <c r="ACX287" s="92"/>
      <c r="ACY287" s="92"/>
      <c r="ACZ287" s="92"/>
      <c r="ADA287" s="92"/>
      <c r="ADB287" s="92"/>
      <c r="ADC287" s="92"/>
      <c r="ADD287" s="92"/>
      <c r="ADE287" s="92"/>
      <c r="ADF287" s="92"/>
      <c r="ADG287" s="92"/>
      <c r="ADH287" s="92"/>
      <c r="ADI287" s="92"/>
      <c r="ADJ287" s="92"/>
      <c r="ADK287" s="92"/>
      <c r="ADL287" s="92"/>
      <c r="ADM287" s="92"/>
      <c r="ADN287" s="92"/>
      <c r="ADO287" s="92"/>
      <c r="ADP287" s="92"/>
      <c r="ADQ287" s="92"/>
      <c r="ADR287" s="92"/>
      <c r="ADS287" s="92"/>
      <c r="ADT287" s="92"/>
      <c r="ADU287" s="92"/>
      <c r="ADV287" s="92"/>
      <c r="ADW287" s="92"/>
      <c r="ADX287" s="92"/>
      <c r="ADY287" s="92"/>
      <c r="ADZ287" s="92"/>
      <c r="AEA287" s="92"/>
      <c r="AEB287" s="92"/>
      <c r="AEC287" s="92"/>
      <c r="AED287" s="92"/>
      <c r="AEE287" s="92"/>
      <c r="AEF287" s="92"/>
      <c r="AEG287" s="92"/>
      <c r="AEH287" s="92"/>
      <c r="AEI287" s="92"/>
      <c r="AEJ287" s="92"/>
      <c r="AEK287" s="92"/>
      <c r="AEL287" s="92"/>
      <c r="AEM287" s="92"/>
      <c r="AEN287" s="92"/>
      <c r="AEO287" s="92"/>
      <c r="AEP287" s="92"/>
      <c r="AEQ287" s="92"/>
      <c r="AER287" s="92"/>
      <c r="AES287" s="92"/>
      <c r="AET287" s="92"/>
      <c r="AEU287" s="92"/>
      <c r="AEV287" s="92"/>
      <c r="AEW287" s="92"/>
      <c r="AEX287" s="92"/>
      <c r="AEY287" s="92"/>
      <c r="AEZ287" s="92"/>
      <c r="AFA287" s="92"/>
      <c r="AFB287" s="92"/>
      <c r="AFC287" s="92"/>
      <c r="AFD287" s="92"/>
      <c r="AFE287" s="92"/>
      <c r="AFF287" s="92"/>
      <c r="AFG287" s="92"/>
      <c r="AFH287" s="92"/>
      <c r="AFI287" s="92"/>
      <c r="AFJ287" s="92"/>
      <c r="AFK287" s="92"/>
      <c r="AFL287" s="92"/>
      <c r="AFM287" s="92"/>
      <c r="AFN287" s="92"/>
      <c r="AFO287" s="92"/>
      <c r="AFP287" s="92"/>
      <c r="AFQ287" s="92"/>
      <c r="AFR287" s="92"/>
      <c r="AFS287" s="92"/>
      <c r="AFT287" s="92"/>
      <c r="AFU287" s="92"/>
      <c r="AFV287" s="92"/>
      <c r="AFW287" s="92"/>
      <c r="AFX287" s="92"/>
      <c r="AFY287" s="92"/>
      <c r="AFZ287" s="92"/>
      <c r="AGA287" s="92"/>
      <c r="AGB287" s="92"/>
      <c r="AGC287" s="92"/>
      <c r="AGD287" s="92"/>
      <c r="AGE287" s="92"/>
      <c r="AGF287" s="92"/>
      <c r="AGG287" s="92"/>
      <c r="AGH287" s="92"/>
      <c r="AGI287" s="92"/>
      <c r="AGJ287" s="92"/>
      <c r="AGK287" s="92"/>
      <c r="AGL287" s="92"/>
      <c r="AGM287" s="92"/>
      <c r="AGN287" s="92"/>
      <c r="AGO287" s="92"/>
      <c r="AGP287" s="92"/>
      <c r="AGQ287" s="92"/>
      <c r="AGR287" s="92"/>
      <c r="AGS287" s="92"/>
      <c r="AGT287" s="92"/>
      <c r="AGU287" s="92"/>
      <c r="AGV287" s="92"/>
      <c r="AGW287" s="92"/>
      <c r="AGX287" s="92"/>
      <c r="AGY287" s="92"/>
      <c r="AGZ287" s="92"/>
      <c r="AHA287" s="92"/>
      <c r="AHB287" s="92"/>
      <c r="AHC287" s="92"/>
      <c r="AHD287" s="92"/>
      <c r="AHE287" s="92"/>
      <c r="AHF287" s="92"/>
      <c r="AHG287" s="92"/>
      <c r="AHH287" s="92"/>
      <c r="AHI287" s="92"/>
      <c r="AHJ287" s="92"/>
      <c r="AHK287" s="92"/>
      <c r="AHL287" s="92"/>
      <c r="AHM287" s="92"/>
      <c r="AHN287" s="92"/>
      <c r="AHO287" s="92"/>
      <c r="AHP287" s="92"/>
      <c r="AHQ287" s="92"/>
      <c r="AHR287" s="92"/>
      <c r="AHS287" s="92"/>
      <c r="AHT287" s="92"/>
      <c r="AHU287" s="92"/>
      <c r="AHV287" s="92"/>
      <c r="AHW287" s="92"/>
      <c r="AHX287" s="92"/>
      <c r="AHY287" s="92"/>
      <c r="AHZ287" s="92"/>
      <c r="AIA287" s="92"/>
      <c r="AIB287" s="92"/>
      <c r="AIC287" s="92"/>
      <c r="AID287" s="92"/>
      <c r="AIE287" s="92"/>
      <c r="AIF287" s="92"/>
      <c r="AIG287" s="92"/>
      <c r="AIH287" s="92"/>
      <c r="AII287" s="92"/>
      <c r="AIJ287" s="92"/>
      <c r="AIK287" s="92"/>
      <c r="AIL287" s="92"/>
      <c r="AIM287" s="92"/>
      <c r="AIN287" s="92"/>
      <c r="AIO287" s="92"/>
      <c r="AIP287" s="92"/>
      <c r="AIQ287" s="92"/>
      <c r="AIR287" s="92"/>
      <c r="AIS287" s="92"/>
      <c r="AIT287" s="92"/>
      <c r="AIU287" s="92"/>
      <c r="AIV287" s="92"/>
      <c r="AIW287" s="92"/>
      <c r="AIX287" s="92"/>
      <c r="AIY287" s="92"/>
      <c r="AIZ287" s="92"/>
      <c r="AJA287" s="92"/>
      <c r="AJB287" s="92"/>
      <c r="AJC287" s="92"/>
      <c r="AJD287" s="92"/>
      <c r="AJE287" s="92"/>
      <c r="AJF287" s="92"/>
      <c r="AJG287" s="92"/>
      <c r="AJH287" s="92"/>
      <c r="AJI287" s="92"/>
      <c r="AJJ287" s="92"/>
      <c r="AJK287" s="92"/>
    </row>
    <row r="288" spans="1:947" s="515" customFormat="1" ht="12.75" customHeight="1">
      <c r="A288" s="93"/>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c r="GI288" s="92"/>
      <c r="GJ288" s="92"/>
      <c r="GK288" s="92"/>
      <c r="GL288" s="92"/>
      <c r="GM288" s="92"/>
      <c r="GN288" s="92"/>
      <c r="GO288" s="92"/>
      <c r="GP288" s="92"/>
      <c r="GQ288" s="92"/>
      <c r="GR288" s="92"/>
      <c r="GS288" s="92"/>
      <c r="GT288" s="92"/>
      <c r="GU288" s="92"/>
      <c r="GV288" s="92"/>
      <c r="GW288" s="92"/>
      <c r="GX288" s="92"/>
      <c r="GY288" s="92"/>
      <c r="GZ288" s="92"/>
      <c r="HA288" s="92"/>
      <c r="HB288" s="92"/>
      <c r="HC288" s="92"/>
      <c r="HD288" s="92"/>
      <c r="HE288" s="92"/>
      <c r="HF288" s="92"/>
      <c r="HG288" s="92"/>
      <c r="HH288" s="92"/>
      <c r="HI288" s="92"/>
      <c r="HJ288" s="92"/>
      <c r="HK288" s="92"/>
      <c r="HL288" s="92"/>
      <c r="HM288" s="92"/>
      <c r="HN288" s="92"/>
      <c r="HO288" s="92"/>
      <c r="HP288" s="92"/>
      <c r="HQ288" s="92"/>
      <c r="HR288" s="92"/>
      <c r="HS288" s="92"/>
      <c r="HT288" s="92"/>
      <c r="HU288" s="92"/>
      <c r="HV288" s="92"/>
      <c r="HW288" s="92"/>
      <c r="HX288" s="92"/>
      <c r="HY288" s="92"/>
      <c r="HZ288" s="92"/>
      <c r="IA288" s="92"/>
      <c r="IB288" s="92"/>
      <c r="IC288" s="92"/>
      <c r="ID288" s="92"/>
      <c r="IE288" s="92"/>
      <c r="IF288" s="92"/>
      <c r="IG288" s="92"/>
      <c r="IH288" s="92"/>
      <c r="II288" s="92"/>
      <c r="IJ288" s="92"/>
      <c r="IK288" s="92"/>
      <c r="IL288" s="92"/>
      <c r="IM288" s="92"/>
      <c r="IN288" s="92"/>
      <c r="IO288" s="92"/>
      <c r="IP288" s="92"/>
      <c r="IQ288" s="92"/>
      <c r="IR288" s="92"/>
      <c r="IS288" s="92"/>
      <c r="IT288" s="92"/>
      <c r="IU288" s="92"/>
      <c r="IV288" s="92"/>
      <c r="IW288" s="92"/>
      <c r="IX288" s="92"/>
      <c r="IY288" s="92"/>
      <c r="IZ288" s="92"/>
      <c r="JA288" s="92"/>
      <c r="JB288" s="92"/>
      <c r="JC288" s="92"/>
      <c r="JD288" s="92"/>
      <c r="JE288" s="92"/>
      <c r="JF288" s="92"/>
      <c r="JG288" s="92"/>
      <c r="JH288" s="92"/>
      <c r="JI288" s="92"/>
      <c r="JJ288" s="92"/>
      <c r="JK288" s="92"/>
      <c r="JL288" s="92"/>
      <c r="JM288" s="92"/>
      <c r="JN288" s="92"/>
      <c r="JO288" s="92"/>
      <c r="JP288" s="92"/>
      <c r="JQ288" s="92"/>
      <c r="JR288" s="92"/>
      <c r="JS288" s="92"/>
      <c r="JT288" s="92"/>
      <c r="JU288" s="92"/>
      <c r="JV288" s="92"/>
      <c r="JW288" s="92"/>
      <c r="JX288" s="92"/>
      <c r="JY288" s="92"/>
      <c r="JZ288" s="92"/>
      <c r="KA288" s="92"/>
      <c r="KB288" s="92"/>
      <c r="KC288" s="92"/>
      <c r="KD288" s="92"/>
      <c r="KE288" s="92"/>
      <c r="KF288" s="92"/>
      <c r="KG288" s="92"/>
      <c r="KH288" s="92"/>
      <c r="KI288" s="92"/>
      <c r="KJ288" s="92"/>
      <c r="KK288" s="92"/>
      <c r="KL288" s="92"/>
      <c r="KM288" s="92"/>
      <c r="KN288" s="92"/>
      <c r="KO288" s="92"/>
      <c r="KP288" s="92"/>
      <c r="KQ288" s="92"/>
      <c r="KR288" s="92"/>
      <c r="KS288" s="92"/>
      <c r="KT288" s="92"/>
      <c r="KU288" s="92"/>
      <c r="KV288" s="92"/>
      <c r="KW288" s="92"/>
      <c r="KX288" s="92"/>
      <c r="KY288" s="92"/>
      <c r="KZ288" s="92"/>
      <c r="LA288" s="92"/>
      <c r="LB288" s="92"/>
      <c r="LC288" s="92"/>
      <c r="LD288" s="92"/>
      <c r="LE288" s="92"/>
      <c r="LF288" s="92"/>
      <c r="LG288" s="92"/>
      <c r="LH288" s="92"/>
      <c r="LI288" s="92"/>
      <c r="LJ288" s="92"/>
      <c r="LK288" s="92"/>
      <c r="LL288" s="92"/>
      <c r="LM288" s="92"/>
      <c r="LN288" s="92"/>
      <c r="LO288" s="92"/>
      <c r="LP288" s="92"/>
      <c r="LQ288" s="92"/>
      <c r="LR288" s="92"/>
      <c r="LS288" s="92"/>
      <c r="LT288" s="92"/>
      <c r="LU288" s="92"/>
      <c r="LV288" s="92"/>
      <c r="LW288" s="92"/>
      <c r="LX288" s="92"/>
      <c r="LY288" s="92"/>
      <c r="LZ288" s="92"/>
      <c r="MA288" s="92"/>
      <c r="MB288" s="92"/>
      <c r="MC288" s="92"/>
      <c r="MD288" s="92"/>
      <c r="ME288" s="92"/>
      <c r="MF288" s="92"/>
      <c r="MG288" s="92"/>
      <c r="MH288" s="92"/>
      <c r="MI288" s="92"/>
      <c r="MJ288" s="92"/>
      <c r="MK288" s="92"/>
      <c r="ML288" s="92"/>
      <c r="MM288" s="92"/>
      <c r="MN288" s="92"/>
      <c r="MO288" s="92"/>
      <c r="MP288" s="92"/>
      <c r="MQ288" s="92"/>
      <c r="MR288" s="92"/>
      <c r="MS288" s="92"/>
      <c r="MT288" s="92"/>
      <c r="MU288" s="92"/>
      <c r="MV288" s="92"/>
      <c r="MW288" s="92"/>
      <c r="MX288" s="92"/>
      <c r="MY288" s="92"/>
      <c r="MZ288" s="92"/>
      <c r="NA288" s="92"/>
      <c r="NB288" s="92"/>
      <c r="NC288" s="92"/>
      <c r="ND288" s="92"/>
      <c r="NE288" s="92"/>
      <c r="NF288" s="92"/>
      <c r="NG288" s="92"/>
      <c r="NH288" s="92"/>
      <c r="NI288" s="92"/>
      <c r="NJ288" s="92"/>
      <c r="NK288" s="92"/>
      <c r="NL288" s="92"/>
      <c r="NM288" s="92"/>
      <c r="NN288" s="92"/>
      <c r="NO288" s="92"/>
      <c r="NP288" s="92"/>
      <c r="NQ288" s="92"/>
      <c r="NR288" s="92"/>
      <c r="NS288" s="92"/>
      <c r="NT288" s="92"/>
      <c r="NU288" s="92"/>
      <c r="NV288" s="92"/>
      <c r="NW288" s="92"/>
      <c r="NX288" s="92"/>
      <c r="NY288" s="92"/>
      <c r="NZ288" s="92"/>
      <c r="OA288" s="92"/>
      <c r="OB288" s="92"/>
      <c r="OC288" s="92"/>
      <c r="OD288" s="92"/>
      <c r="OE288" s="92"/>
      <c r="OF288" s="92"/>
      <c r="OG288" s="92"/>
      <c r="OH288" s="92"/>
      <c r="OI288" s="92"/>
      <c r="OJ288" s="92"/>
      <c r="OK288" s="92"/>
      <c r="OL288" s="92"/>
      <c r="OM288" s="92"/>
      <c r="ON288" s="92"/>
      <c r="OO288" s="92"/>
      <c r="OP288" s="92"/>
      <c r="OQ288" s="92"/>
      <c r="OR288" s="92"/>
      <c r="OS288" s="92"/>
      <c r="OT288" s="92"/>
      <c r="OU288" s="92"/>
      <c r="OV288" s="92"/>
      <c r="OW288" s="92"/>
      <c r="OX288" s="92"/>
      <c r="OY288" s="92"/>
      <c r="OZ288" s="92"/>
      <c r="PA288" s="92"/>
      <c r="PB288" s="92"/>
      <c r="PC288" s="92"/>
      <c r="PD288" s="92"/>
      <c r="PE288" s="92"/>
      <c r="PF288" s="92"/>
      <c r="PG288" s="92"/>
      <c r="PH288" s="92"/>
      <c r="PI288" s="92"/>
      <c r="PJ288" s="92"/>
      <c r="PK288" s="92"/>
      <c r="PL288" s="92"/>
      <c r="PM288" s="92"/>
      <c r="PN288" s="92"/>
      <c r="PO288" s="92"/>
      <c r="PP288" s="92"/>
      <c r="PQ288" s="92"/>
      <c r="PR288" s="92"/>
      <c r="PS288" s="92"/>
      <c r="PT288" s="92"/>
      <c r="PU288" s="92"/>
      <c r="PV288" s="92"/>
      <c r="PW288" s="92"/>
      <c r="PX288" s="92"/>
      <c r="PY288" s="92"/>
      <c r="PZ288" s="92"/>
      <c r="QA288" s="92"/>
      <c r="QB288" s="92"/>
      <c r="QC288" s="92"/>
      <c r="QD288" s="92"/>
      <c r="QE288" s="92"/>
      <c r="QF288" s="92"/>
      <c r="QG288" s="92"/>
      <c r="QH288" s="92"/>
      <c r="QI288" s="92"/>
      <c r="QJ288" s="92"/>
      <c r="QK288" s="92"/>
      <c r="QL288" s="92"/>
      <c r="QM288" s="92"/>
      <c r="QN288" s="92"/>
      <c r="QO288" s="92"/>
      <c r="QP288" s="92"/>
      <c r="QQ288" s="92"/>
      <c r="QR288" s="92"/>
      <c r="QS288" s="92"/>
      <c r="QT288" s="92"/>
      <c r="QU288" s="92"/>
      <c r="QV288" s="92"/>
      <c r="QW288" s="92"/>
      <c r="QX288" s="92"/>
      <c r="QY288" s="92"/>
      <c r="QZ288" s="92"/>
      <c r="RA288" s="92"/>
      <c r="RB288" s="92"/>
      <c r="RC288" s="92"/>
      <c r="RD288" s="92"/>
      <c r="RE288" s="92"/>
      <c r="RF288" s="92"/>
      <c r="RG288" s="92"/>
      <c r="RH288" s="92"/>
      <c r="RI288" s="92"/>
      <c r="RJ288" s="92"/>
      <c r="RK288" s="92"/>
      <c r="RL288" s="92"/>
      <c r="RM288" s="92"/>
      <c r="RN288" s="92"/>
      <c r="RO288" s="92"/>
      <c r="RP288" s="92"/>
      <c r="RQ288" s="92"/>
      <c r="RR288" s="92"/>
      <c r="RS288" s="92"/>
      <c r="RT288" s="92"/>
      <c r="RU288" s="92"/>
      <c r="RV288" s="92"/>
      <c r="RW288" s="92"/>
      <c r="RX288" s="92"/>
      <c r="RY288" s="92"/>
      <c r="RZ288" s="92"/>
      <c r="SA288" s="92"/>
      <c r="SB288" s="92"/>
      <c r="SC288" s="92"/>
      <c r="SD288" s="92"/>
      <c r="SE288" s="92"/>
      <c r="SF288" s="92"/>
      <c r="SG288" s="92"/>
      <c r="SH288" s="92"/>
      <c r="SI288" s="92"/>
      <c r="SJ288" s="92"/>
      <c r="SK288" s="92"/>
      <c r="SL288" s="92"/>
      <c r="SM288" s="92"/>
      <c r="SN288" s="92"/>
      <c r="SO288" s="92"/>
      <c r="SP288" s="92"/>
      <c r="SQ288" s="92"/>
      <c r="SR288" s="92"/>
      <c r="SS288" s="92"/>
      <c r="ST288" s="92"/>
      <c r="SU288" s="92"/>
      <c r="SV288" s="92"/>
      <c r="SW288" s="92"/>
      <c r="SX288" s="92"/>
      <c r="SY288" s="92"/>
      <c r="SZ288" s="92"/>
      <c r="TA288" s="92"/>
      <c r="TB288" s="92"/>
      <c r="TC288" s="92"/>
      <c r="TD288" s="92"/>
      <c r="TE288" s="92"/>
      <c r="TF288" s="92"/>
      <c r="TG288" s="92"/>
      <c r="TH288" s="92"/>
      <c r="TI288" s="92"/>
      <c r="TJ288" s="92"/>
      <c r="TK288" s="92"/>
      <c r="TL288" s="92"/>
      <c r="TM288" s="92"/>
      <c r="TN288" s="92"/>
      <c r="TO288" s="92"/>
      <c r="TP288" s="92"/>
      <c r="TQ288" s="92"/>
      <c r="TR288" s="92"/>
      <c r="TS288" s="92"/>
      <c r="TT288" s="92"/>
      <c r="TU288" s="92"/>
      <c r="TV288" s="92"/>
      <c r="TW288" s="92"/>
      <c r="TX288" s="92"/>
      <c r="TY288" s="92"/>
      <c r="TZ288" s="92"/>
      <c r="UA288" s="92"/>
      <c r="UB288" s="92"/>
      <c r="UC288" s="92"/>
      <c r="UD288" s="92"/>
      <c r="UE288" s="92"/>
      <c r="UF288" s="92"/>
      <c r="UG288" s="92"/>
      <c r="UH288" s="92"/>
      <c r="UI288" s="92"/>
      <c r="UJ288" s="92"/>
      <c r="UK288" s="92"/>
      <c r="UL288" s="92"/>
      <c r="UM288" s="92"/>
      <c r="UN288" s="92"/>
      <c r="UO288" s="92"/>
      <c r="UP288" s="92"/>
      <c r="UQ288" s="92"/>
      <c r="UR288" s="92"/>
      <c r="US288" s="92"/>
      <c r="UT288" s="92"/>
      <c r="UU288" s="92"/>
      <c r="UV288" s="92"/>
      <c r="UW288" s="92"/>
      <c r="UX288" s="92"/>
      <c r="UY288" s="92"/>
      <c r="UZ288" s="92"/>
      <c r="VA288" s="92"/>
      <c r="VB288" s="92"/>
      <c r="VC288" s="92"/>
      <c r="VD288" s="92"/>
      <c r="VE288" s="92"/>
      <c r="VF288" s="92"/>
      <c r="VG288" s="92"/>
      <c r="VH288" s="92"/>
      <c r="VI288" s="92"/>
      <c r="VJ288" s="92"/>
      <c r="VK288" s="92"/>
      <c r="VL288" s="92"/>
      <c r="VM288" s="92"/>
      <c r="VN288" s="92"/>
      <c r="VO288" s="92"/>
      <c r="VP288" s="92"/>
      <c r="VQ288" s="92"/>
      <c r="VR288" s="92"/>
      <c r="VS288" s="92"/>
      <c r="VT288" s="92"/>
      <c r="VU288" s="92"/>
      <c r="VV288" s="92"/>
      <c r="VW288" s="92"/>
      <c r="VX288" s="92"/>
      <c r="VY288" s="92"/>
      <c r="VZ288" s="92"/>
      <c r="WA288" s="92"/>
      <c r="WB288" s="92"/>
      <c r="WC288" s="92"/>
      <c r="WD288" s="92"/>
      <c r="WE288" s="92"/>
      <c r="WF288" s="92"/>
      <c r="WG288" s="92"/>
      <c r="WH288" s="92"/>
      <c r="WI288" s="92"/>
      <c r="WJ288" s="92"/>
      <c r="WK288" s="92"/>
      <c r="WL288" s="92"/>
      <c r="WM288" s="92"/>
      <c r="WN288" s="92"/>
      <c r="WO288" s="92"/>
      <c r="WP288" s="92"/>
      <c r="WQ288" s="92"/>
      <c r="WR288" s="92"/>
      <c r="WS288" s="92"/>
      <c r="WT288" s="92"/>
      <c r="WU288" s="92"/>
      <c r="WV288" s="92"/>
      <c r="WW288" s="92"/>
      <c r="WX288" s="92"/>
      <c r="WY288" s="92"/>
      <c r="WZ288" s="92"/>
      <c r="XA288" s="92"/>
      <c r="XB288" s="92"/>
      <c r="XC288" s="92"/>
      <c r="XD288" s="92"/>
      <c r="XE288" s="92"/>
      <c r="XF288" s="92"/>
      <c r="XG288" s="92"/>
      <c r="XH288" s="92"/>
      <c r="XI288" s="92"/>
      <c r="XJ288" s="92"/>
      <c r="XK288" s="92"/>
      <c r="XL288" s="92"/>
      <c r="XM288" s="92"/>
      <c r="XN288" s="92"/>
      <c r="XO288" s="92"/>
      <c r="XP288" s="92"/>
      <c r="XQ288" s="92"/>
      <c r="XR288" s="92"/>
      <c r="XS288" s="92"/>
      <c r="XT288" s="92"/>
      <c r="XU288" s="92"/>
      <c r="XV288" s="92"/>
      <c r="XW288" s="92"/>
      <c r="XX288" s="92"/>
      <c r="XY288" s="92"/>
      <c r="XZ288" s="92"/>
      <c r="YA288" s="92"/>
      <c r="YB288" s="92"/>
      <c r="YC288" s="92"/>
      <c r="YD288" s="92"/>
      <c r="YE288" s="92"/>
      <c r="YF288" s="92"/>
      <c r="YG288" s="92"/>
      <c r="YH288" s="92"/>
      <c r="YI288" s="92"/>
      <c r="YJ288" s="92"/>
      <c r="YK288" s="92"/>
      <c r="YL288" s="92"/>
      <c r="YM288" s="92"/>
      <c r="YN288" s="92"/>
      <c r="YO288" s="92"/>
      <c r="YP288" s="92"/>
      <c r="YQ288" s="92"/>
      <c r="YR288" s="92"/>
      <c r="YS288" s="92"/>
      <c r="YT288" s="92"/>
      <c r="YU288" s="92"/>
      <c r="YV288" s="92"/>
      <c r="YW288" s="92"/>
      <c r="YX288" s="92"/>
      <c r="YY288" s="92"/>
      <c r="YZ288" s="92"/>
      <c r="ZA288" s="92"/>
      <c r="ZB288" s="92"/>
      <c r="ZC288" s="92"/>
      <c r="ZD288" s="92"/>
      <c r="ZE288" s="92"/>
      <c r="ZF288" s="92"/>
      <c r="ZG288" s="92"/>
      <c r="ZH288" s="92"/>
      <c r="ZI288" s="92"/>
      <c r="ZJ288" s="92"/>
      <c r="ZK288" s="92"/>
      <c r="ZL288" s="92"/>
      <c r="ZM288" s="92"/>
      <c r="ZN288" s="92"/>
      <c r="ZO288" s="92"/>
      <c r="ZP288" s="92"/>
      <c r="ZQ288" s="92"/>
      <c r="ZR288" s="92"/>
      <c r="ZS288" s="92"/>
      <c r="ZT288" s="92"/>
      <c r="ZU288" s="92"/>
      <c r="ZV288" s="92"/>
      <c r="ZW288" s="92"/>
      <c r="ZX288" s="92"/>
      <c r="ZY288" s="92"/>
      <c r="ZZ288" s="92"/>
      <c r="AAA288" s="92"/>
      <c r="AAB288" s="92"/>
      <c r="AAC288" s="92"/>
      <c r="AAD288" s="92"/>
      <c r="AAE288" s="92"/>
      <c r="AAF288" s="92"/>
      <c r="AAG288" s="92"/>
      <c r="AAH288" s="92"/>
      <c r="AAI288" s="92"/>
      <c r="AAJ288" s="92"/>
      <c r="AAK288" s="92"/>
      <c r="AAL288" s="92"/>
      <c r="AAM288" s="92"/>
      <c r="AAN288" s="92"/>
      <c r="AAO288" s="92"/>
      <c r="AAP288" s="92"/>
      <c r="AAQ288" s="92"/>
      <c r="AAR288" s="92"/>
      <c r="AAS288" s="92"/>
      <c r="AAT288" s="92"/>
      <c r="AAU288" s="92"/>
      <c r="AAV288" s="92"/>
      <c r="AAW288" s="92"/>
      <c r="AAX288" s="92"/>
      <c r="AAY288" s="92"/>
      <c r="AAZ288" s="92"/>
      <c r="ABA288" s="92"/>
      <c r="ABB288" s="92"/>
      <c r="ABC288" s="92"/>
      <c r="ABD288" s="92"/>
      <c r="ABE288" s="92"/>
      <c r="ABF288" s="92"/>
      <c r="ABG288" s="92"/>
      <c r="ABH288" s="92"/>
      <c r="ABI288" s="92"/>
      <c r="ABJ288" s="92"/>
      <c r="ABK288" s="92"/>
      <c r="ABL288" s="92"/>
      <c r="ABM288" s="92"/>
      <c r="ABN288" s="92"/>
      <c r="ABO288" s="92"/>
      <c r="ABP288" s="92"/>
      <c r="ABQ288" s="92"/>
      <c r="ABR288" s="92"/>
      <c r="ABS288" s="92"/>
      <c r="ABT288" s="92"/>
      <c r="ABU288" s="92"/>
      <c r="ABV288" s="92"/>
      <c r="ABW288" s="92"/>
      <c r="ABX288" s="92"/>
      <c r="ABY288" s="92"/>
      <c r="ABZ288" s="92"/>
      <c r="ACA288" s="92"/>
      <c r="ACB288" s="92"/>
      <c r="ACC288" s="92"/>
      <c r="ACD288" s="92"/>
      <c r="ACE288" s="92"/>
      <c r="ACF288" s="92"/>
      <c r="ACG288" s="92"/>
      <c r="ACH288" s="92"/>
      <c r="ACI288" s="92"/>
      <c r="ACJ288" s="92"/>
      <c r="ACK288" s="92"/>
      <c r="ACL288" s="92"/>
      <c r="ACM288" s="92"/>
      <c r="ACN288" s="92"/>
      <c r="ACO288" s="92"/>
      <c r="ACP288" s="92"/>
      <c r="ACQ288" s="92"/>
      <c r="ACR288" s="92"/>
      <c r="ACS288" s="92"/>
      <c r="ACT288" s="92"/>
      <c r="ACU288" s="92"/>
      <c r="ACV288" s="92"/>
      <c r="ACW288" s="92"/>
      <c r="ACX288" s="92"/>
      <c r="ACY288" s="92"/>
      <c r="ACZ288" s="92"/>
      <c r="ADA288" s="92"/>
      <c r="ADB288" s="92"/>
      <c r="ADC288" s="92"/>
      <c r="ADD288" s="92"/>
      <c r="ADE288" s="92"/>
      <c r="ADF288" s="92"/>
      <c r="ADG288" s="92"/>
      <c r="ADH288" s="92"/>
      <c r="ADI288" s="92"/>
      <c r="ADJ288" s="92"/>
      <c r="ADK288" s="92"/>
      <c r="ADL288" s="92"/>
      <c r="ADM288" s="92"/>
      <c r="ADN288" s="92"/>
      <c r="ADO288" s="92"/>
      <c r="ADP288" s="92"/>
      <c r="ADQ288" s="92"/>
      <c r="ADR288" s="92"/>
      <c r="ADS288" s="92"/>
      <c r="ADT288" s="92"/>
      <c r="ADU288" s="92"/>
      <c r="ADV288" s="92"/>
      <c r="ADW288" s="92"/>
      <c r="ADX288" s="92"/>
      <c r="ADY288" s="92"/>
      <c r="ADZ288" s="92"/>
      <c r="AEA288" s="92"/>
      <c r="AEB288" s="92"/>
      <c r="AEC288" s="92"/>
      <c r="AED288" s="92"/>
      <c r="AEE288" s="92"/>
      <c r="AEF288" s="92"/>
      <c r="AEG288" s="92"/>
      <c r="AEH288" s="92"/>
      <c r="AEI288" s="92"/>
      <c r="AEJ288" s="92"/>
      <c r="AEK288" s="92"/>
      <c r="AEL288" s="92"/>
      <c r="AEM288" s="92"/>
      <c r="AEN288" s="92"/>
      <c r="AEO288" s="92"/>
      <c r="AEP288" s="92"/>
      <c r="AEQ288" s="92"/>
      <c r="AER288" s="92"/>
      <c r="AES288" s="92"/>
      <c r="AET288" s="92"/>
      <c r="AEU288" s="92"/>
      <c r="AEV288" s="92"/>
      <c r="AEW288" s="92"/>
      <c r="AEX288" s="92"/>
      <c r="AEY288" s="92"/>
      <c r="AEZ288" s="92"/>
      <c r="AFA288" s="92"/>
      <c r="AFB288" s="92"/>
      <c r="AFC288" s="92"/>
      <c r="AFD288" s="92"/>
      <c r="AFE288" s="92"/>
      <c r="AFF288" s="92"/>
      <c r="AFG288" s="92"/>
      <c r="AFH288" s="92"/>
      <c r="AFI288" s="92"/>
      <c r="AFJ288" s="92"/>
      <c r="AFK288" s="92"/>
      <c r="AFL288" s="92"/>
      <c r="AFM288" s="92"/>
      <c r="AFN288" s="92"/>
      <c r="AFO288" s="92"/>
      <c r="AFP288" s="92"/>
      <c r="AFQ288" s="92"/>
      <c r="AFR288" s="92"/>
      <c r="AFS288" s="92"/>
      <c r="AFT288" s="92"/>
      <c r="AFU288" s="92"/>
      <c r="AFV288" s="92"/>
      <c r="AFW288" s="92"/>
      <c r="AFX288" s="92"/>
      <c r="AFY288" s="92"/>
      <c r="AFZ288" s="92"/>
      <c r="AGA288" s="92"/>
      <c r="AGB288" s="92"/>
      <c r="AGC288" s="92"/>
      <c r="AGD288" s="92"/>
      <c r="AGE288" s="92"/>
      <c r="AGF288" s="92"/>
      <c r="AGG288" s="92"/>
      <c r="AGH288" s="92"/>
      <c r="AGI288" s="92"/>
      <c r="AGJ288" s="92"/>
      <c r="AGK288" s="92"/>
      <c r="AGL288" s="92"/>
      <c r="AGM288" s="92"/>
      <c r="AGN288" s="92"/>
      <c r="AGO288" s="92"/>
      <c r="AGP288" s="92"/>
      <c r="AGQ288" s="92"/>
      <c r="AGR288" s="92"/>
      <c r="AGS288" s="92"/>
      <c r="AGT288" s="92"/>
      <c r="AGU288" s="92"/>
      <c r="AGV288" s="92"/>
      <c r="AGW288" s="92"/>
      <c r="AGX288" s="92"/>
      <c r="AGY288" s="92"/>
      <c r="AGZ288" s="92"/>
      <c r="AHA288" s="92"/>
      <c r="AHB288" s="92"/>
      <c r="AHC288" s="92"/>
      <c r="AHD288" s="92"/>
      <c r="AHE288" s="92"/>
      <c r="AHF288" s="92"/>
      <c r="AHG288" s="92"/>
      <c r="AHH288" s="92"/>
      <c r="AHI288" s="92"/>
      <c r="AHJ288" s="92"/>
      <c r="AHK288" s="92"/>
      <c r="AHL288" s="92"/>
      <c r="AHM288" s="92"/>
      <c r="AHN288" s="92"/>
      <c r="AHO288" s="92"/>
      <c r="AHP288" s="92"/>
      <c r="AHQ288" s="92"/>
      <c r="AHR288" s="92"/>
      <c r="AHS288" s="92"/>
      <c r="AHT288" s="92"/>
      <c r="AHU288" s="92"/>
      <c r="AHV288" s="92"/>
      <c r="AHW288" s="92"/>
      <c r="AHX288" s="92"/>
      <c r="AHY288" s="92"/>
      <c r="AHZ288" s="92"/>
      <c r="AIA288" s="92"/>
      <c r="AIB288" s="92"/>
      <c r="AIC288" s="92"/>
      <c r="AID288" s="92"/>
      <c r="AIE288" s="92"/>
      <c r="AIF288" s="92"/>
      <c r="AIG288" s="92"/>
      <c r="AIH288" s="92"/>
      <c r="AII288" s="92"/>
      <c r="AIJ288" s="92"/>
      <c r="AIK288" s="92"/>
      <c r="AIL288" s="92"/>
      <c r="AIM288" s="92"/>
      <c r="AIN288" s="92"/>
      <c r="AIO288" s="92"/>
      <c r="AIP288" s="92"/>
      <c r="AIQ288" s="92"/>
      <c r="AIR288" s="92"/>
      <c r="AIS288" s="92"/>
      <c r="AIT288" s="92"/>
      <c r="AIU288" s="92"/>
      <c r="AIV288" s="92"/>
      <c r="AIW288" s="92"/>
      <c r="AIX288" s="92"/>
      <c r="AIY288" s="92"/>
      <c r="AIZ288" s="92"/>
      <c r="AJA288" s="92"/>
      <c r="AJB288" s="92"/>
      <c r="AJC288" s="92"/>
      <c r="AJD288" s="92"/>
      <c r="AJE288" s="92"/>
      <c r="AJF288" s="92"/>
      <c r="AJG288" s="92"/>
      <c r="AJH288" s="92"/>
      <c r="AJI288" s="92"/>
      <c r="AJJ288" s="92"/>
      <c r="AJK288" s="92"/>
    </row>
    <row r="289" spans="1:947" s="515" customFormat="1" ht="12.75" customHeight="1">
      <c r="A289" s="93"/>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c r="CK289" s="92"/>
      <c r="CL289" s="92"/>
      <c r="CM289" s="92"/>
      <c r="CN289" s="92"/>
      <c r="CO289" s="92"/>
      <c r="CP289" s="92"/>
      <c r="CQ289" s="92"/>
      <c r="CR289" s="92"/>
      <c r="CS289" s="92"/>
      <c r="CT289" s="92"/>
      <c r="CU289" s="92"/>
      <c r="CV289" s="92"/>
      <c r="CW289" s="92"/>
      <c r="CX289" s="92"/>
      <c r="CY289" s="92"/>
      <c r="CZ289" s="92"/>
      <c r="DA289" s="92"/>
      <c r="DB289" s="92"/>
      <c r="DC289" s="92"/>
      <c r="DD289" s="92"/>
      <c r="DE289" s="92"/>
      <c r="DF289" s="92"/>
      <c r="DG289" s="92"/>
      <c r="DH289" s="92"/>
      <c r="DI289" s="92"/>
      <c r="DJ289" s="92"/>
      <c r="DK289" s="92"/>
      <c r="DL289" s="92"/>
      <c r="DM289" s="92"/>
      <c r="DN289" s="92"/>
      <c r="DO289" s="92"/>
      <c r="DP289" s="92"/>
      <c r="DQ289" s="92"/>
      <c r="DR289" s="92"/>
      <c r="DS289" s="92"/>
      <c r="DT289" s="92"/>
      <c r="DU289" s="92"/>
      <c r="DV289" s="92"/>
      <c r="DW289" s="92"/>
      <c r="DX289" s="92"/>
      <c r="DY289" s="92"/>
      <c r="DZ289" s="92"/>
      <c r="EA289" s="92"/>
      <c r="EB289" s="92"/>
      <c r="EC289" s="92"/>
      <c r="ED289" s="92"/>
      <c r="EE289" s="92"/>
      <c r="EF289" s="92"/>
      <c r="EG289" s="92"/>
      <c r="EH289" s="92"/>
      <c r="EI289" s="92"/>
      <c r="EJ289" s="92"/>
      <c r="EK289" s="92"/>
      <c r="EL289" s="92"/>
      <c r="EM289" s="92"/>
      <c r="EN289" s="92"/>
      <c r="EO289" s="92"/>
      <c r="EP289" s="92"/>
      <c r="EQ289" s="92"/>
      <c r="ER289" s="92"/>
      <c r="ES289" s="92"/>
      <c r="ET289" s="92"/>
      <c r="EU289" s="92"/>
      <c r="EV289" s="92"/>
      <c r="EW289" s="92"/>
      <c r="EX289" s="92"/>
      <c r="EY289" s="92"/>
      <c r="EZ289" s="92"/>
      <c r="FA289" s="92"/>
      <c r="FB289" s="92"/>
      <c r="FC289" s="92"/>
      <c r="FD289" s="92"/>
      <c r="FE289" s="92"/>
      <c r="FF289" s="92"/>
      <c r="FG289" s="92"/>
      <c r="FH289" s="92"/>
      <c r="FI289" s="92"/>
      <c r="FJ289" s="92"/>
      <c r="FK289" s="92"/>
      <c r="FL289" s="92"/>
      <c r="FM289" s="92"/>
      <c r="FN289" s="92"/>
      <c r="FO289" s="92"/>
      <c r="FP289" s="92"/>
      <c r="FQ289" s="92"/>
      <c r="FR289" s="92"/>
      <c r="FS289" s="92"/>
      <c r="FT289" s="92"/>
      <c r="FU289" s="92"/>
      <c r="FV289" s="92"/>
      <c r="FW289" s="92"/>
      <c r="FX289" s="92"/>
      <c r="FY289" s="92"/>
      <c r="FZ289" s="92"/>
      <c r="GA289" s="92"/>
      <c r="GB289" s="92"/>
      <c r="GC289" s="92"/>
      <c r="GD289" s="92"/>
      <c r="GE289" s="92"/>
      <c r="GF289" s="92"/>
      <c r="GG289" s="92"/>
      <c r="GH289" s="92"/>
      <c r="GI289" s="92"/>
      <c r="GJ289" s="92"/>
      <c r="GK289" s="92"/>
      <c r="GL289" s="92"/>
      <c r="GM289" s="92"/>
      <c r="GN289" s="92"/>
      <c r="GO289" s="92"/>
      <c r="GP289" s="92"/>
      <c r="GQ289" s="92"/>
      <c r="GR289" s="92"/>
      <c r="GS289" s="92"/>
      <c r="GT289" s="92"/>
      <c r="GU289" s="92"/>
      <c r="GV289" s="92"/>
      <c r="GW289" s="92"/>
      <c r="GX289" s="92"/>
      <c r="GY289" s="92"/>
      <c r="GZ289" s="92"/>
      <c r="HA289" s="92"/>
      <c r="HB289" s="92"/>
      <c r="HC289" s="92"/>
      <c r="HD289" s="92"/>
      <c r="HE289" s="92"/>
      <c r="HF289" s="92"/>
      <c r="HG289" s="92"/>
      <c r="HH289" s="92"/>
      <c r="HI289" s="92"/>
      <c r="HJ289" s="92"/>
      <c r="HK289" s="92"/>
      <c r="HL289" s="92"/>
      <c r="HM289" s="92"/>
      <c r="HN289" s="92"/>
      <c r="HO289" s="92"/>
      <c r="HP289" s="92"/>
      <c r="HQ289" s="92"/>
      <c r="HR289" s="92"/>
      <c r="HS289" s="92"/>
      <c r="HT289" s="92"/>
      <c r="HU289" s="92"/>
      <c r="HV289" s="92"/>
      <c r="HW289" s="92"/>
      <c r="HX289" s="92"/>
      <c r="HY289" s="92"/>
      <c r="HZ289" s="92"/>
      <c r="IA289" s="92"/>
      <c r="IB289" s="92"/>
      <c r="IC289" s="92"/>
      <c r="ID289" s="92"/>
      <c r="IE289" s="92"/>
      <c r="IF289" s="92"/>
      <c r="IG289" s="92"/>
      <c r="IH289" s="92"/>
      <c r="II289" s="92"/>
      <c r="IJ289" s="92"/>
      <c r="IK289" s="92"/>
      <c r="IL289" s="92"/>
      <c r="IM289" s="92"/>
      <c r="IN289" s="92"/>
      <c r="IO289" s="92"/>
      <c r="IP289" s="92"/>
      <c r="IQ289" s="92"/>
      <c r="IR289" s="92"/>
      <c r="IS289" s="92"/>
      <c r="IT289" s="92"/>
      <c r="IU289" s="92"/>
      <c r="IV289" s="92"/>
      <c r="IW289" s="92"/>
      <c r="IX289" s="92"/>
      <c r="IY289" s="92"/>
      <c r="IZ289" s="92"/>
      <c r="JA289" s="92"/>
      <c r="JB289" s="92"/>
      <c r="JC289" s="92"/>
      <c r="JD289" s="92"/>
      <c r="JE289" s="92"/>
      <c r="JF289" s="92"/>
      <c r="JG289" s="92"/>
      <c r="JH289" s="92"/>
      <c r="JI289" s="92"/>
      <c r="JJ289" s="92"/>
      <c r="JK289" s="92"/>
      <c r="JL289" s="92"/>
      <c r="JM289" s="92"/>
      <c r="JN289" s="92"/>
      <c r="JO289" s="92"/>
      <c r="JP289" s="92"/>
      <c r="JQ289" s="92"/>
      <c r="JR289" s="92"/>
      <c r="JS289" s="92"/>
      <c r="JT289" s="92"/>
      <c r="JU289" s="92"/>
      <c r="JV289" s="92"/>
      <c r="JW289" s="92"/>
      <c r="JX289" s="92"/>
      <c r="JY289" s="92"/>
      <c r="JZ289" s="92"/>
      <c r="KA289" s="92"/>
      <c r="KB289" s="92"/>
      <c r="KC289" s="92"/>
      <c r="KD289" s="92"/>
      <c r="KE289" s="92"/>
      <c r="KF289" s="92"/>
      <c r="KG289" s="92"/>
      <c r="KH289" s="92"/>
      <c r="KI289" s="92"/>
      <c r="KJ289" s="92"/>
      <c r="KK289" s="92"/>
      <c r="KL289" s="92"/>
      <c r="KM289" s="92"/>
      <c r="KN289" s="92"/>
      <c r="KO289" s="92"/>
      <c r="KP289" s="92"/>
      <c r="KQ289" s="92"/>
      <c r="KR289" s="92"/>
      <c r="KS289" s="92"/>
      <c r="KT289" s="92"/>
      <c r="KU289" s="92"/>
      <c r="KV289" s="92"/>
      <c r="KW289" s="92"/>
      <c r="KX289" s="92"/>
      <c r="KY289" s="92"/>
      <c r="KZ289" s="92"/>
      <c r="LA289" s="92"/>
      <c r="LB289" s="92"/>
      <c r="LC289" s="92"/>
      <c r="LD289" s="92"/>
      <c r="LE289" s="92"/>
      <c r="LF289" s="92"/>
      <c r="LG289" s="92"/>
      <c r="LH289" s="92"/>
      <c r="LI289" s="92"/>
      <c r="LJ289" s="92"/>
      <c r="LK289" s="92"/>
      <c r="LL289" s="92"/>
      <c r="LM289" s="92"/>
      <c r="LN289" s="92"/>
      <c r="LO289" s="92"/>
      <c r="LP289" s="92"/>
      <c r="LQ289" s="92"/>
      <c r="LR289" s="92"/>
      <c r="LS289" s="92"/>
      <c r="LT289" s="92"/>
      <c r="LU289" s="92"/>
      <c r="LV289" s="92"/>
      <c r="LW289" s="92"/>
      <c r="LX289" s="92"/>
      <c r="LY289" s="92"/>
      <c r="LZ289" s="92"/>
      <c r="MA289" s="92"/>
      <c r="MB289" s="92"/>
      <c r="MC289" s="92"/>
      <c r="MD289" s="92"/>
      <c r="ME289" s="92"/>
      <c r="MF289" s="92"/>
      <c r="MG289" s="92"/>
      <c r="MH289" s="92"/>
      <c r="MI289" s="92"/>
      <c r="MJ289" s="92"/>
      <c r="MK289" s="92"/>
      <c r="ML289" s="92"/>
      <c r="MM289" s="92"/>
      <c r="MN289" s="92"/>
      <c r="MO289" s="92"/>
      <c r="MP289" s="92"/>
      <c r="MQ289" s="92"/>
      <c r="MR289" s="92"/>
      <c r="MS289" s="92"/>
      <c r="MT289" s="92"/>
      <c r="MU289" s="92"/>
      <c r="MV289" s="92"/>
      <c r="MW289" s="92"/>
      <c r="MX289" s="92"/>
      <c r="MY289" s="92"/>
      <c r="MZ289" s="92"/>
      <c r="NA289" s="92"/>
      <c r="NB289" s="92"/>
      <c r="NC289" s="92"/>
      <c r="ND289" s="92"/>
      <c r="NE289" s="92"/>
      <c r="NF289" s="92"/>
      <c r="NG289" s="92"/>
      <c r="NH289" s="92"/>
      <c r="NI289" s="92"/>
      <c r="NJ289" s="92"/>
      <c r="NK289" s="92"/>
      <c r="NL289" s="92"/>
      <c r="NM289" s="92"/>
      <c r="NN289" s="92"/>
      <c r="NO289" s="92"/>
      <c r="NP289" s="92"/>
      <c r="NQ289" s="92"/>
      <c r="NR289" s="92"/>
      <c r="NS289" s="92"/>
      <c r="NT289" s="92"/>
      <c r="NU289" s="92"/>
      <c r="NV289" s="92"/>
      <c r="NW289" s="92"/>
      <c r="NX289" s="92"/>
      <c r="NY289" s="92"/>
      <c r="NZ289" s="92"/>
      <c r="OA289" s="92"/>
      <c r="OB289" s="92"/>
      <c r="OC289" s="92"/>
      <c r="OD289" s="92"/>
      <c r="OE289" s="92"/>
      <c r="OF289" s="92"/>
      <c r="OG289" s="92"/>
      <c r="OH289" s="92"/>
      <c r="OI289" s="92"/>
      <c r="OJ289" s="92"/>
      <c r="OK289" s="92"/>
      <c r="OL289" s="92"/>
      <c r="OM289" s="92"/>
      <c r="ON289" s="92"/>
      <c r="OO289" s="92"/>
      <c r="OP289" s="92"/>
      <c r="OQ289" s="92"/>
      <c r="OR289" s="92"/>
      <c r="OS289" s="92"/>
      <c r="OT289" s="92"/>
      <c r="OU289" s="92"/>
      <c r="OV289" s="92"/>
      <c r="OW289" s="92"/>
      <c r="OX289" s="92"/>
      <c r="OY289" s="92"/>
      <c r="OZ289" s="92"/>
      <c r="PA289" s="92"/>
      <c r="PB289" s="92"/>
      <c r="PC289" s="92"/>
      <c r="PD289" s="92"/>
      <c r="PE289" s="92"/>
      <c r="PF289" s="92"/>
      <c r="PG289" s="92"/>
      <c r="PH289" s="92"/>
      <c r="PI289" s="92"/>
      <c r="PJ289" s="92"/>
      <c r="PK289" s="92"/>
      <c r="PL289" s="92"/>
      <c r="PM289" s="92"/>
      <c r="PN289" s="92"/>
      <c r="PO289" s="92"/>
      <c r="PP289" s="92"/>
      <c r="PQ289" s="92"/>
      <c r="PR289" s="92"/>
      <c r="PS289" s="92"/>
      <c r="PT289" s="92"/>
      <c r="PU289" s="92"/>
      <c r="PV289" s="92"/>
      <c r="PW289" s="92"/>
      <c r="PX289" s="92"/>
      <c r="PY289" s="92"/>
      <c r="PZ289" s="92"/>
      <c r="QA289" s="92"/>
      <c r="QB289" s="92"/>
      <c r="QC289" s="92"/>
      <c r="QD289" s="92"/>
      <c r="QE289" s="92"/>
      <c r="QF289" s="92"/>
      <c r="QG289" s="92"/>
      <c r="QH289" s="92"/>
      <c r="QI289" s="92"/>
      <c r="QJ289" s="92"/>
      <c r="QK289" s="92"/>
      <c r="QL289" s="92"/>
      <c r="QM289" s="92"/>
      <c r="QN289" s="92"/>
      <c r="QO289" s="92"/>
      <c r="QP289" s="92"/>
      <c r="QQ289" s="92"/>
      <c r="QR289" s="92"/>
      <c r="QS289" s="92"/>
      <c r="QT289" s="92"/>
      <c r="QU289" s="92"/>
      <c r="QV289" s="92"/>
      <c r="QW289" s="92"/>
      <c r="QX289" s="92"/>
      <c r="QY289" s="92"/>
      <c r="QZ289" s="92"/>
      <c r="RA289" s="92"/>
      <c r="RB289" s="92"/>
      <c r="RC289" s="92"/>
      <c r="RD289" s="92"/>
      <c r="RE289" s="92"/>
      <c r="RF289" s="92"/>
      <c r="RG289" s="92"/>
      <c r="RH289" s="92"/>
      <c r="RI289" s="92"/>
      <c r="RJ289" s="92"/>
      <c r="RK289" s="92"/>
      <c r="RL289" s="92"/>
      <c r="RM289" s="92"/>
      <c r="RN289" s="92"/>
      <c r="RO289" s="92"/>
      <c r="RP289" s="92"/>
      <c r="RQ289" s="92"/>
      <c r="RR289" s="92"/>
      <c r="RS289" s="92"/>
      <c r="RT289" s="92"/>
      <c r="RU289" s="92"/>
      <c r="RV289" s="92"/>
      <c r="RW289" s="92"/>
      <c r="RX289" s="92"/>
      <c r="RY289" s="92"/>
      <c r="RZ289" s="92"/>
      <c r="SA289" s="92"/>
      <c r="SB289" s="92"/>
      <c r="SC289" s="92"/>
      <c r="SD289" s="92"/>
      <c r="SE289" s="92"/>
      <c r="SF289" s="92"/>
      <c r="SG289" s="92"/>
      <c r="SH289" s="92"/>
      <c r="SI289" s="92"/>
      <c r="SJ289" s="92"/>
      <c r="SK289" s="92"/>
      <c r="SL289" s="92"/>
      <c r="SM289" s="92"/>
      <c r="SN289" s="92"/>
      <c r="SO289" s="92"/>
      <c r="SP289" s="92"/>
      <c r="SQ289" s="92"/>
      <c r="SR289" s="92"/>
      <c r="SS289" s="92"/>
      <c r="ST289" s="92"/>
      <c r="SU289" s="92"/>
      <c r="SV289" s="92"/>
      <c r="SW289" s="92"/>
      <c r="SX289" s="92"/>
      <c r="SY289" s="92"/>
      <c r="SZ289" s="92"/>
      <c r="TA289" s="92"/>
      <c r="TB289" s="92"/>
      <c r="TC289" s="92"/>
      <c r="TD289" s="92"/>
      <c r="TE289" s="92"/>
      <c r="TF289" s="92"/>
      <c r="TG289" s="92"/>
      <c r="TH289" s="92"/>
      <c r="TI289" s="92"/>
      <c r="TJ289" s="92"/>
      <c r="TK289" s="92"/>
      <c r="TL289" s="92"/>
      <c r="TM289" s="92"/>
      <c r="TN289" s="92"/>
      <c r="TO289" s="92"/>
      <c r="TP289" s="92"/>
      <c r="TQ289" s="92"/>
      <c r="TR289" s="92"/>
      <c r="TS289" s="92"/>
      <c r="TT289" s="92"/>
      <c r="TU289" s="92"/>
      <c r="TV289" s="92"/>
      <c r="TW289" s="92"/>
      <c r="TX289" s="92"/>
      <c r="TY289" s="92"/>
      <c r="TZ289" s="92"/>
      <c r="UA289" s="92"/>
      <c r="UB289" s="92"/>
      <c r="UC289" s="92"/>
      <c r="UD289" s="92"/>
      <c r="UE289" s="92"/>
      <c r="UF289" s="92"/>
      <c r="UG289" s="92"/>
      <c r="UH289" s="92"/>
      <c r="UI289" s="92"/>
      <c r="UJ289" s="92"/>
      <c r="UK289" s="92"/>
      <c r="UL289" s="92"/>
      <c r="UM289" s="92"/>
      <c r="UN289" s="92"/>
      <c r="UO289" s="92"/>
      <c r="UP289" s="92"/>
      <c r="UQ289" s="92"/>
      <c r="UR289" s="92"/>
      <c r="US289" s="92"/>
      <c r="UT289" s="92"/>
      <c r="UU289" s="92"/>
      <c r="UV289" s="92"/>
      <c r="UW289" s="92"/>
      <c r="UX289" s="92"/>
      <c r="UY289" s="92"/>
      <c r="UZ289" s="92"/>
      <c r="VA289" s="92"/>
      <c r="VB289" s="92"/>
      <c r="VC289" s="92"/>
      <c r="VD289" s="92"/>
      <c r="VE289" s="92"/>
      <c r="VF289" s="92"/>
      <c r="VG289" s="92"/>
      <c r="VH289" s="92"/>
      <c r="VI289" s="92"/>
      <c r="VJ289" s="92"/>
      <c r="VK289" s="92"/>
      <c r="VL289" s="92"/>
      <c r="VM289" s="92"/>
      <c r="VN289" s="92"/>
      <c r="VO289" s="92"/>
      <c r="VP289" s="92"/>
      <c r="VQ289" s="92"/>
      <c r="VR289" s="92"/>
      <c r="VS289" s="92"/>
      <c r="VT289" s="92"/>
      <c r="VU289" s="92"/>
      <c r="VV289" s="92"/>
      <c r="VW289" s="92"/>
      <c r="VX289" s="92"/>
      <c r="VY289" s="92"/>
      <c r="VZ289" s="92"/>
      <c r="WA289" s="92"/>
      <c r="WB289" s="92"/>
      <c r="WC289" s="92"/>
      <c r="WD289" s="92"/>
      <c r="WE289" s="92"/>
      <c r="WF289" s="92"/>
      <c r="WG289" s="92"/>
      <c r="WH289" s="92"/>
      <c r="WI289" s="92"/>
      <c r="WJ289" s="92"/>
      <c r="WK289" s="92"/>
      <c r="WL289" s="92"/>
      <c r="WM289" s="92"/>
      <c r="WN289" s="92"/>
      <c r="WO289" s="92"/>
      <c r="WP289" s="92"/>
      <c r="WQ289" s="92"/>
      <c r="WR289" s="92"/>
      <c r="WS289" s="92"/>
      <c r="WT289" s="92"/>
      <c r="WU289" s="92"/>
      <c r="WV289" s="92"/>
      <c r="WW289" s="92"/>
      <c r="WX289" s="92"/>
      <c r="WY289" s="92"/>
      <c r="WZ289" s="92"/>
      <c r="XA289" s="92"/>
      <c r="XB289" s="92"/>
      <c r="XC289" s="92"/>
      <c r="XD289" s="92"/>
      <c r="XE289" s="92"/>
      <c r="XF289" s="92"/>
      <c r="XG289" s="92"/>
      <c r="XH289" s="92"/>
      <c r="XI289" s="92"/>
      <c r="XJ289" s="92"/>
      <c r="XK289" s="92"/>
      <c r="XL289" s="92"/>
      <c r="XM289" s="92"/>
      <c r="XN289" s="92"/>
      <c r="XO289" s="92"/>
      <c r="XP289" s="92"/>
      <c r="XQ289" s="92"/>
      <c r="XR289" s="92"/>
      <c r="XS289" s="92"/>
      <c r="XT289" s="92"/>
      <c r="XU289" s="92"/>
      <c r="XV289" s="92"/>
      <c r="XW289" s="92"/>
      <c r="XX289" s="92"/>
      <c r="XY289" s="92"/>
      <c r="XZ289" s="92"/>
      <c r="YA289" s="92"/>
      <c r="YB289" s="92"/>
      <c r="YC289" s="92"/>
      <c r="YD289" s="92"/>
      <c r="YE289" s="92"/>
      <c r="YF289" s="92"/>
      <c r="YG289" s="92"/>
      <c r="YH289" s="92"/>
      <c r="YI289" s="92"/>
      <c r="YJ289" s="92"/>
      <c r="YK289" s="92"/>
      <c r="YL289" s="92"/>
      <c r="YM289" s="92"/>
      <c r="YN289" s="92"/>
      <c r="YO289" s="92"/>
      <c r="YP289" s="92"/>
      <c r="YQ289" s="92"/>
      <c r="YR289" s="92"/>
      <c r="YS289" s="92"/>
      <c r="YT289" s="92"/>
      <c r="YU289" s="92"/>
      <c r="YV289" s="92"/>
      <c r="YW289" s="92"/>
      <c r="YX289" s="92"/>
      <c r="YY289" s="92"/>
      <c r="YZ289" s="92"/>
      <c r="ZA289" s="92"/>
      <c r="ZB289" s="92"/>
      <c r="ZC289" s="92"/>
      <c r="ZD289" s="92"/>
      <c r="ZE289" s="92"/>
      <c r="ZF289" s="92"/>
      <c r="ZG289" s="92"/>
      <c r="ZH289" s="92"/>
      <c r="ZI289" s="92"/>
      <c r="ZJ289" s="92"/>
      <c r="ZK289" s="92"/>
      <c r="ZL289" s="92"/>
      <c r="ZM289" s="92"/>
      <c r="ZN289" s="92"/>
      <c r="ZO289" s="92"/>
      <c r="ZP289" s="92"/>
      <c r="ZQ289" s="92"/>
      <c r="ZR289" s="92"/>
      <c r="ZS289" s="92"/>
      <c r="ZT289" s="92"/>
      <c r="ZU289" s="92"/>
      <c r="ZV289" s="92"/>
      <c r="ZW289" s="92"/>
      <c r="ZX289" s="92"/>
      <c r="ZY289" s="92"/>
      <c r="ZZ289" s="92"/>
      <c r="AAA289" s="92"/>
      <c r="AAB289" s="92"/>
      <c r="AAC289" s="92"/>
      <c r="AAD289" s="92"/>
      <c r="AAE289" s="92"/>
      <c r="AAF289" s="92"/>
      <c r="AAG289" s="92"/>
      <c r="AAH289" s="92"/>
      <c r="AAI289" s="92"/>
      <c r="AAJ289" s="92"/>
      <c r="AAK289" s="92"/>
      <c r="AAL289" s="92"/>
      <c r="AAM289" s="92"/>
      <c r="AAN289" s="92"/>
      <c r="AAO289" s="92"/>
      <c r="AAP289" s="92"/>
      <c r="AAQ289" s="92"/>
      <c r="AAR289" s="92"/>
      <c r="AAS289" s="92"/>
      <c r="AAT289" s="92"/>
      <c r="AAU289" s="92"/>
      <c r="AAV289" s="92"/>
      <c r="AAW289" s="92"/>
      <c r="AAX289" s="92"/>
      <c r="AAY289" s="92"/>
      <c r="AAZ289" s="92"/>
      <c r="ABA289" s="92"/>
      <c r="ABB289" s="92"/>
      <c r="ABC289" s="92"/>
      <c r="ABD289" s="92"/>
      <c r="ABE289" s="92"/>
      <c r="ABF289" s="92"/>
      <c r="ABG289" s="92"/>
      <c r="ABH289" s="92"/>
      <c r="ABI289" s="92"/>
      <c r="ABJ289" s="92"/>
      <c r="ABK289" s="92"/>
      <c r="ABL289" s="92"/>
      <c r="ABM289" s="92"/>
      <c r="ABN289" s="92"/>
      <c r="ABO289" s="92"/>
      <c r="ABP289" s="92"/>
      <c r="ABQ289" s="92"/>
      <c r="ABR289" s="92"/>
      <c r="ABS289" s="92"/>
      <c r="ABT289" s="92"/>
      <c r="ABU289" s="92"/>
      <c r="ABV289" s="92"/>
      <c r="ABW289" s="92"/>
      <c r="ABX289" s="92"/>
      <c r="ABY289" s="92"/>
      <c r="ABZ289" s="92"/>
      <c r="ACA289" s="92"/>
      <c r="ACB289" s="92"/>
      <c r="ACC289" s="92"/>
      <c r="ACD289" s="92"/>
      <c r="ACE289" s="92"/>
      <c r="ACF289" s="92"/>
      <c r="ACG289" s="92"/>
      <c r="ACH289" s="92"/>
      <c r="ACI289" s="92"/>
      <c r="ACJ289" s="92"/>
      <c r="ACK289" s="92"/>
      <c r="ACL289" s="92"/>
      <c r="ACM289" s="92"/>
      <c r="ACN289" s="92"/>
      <c r="ACO289" s="92"/>
      <c r="ACP289" s="92"/>
      <c r="ACQ289" s="92"/>
      <c r="ACR289" s="92"/>
      <c r="ACS289" s="92"/>
      <c r="ACT289" s="92"/>
      <c r="ACU289" s="92"/>
      <c r="ACV289" s="92"/>
      <c r="ACW289" s="92"/>
      <c r="ACX289" s="92"/>
      <c r="ACY289" s="92"/>
      <c r="ACZ289" s="92"/>
      <c r="ADA289" s="92"/>
      <c r="ADB289" s="92"/>
      <c r="ADC289" s="92"/>
      <c r="ADD289" s="92"/>
      <c r="ADE289" s="92"/>
      <c r="ADF289" s="92"/>
      <c r="ADG289" s="92"/>
      <c r="ADH289" s="92"/>
      <c r="ADI289" s="92"/>
      <c r="ADJ289" s="92"/>
      <c r="ADK289" s="92"/>
      <c r="ADL289" s="92"/>
      <c r="ADM289" s="92"/>
      <c r="ADN289" s="92"/>
      <c r="ADO289" s="92"/>
      <c r="ADP289" s="92"/>
      <c r="ADQ289" s="92"/>
      <c r="ADR289" s="92"/>
      <c r="ADS289" s="92"/>
      <c r="ADT289" s="92"/>
      <c r="ADU289" s="92"/>
      <c r="ADV289" s="92"/>
      <c r="ADW289" s="92"/>
      <c r="ADX289" s="92"/>
      <c r="ADY289" s="92"/>
      <c r="ADZ289" s="92"/>
      <c r="AEA289" s="92"/>
      <c r="AEB289" s="92"/>
      <c r="AEC289" s="92"/>
      <c r="AED289" s="92"/>
      <c r="AEE289" s="92"/>
      <c r="AEF289" s="92"/>
      <c r="AEG289" s="92"/>
      <c r="AEH289" s="92"/>
      <c r="AEI289" s="92"/>
      <c r="AEJ289" s="92"/>
      <c r="AEK289" s="92"/>
      <c r="AEL289" s="92"/>
      <c r="AEM289" s="92"/>
      <c r="AEN289" s="92"/>
      <c r="AEO289" s="92"/>
      <c r="AEP289" s="92"/>
      <c r="AEQ289" s="92"/>
      <c r="AER289" s="92"/>
      <c r="AES289" s="92"/>
      <c r="AET289" s="92"/>
      <c r="AEU289" s="92"/>
      <c r="AEV289" s="92"/>
      <c r="AEW289" s="92"/>
      <c r="AEX289" s="92"/>
      <c r="AEY289" s="92"/>
      <c r="AEZ289" s="92"/>
      <c r="AFA289" s="92"/>
      <c r="AFB289" s="92"/>
      <c r="AFC289" s="92"/>
      <c r="AFD289" s="92"/>
      <c r="AFE289" s="92"/>
      <c r="AFF289" s="92"/>
      <c r="AFG289" s="92"/>
      <c r="AFH289" s="92"/>
      <c r="AFI289" s="92"/>
      <c r="AFJ289" s="92"/>
      <c r="AFK289" s="92"/>
      <c r="AFL289" s="92"/>
      <c r="AFM289" s="92"/>
      <c r="AFN289" s="92"/>
      <c r="AFO289" s="92"/>
      <c r="AFP289" s="92"/>
      <c r="AFQ289" s="92"/>
      <c r="AFR289" s="92"/>
      <c r="AFS289" s="92"/>
      <c r="AFT289" s="92"/>
      <c r="AFU289" s="92"/>
      <c r="AFV289" s="92"/>
      <c r="AFW289" s="92"/>
      <c r="AFX289" s="92"/>
      <c r="AFY289" s="92"/>
      <c r="AFZ289" s="92"/>
      <c r="AGA289" s="92"/>
      <c r="AGB289" s="92"/>
      <c r="AGC289" s="92"/>
      <c r="AGD289" s="92"/>
      <c r="AGE289" s="92"/>
      <c r="AGF289" s="92"/>
      <c r="AGG289" s="92"/>
      <c r="AGH289" s="92"/>
      <c r="AGI289" s="92"/>
      <c r="AGJ289" s="92"/>
      <c r="AGK289" s="92"/>
      <c r="AGL289" s="92"/>
      <c r="AGM289" s="92"/>
      <c r="AGN289" s="92"/>
      <c r="AGO289" s="92"/>
      <c r="AGP289" s="92"/>
      <c r="AGQ289" s="92"/>
      <c r="AGR289" s="92"/>
      <c r="AGS289" s="92"/>
      <c r="AGT289" s="92"/>
      <c r="AGU289" s="92"/>
      <c r="AGV289" s="92"/>
      <c r="AGW289" s="92"/>
      <c r="AGX289" s="92"/>
      <c r="AGY289" s="92"/>
      <c r="AGZ289" s="92"/>
      <c r="AHA289" s="92"/>
      <c r="AHB289" s="92"/>
      <c r="AHC289" s="92"/>
      <c r="AHD289" s="92"/>
      <c r="AHE289" s="92"/>
      <c r="AHF289" s="92"/>
      <c r="AHG289" s="92"/>
      <c r="AHH289" s="92"/>
      <c r="AHI289" s="92"/>
      <c r="AHJ289" s="92"/>
      <c r="AHK289" s="92"/>
      <c r="AHL289" s="92"/>
      <c r="AHM289" s="92"/>
      <c r="AHN289" s="92"/>
      <c r="AHO289" s="92"/>
      <c r="AHP289" s="92"/>
      <c r="AHQ289" s="92"/>
      <c r="AHR289" s="92"/>
      <c r="AHS289" s="92"/>
      <c r="AHT289" s="92"/>
      <c r="AHU289" s="92"/>
      <c r="AHV289" s="92"/>
      <c r="AHW289" s="92"/>
      <c r="AHX289" s="92"/>
      <c r="AHY289" s="92"/>
      <c r="AHZ289" s="92"/>
      <c r="AIA289" s="92"/>
      <c r="AIB289" s="92"/>
      <c r="AIC289" s="92"/>
      <c r="AID289" s="92"/>
      <c r="AIE289" s="92"/>
      <c r="AIF289" s="92"/>
      <c r="AIG289" s="92"/>
      <c r="AIH289" s="92"/>
      <c r="AII289" s="92"/>
      <c r="AIJ289" s="92"/>
      <c r="AIK289" s="92"/>
      <c r="AIL289" s="92"/>
      <c r="AIM289" s="92"/>
      <c r="AIN289" s="92"/>
      <c r="AIO289" s="92"/>
      <c r="AIP289" s="92"/>
      <c r="AIQ289" s="92"/>
      <c r="AIR289" s="92"/>
      <c r="AIS289" s="92"/>
      <c r="AIT289" s="92"/>
      <c r="AIU289" s="92"/>
      <c r="AIV289" s="92"/>
      <c r="AIW289" s="92"/>
      <c r="AIX289" s="92"/>
      <c r="AIY289" s="92"/>
      <c r="AIZ289" s="92"/>
      <c r="AJA289" s="92"/>
      <c r="AJB289" s="92"/>
      <c r="AJC289" s="92"/>
      <c r="AJD289" s="92"/>
      <c r="AJE289" s="92"/>
      <c r="AJF289" s="92"/>
      <c r="AJG289" s="92"/>
      <c r="AJH289" s="92"/>
      <c r="AJI289" s="92"/>
      <c r="AJJ289" s="92"/>
      <c r="AJK289" s="92"/>
    </row>
    <row r="290" spans="1:947" s="515" customFormat="1" ht="12.75" customHeight="1">
      <c r="A290" s="93"/>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2"/>
      <c r="CS290" s="92"/>
      <c r="CT290" s="92"/>
      <c r="CU290" s="92"/>
      <c r="CV290" s="92"/>
      <c r="CW290" s="92"/>
      <c r="CX290" s="92"/>
      <c r="CY290" s="92"/>
      <c r="CZ290" s="92"/>
      <c r="DA290" s="92"/>
      <c r="DB290" s="92"/>
      <c r="DC290" s="92"/>
      <c r="DD290" s="92"/>
      <c r="DE290" s="92"/>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2"/>
      <c r="EI290" s="92"/>
      <c r="EJ290" s="92"/>
      <c r="EK290" s="92"/>
      <c r="EL290" s="92"/>
      <c r="EM290" s="92"/>
      <c r="EN290" s="92"/>
      <c r="EO290" s="92"/>
      <c r="EP290" s="92"/>
      <c r="EQ290" s="92"/>
      <c r="ER290" s="92"/>
      <c r="ES290" s="92"/>
      <c r="ET290" s="92"/>
      <c r="EU290" s="92"/>
      <c r="EV290" s="92"/>
      <c r="EW290" s="92"/>
      <c r="EX290" s="92"/>
      <c r="EY290" s="92"/>
      <c r="EZ290" s="92"/>
      <c r="FA290" s="92"/>
      <c r="FB290" s="92"/>
      <c r="FC290" s="92"/>
      <c r="FD290" s="92"/>
      <c r="FE290" s="92"/>
      <c r="FF290" s="92"/>
      <c r="FG290" s="92"/>
      <c r="FH290" s="92"/>
      <c r="FI290" s="92"/>
      <c r="FJ290" s="92"/>
      <c r="FK290" s="92"/>
      <c r="FL290" s="92"/>
      <c r="FM290" s="92"/>
      <c r="FN290" s="92"/>
      <c r="FO290" s="92"/>
      <c r="FP290" s="92"/>
      <c r="FQ290" s="92"/>
      <c r="FR290" s="92"/>
      <c r="FS290" s="92"/>
      <c r="FT290" s="92"/>
      <c r="FU290" s="92"/>
      <c r="FV290" s="92"/>
      <c r="FW290" s="92"/>
      <c r="FX290" s="92"/>
      <c r="FY290" s="92"/>
      <c r="FZ290" s="92"/>
      <c r="GA290" s="92"/>
      <c r="GB290" s="92"/>
      <c r="GC290" s="92"/>
      <c r="GD290" s="92"/>
      <c r="GE290" s="92"/>
      <c r="GF290" s="92"/>
      <c r="GG290" s="92"/>
      <c r="GH290" s="92"/>
      <c r="GI290" s="92"/>
      <c r="GJ290" s="92"/>
      <c r="GK290" s="92"/>
      <c r="GL290" s="92"/>
      <c r="GM290" s="92"/>
      <c r="GN290" s="92"/>
      <c r="GO290" s="92"/>
      <c r="GP290" s="92"/>
      <c r="GQ290" s="92"/>
      <c r="GR290" s="92"/>
      <c r="GS290" s="92"/>
      <c r="GT290" s="92"/>
      <c r="GU290" s="92"/>
      <c r="GV290" s="92"/>
      <c r="GW290" s="92"/>
      <c r="GX290" s="92"/>
      <c r="GY290" s="92"/>
      <c r="GZ290" s="92"/>
      <c r="HA290" s="92"/>
      <c r="HB290" s="92"/>
      <c r="HC290" s="92"/>
      <c r="HD290" s="92"/>
      <c r="HE290" s="92"/>
      <c r="HF290" s="92"/>
      <c r="HG290" s="92"/>
      <c r="HH290" s="92"/>
      <c r="HI290" s="92"/>
      <c r="HJ290" s="92"/>
      <c r="HK290" s="92"/>
      <c r="HL290" s="92"/>
      <c r="HM290" s="92"/>
      <c r="HN290" s="92"/>
      <c r="HO290" s="92"/>
      <c r="HP290" s="92"/>
      <c r="HQ290" s="92"/>
      <c r="HR290" s="92"/>
      <c r="HS290" s="92"/>
      <c r="HT290" s="92"/>
      <c r="HU290" s="92"/>
      <c r="HV290" s="92"/>
      <c r="HW290" s="92"/>
      <c r="HX290" s="92"/>
      <c r="HY290" s="92"/>
      <c r="HZ290" s="92"/>
      <c r="IA290" s="92"/>
      <c r="IB290" s="92"/>
      <c r="IC290" s="92"/>
      <c r="ID290" s="92"/>
      <c r="IE290" s="92"/>
      <c r="IF290" s="92"/>
      <c r="IG290" s="92"/>
      <c r="IH290" s="92"/>
      <c r="II290" s="92"/>
      <c r="IJ290" s="92"/>
      <c r="IK290" s="92"/>
      <c r="IL290" s="92"/>
      <c r="IM290" s="92"/>
      <c r="IN290" s="92"/>
      <c r="IO290" s="92"/>
      <c r="IP290" s="92"/>
      <c r="IQ290" s="92"/>
      <c r="IR290" s="92"/>
      <c r="IS290" s="92"/>
      <c r="IT290" s="92"/>
      <c r="IU290" s="92"/>
      <c r="IV290" s="92"/>
      <c r="IW290" s="92"/>
      <c r="IX290" s="92"/>
      <c r="IY290" s="92"/>
      <c r="IZ290" s="92"/>
      <c r="JA290" s="92"/>
      <c r="JB290" s="92"/>
      <c r="JC290" s="92"/>
      <c r="JD290" s="92"/>
      <c r="JE290" s="92"/>
      <c r="JF290" s="92"/>
      <c r="JG290" s="92"/>
      <c r="JH290" s="92"/>
      <c r="JI290" s="92"/>
      <c r="JJ290" s="92"/>
      <c r="JK290" s="92"/>
      <c r="JL290" s="92"/>
      <c r="JM290" s="92"/>
      <c r="JN290" s="92"/>
      <c r="JO290" s="92"/>
      <c r="JP290" s="92"/>
      <c r="JQ290" s="92"/>
      <c r="JR290" s="92"/>
      <c r="JS290" s="92"/>
      <c r="JT290" s="92"/>
      <c r="JU290" s="92"/>
      <c r="JV290" s="92"/>
      <c r="JW290" s="92"/>
      <c r="JX290" s="92"/>
      <c r="JY290" s="92"/>
      <c r="JZ290" s="92"/>
      <c r="KA290" s="92"/>
      <c r="KB290" s="92"/>
      <c r="KC290" s="92"/>
      <c r="KD290" s="92"/>
      <c r="KE290" s="92"/>
      <c r="KF290" s="92"/>
      <c r="KG290" s="92"/>
      <c r="KH290" s="92"/>
      <c r="KI290" s="92"/>
      <c r="KJ290" s="92"/>
      <c r="KK290" s="92"/>
      <c r="KL290" s="92"/>
      <c r="KM290" s="92"/>
      <c r="KN290" s="92"/>
      <c r="KO290" s="92"/>
      <c r="KP290" s="92"/>
      <c r="KQ290" s="92"/>
      <c r="KR290" s="92"/>
      <c r="KS290" s="92"/>
      <c r="KT290" s="92"/>
      <c r="KU290" s="92"/>
      <c r="KV290" s="92"/>
      <c r="KW290" s="92"/>
      <c r="KX290" s="92"/>
      <c r="KY290" s="92"/>
      <c r="KZ290" s="92"/>
      <c r="LA290" s="92"/>
      <c r="LB290" s="92"/>
      <c r="LC290" s="92"/>
      <c r="LD290" s="92"/>
      <c r="LE290" s="92"/>
      <c r="LF290" s="92"/>
      <c r="LG290" s="92"/>
      <c r="LH290" s="92"/>
      <c r="LI290" s="92"/>
      <c r="LJ290" s="92"/>
      <c r="LK290" s="92"/>
      <c r="LL290" s="92"/>
      <c r="LM290" s="92"/>
      <c r="LN290" s="92"/>
      <c r="LO290" s="92"/>
      <c r="LP290" s="92"/>
      <c r="LQ290" s="92"/>
      <c r="LR290" s="92"/>
      <c r="LS290" s="92"/>
      <c r="LT290" s="92"/>
      <c r="LU290" s="92"/>
      <c r="LV290" s="92"/>
      <c r="LW290" s="92"/>
      <c r="LX290" s="92"/>
      <c r="LY290" s="92"/>
      <c r="LZ290" s="92"/>
      <c r="MA290" s="92"/>
      <c r="MB290" s="92"/>
      <c r="MC290" s="92"/>
      <c r="MD290" s="92"/>
      <c r="ME290" s="92"/>
      <c r="MF290" s="92"/>
      <c r="MG290" s="92"/>
      <c r="MH290" s="92"/>
      <c r="MI290" s="92"/>
      <c r="MJ290" s="92"/>
      <c r="MK290" s="92"/>
      <c r="ML290" s="92"/>
      <c r="MM290" s="92"/>
      <c r="MN290" s="92"/>
      <c r="MO290" s="92"/>
      <c r="MP290" s="92"/>
      <c r="MQ290" s="92"/>
      <c r="MR290" s="92"/>
      <c r="MS290" s="92"/>
      <c r="MT290" s="92"/>
      <c r="MU290" s="92"/>
      <c r="MV290" s="92"/>
      <c r="MW290" s="92"/>
      <c r="MX290" s="92"/>
      <c r="MY290" s="92"/>
      <c r="MZ290" s="92"/>
      <c r="NA290" s="92"/>
      <c r="NB290" s="92"/>
      <c r="NC290" s="92"/>
      <c r="ND290" s="92"/>
      <c r="NE290" s="92"/>
      <c r="NF290" s="92"/>
      <c r="NG290" s="92"/>
      <c r="NH290" s="92"/>
      <c r="NI290" s="92"/>
      <c r="NJ290" s="92"/>
      <c r="NK290" s="92"/>
      <c r="NL290" s="92"/>
      <c r="NM290" s="92"/>
      <c r="NN290" s="92"/>
      <c r="NO290" s="92"/>
      <c r="NP290" s="92"/>
      <c r="NQ290" s="92"/>
      <c r="NR290" s="92"/>
      <c r="NS290" s="92"/>
      <c r="NT290" s="92"/>
      <c r="NU290" s="92"/>
      <c r="NV290" s="92"/>
      <c r="NW290" s="92"/>
      <c r="NX290" s="92"/>
      <c r="NY290" s="92"/>
      <c r="NZ290" s="92"/>
      <c r="OA290" s="92"/>
      <c r="OB290" s="92"/>
      <c r="OC290" s="92"/>
      <c r="OD290" s="92"/>
      <c r="OE290" s="92"/>
      <c r="OF290" s="92"/>
      <c r="OG290" s="92"/>
      <c r="OH290" s="92"/>
      <c r="OI290" s="92"/>
      <c r="OJ290" s="92"/>
      <c r="OK290" s="92"/>
      <c r="OL290" s="92"/>
      <c r="OM290" s="92"/>
      <c r="ON290" s="92"/>
      <c r="OO290" s="92"/>
      <c r="OP290" s="92"/>
      <c r="OQ290" s="92"/>
      <c r="OR290" s="92"/>
      <c r="OS290" s="92"/>
      <c r="OT290" s="92"/>
      <c r="OU290" s="92"/>
      <c r="OV290" s="92"/>
      <c r="OW290" s="92"/>
      <c r="OX290" s="92"/>
      <c r="OY290" s="92"/>
      <c r="OZ290" s="92"/>
      <c r="PA290" s="92"/>
      <c r="PB290" s="92"/>
      <c r="PC290" s="92"/>
      <c r="PD290" s="92"/>
      <c r="PE290" s="92"/>
      <c r="PF290" s="92"/>
      <c r="PG290" s="92"/>
      <c r="PH290" s="92"/>
      <c r="PI290" s="92"/>
      <c r="PJ290" s="92"/>
      <c r="PK290" s="92"/>
      <c r="PL290" s="92"/>
      <c r="PM290" s="92"/>
      <c r="PN290" s="92"/>
      <c r="PO290" s="92"/>
      <c r="PP290" s="92"/>
      <c r="PQ290" s="92"/>
      <c r="PR290" s="92"/>
      <c r="PS290" s="92"/>
      <c r="PT290" s="92"/>
      <c r="PU290" s="92"/>
      <c r="PV290" s="92"/>
      <c r="PW290" s="92"/>
      <c r="PX290" s="92"/>
      <c r="PY290" s="92"/>
      <c r="PZ290" s="92"/>
      <c r="QA290" s="92"/>
      <c r="QB290" s="92"/>
      <c r="QC290" s="92"/>
      <c r="QD290" s="92"/>
      <c r="QE290" s="92"/>
      <c r="QF290" s="92"/>
      <c r="QG290" s="92"/>
      <c r="QH290" s="92"/>
      <c r="QI290" s="92"/>
      <c r="QJ290" s="92"/>
      <c r="QK290" s="92"/>
      <c r="QL290" s="92"/>
      <c r="QM290" s="92"/>
      <c r="QN290" s="92"/>
      <c r="QO290" s="92"/>
      <c r="QP290" s="92"/>
      <c r="QQ290" s="92"/>
      <c r="QR290" s="92"/>
      <c r="QS290" s="92"/>
      <c r="QT290" s="92"/>
      <c r="QU290" s="92"/>
      <c r="QV290" s="92"/>
      <c r="QW290" s="92"/>
      <c r="QX290" s="92"/>
      <c r="QY290" s="92"/>
      <c r="QZ290" s="92"/>
      <c r="RA290" s="92"/>
      <c r="RB290" s="92"/>
      <c r="RC290" s="92"/>
      <c r="RD290" s="92"/>
      <c r="RE290" s="92"/>
      <c r="RF290" s="92"/>
      <c r="RG290" s="92"/>
      <c r="RH290" s="92"/>
      <c r="RI290" s="92"/>
      <c r="RJ290" s="92"/>
      <c r="RK290" s="92"/>
      <c r="RL290" s="92"/>
      <c r="RM290" s="92"/>
      <c r="RN290" s="92"/>
      <c r="RO290" s="92"/>
      <c r="RP290" s="92"/>
      <c r="RQ290" s="92"/>
      <c r="RR290" s="92"/>
      <c r="RS290" s="92"/>
      <c r="RT290" s="92"/>
      <c r="RU290" s="92"/>
      <c r="RV290" s="92"/>
      <c r="RW290" s="92"/>
      <c r="RX290" s="92"/>
      <c r="RY290" s="92"/>
      <c r="RZ290" s="92"/>
      <c r="SA290" s="92"/>
      <c r="SB290" s="92"/>
      <c r="SC290" s="92"/>
      <c r="SD290" s="92"/>
      <c r="SE290" s="92"/>
      <c r="SF290" s="92"/>
      <c r="SG290" s="92"/>
      <c r="SH290" s="92"/>
      <c r="SI290" s="92"/>
      <c r="SJ290" s="92"/>
      <c r="SK290" s="92"/>
      <c r="SL290" s="92"/>
      <c r="SM290" s="92"/>
      <c r="SN290" s="92"/>
      <c r="SO290" s="92"/>
      <c r="SP290" s="92"/>
      <c r="SQ290" s="92"/>
      <c r="SR290" s="92"/>
      <c r="SS290" s="92"/>
      <c r="ST290" s="92"/>
      <c r="SU290" s="92"/>
      <c r="SV290" s="92"/>
      <c r="SW290" s="92"/>
      <c r="SX290" s="92"/>
      <c r="SY290" s="92"/>
      <c r="SZ290" s="92"/>
      <c r="TA290" s="92"/>
      <c r="TB290" s="92"/>
      <c r="TC290" s="92"/>
      <c r="TD290" s="92"/>
      <c r="TE290" s="92"/>
      <c r="TF290" s="92"/>
      <c r="TG290" s="92"/>
      <c r="TH290" s="92"/>
      <c r="TI290" s="92"/>
      <c r="TJ290" s="92"/>
      <c r="TK290" s="92"/>
      <c r="TL290" s="92"/>
      <c r="TM290" s="92"/>
      <c r="TN290" s="92"/>
      <c r="TO290" s="92"/>
      <c r="TP290" s="92"/>
      <c r="TQ290" s="92"/>
      <c r="TR290" s="92"/>
      <c r="TS290" s="92"/>
      <c r="TT290" s="92"/>
      <c r="TU290" s="92"/>
      <c r="TV290" s="92"/>
      <c r="TW290" s="92"/>
      <c r="TX290" s="92"/>
      <c r="TY290" s="92"/>
      <c r="TZ290" s="92"/>
      <c r="UA290" s="92"/>
      <c r="UB290" s="92"/>
      <c r="UC290" s="92"/>
      <c r="UD290" s="92"/>
      <c r="UE290" s="92"/>
      <c r="UF290" s="92"/>
      <c r="UG290" s="92"/>
      <c r="UH290" s="92"/>
      <c r="UI290" s="92"/>
      <c r="UJ290" s="92"/>
      <c r="UK290" s="92"/>
      <c r="UL290" s="92"/>
      <c r="UM290" s="92"/>
      <c r="UN290" s="92"/>
      <c r="UO290" s="92"/>
      <c r="UP290" s="92"/>
      <c r="UQ290" s="92"/>
      <c r="UR290" s="92"/>
      <c r="US290" s="92"/>
      <c r="UT290" s="92"/>
      <c r="UU290" s="92"/>
      <c r="UV290" s="92"/>
      <c r="UW290" s="92"/>
      <c r="UX290" s="92"/>
      <c r="UY290" s="92"/>
      <c r="UZ290" s="92"/>
      <c r="VA290" s="92"/>
      <c r="VB290" s="92"/>
      <c r="VC290" s="92"/>
      <c r="VD290" s="92"/>
      <c r="VE290" s="92"/>
      <c r="VF290" s="92"/>
      <c r="VG290" s="92"/>
      <c r="VH290" s="92"/>
      <c r="VI290" s="92"/>
      <c r="VJ290" s="92"/>
      <c r="VK290" s="92"/>
      <c r="VL290" s="92"/>
      <c r="VM290" s="92"/>
      <c r="VN290" s="92"/>
      <c r="VO290" s="92"/>
      <c r="VP290" s="92"/>
      <c r="VQ290" s="92"/>
      <c r="VR290" s="92"/>
      <c r="VS290" s="92"/>
      <c r="VT290" s="92"/>
      <c r="VU290" s="92"/>
      <c r="VV290" s="92"/>
      <c r="VW290" s="92"/>
      <c r="VX290" s="92"/>
      <c r="VY290" s="92"/>
      <c r="VZ290" s="92"/>
      <c r="WA290" s="92"/>
      <c r="WB290" s="92"/>
      <c r="WC290" s="92"/>
      <c r="WD290" s="92"/>
      <c r="WE290" s="92"/>
      <c r="WF290" s="92"/>
      <c r="WG290" s="92"/>
      <c r="WH290" s="92"/>
      <c r="WI290" s="92"/>
      <c r="WJ290" s="92"/>
      <c r="WK290" s="92"/>
      <c r="WL290" s="92"/>
      <c r="WM290" s="92"/>
      <c r="WN290" s="92"/>
      <c r="WO290" s="92"/>
      <c r="WP290" s="92"/>
      <c r="WQ290" s="92"/>
      <c r="WR290" s="92"/>
      <c r="WS290" s="92"/>
      <c r="WT290" s="92"/>
      <c r="WU290" s="92"/>
      <c r="WV290" s="92"/>
      <c r="WW290" s="92"/>
      <c r="WX290" s="92"/>
      <c r="WY290" s="92"/>
      <c r="WZ290" s="92"/>
      <c r="XA290" s="92"/>
      <c r="XB290" s="92"/>
      <c r="XC290" s="92"/>
      <c r="XD290" s="92"/>
      <c r="XE290" s="92"/>
      <c r="XF290" s="92"/>
      <c r="XG290" s="92"/>
      <c r="XH290" s="92"/>
      <c r="XI290" s="92"/>
      <c r="XJ290" s="92"/>
      <c r="XK290" s="92"/>
      <c r="XL290" s="92"/>
      <c r="XM290" s="92"/>
      <c r="XN290" s="92"/>
      <c r="XO290" s="92"/>
      <c r="XP290" s="92"/>
      <c r="XQ290" s="92"/>
      <c r="XR290" s="92"/>
      <c r="XS290" s="92"/>
      <c r="XT290" s="92"/>
      <c r="XU290" s="92"/>
      <c r="XV290" s="92"/>
      <c r="XW290" s="92"/>
      <c r="XX290" s="92"/>
      <c r="XY290" s="92"/>
      <c r="XZ290" s="92"/>
      <c r="YA290" s="92"/>
      <c r="YB290" s="92"/>
      <c r="YC290" s="92"/>
      <c r="YD290" s="92"/>
      <c r="YE290" s="92"/>
      <c r="YF290" s="92"/>
      <c r="YG290" s="92"/>
      <c r="YH290" s="92"/>
      <c r="YI290" s="92"/>
      <c r="YJ290" s="92"/>
      <c r="YK290" s="92"/>
      <c r="YL290" s="92"/>
      <c r="YM290" s="92"/>
      <c r="YN290" s="92"/>
      <c r="YO290" s="92"/>
      <c r="YP290" s="92"/>
      <c r="YQ290" s="92"/>
      <c r="YR290" s="92"/>
      <c r="YS290" s="92"/>
      <c r="YT290" s="92"/>
      <c r="YU290" s="92"/>
      <c r="YV290" s="92"/>
      <c r="YW290" s="92"/>
      <c r="YX290" s="92"/>
      <c r="YY290" s="92"/>
      <c r="YZ290" s="92"/>
      <c r="ZA290" s="92"/>
      <c r="ZB290" s="92"/>
      <c r="ZC290" s="92"/>
      <c r="ZD290" s="92"/>
      <c r="ZE290" s="92"/>
      <c r="ZF290" s="92"/>
      <c r="ZG290" s="92"/>
      <c r="ZH290" s="92"/>
      <c r="ZI290" s="92"/>
      <c r="ZJ290" s="92"/>
      <c r="ZK290" s="92"/>
      <c r="ZL290" s="92"/>
      <c r="ZM290" s="92"/>
      <c r="ZN290" s="92"/>
      <c r="ZO290" s="92"/>
      <c r="ZP290" s="92"/>
      <c r="ZQ290" s="92"/>
      <c r="ZR290" s="92"/>
      <c r="ZS290" s="92"/>
      <c r="ZT290" s="92"/>
      <c r="ZU290" s="92"/>
      <c r="ZV290" s="92"/>
      <c r="ZW290" s="92"/>
      <c r="ZX290" s="92"/>
      <c r="ZY290" s="92"/>
      <c r="ZZ290" s="92"/>
      <c r="AAA290" s="92"/>
      <c r="AAB290" s="92"/>
      <c r="AAC290" s="92"/>
      <c r="AAD290" s="92"/>
      <c r="AAE290" s="92"/>
      <c r="AAF290" s="92"/>
      <c r="AAG290" s="92"/>
      <c r="AAH290" s="92"/>
      <c r="AAI290" s="92"/>
      <c r="AAJ290" s="92"/>
      <c r="AAK290" s="92"/>
      <c r="AAL290" s="92"/>
      <c r="AAM290" s="92"/>
      <c r="AAN290" s="92"/>
      <c r="AAO290" s="92"/>
      <c r="AAP290" s="92"/>
      <c r="AAQ290" s="92"/>
      <c r="AAR290" s="92"/>
      <c r="AAS290" s="92"/>
      <c r="AAT290" s="92"/>
      <c r="AAU290" s="92"/>
      <c r="AAV290" s="92"/>
      <c r="AAW290" s="92"/>
      <c r="AAX290" s="92"/>
      <c r="AAY290" s="92"/>
      <c r="AAZ290" s="92"/>
      <c r="ABA290" s="92"/>
      <c r="ABB290" s="92"/>
      <c r="ABC290" s="92"/>
      <c r="ABD290" s="92"/>
      <c r="ABE290" s="92"/>
      <c r="ABF290" s="92"/>
      <c r="ABG290" s="92"/>
      <c r="ABH290" s="92"/>
      <c r="ABI290" s="92"/>
      <c r="ABJ290" s="92"/>
      <c r="ABK290" s="92"/>
      <c r="ABL290" s="92"/>
      <c r="ABM290" s="92"/>
      <c r="ABN290" s="92"/>
      <c r="ABO290" s="92"/>
      <c r="ABP290" s="92"/>
      <c r="ABQ290" s="92"/>
      <c r="ABR290" s="92"/>
      <c r="ABS290" s="92"/>
      <c r="ABT290" s="92"/>
      <c r="ABU290" s="92"/>
      <c r="ABV290" s="92"/>
      <c r="ABW290" s="92"/>
      <c r="ABX290" s="92"/>
      <c r="ABY290" s="92"/>
      <c r="ABZ290" s="92"/>
      <c r="ACA290" s="92"/>
      <c r="ACB290" s="92"/>
      <c r="ACC290" s="92"/>
      <c r="ACD290" s="92"/>
      <c r="ACE290" s="92"/>
      <c r="ACF290" s="92"/>
      <c r="ACG290" s="92"/>
      <c r="ACH290" s="92"/>
      <c r="ACI290" s="92"/>
      <c r="ACJ290" s="92"/>
      <c r="ACK290" s="92"/>
      <c r="ACL290" s="92"/>
      <c r="ACM290" s="92"/>
      <c r="ACN290" s="92"/>
      <c r="ACO290" s="92"/>
      <c r="ACP290" s="92"/>
      <c r="ACQ290" s="92"/>
      <c r="ACR290" s="92"/>
      <c r="ACS290" s="92"/>
      <c r="ACT290" s="92"/>
      <c r="ACU290" s="92"/>
      <c r="ACV290" s="92"/>
      <c r="ACW290" s="92"/>
      <c r="ACX290" s="92"/>
      <c r="ACY290" s="92"/>
      <c r="ACZ290" s="92"/>
      <c r="ADA290" s="92"/>
      <c r="ADB290" s="92"/>
      <c r="ADC290" s="92"/>
      <c r="ADD290" s="92"/>
      <c r="ADE290" s="92"/>
      <c r="ADF290" s="92"/>
      <c r="ADG290" s="92"/>
      <c r="ADH290" s="92"/>
      <c r="ADI290" s="92"/>
      <c r="ADJ290" s="92"/>
      <c r="ADK290" s="92"/>
      <c r="ADL290" s="92"/>
      <c r="ADM290" s="92"/>
      <c r="ADN290" s="92"/>
      <c r="ADO290" s="92"/>
      <c r="ADP290" s="92"/>
      <c r="ADQ290" s="92"/>
      <c r="ADR290" s="92"/>
      <c r="ADS290" s="92"/>
      <c r="ADT290" s="92"/>
      <c r="ADU290" s="92"/>
      <c r="ADV290" s="92"/>
      <c r="ADW290" s="92"/>
      <c r="ADX290" s="92"/>
      <c r="ADY290" s="92"/>
      <c r="ADZ290" s="92"/>
      <c r="AEA290" s="92"/>
      <c r="AEB290" s="92"/>
      <c r="AEC290" s="92"/>
      <c r="AED290" s="92"/>
      <c r="AEE290" s="92"/>
      <c r="AEF290" s="92"/>
      <c r="AEG290" s="92"/>
      <c r="AEH290" s="92"/>
      <c r="AEI290" s="92"/>
      <c r="AEJ290" s="92"/>
      <c r="AEK290" s="92"/>
      <c r="AEL290" s="92"/>
      <c r="AEM290" s="92"/>
      <c r="AEN290" s="92"/>
      <c r="AEO290" s="92"/>
      <c r="AEP290" s="92"/>
      <c r="AEQ290" s="92"/>
      <c r="AER290" s="92"/>
      <c r="AES290" s="92"/>
      <c r="AET290" s="92"/>
      <c r="AEU290" s="92"/>
      <c r="AEV290" s="92"/>
      <c r="AEW290" s="92"/>
      <c r="AEX290" s="92"/>
      <c r="AEY290" s="92"/>
      <c r="AEZ290" s="92"/>
      <c r="AFA290" s="92"/>
      <c r="AFB290" s="92"/>
      <c r="AFC290" s="92"/>
      <c r="AFD290" s="92"/>
      <c r="AFE290" s="92"/>
      <c r="AFF290" s="92"/>
      <c r="AFG290" s="92"/>
      <c r="AFH290" s="92"/>
      <c r="AFI290" s="92"/>
      <c r="AFJ290" s="92"/>
      <c r="AFK290" s="92"/>
      <c r="AFL290" s="92"/>
      <c r="AFM290" s="92"/>
      <c r="AFN290" s="92"/>
      <c r="AFO290" s="92"/>
      <c r="AFP290" s="92"/>
      <c r="AFQ290" s="92"/>
      <c r="AFR290" s="92"/>
      <c r="AFS290" s="92"/>
      <c r="AFT290" s="92"/>
      <c r="AFU290" s="92"/>
      <c r="AFV290" s="92"/>
      <c r="AFW290" s="92"/>
      <c r="AFX290" s="92"/>
      <c r="AFY290" s="92"/>
      <c r="AFZ290" s="92"/>
      <c r="AGA290" s="92"/>
      <c r="AGB290" s="92"/>
      <c r="AGC290" s="92"/>
      <c r="AGD290" s="92"/>
      <c r="AGE290" s="92"/>
      <c r="AGF290" s="92"/>
      <c r="AGG290" s="92"/>
      <c r="AGH290" s="92"/>
      <c r="AGI290" s="92"/>
      <c r="AGJ290" s="92"/>
      <c r="AGK290" s="92"/>
      <c r="AGL290" s="92"/>
      <c r="AGM290" s="92"/>
      <c r="AGN290" s="92"/>
      <c r="AGO290" s="92"/>
      <c r="AGP290" s="92"/>
      <c r="AGQ290" s="92"/>
      <c r="AGR290" s="92"/>
      <c r="AGS290" s="92"/>
      <c r="AGT290" s="92"/>
      <c r="AGU290" s="92"/>
      <c r="AGV290" s="92"/>
      <c r="AGW290" s="92"/>
      <c r="AGX290" s="92"/>
      <c r="AGY290" s="92"/>
      <c r="AGZ290" s="92"/>
      <c r="AHA290" s="92"/>
      <c r="AHB290" s="92"/>
      <c r="AHC290" s="92"/>
      <c r="AHD290" s="92"/>
      <c r="AHE290" s="92"/>
      <c r="AHF290" s="92"/>
      <c r="AHG290" s="92"/>
      <c r="AHH290" s="92"/>
      <c r="AHI290" s="92"/>
      <c r="AHJ290" s="92"/>
      <c r="AHK290" s="92"/>
      <c r="AHL290" s="92"/>
      <c r="AHM290" s="92"/>
      <c r="AHN290" s="92"/>
      <c r="AHO290" s="92"/>
      <c r="AHP290" s="92"/>
      <c r="AHQ290" s="92"/>
      <c r="AHR290" s="92"/>
      <c r="AHS290" s="92"/>
      <c r="AHT290" s="92"/>
      <c r="AHU290" s="92"/>
      <c r="AHV290" s="92"/>
      <c r="AHW290" s="92"/>
      <c r="AHX290" s="92"/>
      <c r="AHY290" s="92"/>
      <c r="AHZ290" s="92"/>
      <c r="AIA290" s="92"/>
      <c r="AIB290" s="92"/>
      <c r="AIC290" s="92"/>
      <c r="AID290" s="92"/>
      <c r="AIE290" s="92"/>
      <c r="AIF290" s="92"/>
      <c r="AIG290" s="92"/>
      <c r="AIH290" s="92"/>
      <c r="AII290" s="92"/>
      <c r="AIJ290" s="92"/>
      <c r="AIK290" s="92"/>
      <c r="AIL290" s="92"/>
      <c r="AIM290" s="92"/>
      <c r="AIN290" s="92"/>
      <c r="AIO290" s="92"/>
      <c r="AIP290" s="92"/>
      <c r="AIQ290" s="92"/>
      <c r="AIR290" s="92"/>
      <c r="AIS290" s="92"/>
      <c r="AIT290" s="92"/>
      <c r="AIU290" s="92"/>
      <c r="AIV290" s="92"/>
      <c r="AIW290" s="92"/>
      <c r="AIX290" s="92"/>
      <c r="AIY290" s="92"/>
      <c r="AIZ290" s="92"/>
      <c r="AJA290" s="92"/>
      <c r="AJB290" s="92"/>
      <c r="AJC290" s="92"/>
      <c r="AJD290" s="92"/>
      <c r="AJE290" s="92"/>
      <c r="AJF290" s="92"/>
      <c r="AJG290" s="92"/>
      <c r="AJH290" s="92"/>
      <c r="AJI290" s="92"/>
      <c r="AJJ290" s="92"/>
      <c r="AJK290" s="92"/>
    </row>
    <row r="291" spans="1:947" s="515" customFormat="1" ht="12.75" customHeight="1">
      <c r="A291" s="93"/>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c r="CK291" s="92"/>
      <c r="CL291" s="92"/>
      <c r="CM291" s="92"/>
      <c r="CN291" s="92"/>
      <c r="CO291" s="92"/>
      <c r="CP291" s="92"/>
      <c r="CQ291" s="92"/>
      <c r="CR291" s="92"/>
      <c r="CS291" s="92"/>
      <c r="CT291" s="92"/>
      <c r="CU291" s="92"/>
      <c r="CV291" s="92"/>
      <c r="CW291" s="92"/>
      <c r="CX291" s="92"/>
      <c r="CY291" s="92"/>
      <c r="CZ291" s="92"/>
      <c r="DA291" s="92"/>
      <c r="DB291" s="92"/>
      <c r="DC291" s="92"/>
      <c r="DD291" s="92"/>
      <c r="DE291" s="92"/>
      <c r="DF291" s="92"/>
      <c r="DG291" s="92"/>
      <c r="DH291" s="92"/>
      <c r="DI291" s="92"/>
      <c r="DJ291" s="92"/>
      <c r="DK291" s="92"/>
      <c r="DL291" s="92"/>
      <c r="DM291" s="92"/>
      <c r="DN291" s="92"/>
      <c r="DO291" s="92"/>
      <c r="DP291" s="92"/>
      <c r="DQ291" s="92"/>
      <c r="DR291" s="92"/>
      <c r="DS291" s="92"/>
      <c r="DT291" s="92"/>
      <c r="DU291" s="92"/>
      <c r="DV291" s="92"/>
      <c r="DW291" s="92"/>
      <c r="DX291" s="92"/>
      <c r="DY291" s="92"/>
      <c r="DZ291" s="92"/>
      <c r="EA291" s="92"/>
      <c r="EB291" s="92"/>
      <c r="EC291" s="92"/>
      <c r="ED291" s="92"/>
      <c r="EE291" s="92"/>
      <c r="EF291" s="92"/>
      <c r="EG291" s="92"/>
      <c r="EH291" s="92"/>
      <c r="EI291" s="92"/>
      <c r="EJ291" s="92"/>
      <c r="EK291" s="92"/>
      <c r="EL291" s="92"/>
      <c r="EM291" s="92"/>
      <c r="EN291" s="92"/>
      <c r="EO291" s="92"/>
      <c r="EP291" s="92"/>
      <c r="EQ291" s="92"/>
      <c r="ER291" s="92"/>
      <c r="ES291" s="92"/>
      <c r="ET291" s="92"/>
      <c r="EU291" s="92"/>
      <c r="EV291" s="92"/>
      <c r="EW291" s="92"/>
      <c r="EX291" s="92"/>
      <c r="EY291" s="92"/>
      <c r="EZ291" s="92"/>
      <c r="FA291" s="92"/>
      <c r="FB291" s="92"/>
      <c r="FC291" s="92"/>
      <c r="FD291" s="92"/>
      <c r="FE291" s="92"/>
      <c r="FF291" s="92"/>
      <c r="FG291" s="92"/>
      <c r="FH291" s="92"/>
      <c r="FI291" s="92"/>
      <c r="FJ291" s="92"/>
      <c r="FK291" s="92"/>
      <c r="FL291" s="92"/>
      <c r="FM291" s="92"/>
      <c r="FN291" s="92"/>
      <c r="FO291" s="92"/>
      <c r="FP291" s="92"/>
      <c r="FQ291" s="92"/>
      <c r="FR291" s="92"/>
      <c r="FS291" s="92"/>
      <c r="FT291" s="92"/>
      <c r="FU291" s="92"/>
      <c r="FV291" s="92"/>
      <c r="FW291" s="92"/>
      <c r="FX291" s="92"/>
      <c r="FY291" s="92"/>
      <c r="FZ291" s="92"/>
      <c r="GA291" s="92"/>
      <c r="GB291" s="92"/>
      <c r="GC291" s="92"/>
      <c r="GD291" s="92"/>
      <c r="GE291" s="92"/>
      <c r="GF291" s="92"/>
      <c r="GG291" s="92"/>
      <c r="GH291" s="92"/>
      <c r="GI291" s="92"/>
      <c r="GJ291" s="92"/>
      <c r="GK291" s="92"/>
      <c r="GL291" s="92"/>
      <c r="GM291" s="92"/>
      <c r="GN291" s="92"/>
      <c r="GO291" s="92"/>
      <c r="GP291" s="92"/>
      <c r="GQ291" s="92"/>
      <c r="GR291" s="92"/>
      <c r="GS291" s="92"/>
      <c r="GT291" s="92"/>
      <c r="GU291" s="92"/>
      <c r="GV291" s="92"/>
      <c r="GW291" s="92"/>
      <c r="GX291" s="92"/>
      <c r="GY291" s="92"/>
      <c r="GZ291" s="92"/>
      <c r="HA291" s="92"/>
      <c r="HB291" s="92"/>
      <c r="HC291" s="92"/>
      <c r="HD291" s="92"/>
      <c r="HE291" s="92"/>
      <c r="HF291" s="92"/>
      <c r="HG291" s="92"/>
      <c r="HH291" s="92"/>
      <c r="HI291" s="92"/>
      <c r="HJ291" s="92"/>
      <c r="HK291" s="92"/>
      <c r="HL291" s="92"/>
      <c r="HM291" s="92"/>
      <c r="HN291" s="92"/>
      <c r="HO291" s="92"/>
      <c r="HP291" s="92"/>
      <c r="HQ291" s="92"/>
      <c r="HR291" s="92"/>
      <c r="HS291" s="92"/>
      <c r="HT291" s="92"/>
      <c r="HU291" s="92"/>
      <c r="HV291" s="92"/>
      <c r="HW291" s="92"/>
      <c r="HX291" s="92"/>
      <c r="HY291" s="92"/>
      <c r="HZ291" s="92"/>
      <c r="IA291" s="92"/>
      <c r="IB291" s="92"/>
      <c r="IC291" s="92"/>
      <c r="ID291" s="92"/>
      <c r="IE291" s="92"/>
      <c r="IF291" s="92"/>
      <c r="IG291" s="92"/>
      <c r="IH291" s="92"/>
      <c r="II291" s="92"/>
      <c r="IJ291" s="92"/>
      <c r="IK291" s="92"/>
      <c r="IL291" s="92"/>
      <c r="IM291" s="92"/>
      <c r="IN291" s="92"/>
      <c r="IO291" s="92"/>
      <c r="IP291" s="92"/>
      <c r="IQ291" s="92"/>
      <c r="IR291" s="92"/>
      <c r="IS291" s="92"/>
      <c r="IT291" s="92"/>
      <c r="IU291" s="92"/>
      <c r="IV291" s="92"/>
      <c r="IW291" s="92"/>
      <c r="IX291" s="92"/>
      <c r="IY291" s="92"/>
      <c r="IZ291" s="92"/>
      <c r="JA291" s="92"/>
      <c r="JB291" s="92"/>
      <c r="JC291" s="92"/>
      <c r="JD291" s="92"/>
      <c r="JE291" s="92"/>
      <c r="JF291" s="92"/>
      <c r="JG291" s="92"/>
      <c r="JH291" s="92"/>
      <c r="JI291" s="92"/>
      <c r="JJ291" s="92"/>
      <c r="JK291" s="92"/>
      <c r="JL291" s="92"/>
      <c r="JM291" s="92"/>
      <c r="JN291" s="92"/>
      <c r="JO291" s="92"/>
      <c r="JP291" s="92"/>
      <c r="JQ291" s="92"/>
      <c r="JR291" s="92"/>
      <c r="JS291" s="92"/>
      <c r="JT291" s="92"/>
      <c r="JU291" s="92"/>
      <c r="JV291" s="92"/>
      <c r="JW291" s="92"/>
      <c r="JX291" s="92"/>
      <c r="JY291" s="92"/>
      <c r="JZ291" s="92"/>
      <c r="KA291" s="92"/>
      <c r="KB291" s="92"/>
      <c r="KC291" s="92"/>
      <c r="KD291" s="92"/>
      <c r="KE291" s="92"/>
      <c r="KF291" s="92"/>
      <c r="KG291" s="92"/>
      <c r="KH291" s="92"/>
      <c r="KI291" s="92"/>
      <c r="KJ291" s="92"/>
      <c r="KK291" s="92"/>
      <c r="KL291" s="92"/>
      <c r="KM291" s="92"/>
      <c r="KN291" s="92"/>
      <c r="KO291" s="92"/>
      <c r="KP291" s="92"/>
      <c r="KQ291" s="92"/>
      <c r="KR291" s="92"/>
      <c r="KS291" s="92"/>
      <c r="KT291" s="92"/>
      <c r="KU291" s="92"/>
      <c r="KV291" s="92"/>
      <c r="KW291" s="92"/>
      <c r="KX291" s="92"/>
      <c r="KY291" s="92"/>
      <c r="KZ291" s="92"/>
      <c r="LA291" s="92"/>
      <c r="LB291" s="92"/>
      <c r="LC291" s="92"/>
      <c r="LD291" s="92"/>
      <c r="LE291" s="92"/>
      <c r="LF291" s="92"/>
      <c r="LG291" s="92"/>
      <c r="LH291" s="92"/>
      <c r="LI291" s="92"/>
      <c r="LJ291" s="92"/>
      <c r="LK291" s="92"/>
      <c r="LL291" s="92"/>
      <c r="LM291" s="92"/>
      <c r="LN291" s="92"/>
      <c r="LO291" s="92"/>
      <c r="LP291" s="92"/>
      <c r="LQ291" s="92"/>
      <c r="LR291" s="92"/>
      <c r="LS291" s="92"/>
      <c r="LT291" s="92"/>
      <c r="LU291" s="92"/>
      <c r="LV291" s="92"/>
      <c r="LW291" s="92"/>
      <c r="LX291" s="92"/>
      <c r="LY291" s="92"/>
      <c r="LZ291" s="92"/>
      <c r="MA291" s="92"/>
      <c r="MB291" s="92"/>
      <c r="MC291" s="92"/>
      <c r="MD291" s="92"/>
      <c r="ME291" s="92"/>
      <c r="MF291" s="92"/>
      <c r="MG291" s="92"/>
      <c r="MH291" s="92"/>
      <c r="MI291" s="92"/>
      <c r="MJ291" s="92"/>
      <c r="MK291" s="92"/>
      <c r="ML291" s="92"/>
      <c r="MM291" s="92"/>
      <c r="MN291" s="92"/>
      <c r="MO291" s="92"/>
      <c r="MP291" s="92"/>
      <c r="MQ291" s="92"/>
      <c r="MR291" s="92"/>
      <c r="MS291" s="92"/>
      <c r="MT291" s="92"/>
      <c r="MU291" s="92"/>
      <c r="MV291" s="92"/>
      <c r="MW291" s="92"/>
      <c r="MX291" s="92"/>
      <c r="MY291" s="92"/>
      <c r="MZ291" s="92"/>
      <c r="NA291" s="92"/>
      <c r="NB291" s="92"/>
      <c r="NC291" s="92"/>
      <c r="ND291" s="92"/>
      <c r="NE291" s="92"/>
      <c r="NF291" s="92"/>
      <c r="NG291" s="92"/>
      <c r="NH291" s="92"/>
      <c r="NI291" s="92"/>
      <c r="NJ291" s="92"/>
      <c r="NK291" s="92"/>
      <c r="NL291" s="92"/>
      <c r="NM291" s="92"/>
      <c r="NN291" s="92"/>
      <c r="NO291" s="92"/>
      <c r="NP291" s="92"/>
      <c r="NQ291" s="92"/>
      <c r="NR291" s="92"/>
      <c r="NS291" s="92"/>
      <c r="NT291" s="92"/>
      <c r="NU291" s="92"/>
      <c r="NV291" s="92"/>
      <c r="NW291" s="92"/>
      <c r="NX291" s="92"/>
      <c r="NY291" s="92"/>
      <c r="NZ291" s="92"/>
      <c r="OA291" s="92"/>
      <c r="OB291" s="92"/>
      <c r="OC291" s="92"/>
      <c r="OD291" s="92"/>
      <c r="OE291" s="92"/>
      <c r="OF291" s="92"/>
      <c r="OG291" s="92"/>
      <c r="OH291" s="92"/>
      <c r="OI291" s="92"/>
      <c r="OJ291" s="92"/>
      <c r="OK291" s="92"/>
      <c r="OL291" s="92"/>
      <c r="OM291" s="92"/>
      <c r="ON291" s="92"/>
      <c r="OO291" s="92"/>
      <c r="OP291" s="92"/>
      <c r="OQ291" s="92"/>
      <c r="OR291" s="92"/>
      <c r="OS291" s="92"/>
      <c r="OT291" s="92"/>
      <c r="OU291" s="92"/>
      <c r="OV291" s="92"/>
      <c r="OW291" s="92"/>
      <c r="OX291" s="92"/>
      <c r="OY291" s="92"/>
      <c r="OZ291" s="92"/>
      <c r="PA291" s="92"/>
      <c r="PB291" s="92"/>
      <c r="PC291" s="92"/>
      <c r="PD291" s="92"/>
      <c r="PE291" s="92"/>
      <c r="PF291" s="92"/>
      <c r="PG291" s="92"/>
      <c r="PH291" s="92"/>
      <c r="PI291" s="92"/>
      <c r="PJ291" s="92"/>
      <c r="PK291" s="92"/>
      <c r="PL291" s="92"/>
      <c r="PM291" s="92"/>
      <c r="PN291" s="92"/>
      <c r="PO291" s="92"/>
      <c r="PP291" s="92"/>
      <c r="PQ291" s="92"/>
      <c r="PR291" s="92"/>
      <c r="PS291" s="92"/>
      <c r="PT291" s="92"/>
      <c r="PU291" s="92"/>
      <c r="PV291" s="92"/>
      <c r="PW291" s="92"/>
      <c r="PX291" s="92"/>
      <c r="PY291" s="92"/>
      <c r="PZ291" s="92"/>
      <c r="QA291" s="92"/>
      <c r="QB291" s="92"/>
      <c r="QC291" s="92"/>
      <c r="QD291" s="92"/>
      <c r="QE291" s="92"/>
      <c r="QF291" s="92"/>
      <c r="QG291" s="92"/>
      <c r="QH291" s="92"/>
      <c r="QI291" s="92"/>
      <c r="QJ291" s="92"/>
      <c r="QK291" s="92"/>
      <c r="QL291" s="92"/>
      <c r="QM291" s="92"/>
      <c r="QN291" s="92"/>
      <c r="QO291" s="92"/>
      <c r="QP291" s="92"/>
      <c r="QQ291" s="92"/>
      <c r="QR291" s="92"/>
      <c r="QS291" s="92"/>
      <c r="QT291" s="92"/>
      <c r="QU291" s="92"/>
      <c r="QV291" s="92"/>
      <c r="QW291" s="92"/>
      <c r="QX291" s="92"/>
      <c r="QY291" s="92"/>
      <c r="QZ291" s="92"/>
      <c r="RA291" s="92"/>
      <c r="RB291" s="92"/>
      <c r="RC291" s="92"/>
      <c r="RD291" s="92"/>
      <c r="RE291" s="92"/>
      <c r="RF291" s="92"/>
      <c r="RG291" s="92"/>
      <c r="RH291" s="92"/>
      <c r="RI291" s="92"/>
      <c r="RJ291" s="92"/>
      <c r="RK291" s="92"/>
      <c r="RL291" s="92"/>
      <c r="RM291" s="92"/>
      <c r="RN291" s="92"/>
      <c r="RO291" s="92"/>
      <c r="RP291" s="92"/>
      <c r="RQ291" s="92"/>
      <c r="RR291" s="92"/>
      <c r="RS291" s="92"/>
      <c r="RT291" s="92"/>
      <c r="RU291" s="92"/>
      <c r="RV291" s="92"/>
      <c r="RW291" s="92"/>
      <c r="RX291" s="92"/>
      <c r="RY291" s="92"/>
      <c r="RZ291" s="92"/>
      <c r="SA291" s="92"/>
      <c r="SB291" s="92"/>
      <c r="SC291" s="92"/>
      <c r="SD291" s="92"/>
      <c r="SE291" s="92"/>
      <c r="SF291" s="92"/>
      <c r="SG291" s="92"/>
      <c r="SH291" s="92"/>
      <c r="SI291" s="92"/>
      <c r="SJ291" s="92"/>
      <c r="SK291" s="92"/>
      <c r="SL291" s="92"/>
      <c r="SM291" s="92"/>
      <c r="SN291" s="92"/>
      <c r="SO291" s="92"/>
      <c r="SP291" s="92"/>
      <c r="SQ291" s="92"/>
      <c r="SR291" s="92"/>
      <c r="SS291" s="92"/>
      <c r="ST291" s="92"/>
      <c r="SU291" s="92"/>
      <c r="SV291" s="92"/>
      <c r="SW291" s="92"/>
      <c r="SX291" s="92"/>
      <c r="SY291" s="92"/>
      <c r="SZ291" s="92"/>
      <c r="TA291" s="92"/>
      <c r="TB291" s="92"/>
      <c r="TC291" s="92"/>
      <c r="TD291" s="92"/>
      <c r="TE291" s="92"/>
      <c r="TF291" s="92"/>
      <c r="TG291" s="92"/>
      <c r="TH291" s="92"/>
      <c r="TI291" s="92"/>
      <c r="TJ291" s="92"/>
      <c r="TK291" s="92"/>
      <c r="TL291" s="92"/>
      <c r="TM291" s="92"/>
      <c r="TN291" s="92"/>
      <c r="TO291" s="92"/>
      <c r="TP291" s="92"/>
      <c r="TQ291" s="92"/>
      <c r="TR291" s="92"/>
      <c r="TS291" s="92"/>
      <c r="TT291" s="92"/>
      <c r="TU291" s="92"/>
      <c r="TV291" s="92"/>
      <c r="TW291" s="92"/>
      <c r="TX291" s="92"/>
      <c r="TY291" s="92"/>
      <c r="TZ291" s="92"/>
      <c r="UA291" s="92"/>
      <c r="UB291" s="92"/>
      <c r="UC291" s="92"/>
      <c r="UD291" s="92"/>
      <c r="UE291" s="92"/>
      <c r="UF291" s="92"/>
      <c r="UG291" s="92"/>
      <c r="UH291" s="92"/>
      <c r="UI291" s="92"/>
      <c r="UJ291" s="92"/>
      <c r="UK291" s="92"/>
      <c r="UL291" s="92"/>
      <c r="UM291" s="92"/>
      <c r="UN291" s="92"/>
      <c r="UO291" s="92"/>
      <c r="UP291" s="92"/>
      <c r="UQ291" s="92"/>
      <c r="UR291" s="92"/>
      <c r="US291" s="92"/>
      <c r="UT291" s="92"/>
      <c r="UU291" s="92"/>
      <c r="UV291" s="92"/>
      <c r="UW291" s="92"/>
      <c r="UX291" s="92"/>
      <c r="UY291" s="92"/>
      <c r="UZ291" s="92"/>
      <c r="VA291" s="92"/>
      <c r="VB291" s="92"/>
      <c r="VC291" s="92"/>
      <c r="VD291" s="92"/>
      <c r="VE291" s="92"/>
      <c r="VF291" s="92"/>
      <c r="VG291" s="92"/>
      <c r="VH291" s="92"/>
      <c r="VI291" s="92"/>
      <c r="VJ291" s="92"/>
      <c r="VK291" s="92"/>
      <c r="VL291" s="92"/>
      <c r="VM291" s="92"/>
      <c r="VN291" s="92"/>
      <c r="VO291" s="92"/>
      <c r="VP291" s="92"/>
      <c r="VQ291" s="92"/>
      <c r="VR291" s="92"/>
      <c r="VS291" s="92"/>
      <c r="VT291" s="92"/>
      <c r="VU291" s="92"/>
      <c r="VV291" s="92"/>
      <c r="VW291" s="92"/>
      <c r="VX291" s="92"/>
      <c r="VY291" s="92"/>
      <c r="VZ291" s="92"/>
      <c r="WA291" s="92"/>
      <c r="WB291" s="92"/>
      <c r="WC291" s="92"/>
      <c r="WD291" s="92"/>
      <c r="WE291" s="92"/>
      <c r="WF291" s="92"/>
      <c r="WG291" s="92"/>
      <c r="WH291" s="92"/>
      <c r="WI291" s="92"/>
      <c r="WJ291" s="92"/>
      <c r="WK291" s="92"/>
      <c r="WL291" s="92"/>
      <c r="WM291" s="92"/>
      <c r="WN291" s="92"/>
      <c r="WO291" s="92"/>
      <c r="WP291" s="92"/>
      <c r="WQ291" s="92"/>
      <c r="WR291" s="92"/>
      <c r="WS291" s="92"/>
      <c r="WT291" s="92"/>
      <c r="WU291" s="92"/>
      <c r="WV291" s="92"/>
      <c r="WW291" s="92"/>
      <c r="WX291" s="92"/>
      <c r="WY291" s="92"/>
      <c r="WZ291" s="92"/>
      <c r="XA291" s="92"/>
      <c r="XB291" s="92"/>
      <c r="XC291" s="92"/>
      <c r="XD291" s="92"/>
      <c r="XE291" s="92"/>
      <c r="XF291" s="92"/>
      <c r="XG291" s="92"/>
      <c r="XH291" s="92"/>
      <c r="XI291" s="92"/>
      <c r="XJ291" s="92"/>
      <c r="XK291" s="92"/>
      <c r="XL291" s="92"/>
      <c r="XM291" s="92"/>
      <c r="XN291" s="92"/>
      <c r="XO291" s="92"/>
      <c r="XP291" s="92"/>
      <c r="XQ291" s="92"/>
      <c r="XR291" s="92"/>
      <c r="XS291" s="92"/>
      <c r="XT291" s="92"/>
      <c r="XU291" s="92"/>
      <c r="XV291" s="92"/>
      <c r="XW291" s="92"/>
      <c r="XX291" s="92"/>
      <c r="XY291" s="92"/>
      <c r="XZ291" s="92"/>
      <c r="YA291" s="92"/>
      <c r="YB291" s="92"/>
      <c r="YC291" s="92"/>
      <c r="YD291" s="92"/>
      <c r="YE291" s="92"/>
      <c r="YF291" s="92"/>
      <c r="YG291" s="92"/>
      <c r="YH291" s="92"/>
      <c r="YI291" s="92"/>
      <c r="YJ291" s="92"/>
      <c r="YK291" s="92"/>
      <c r="YL291" s="92"/>
      <c r="YM291" s="92"/>
      <c r="YN291" s="92"/>
      <c r="YO291" s="92"/>
      <c r="YP291" s="92"/>
      <c r="YQ291" s="92"/>
      <c r="YR291" s="92"/>
      <c r="YS291" s="92"/>
      <c r="YT291" s="92"/>
      <c r="YU291" s="92"/>
      <c r="YV291" s="92"/>
      <c r="YW291" s="92"/>
      <c r="YX291" s="92"/>
      <c r="YY291" s="92"/>
      <c r="YZ291" s="92"/>
      <c r="ZA291" s="92"/>
      <c r="ZB291" s="92"/>
      <c r="ZC291" s="92"/>
      <c r="ZD291" s="92"/>
      <c r="ZE291" s="92"/>
      <c r="ZF291" s="92"/>
      <c r="ZG291" s="92"/>
      <c r="ZH291" s="92"/>
      <c r="ZI291" s="92"/>
      <c r="ZJ291" s="92"/>
      <c r="ZK291" s="92"/>
      <c r="ZL291" s="92"/>
      <c r="ZM291" s="92"/>
      <c r="ZN291" s="92"/>
      <c r="ZO291" s="92"/>
      <c r="ZP291" s="92"/>
      <c r="ZQ291" s="92"/>
      <c r="ZR291" s="92"/>
      <c r="ZS291" s="92"/>
      <c r="ZT291" s="92"/>
      <c r="ZU291" s="92"/>
      <c r="ZV291" s="92"/>
      <c r="ZW291" s="92"/>
      <c r="ZX291" s="92"/>
      <c r="ZY291" s="92"/>
      <c r="ZZ291" s="92"/>
      <c r="AAA291" s="92"/>
      <c r="AAB291" s="92"/>
      <c r="AAC291" s="92"/>
      <c r="AAD291" s="92"/>
      <c r="AAE291" s="92"/>
      <c r="AAF291" s="92"/>
      <c r="AAG291" s="92"/>
      <c r="AAH291" s="92"/>
      <c r="AAI291" s="92"/>
      <c r="AAJ291" s="92"/>
      <c r="AAK291" s="92"/>
      <c r="AAL291" s="92"/>
      <c r="AAM291" s="92"/>
      <c r="AAN291" s="92"/>
      <c r="AAO291" s="92"/>
      <c r="AAP291" s="92"/>
      <c r="AAQ291" s="92"/>
      <c r="AAR291" s="92"/>
      <c r="AAS291" s="92"/>
      <c r="AAT291" s="92"/>
      <c r="AAU291" s="92"/>
      <c r="AAV291" s="92"/>
      <c r="AAW291" s="92"/>
      <c r="AAX291" s="92"/>
      <c r="AAY291" s="92"/>
      <c r="AAZ291" s="92"/>
      <c r="ABA291" s="92"/>
      <c r="ABB291" s="92"/>
      <c r="ABC291" s="92"/>
      <c r="ABD291" s="92"/>
      <c r="ABE291" s="92"/>
      <c r="ABF291" s="92"/>
      <c r="ABG291" s="92"/>
      <c r="ABH291" s="92"/>
      <c r="ABI291" s="92"/>
      <c r="ABJ291" s="92"/>
      <c r="ABK291" s="92"/>
      <c r="ABL291" s="92"/>
      <c r="ABM291" s="92"/>
      <c r="ABN291" s="92"/>
      <c r="ABO291" s="92"/>
      <c r="ABP291" s="92"/>
      <c r="ABQ291" s="92"/>
      <c r="ABR291" s="92"/>
      <c r="ABS291" s="92"/>
      <c r="ABT291" s="92"/>
      <c r="ABU291" s="92"/>
      <c r="ABV291" s="92"/>
      <c r="ABW291" s="92"/>
      <c r="ABX291" s="92"/>
      <c r="ABY291" s="92"/>
      <c r="ABZ291" s="92"/>
      <c r="ACA291" s="92"/>
      <c r="ACB291" s="92"/>
      <c r="ACC291" s="92"/>
      <c r="ACD291" s="92"/>
      <c r="ACE291" s="92"/>
      <c r="ACF291" s="92"/>
      <c r="ACG291" s="92"/>
      <c r="ACH291" s="92"/>
      <c r="ACI291" s="92"/>
      <c r="ACJ291" s="92"/>
      <c r="ACK291" s="92"/>
      <c r="ACL291" s="92"/>
      <c r="ACM291" s="92"/>
      <c r="ACN291" s="92"/>
      <c r="ACO291" s="92"/>
      <c r="ACP291" s="92"/>
      <c r="ACQ291" s="92"/>
      <c r="ACR291" s="92"/>
      <c r="ACS291" s="92"/>
      <c r="ACT291" s="92"/>
      <c r="ACU291" s="92"/>
      <c r="ACV291" s="92"/>
      <c r="ACW291" s="92"/>
      <c r="ACX291" s="92"/>
      <c r="ACY291" s="92"/>
      <c r="ACZ291" s="92"/>
      <c r="ADA291" s="92"/>
      <c r="ADB291" s="92"/>
      <c r="ADC291" s="92"/>
      <c r="ADD291" s="92"/>
      <c r="ADE291" s="92"/>
      <c r="ADF291" s="92"/>
      <c r="ADG291" s="92"/>
      <c r="ADH291" s="92"/>
      <c r="ADI291" s="92"/>
      <c r="ADJ291" s="92"/>
      <c r="ADK291" s="92"/>
      <c r="ADL291" s="92"/>
      <c r="ADM291" s="92"/>
      <c r="ADN291" s="92"/>
      <c r="ADO291" s="92"/>
      <c r="ADP291" s="92"/>
      <c r="ADQ291" s="92"/>
      <c r="ADR291" s="92"/>
      <c r="ADS291" s="92"/>
      <c r="ADT291" s="92"/>
      <c r="ADU291" s="92"/>
      <c r="ADV291" s="92"/>
      <c r="ADW291" s="92"/>
      <c r="ADX291" s="92"/>
      <c r="ADY291" s="92"/>
      <c r="ADZ291" s="92"/>
      <c r="AEA291" s="92"/>
      <c r="AEB291" s="92"/>
      <c r="AEC291" s="92"/>
      <c r="AED291" s="92"/>
      <c r="AEE291" s="92"/>
      <c r="AEF291" s="92"/>
      <c r="AEG291" s="92"/>
      <c r="AEH291" s="92"/>
      <c r="AEI291" s="92"/>
      <c r="AEJ291" s="92"/>
      <c r="AEK291" s="92"/>
      <c r="AEL291" s="92"/>
      <c r="AEM291" s="92"/>
      <c r="AEN291" s="92"/>
      <c r="AEO291" s="92"/>
      <c r="AEP291" s="92"/>
      <c r="AEQ291" s="92"/>
      <c r="AER291" s="92"/>
      <c r="AES291" s="92"/>
      <c r="AET291" s="92"/>
      <c r="AEU291" s="92"/>
      <c r="AEV291" s="92"/>
      <c r="AEW291" s="92"/>
      <c r="AEX291" s="92"/>
      <c r="AEY291" s="92"/>
      <c r="AEZ291" s="92"/>
      <c r="AFA291" s="92"/>
      <c r="AFB291" s="92"/>
      <c r="AFC291" s="92"/>
      <c r="AFD291" s="92"/>
      <c r="AFE291" s="92"/>
      <c r="AFF291" s="92"/>
      <c r="AFG291" s="92"/>
      <c r="AFH291" s="92"/>
      <c r="AFI291" s="92"/>
      <c r="AFJ291" s="92"/>
      <c r="AFK291" s="92"/>
      <c r="AFL291" s="92"/>
      <c r="AFM291" s="92"/>
      <c r="AFN291" s="92"/>
      <c r="AFO291" s="92"/>
      <c r="AFP291" s="92"/>
      <c r="AFQ291" s="92"/>
      <c r="AFR291" s="92"/>
      <c r="AFS291" s="92"/>
      <c r="AFT291" s="92"/>
      <c r="AFU291" s="92"/>
      <c r="AFV291" s="92"/>
      <c r="AFW291" s="92"/>
      <c r="AFX291" s="92"/>
      <c r="AFY291" s="92"/>
      <c r="AFZ291" s="92"/>
      <c r="AGA291" s="92"/>
      <c r="AGB291" s="92"/>
      <c r="AGC291" s="92"/>
      <c r="AGD291" s="92"/>
      <c r="AGE291" s="92"/>
      <c r="AGF291" s="92"/>
      <c r="AGG291" s="92"/>
      <c r="AGH291" s="92"/>
      <c r="AGI291" s="92"/>
      <c r="AGJ291" s="92"/>
      <c r="AGK291" s="92"/>
      <c r="AGL291" s="92"/>
      <c r="AGM291" s="92"/>
      <c r="AGN291" s="92"/>
      <c r="AGO291" s="92"/>
      <c r="AGP291" s="92"/>
      <c r="AGQ291" s="92"/>
      <c r="AGR291" s="92"/>
      <c r="AGS291" s="92"/>
      <c r="AGT291" s="92"/>
      <c r="AGU291" s="92"/>
      <c r="AGV291" s="92"/>
      <c r="AGW291" s="92"/>
      <c r="AGX291" s="92"/>
      <c r="AGY291" s="92"/>
      <c r="AGZ291" s="92"/>
      <c r="AHA291" s="92"/>
      <c r="AHB291" s="92"/>
      <c r="AHC291" s="92"/>
      <c r="AHD291" s="92"/>
      <c r="AHE291" s="92"/>
      <c r="AHF291" s="92"/>
      <c r="AHG291" s="92"/>
      <c r="AHH291" s="92"/>
      <c r="AHI291" s="92"/>
      <c r="AHJ291" s="92"/>
      <c r="AHK291" s="92"/>
      <c r="AHL291" s="92"/>
      <c r="AHM291" s="92"/>
      <c r="AHN291" s="92"/>
      <c r="AHO291" s="92"/>
      <c r="AHP291" s="92"/>
      <c r="AHQ291" s="92"/>
      <c r="AHR291" s="92"/>
      <c r="AHS291" s="92"/>
      <c r="AHT291" s="92"/>
      <c r="AHU291" s="92"/>
      <c r="AHV291" s="92"/>
      <c r="AHW291" s="92"/>
      <c r="AHX291" s="92"/>
      <c r="AHY291" s="92"/>
      <c r="AHZ291" s="92"/>
      <c r="AIA291" s="92"/>
      <c r="AIB291" s="92"/>
      <c r="AIC291" s="92"/>
      <c r="AID291" s="92"/>
      <c r="AIE291" s="92"/>
      <c r="AIF291" s="92"/>
      <c r="AIG291" s="92"/>
      <c r="AIH291" s="92"/>
      <c r="AII291" s="92"/>
      <c r="AIJ291" s="92"/>
      <c r="AIK291" s="92"/>
      <c r="AIL291" s="92"/>
      <c r="AIM291" s="92"/>
      <c r="AIN291" s="92"/>
      <c r="AIO291" s="92"/>
      <c r="AIP291" s="92"/>
      <c r="AIQ291" s="92"/>
      <c r="AIR291" s="92"/>
      <c r="AIS291" s="92"/>
      <c r="AIT291" s="92"/>
      <c r="AIU291" s="92"/>
      <c r="AIV291" s="92"/>
      <c r="AIW291" s="92"/>
      <c r="AIX291" s="92"/>
      <c r="AIY291" s="92"/>
      <c r="AIZ291" s="92"/>
      <c r="AJA291" s="92"/>
      <c r="AJB291" s="92"/>
      <c r="AJC291" s="92"/>
      <c r="AJD291" s="92"/>
      <c r="AJE291" s="92"/>
      <c r="AJF291" s="92"/>
      <c r="AJG291" s="92"/>
      <c r="AJH291" s="92"/>
      <c r="AJI291" s="92"/>
      <c r="AJJ291" s="92"/>
      <c r="AJK291" s="92"/>
    </row>
    <row r="292" spans="1:947" s="515" customFormat="1" ht="12.75" customHeight="1">
      <c r="A292" s="93"/>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2"/>
      <c r="DV292" s="92"/>
      <c r="DW292" s="92"/>
      <c r="DX292" s="92"/>
      <c r="DY292" s="92"/>
      <c r="DZ292" s="92"/>
      <c r="EA292" s="92"/>
      <c r="EB292" s="92"/>
      <c r="EC292" s="92"/>
      <c r="ED292" s="92"/>
      <c r="EE292" s="92"/>
      <c r="EF292" s="92"/>
      <c r="EG292" s="92"/>
      <c r="EH292" s="92"/>
      <c r="EI292" s="92"/>
      <c r="EJ292" s="92"/>
      <c r="EK292" s="92"/>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2"/>
      <c r="FL292" s="92"/>
      <c r="FM292" s="92"/>
      <c r="FN292" s="92"/>
      <c r="FO292" s="92"/>
      <c r="FP292" s="92"/>
      <c r="FQ292" s="92"/>
      <c r="FR292" s="92"/>
      <c r="FS292" s="92"/>
      <c r="FT292" s="92"/>
      <c r="FU292" s="92"/>
      <c r="FV292" s="92"/>
      <c r="FW292" s="92"/>
      <c r="FX292" s="92"/>
      <c r="FY292" s="92"/>
      <c r="FZ292" s="92"/>
      <c r="GA292" s="92"/>
      <c r="GB292" s="92"/>
      <c r="GC292" s="92"/>
      <c r="GD292" s="92"/>
      <c r="GE292" s="92"/>
      <c r="GF292" s="92"/>
      <c r="GG292" s="92"/>
      <c r="GH292" s="92"/>
      <c r="GI292" s="92"/>
      <c r="GJ292" s="92"/>
      <c r="GK292" s="92"/>
      <c r="GL292" s="92"/>
      <c r="GM292" s="92"/>
      <c r="GN292" s="92"/>
      <c r="GO292" s="92"/>
      <c r="GP292" s="92"/>
      <c r="GQ292" s="92"/>
      <c r="GR292" s="92"/>
      <c r="GS292" s="92"/>
      <c r="GT292" s="92"/>
      <c r="GU292" s="92"/>
      <c r="GV292" s="92"/>
      <c r="GW292" s="92"/>
      <c r="GX292" s="92"/>
      <c r="GY292" s="92"/>
      <c r="GZ292" s="92"/>
      <c r="HA292" s="92"/>
      <c r="HB292" s="92"/>
      <c r="HC292" s="92"/>
      <c r="HD292" s="92"/>
      <c r="HE292" s="92"/>
      <c r="HF292" s="92"/>
      <c r="HG292" s="92"/>
      <c r="HH292" s="92"/>
      <c r="HI292" s="92"/>
      <c r="HJ292" s="92"/>
      <c r="HK292" s="92"/>
      <c r="HL292" s="92"/>
      <c r="HM292" s="92"/>
      <c r="HN292" s="92"/>
      <c r="HO292" s="92"/>
      <c r="HP292" s="92"/>
      <c r="HQ292" s="92"/>
      <c r="HR292" s="92"/>
      <c r="HS292" s="92"/>
      <c r="HT292" s="92"/>
      <c r="HU292" s="92"/>
      <c r="HV292" s="92"/>
      <c r="HW292" s="92"/>
      <c r="HX292" s="92"/>
      <c r="HY292" s="92"/>
      <c r="HZ292" s="92"/>
      <c r="IA292" s="92"/>
      <c r="IB292" s="92"/>
      <c r="IC292" s="92"/>
      <c r="ID292" s="92"/>
      <c r="IE292" s="92"/>
      <c r="IF292" s="92"/>
      <c r="IG292" s="92"/>
      <c r="IH292" s="92"/>
      <c r="II292" s="92"/>
      <c r="IJ292" s="92"/>
      <c r="IK292" s="92"/>
      <c r="IL292" s="92"/>
      <c r="IM292" s="92"/>
      <c r="IN292" s="92"/>
      <c r="IO292" s="92"/>
      <c r="IP292" s="92"/>
      <c r="IQ292" s="92"/>
      <c r="IR292" s="92"/>
      <c r="IS292" s="92"/>
      <c r="IT292" s="92"/>
      <c r="IU292" s="92"/>
      <c r="IV292" s="92"/>
      <c r="IW292" s="92"/>
      <c r="IX292" s="92"/>
      <c r="IY292" s="92"/>
      <c r="IZ292" s="92"/>
      <c r="JA292" s="92"/>
      <c r="JB292" s="92"/>
      <c r="JC292" s="92"/>
      <c r="JD292" s="92"/>
      <c r="JE292" s="92"/>
      <c r="JF292" s="92"/>
      <c r="JG292" s="92"/>
      <c r="JH292" s="92"/>
      <c r="JI292" s="92"/>
      <c r="JJ292" s="92"/>
      <c r="JK292" s="92"/>
      <c r="JL292" s="92"/>
      <c r="JM292" s="92"/>
      <c r="JN292" s="92"/>
      <c r="JO292" s="92"/>
      <c r="JP292" s="92"/>
      <c r="JQ292" s="92"/>
      <c r="JR292" s="92"/>
      <c r="JS292" s="92"/>
      <c r="JT292" s="92"/>
      <c r="JU292" s="92"/>
      <c r="JV292" s="92"/>
      <c r="JW292" s="92"/>
      <c r="JX292" s="92"/>
      <c r="JY292" s="92"/>
      <c r="JZ292" s="92"/>
      <c r="KA292" s="92"/>
      <c r="KB292" s="92"/>
      <c r="KC292" s="92"/>
      <c r="KD292" s="92"/>
      <c r="KE292" s="92"/>
      <c r="KF292" s="92"/>
      <c r="KG292" s="92"/>
      <c r="KH292" s="92"/>
      <c r="KI292" s="92"/>
      <c r="KJ292" s="92"/>
      <c r="KK292" s="92"/>
      <c r="KL292" s="92"/>
      <c r="KM292" s="92"/>
      <c r="KN292" s="92"/>
      <c r="KO292" s="92"/>
      <c r="KP292" s="92"/>
      <c r="KQ292" s="92"/>
      <c r="KR292" s="92"/>
      <c r="KS292" s="92"/>
      <c r="KT292" s="92"/>
      <c r="KU292" s="92"/>
      <c r="KV292" s="92"/>
      <c r="KW292" s="92"/>
      <c r="KX292" s="92"/>
      <c r="KY292" s="92"/>
      <c r="KZ292" s="92"/>
      <c r="LA292" s="92"/>
      <c r="LB292" s="92"/>
      <c r="LC292" s="92"/>
      <c r="LD292" s="92"/>
      <c r="LE292" s="92"/>
      <c r="LF292" s="92"/>
      <c r="LG292" s="92"/>
      <c r="LH292" s="92"/>
      <c r="LI292" s="92"/>
      <c r="LJ292" s="92"/>
      <c r="LK292" s="92"/>
      <c r="LL292" s="92"/>
      <c r="LM292" s="92"/>
      <c r="LN292" s="92"/>
      <c r="LO292" s="92"/>
      <c r="LP292" s="92"/>
      <c r="LQ292" s="92"/>
      <c r="LR292" s="92"/>
      <c r="LS292" s="92"/>
      <c r="LT292" s="92"/>
      <c r="LU292" s="92"/>
      <c r="LV292" s="92"/>
      <c r="LW292" s="92"/>
      <c r="LX292" s="92"/>
      <c r="LY292" s="92"/>
      <c r="LZ292" s="92"/>
      <c r="MA292" s="92"/>
      <c r="MB292" s="92"/>
      <c r="MC292" s="92"/>
      <c r="MD292" s="92"/>
      <c r="ME292" s="92"/>
      <c r="MF292" s="92"/>
      <c r="MG292" s="92"/>
      <c r="MH292" s="92"/>
      <c r="MI292" s="92"/>
      <c r="MJ292" s="92"/>
      <c r="MK292" s="92"/>
      <c r="ML292" s="92"/>
      <c r="MM292" s="92"/>
      <c r="MN292" s="92"/>
      <c r="MO292" s="92"/>
      <c r="MP292" s="92"/>
      <c r="MQ292" s="92"/>
      <c r="MR292" s="92"/>
      <c r="MS292" s="92"/>
      <c r="MT292" s="92"/>
      <c r="MU292" s="92"/>
      <c r="MV292" s="92"/>
      <c r="MW292" s="92"/>
      <c r="MX292" s="92"/>
      <c r="MY292" s="92"/>
      <c r="MZ292" s="92"/>
      <c r="NA292" s="92"/>
      <c r="NB292" s="92"/>
      <c r="NC292" s="92"/>
      <c r="ND292" s="92"/>
      <c r="NE292" s="92"/>
      <c r="NF292" s="92"/>
      <c r="NG292" s="92"/>
      <c r="NH292" s="92"/>
      <c r="NI292" s="92"/>
      <c r="NJ292" s="92"/>
      <c r="NK292" s="92"/>
      <c r="NL292" s="92"/>
      <c r="NM292" s="92"/>
      <c r="NN292" s="92"/>
      <c r="NO292" s="92"/>
      <c r="NP292" s="92"/>
      <c r="NQ292" s="92"/>
      <c r="NR292" s="92"/>
      <c r="NS292" s="92"/>
      <c r="NT292" s="92"/>
      <c r="NU292" s="92"/>
      <c r="NV292" s="92"/>
      <c r="NW292" s="92"/>
      <c r="NX292" s="92"/>
      <c r="NY292" s="92"/>
      <c r="NZ292" s="92"/>
      <c r="OA292" s="92"/>
      <c r="OB292" s="92"/>
      <c r="OC292" s="92"/>
      <c r="OD292" s="92"/>
      <c r="OE292" s="92"/>
      <c r="OF292" s="92"/>
      <c r="OG292" s="92"/>
      <c r="OH292" s="92"/>
      <c r="OI292" s="92"/>
      <c r="OJ292" s="92"/>
      <c r="OK292" s="92"/>
      <c r="OL292" s="92"/>
      <c r="OM292" s="92"/>
      <c r="ON292" s="92"/>
      <c r="OO292" s="92"/>
      <c r="OP292" s="92"/>
      <c r="OQ292" s="92"/>
      <c r="OR292" s="92"/>
      <c r="OS292" s="92"/>
      <c r="OT292" s="92"/>
      <c r="OU292" s="92"/>
      <c r="OV292" s="92"/>
      <c r="OW292" s="92"/>
      <c r="OX292" s="92"/>
      <c r="OY292" s="92"/>
      <c r="OZ292" s="92"/>
      <c r="PA292" s="92"/>
      <c r="PB292" s="92"/>
      <c r="PC292" s="92"/>
      <c r="PD292" s="92"/>
      <c r="PE292" s="92"/>
      <c r="PF292" s="92"/>
      <c r="PG292" s="92"/>
      <c r="PH292" s="92"/>
      <c r="PI292" s="92"/>
      <c r="PJ292" s="92"/>
      <c r="PK292" s="92"/>
      <c r="PL292" s="92"/>
      <c r="PM292" s="92"/>
      <c r="PN292" s="92"/>
      <c r="PO292" s="92"/>
      <c r="PP292" s="92"/>
      <c r="PQ292" s="92"/>
      <c r="PR292" s="92"/>
      <c r="PS292" s="92"/>
      <c r="PT292" s="92"/>
      <c r="PU292" s="92"/>
      <c r="PV292" s="92"/>
      <c r="PW292" s="92"/>
      <c r="PX292" s="92"/>
      <c r="PY292" s="92"/>
      <c r="PZ292" s="92"/>
      <c r="QA292" s="92"/>
      <c r="QB292" s="92"/>
      <c r="QC292" s="92"/>
      <c r="QD292" s="92"/>
      <c r="QE292" s="92"/>
      <c r="QF292" s="92"/>
      <c r="QG292" s="92"/>
      <c r="QH292" s="92"/>
      <c r="QI292" s="92"/>
      <c r="QJ292" s="92"/>
      <c r="QK292" s="92"/>
      <c r="QL292" s="92"/>
      <c r="QM292" s="92"/>
      <c r="QN292" s="92"/>
      <c r="QO292" s="92"/>
      <c r="QP292" s="92"/>
      <c r="QQ292" s="92"/>
      <c r="QR292" s="92"/>
      <c r="QS292" s="92"/>
      <c r="QT292" s="92"/>
      <c r="QU292" s="92"/>
      <c r="QV292" s="92"/>
      <c r="QW292" s="92"/>
      <c r="QX292" s="92"/>
      <c r="QY292" s="92"/>
      <c r="QZ292" s="92"/>
      <c r="RA292" s="92"/>
      <c r="RB292" s="92"/>
      <c r="RC292" s="92"/>
      <c r="RD292" s="92"/>
      <c r="RE292" s="92"/>
      <c r="RF292" s="92"/>
      <c r="RG292" s="92"/>
      <c r="RH292" s="92"/>
      <c r="RI292" s="92"/>
      <c r="RJ292" s="92"/>
      <c r="RK292" s="92"/>
      <c r="RL292" s="92"/>
      <c r="RM292" s="92"/>
      <c r="RN292" s="92"/>
      <c r="RO292" s="92"/>
      <c r="RP292" s="92"/>
      <c r="RQ292" s="92"/>
      <c r="RR292" s="92"/>
      <c r="RS292" s="92"/>
      <c r="RT292" s="92"/>
      <c r="RU292" s="92"/>
      <c r="RV292" s="92"/>
      <c r="RW292" s="92"/>
      <c r="RX292" s="92"/>
      <c r="RY292" s="92"/>
      <c r="RZ292" s="92"/>
      <c r="SA292" s="92"/>
      <c r="SB292" s="92"/>
      <c r="SC292" s="92"/>
      <c r="SD292" s="92"/>
      <c r="SE292" s="92"/>
      <c r="SF292" s="92"/>
      <c r="SG292" s="92"/>
      <c r="SH292" s="92"/>
      <c r="SI292" s="92"/>
      <c r="SJ292" s="92"/>
      <c r="SK292" s="92"/>
      <c r="SL292" s="92"/>
      <c r="SM292" s="92"/>
      <c r="SN292" s="92"/>
      <c r="SO292" s="92"/>
      <c r="SP292" s="92"/>
      <c r="SQ292" s="92"/>
      <c r="SR292" s="92"/>
      <c r="SS292" s="92"/>
      <c r="ST292" s="92"/>
      <c r="SU292" s="92"/>
      <c r="SV292" s="92"/>
      <c r="SW292" s="92"/>
      <c r="SX292" s="92"/>
      <c r="SY292" s="92"/>
      <c r="SZ292" s="92"/>
      <c r="TA292" s="92"/>
      <c r="TB292" s="92"/>
      <c r="TC292" s="92"/>
      <c r="TD292" s="92"/>
      <c r="TE292" s="92"/>
      <c r="TF292" s="92"/>
      <c r="TG292" s="92"/>
      <c r="TH292" s="92"/>
      <c r="TI292" s="92"/>
      <c r="TJ292" s="92"/>
      <c r="TK292" s="92"/>
      <c r="TL292" s="92"/>
      <c r="TM292" s="92"/>
      <c r="TN292" s="92"/>
      <c r="TO292" s="92"/>
      <c r="TP292" s="92"/>
      <c r="TQ292" s="92"/>
      <c r="TR292" s="92"/>
      <c r="TS292" s="92"/>
      <c r="TT292" s="92"/>
      <c r="TU292" s="92"/>
      <c r="TV292" s="92"/>
      <c r="TW292" s="92"/>
      <c r="TX292" s="92"/>
      <c r="TY292" s="92"/>
      <c r="TZ292" s="92"/>
      <c r="UA292" s="92"/>
      <c r="UB292" s="92"/>
      <c r="UC292" s="92"/>
      <c r="UD292" s="92"/>
      <c r="UE292" s="92"/>
      <c r="UF292" s="92"/>
      <c r="UG292" s="92"/>
      <c r="UH292" s="92"/>
      <c r="UI292" s="92"/>
      <c r="UJ292" s="92"/>
      <c r="UK292" s="92"/>
      <c r="UL292" s="92"/>
      <c r="UM292" s="92"/>
      <c r="UN292" s="92"/>
      <c r="UO292" s="92"/>
      <c r="UP292" s="92"/>
      <c r="UQ292" s="92"/>
      <c r="UR292" s="92"/>
      <c r="US292" s="92"/>
      <c r="UT292" s="92"/>
      <c r="UU292" s="92"/>
      <c r="UV292" s="92"/>
      <c r="UW292" s="92"/>
      <c r="UX292" s="92"/>
      <c r="UY292" s="92"/>
      <c r="UZ292" s="92"/>
      <c r="VA292" s="92"/>
      <c r="VB292" s="92"/>
      <c r="VC292" s="92"/>
      <c r="VD292" s="92"/>
      <c r="VE292" s="92"/>
      <c r="VF292" s="92"/>
      <c r="VG292" s="92"/>
      <c r="VH292" s="92"/>
      <c r="VI292" s="92"/>
      <c r="VJ292" s="92"/>
      <c r="VK292" s="92"/>
      <c r="VL292" s="92"/>
      <c r="VM292" s="92"/>
      <c r="VN292" s="92"/>
      <c r="VO292" s="92"/>
      <c r="VP292" s="92"/>
      <c r="VQ292" s="92"/>
      <c r="VR292" s="92"/>
      <c r="VS292" s="92"/>
      <c r="VT292" s="92"/>
      <c r="VU292" s="92"/>
      <c r="VV292" s="92"/>
      <c r="VW292" s="92"/>
      <c r="VX292" s="92"/>
      <c r="VY292" s="92"/>
      <c r="VZ292" s="92"/>
      <c r="WA292" s="92"/>
      <c r="WB292" s="92"/>
      <c r="WC292" s="92"/>
      <c r="WD292" s="92"/>
      <c r="WE292" s="92"/>
      <c r="WF292" s="92"/>
      <c r="WG292" s="92"/>
      <c r="WH292" s="92"/>
      <c r="WI292" s="92"/>
      <c r="WJ292" s="92"/>
      <c r="WK292" s="92"/>
      <c r="WL292" s="92"/>
      <c r="WM292" s="92"/>
      <c r="WN292" s="92"/>
      <c r="WO292" s="92"/>
      <c r="WP292" s="92"/>
      <c r="WQ292" s="92"/>
      <c r="WR292" s="92"/>
      <c r="WS292" s="92"/>
      <c r="WT292" s="92"/>
      <c r="WU292" s="92"/>
      <c r="WV292" s="92"/>
      <c r="WW292" s="92"/>
      <c r="WX292" s="92"/>
      <c r="WY292" s="92"/>
      <c r="WZ292" s="92"/>
      <c r="XA292" s="92"/>
      <c r="XB292" s="92"/>
      <c r="XC292" s="92"/>
      <c r="XD292" s="92"/>
      <c r="XE292" s="92"/>
      <c r="XF292" s="92"/>
      <c r="XG292" s="92"/>
      <c r="XH292" s="92"/>
      <c r="XI292" s="92"/>
      <c r="XJ292" s="92"/>
      <c r="XK292" s="92"/>
      <c r="XL292" s="92"/>
      <c r="XM292" s="92"/>
      <c r="XN292" s="92"/>
      <c r="XO292" s="92"/>
      <c r="XP292" s="92"/>
      <c r="XQ292" s="92"/>
      <c r="XR292" s="92"/>
      <c r="XS292" s="92"/>
      <c r="XT292" s="92"/>
      <c r="XU292" s="92"/>
      <c r="XV292" s="92"/>
      <c r="XW292" s="92"/>
      <c r="XX292" s="92"/>
      <c r="XY292" s="92"/>
      <c r="XZ292" s="92"/>
      <c r="YA292" s="92"/>
      <c r="YB292" s="92"/>
      <c r="YC292" s="92"/>
      <c r="YD292" s="92"/>
      <c r="YE292" s="92"/>
      <c r="YF292" s="92"/>
      <c r="YG292" s="92"/>
      <c r="YH292" s="92"/>
      <c r="YI292" s="92"/>
      <c r="YJ292" s="92"/>
      <c r="YK292" s="92"/>
      <c r="YL292" s="92"/>
      <c r="YM292" s="92"/>
      <c r="YN292" s="92"/>
      <c r="YO292" s="92"/>
      <c r="YP292" s="92"/>
      <c r="YQ292" s="92"/>
      <c r="YR292" s="92"/>
      <c r="YS292" s="92"/>
      <c r="YT292" s="92"/>
      <c r="YU292" s="92"/>
      <c r="YV292" s="92"/>
      <c r="YW292" s="92"/>
      <c r="YX292" s="92"/>
      <c r="YY292" s="92"/>
      <c r="YZ292" s="92"/>
      <c r="ZA292" s="92"/>
      <c r="ZB292" s="92"/>
      <c r="ZC292" s="92"/>
      <c r="ZD292" s="92"/>
      <c r="ZE292" s="92"/>
      <c r="ZF292" s="92"/>
      <c r="ZG292" s="92"/>
      <c r="ZH292" s="92"/>
      <c r="ZI292" s="92"/>
      <c r="ZJ292" s="92"/>
      <c r="ZK292" s="92"/>
      <c r="ZL292" s="92"/>
      <c r="ZM292" s="92"/>
      <c r="ZN292" s="92"/>
      <c r="ZO292" s="92"/>
      <c r="ZP292" s="92"/>
      <c r="ZQ292" s="92"/>
      <c r="ZR292" s="92"/>
      <c r="ZS292" s="92"/>
      <c r="ZT292" s="92"/>
      <c r="ZU292" s="92"/>
      <c r="ZV292" s="92"/>
      <c r="ZW292" s="92"/>
      <c r="ZX292" s="92"/>
      <c r="ZY292" s="92"/>
      <c r="ZZ292" s="92"/>
      <c r="AAA292" s="92"/>
      <c r="AAB292" s="92"/>
      <c r="AAC292" s="92"/>
      <c r="AAD292" s="92"/>
      <c r="AAE292" s="92"/>
      <c r="AAF292" s="92"/>
      <c r="AAG292" s="92"/>
      <c r="AAH292" s="92"/>
      <c r="AAI292" s="92"/>
      <c r="AAJ292" s="92"/>
      <c r="AAK292" s="92"/>
      <c r="AAL292" s="92"/>
      <c r="AAM292" s="92"/>
      <c r="AAN292" s="92"/>
      <c r="AAO292" s="92"/>
      <c r="AAP292" s="92"/>
      <c r="AAQ292" s="92"/>
      <c r="AAR292" s="92"/>
      <c r="AAS292" s="92"/>
      <c r="AAT292" s="92"/>
      <c r="AAU292" s="92"/>
      <c r="AAV292" s="92"/>
      <c r="AAW292" s="92"/>
      <c r="AAX292" s="92"/>
      <c r="AAY292" s="92"/>
      <c r="AAZ292" s="92"/>
      <c r="ABA292" s="92"/>
      <c r="ABB292" s="92"/>
      <c r="ABC292" s="92"/>
      <c r="ABD292" s="92"/>
      <c r="ABE292" s="92"/>
      <c r="ABF292" s="92"/>
      <c r="ABG292" s="92"/>
      <c r="ABH292" s="92"/>
      <c r="ABI292" s="92"/>
      <c r="ABJ292" s="92"/>
      <c r="ABK292" s="92"/>
      <c r="ABL292" s="92"/>
      <c r="ABM292" s="92"/>
      <c r="ABN292" s="92"/>
      <c r="ABO292" s="92"/>
      <c r="ABP292" s="92"/>
      <c r="ABQ292" s="92"/>
      <c r="ABR292" s="92"/>
      <c r="ABS292" s="92"/>
      <c r="ABT292" s="92"/>
      <c r="ABU292" s="92"/>
      <c r="ABV292" s="92"/>
      <c r="ABW292" s="92"/>
      <c r="ABX292" s="92"/>
      <c r="ABY292" s="92"/>
      <c r="ABZ292" s="92"/>
      <c r="ACA292" s="92"/>
      <c r="ACB292" s="92"/>
      <c r="ACC292" s="92"/>
      <c r="ACD292" s="92"/>
      <c r="ACE292" s="92"/>
      <c r="ACF292" s="92"/>
      <c r="ACG292" s="92"/>
      <c r="ACH292" s="92"/>
      <c r="ACI292" s="92"/>
      <c r="ACJ292" s="92"/>
      <c r="ACK292" s="92"/>
      <c r="ACL292" s="92"/>
      <c r="ACM292" s="92"/>
      <c r="ACN292" s="92"/>
      <c r="ACO292" s="92"/>
      <c r="ACP292" s="92"/>
      <c r="ACQ292" s="92"/>
      <c r="ACR292" s="92"/>
      <c r="ACS292" s="92"/>
      <c r="ACT292" s="92"/>
      <c r="ACU292" s="92"/>
      <c r="ACV292" s="92"/>
      <c r="ACW292" s="92"/>
      <c r="ACX292" s="92"/>
      <c r="ACY292" s="92"/>
      <c r="ACZ292" s="92"/>
      <c r="ADA292" s="92"/>
      <c r="ADB292" s="92"/>
      <c r="ADC292" s="92"/>
      <c r="ADD292" s="92"/>
      <c r="ADE292" s="92"/>
      <c r="ADF292" s="92"/>
      <c r="ADG292" s="92"/>
      <c r="ADH292" s="92"/>
      <c r="ADI292" s="92"/>
      <c r="ADJ292" s="92"/>
      <c r="ADK292" s="92"/>
      <c r="ADL292" s="92"/>
      <c r="ADM292" s="92"/>
      <c r="ADN292" s="92"/>
      <c r="ADO292" s="92"/>
      <c r="ADP292" s="92"/>
      <c r="ADQ292" s="92"/>
      <c r="ADR292" s="92"/>
      <c r="ADS292" s="92"/>
      <c r="ADT292" s="92"/>
      <c r="ADU292" s="92"/>
      <c r="ADV292" s="92"/>
      <c r="ADW292" s="92"/>
      <c r="ADX292" s="92"/>
      <c r="ADY292" s="92"/>
      <c r="ADZ292" s="92"/>
      <c r="AEA292" s="92"/>
      <c r="AEB292" s="92"/>
      <c r="AEC292" s="92"/>
      <c r="AED292" s="92"/>
      <c r="AEE292" s="92"/>
      <c r="AEF292" s="92"/>
      <c r="AEG292" s="92"/>
      <c r="AEH292" s="92"/>
      <c r="AEI292" s="92"/>
      <c r="AEJ292" s="92"/>
      <c r="AEK292" s="92"/>
      <c r="AEL292" s="92"/>
      <c r="AEM292" s="92"/>
      <c r="AEN292" s="92"/>
      <c r="AEO292" s="92"/>
      <c r="AEP292" s="92"/>
      <c r="AEQ292" s="92"/>
      <c r="AER292" s="92"/>
      <c r="AES292" s="92"/>
      <c r="AET292" s="92"/>
      <c r="AEU292" s="92"/>
      <c r="AEV292" s="92"/>
      <c r="AEW292" s="92"/>
      <c r="AEX292" s="92"/>
      <c r="AEY292" s="92"/>
      <c r="AEZ292" s="92"/>
      <c r="AFA292" s="92"/>
      <c r="AFB292" s="92"/>
      <c r="AFC292" s="92"/>
      <c r="AFD292" s="92"/>
      <c r="AFE292" s="92"/>
      <c r="AFF292" s="92"/>
      <c r="AFG292" s="92"/>
      <c r="AFH292" s="92"/>
      <c r="AFI292" s="92"/>
      <c r="AFJ292" s="92"/>
      <c r="AFK292" s="92"/>
      <c r="AFL292" s="92"/>
      <c r="AFM292" s="92"/>
      <c r="AFN292" s="92"/>
      <c r="AFO292" s="92"/>
      <c r="AFP292" s="92"/>
      <c r="AFQ292" s="92"/>
      <c r="AFR292" s="92"/>
      <c r="AFS292" s="92"/>
      <c r="AFT292" s="92"/>
      <c r="AFU292" s="92"/>
      <c r="AFV292" s="92"/>
      <c r="AFW292" s="92"/>
      <c r="AFX292" s="92"/>
      <c r="AFY292" s="92"/>
      <c r="AFZ292" s="92"/>
      <c r="AGA292" s="92"/>
      <c r="AGB292" s="92"/>
      <c r="AGC292" s="92"/>
      <c r="AGD292" s="92"/>
      <c r="AGE292" s="92"/>
      <c r="AGF292" s="92"/>
      <c r="AGG292" s="92"/>
      <c r="AGH292" s="92"/>
      <c r="AGI292" s="92"/>
      <c r="AGJ292" s="92"/>
      <c r="AGK292" s="92"/>
      <c r="AGL292" s="92"/>
      <c r="AGM292" s="92"/>
      <c r="AGN292" s="92"/>
      <c r="AGO292" s="92"/>
      <c r="AGP292" s="92"/>
      <c r="AGQ292" s="92"/>
      <c r="AGR292" s="92"/>
      <c r="AGS292" s="92"/>
      <c r="AGT292" s="92"/>
      <c r="AGU292" s="92"/>
      <c r="AGV292" s="92"/>
      <c r="AGW292" s="92"/>
      <c r="AGX292" s="92"/>
      <c r="AGY292" s="92"/>
      <c r="AGZ292" s="92"/>
      <c r="AHA292" s="92"/>
      <c r="AHB292" s="92"/>
      <c r="AHC292" s="92"/>
      <c r="AHD292" s="92"/>
      <c r="AHE292" s="92"/>
      <c r="AHF292" s="92"/>
      <c r="AHG292" s="92"/>
      <c r="AHH292" s="92"/>
      <c r="AHI292" s="92"/>
      <c r="AHJ292" s="92"/>
      <c r="AHK292" s="92"/>
      <c r="AHL292" s="92"/>
      <c r="AHM292" s="92"/>
      <c r="AHN292" s="92"/>
      <c r="AHO292" s="92"/>
      <c r="AHP292" s="92"/>
      <c r="AHQ292" s="92"/>
      <c r="AHR292" s="92"/>
      <c r="AHS292" s="92"/>
      <c r="AHT292" s="92"/>
      <c r="AHU292" s="92"/>
      <c r="AHV292" s="92"/>
      <c r="AHW292" s="92"/>
      <c r="AHX292" s="92"/>
      <c r="AHY292" s="92"/>
      <c r="AHZ292" s="92"/>
      <c r="AIA292" s="92"/>
      <c r="AIB292" s="92"/>
      <c r="AIC292" s="92"/>
      <c r="AID292" s="92"/>
      <c r="AIE292" s="92"/>
      <c r="AIF292" s="92"/>
      <c r="AIG292" s="92"/>
      <c r="AIH292" s="92"/>
      <c r="AII292" s="92"/>
      <c r="AIJ292" s="92"/>
      <c r="AIK292" s="92"/>
      <c r="AIL292" s="92"/>
      <c r="AIM292" s="92"/>
      <c r="AIN292" s="92"/>
      <c r="AIO292" s="92"/>
      <c r="AIP292" s="92"/>
      <c r="AIQ292" s="92"/>
      <c r="AIR292" s="92"/>
      <c r="AIS292" s="92"/>
      <c r="AIT292" s="92"/>
      <c r="AIU292" s="92"/>
      <c r="AIV292" s="92"/>
      <c r="AIW292" s="92"/>
      <c r="AIX292" s="92"/>
      <c r="AIY292" s="92"/>
      <c r="AIZ292" s="92"/>
      <c r="AJA292" s="92"/>
      <c r="AJB292" s="92"/>
      <c r="AJC292" s="92"/>
      <c r="AJD292" s="92"/>
      <c r="AJE292" s="92"/>
      <c r="AJF292" s="92"/>
      <c r="AJG292" s="92"/>
      <c r="AJH292" s="92"/>
      <c r="AJI292" s="92"/>
      <c r="AJJ292" s="92"/>
      <c r="AJK292" s="92"/>
    </row>
    <row r="293" spans="1:947" s="515" customFormat="1" ht="12.75" customHeight="1">
      <c r="A293" s="93"/>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c r="CK293" s="92"/>
      <c r="CL293" s="92"/>
      <c r="CM293" s="92"/>
      <c r="CN293" s="92"/>
      <c r="CO293" s="92"/>
      <c r="CP293" s="92"/>
      <c r="CQ293" s="92"/>
      <c r="CR293" s="92"/>
      <c r="CS293" s="92"/>
      <c r="CT293" s="92"/>
      <c r="CU293" s="92"/>
      <c r="CV293" s="92"/>
      <c r="CW293" s="92"/>
      <c r="CX293" s="92"/>
      <c r="CY293" s="92"/>
      <c r="CZ293" s="92"/>
      <c r="DA293" s="92"/>
      <c r="DB293" s="92"/>
      <c r="DC293" s="92"/>
      <c r="DD293" s="92"/>
      <c r="DE293" s="92"/>
      <c r="DF293" s="92"/>
      <c r="DG293" s="92"/>
      <c r="DH293" s="92"/>
      <c r="DI293" s="92"/>
      <c r="DJ293" s="92"/>
      <c r="DK293" s="92"/>
      <c r="DL293" s="92"/>
      <c r="DM293" s="92"/>
      <c r="DN293" s="92"/>
      <c r="DO293" s="92"/>
      <c r="DP293" s="92"/>
      <c r="DQ293" s="92"/>
      <c r="DR293" s="92"/>
      <c r="DS293" s="92"/>
      <c r="DT293" s="92"/>
      <c r="DU293" s="92"/>
      <c r="DV293" s="92"/>
      <c r="DW293" s="92"/>
      <c r="DX293" s="92"/>
      <c r="DY293" s="92"/>
      <c r="DZ293" s="92"/>
      <c r="EA293" s="92"/>
      <c r="EB293" s="92"/>
      <c r="EC293" s="92"/>
      <c r="ED293" s="92"/>
      <c r="EE293" s="92"/>
      <c r="EF293" s="92"/>
      <c r="EG293" s="92"/>
      <c r="EH293" s="92"/>
      <c r="EI293" s="92"/>
      <c r="EJ293" s="92"/>
      <c r="EK293" s="92"/>
      <c r="EL293" s="92"/>
      <c r="EM293" s="92"/>
      <c r="EN293" s="92"/>
      <c r="EO293" s="92"/>
      <c r="EP293" s="92"/>
      <c r="EQ293" s="92"/>
      <c r="ER293" s="92"/>
      <c r="ES293" s="92"/>
      <c r="ET293" s="92"/>
      <c r="EU293" s="92"/>
      <c r="EV293" s="92"/>
      <c r="EW293" s="92"/>
      <c r="EX293" s="92"/>
      <c r="EY293" s="92"/>
      <c r="EZ293" s="92"/>
      <c r="FA293" s="92"/>
      <c r="FB293" s="92"/>
      <c r="FC293" s="92"/>
      <c r="FD293" s="92"/>
      <c r="FE293" s="92"/>
      <c r="FF293" s="92"/>
      <c r="FG293" s="92"/>
      <c r="FH293" s="92"/>
      <c r="FI293" s="92"/>
      <c r="FJ293" s="92"/>
      <c r="FK293" s="92"/>
      <c r="FL293" s="92"/>
      <c r="FM293" s="92"/>
      <c r="FN293" s="92"/>
      <c r="FO293" s="92"/>
      <c r="FP293" s="92"/>
      <c r="FQ293" s="92"/>
      <c r="FR293" s="92"/>
      <c r="FS293" s="92"/>
      <c r="FT293" s="92"/>
      <c r="FU293" s="92"/>
      <c r="FV293" s="92"/>
      <c r="FW293" s="92"/>
      <c r="FX293" s="92"/>
      <c r="FY293" s="92"/>
      <c r="FZ293" s="92"/>
      <c r="GA293" s="92"/>
      <c r="GB293" s="92"/>
      <c r="GC293" s="92"/>
      <c r="GD293" s="92"/>
      <c r="GE293" s="92"/>
      <c r="GF293" s="92"/>
      <c r="GG293" s="92"/>
      <c r="GH293" s="92"/>
      <c r="GI293" s="92"/>
      <c r="GJ293" s="92"/>
      <c r="GK293" s="92"/>
      <c r="GL293" s="92"/>
      <c r="GM293" s="92"/>
      <c r="GN293" s="92"/>
      <c r="GO293" s="92"/>
      <c r="GP293" s="92"/>
      <c r="GQ293" s="92"/>
      <c r="GR293" s="92"/>
      <c r="GS293" s="92"/>
      <c r="GT293" s="92"/>
      <c r="GU293" s="92"/>
      <c r="GV293" s="92"/>
      <c r="GW293" s="92"/>
      <c r="GX293" s="92"/>
      <c r="GY293" s="92"/>
      <c r="GZ293" s="92"/>
      <c r="HA293" s="92"/>
      <c r="HB293" s="92"/>
      <c r="HC293" s="92"/>
      <c r="HD293" s="92"/>
      <c r="HE293" s="92"/>
      <c r="HF293" s="92"/>
      <c r="HG293" s="92"/>
      <c r="HH293" s="92"/>
      <c r="HI293" s="92"/>
      <c r="HJ293" s="92"/>
      <c r="HK293" s="92"/>
      <c r="HL293" s="92"/>
      <c r="HM293" s="92"/>
      <c r="HN293" s="92"/>
      <c r="HO293" s="92"/>
      <c r="HP293" s="92"/>
      <c r="HQ293" s="92"/>
      <c r="HR293" s="92"/>
      <c r="HS293" s="92"/>
      <c r="HT293" s="92"/>
      <c r="HU293" s="92"/>
      <c r="HV293" s="92"/>
      <c r="HW293" s="92"/>
      <c r="HX293" s="92"/>
      <c r="HY293" s="92"/>
      <c r="HZ293" s="92"/>
      <c r="IA293" s="92"/>
      <c r="IB293" s="92"/>
      <c r="IC293" s="92"/>
      <c r="ID293" s="92"/>
      <c r="IE293" s="92"/>
      <c r="IF293" s="92"/>
      <c r="IG293" s="92"/>
      <c r="IH293" s="92"/>
      <c r="II293" s="92"/>
      <c r="IJ293" s="92"/>
      <c r="IK293" s="92"/>
      <c r="IL293" s="92"/>
      <c r="IM293" s="92"/>
      <c r="IN293" s="92"/>
      <c r="IO293" s="92"/>
      <c r="IP293" s="92"/>
      <c r="IQ293" s="92"/>
      <c r="IR293" s="92"/>
      <c r="IS293" s="92"/>
      <c r="IT293" s="92"/>
      <c r="IU293" s="92"/>
      <c r="IV293" s="92"/>
      <c r="IW293" s="92"/>
      <c r="IX293" s="92"/>
      <c r="IY293" s="92"/>
      <c r="IZ293" s="92"/>
      <c r="JA293" s="92"/>
      <c r="JB293" s="92"/>
      <c r="JC293" s="92"/>
      <c r="JD293" s="92"/>
      <c r="JE293" s="92"/>
      <c r="JF293" s="92"/>
      <c r="JG293" s="92"/>
      <c r="JH293" s="92"/>
      <c r="JI293" s="92"/>
      <c r="JJ293" s="92"/>
      <c r="JK293" s="92"/>
      <c r="JL293" s="92"/>
      <c r="JM293" s="92"/>
      <c r="JN293" s="92"/>
      <c r="JO293" s="92"/>
      <c r="JP293" s="92"/>
      <c r="JQ293" s="92"/>
      <c r="JR293" s="92"/>
      <c r="JS293" s="92"/>
      <c r="JT293" s="92"/>
      <c r="JU293" s="92"/>
      <c r="JV293" s="92"/>
      <c r="JW293" s="92"/>
      <c r="JX293" s="92"/>
      <c r="JY293" s="92"/>
      <c r="JZ293" s="92"/>
      <c r="KA293" s="92"/>
      <c r="KB293" s="92"/>
      <c r="KC293" s="92"/>
      <c r="KD293" s="92"/>
      <c r="KE293" s="92"/>
      <c r="KF293" s="92"/>
      <c r="KG293" s="92"/>
      <c r="KH293" s="92"/>
      <c r="KI293" s="92"/>
      <c r="KJ293" s="92"/>
      <c r="KK293" s="92"/>
      <c r="KL293" s="92"/>
      <c r="KM293" s="92"/>
      <c r="KN293" s="92"/>
      <c r="KO293" s="92"/>
      <c r="KP293" s="92"/>
      <c r="KQ293" s="92"/>
      <c r="KR293" s="92"/>
      <c r="KS293" s="92"/>
      <c r="KT293" s="92"/>
      <c r="KU293" s="92"/>
      <c r="KV293" s="92"/>
      <c r="KW293" s="92"/>
      <c r="KX293" s="92"/>
      <c r="KY293" s="92"/>
      <c r="KZ293" s="92"/>
      <c r="LA293" s="92"/>
      <c r="LB293" s="92"/>
      <c r="LC293" s="92"/>
      <c r="LD293" s="92"/>
      <c r="LE293" s="92"/>
      <c r="LF293" s="92"/>
      <c r="LG293" s="92"/>
      <c r="LH293" s="92"/>
      <c r="LI293" s="92"/>
      <c r="LJ293" s="92"/>
      <c r="LK293" s="92"/>
      <c r="LL293" s="92"/>
      <c r="LM293" s="92"/>
      <c r="LN293" s="92"/>
      <c r="LO293" s="92"/>
      <c r="LP293" s="92"/>
      <c r="LQ293" s="92"/>
      <c r="LR293" s="92"/>
      <c r="LS293" s="92"/>
      <c r="LT293" s="92"/>
      <c r="LU293" s="92"/>
      <c r="LV293" s="92"/>
      <c r="LW293" s="92"/>
      <c r="LX293" s="92"/>
      <c r="LY293" s="92"/>
      <c r="LZ293" s="92"/>
      <c r="MA293" s="92"/>
      <c r="MB293" s="92"/>
      <c r="MC293" s="92"/>
      <c r="MD293" s="92"/>
      <c r="ME293" s="92"/>
      <c r="MF293" s="92"/>
      <c r="MG293" s="92"/>
      <c r="MH293" s="92"/>
      <c r="MI293" s="92"/>
      <c r="MJ293" s="92"/>
      <c r="MK293" s="92"/>
      <c r="ML293" s="92"/>
      <c r="MM293" s="92"/>
      <c r="MN293" s="92"/>
      <c r="MO293" s="92"/>
      <c r="MP293" s="92"/>
      <c r="MQ293" s="92"/>
      <c r="MR293" s="92"/>
      <c r="MS293" s="92"/>
      <c r="MT293" s="92"/>
      <c r="MU293" s="92"/>
      <c r="MV293" s="92"/>
      <c r="MW293" s="92"/>
      <c r="MX293" s="92"/>
      <c r="MY293" s="92"/>
      <c r="MZ293" s="92"/>
      <c r="NA293" s="92"/>
      <c r="NB293" s="92"/>
      <c r="NC293" s="92"/>
      <c r="ND293" s="92"/>
      <c r="NE293" s="92"/>
      <c r="NF293" s="92"/>
      <c r="NG293" s="92"/>
      <c r="NH293" s="92"/>
      <c r="NI293" s="92"/>
      <c r="NJ293" s="92"/>
      <c r="NK293" s="92"/>
      <c r="NL293" s="92"/>
      <c r="NM293" s="92"/>
      <c r="NN293" s="92"/>
      <c r="NO293" s="92"/>
      <c r="NP293" s="92"/>
      <c r="NQ293" s="92"/>
      <c r="NR293" s="92"/>
      <c r="NS293" s="92"/>
      <c r="NT293" s="92"/>
      <c r="NU293" s="92"/>
      <c r="NV293" s="92"/>
      <c r="NW293" s="92"/>
      <c r="NX293" s="92"/>
      <c r="NY293" s="92"/>
      <c r="NZ293" s="92"/>
      <c r="OA293" s="92"/>
      <c r="OB293" s="92"/>
      <c r="OC293" s="92"/>
      <c r="OD293" s="92"/>
      <c r="OE293" s="92"/>
      <c r="OF293" s="92"/>
      <c r="OG293" s="92"/>
      <c r="OH293" s="92"/>
      <c r="OI293" s="92"/>
      <c r="OJ293" s="92"/>
      <c r="OK293" s="92"/>
      <c r="OL293" s="92"/>
      <c r="OM293" s="92"/>
      <c r="ON293" s="92"/>
      <c r="OO293" s="92"/>
      <c r="OP293" s="92"/>
      <c r="OQ293" s="92"/>
      <c r="OR293" s="92"/>
      <c r="OS293" s="92"/>
      <c r="OT293" s="92"/>
      <c r="OU293" s="92"/>
      <c r="OV293" s="92"/>
      <c r="OW293" s="92"/>
      <c r="OX293" s="92"/>
      <c r="OY293" s="92"/>
      <c r="OZ293" s="92"/>
      <c r="PA293" s="92"/>
      <c r="PB293" s="92"/>
      <c r="PC293" s="92"/>
      <c r="PD293" s="92"/>
      <c r="PE293" s="92"/>
      <c r="PF293" s="92"/>
      <c r="PG293" s="92"/>
      <c r="PH293" s="92"/>
      <c r="PI293" s="92"/>
      <c r="PJ293" s="92"/>
      <c r="PK293" s="92"/>
      <c r="PL293" s="92"/>
      <c r="PM293" s="92"/>
      <c r="PN293" s="92"/>
      <c r="PO293" s="92"/>
      <c r="PP293" s="92"/>
      <c r="PQ293" s="92"/>
      <c r="PR293" s="92"/>
      <c r="PS293" s="92"/>
      <c r="PT293" s="92"/>
      <c r="PU293" s="92"/>
      <c r="PV293" s="92"/>
      <c r="PW293" s="92"/>
      <c r="PX293" s="92"/>
      <c r="PY293" s="92"/>
      <c r="PZ293" s="92"/>
      <c r="QA293" s="92"/>
      <c r="QB293" s="92"/>
      <c r="QC293" s="92"/>
      <c r="QD293" s="92"/>
      <c r="QE293" s="92"/>
      <c r="QF293" s="92"/>
      <c r="QG293" s="92"/>
      <c r="QH293" s="92"/>
      <c r="QI293" s="92"/>
      <c r="QJ293" s="92"/>
      <c r="QK293" s="92"/>
      <c r="QL293" s="92"/>
      <c r="QM293" s="92"/>
      <c r="QN293" s="92"/>
      <c r="QO293" s="92"/>
      <c r="QP293" s="92"/>
      <c r="QQ293" s="92"/>
      <c r="QR293" s="92"/>
      <c r="QS293" s="92"/>
      <c r="QT293" s="92"/>
      <c r="QU293" s="92"/>
      <c r="QV293" s="92"/>
      <c r="QW293" s="92"/>
      <c r="QX293" s="92"/>
      <c r="QY293" s="92"/>
      <c r="QZ293" s="92"/>
      <c r="RA293" s="92"/>
      <c r="RB293" s="92"/>
      <c r="RC293" s="92"/>
      <c r="RD293" s="92"/>
      <c r="RE293" s="92"/>
      <c r="RF293" s="92"/>
      <c r="RG293" s="92"/>
      <c r="RH293" s="92"/>
      <c r="RI293" s="92"/>
      <c r="RJ293" s="92"/>
      <c r="RK293" s="92"/>
      <c r="RL293" s="92"/>
      <c r="RM293" s="92"/>
      <c r="RN293" s="92"/>
      <c r="RO293" s="92"/>
      <c r="RP293" s="92"/>
      <c r="RQ293" s="92"/>
      <c r="RR293" s="92"/>
      <c r="RS293" s="92"/>
      <c r="RT293" s="92"/>
      <c r="RU293" s="92"/>
      <c r="RV293" s="92"/>
      <c r="RW293" s="92"/>
      <c r="RX293" s="92"/>
      <c r="RY293" s="92"/>
      <c r="RZ293" s="92"/>
      <c r="SA293" s="92"/>
      <c r="SB293" s="92"/>
      <c r="SC293" s="92"/>
      <c r="SD293" s="92"/>
      <c r="SE293" s="92"/>
      <c r="SF293" s="92"/>
      <c r="SG293" s="92"/>
      <c r="SH293" s="92"/>
      <c r="SI293" s="92"/>
      <c r="SJ293" s="92"/>
      <c r="SK293" s="92"/>
      <c r="SL293" s="92"/>
      <c r="SM293" s="92"/>
      <c r="SN293" s="92"/>
      <c r="SO293" s="92"/>
      <c r="SP293" s="92"/>
      <c r="SQ293" s="92"/>
      <c r="SR293" s="92"/>
      <c r="SS293" s="92"/>
      <c r="ST293" s="92"/>
      <c r="SU293" s="92"/>
      <c r="SV293" s="92"/>
      <c r="SW293" s="92"/>
      <c r="SX293" s="92"/>
      <c r="SY293" s="92"/>
      <c r="SZ293" s="92"/>
      <c r="TA293" s="92"/>
      <c r="TB293" s="92"/>
      <c r="TC293" s="92"/>
      <c r="TD293" s="92"/>
      <c r="TE293" s="92"/>
      <c r="TF293" s="92"/>
      <c r="TG293" s="92"/>
      <c r="TH293" s="92"/>
      <c r="TI293" s="92"/>
      <c r="TJ293" s="92"/>
      <c r="TK293" s="92"/>
      <c r="TL293" s="92"/>
      <c r="TM293" s="92"/>
      <c r="TN293" s="92"/>
      <c r="TO293" s="92"/>
      <c r="TP293" s="92"/>
      <c r="TQ293" s="92"/>
      <c r="TR293" s="92"/>
      <c r="TS293" s="92"/>
      <c r="TT293" s="92"/>
      <c r="TU293" s="92"/>
      <c r="TV293" s="92"/>
      <c r="TW293" s="92"/>
      <c r="TX293" s="92"/>
      <c r="TY293" s="92"/>
      <c r="TZ293" s="92"/>
      <c r="UA293" s="92"/>
      <c r="UB293" s="92"/>
      <c r="UC293" s="92"/>
      <c r="UD293" s="92"/>
      <c r="UE293" s="92"/>
      <c r="UF293" s="92"/>
      <c r="UG293" s="92"/>
      <c r="UH293" s="92"/>
      <c r="UI293" s="92"/>
      <c r="UJ293" s="92"/>
      <c r="UK293" s="92"/>
      <c r="UL293" s="92"/>
      <c r="UM293" s="92"/>
      <c r="UN293" s="92"/>
      <c r="UO293" s="92"/>
      <c r="UP293" s="92"/>
      <c r="UQ293" s="92"/>
      <c r="UR293" s="92"/>
      <c r="US293" s="92"/>
      <c r="UT293" s="92"/>
      <c r="UU293" s="92"/>
      <c r="UV293" s="92"/>
      <c r="UW293" s="92"/>
      <c r="UX293" s="92"/>
      <c r="UY293" s="92"/>
      <c r="UZ293" s="92"/>
      <c r="VA293" s="92"/>
      <c r="VB293" s="92"/>
      <c r="VC293" s="92"/>
      <c r="VD293" s="92"/>
      <c r="VE293" s="92"/>
      <c r="VF293" s="92"/>
      <c r="VG293" s="92"/>
      <c r="VH293" s="92"/>
      <c r="VI293" s="92"/>
      <c r="VJ293" s="92"/>
      <c r="VK293" s="92"/>
      <c r="VL293" s="92"/>
      <c r="VM293" s="92"/>
      <c r="VN293" s="92"/>
      <c r="VO293" s="92"/>
      <c r="VP293" s="92"/>
      <c r="VQ293" s="92"/>
      <c r="VR293" s="92"/>
      <c r="VS293" s="92"/>
      <c r="VT293" s="92"/>
      <c r="VU293" s="92"/>
      <c r="VV293" s="92"/>
      <c r="VW293" s="92"/>
      <c r="VX293" s="92"/>
      <c r="VY293" s="92"/>
      <c r="VZ293" s="92"/>
      <c r="WA293" s="92"/>
      <c r="WB293" s="92"/>
      <c r="WC293" s="92"/>
      <c r="WD293" s="92"/>
      <c r="WE293" s="92"/>
      <c r="WF293" s="92"/>
      <c r="WG293" s="92"/>
      <c r="WH293" s="92"/>
      <c r="WI293" s="92"/>
      <c r="WJ293" s="92"/>
      <c r="WK293" s="92"/>
      <c r="WL293" s="92"/>
      <c r="WM293" s="92"/>
      <c r="WN293" s="92"/>
      <c r="WO293" s="92"/>
      <c r="WP293" s="92"/>
      <c r="WQ293" s="92"/>
      <c r="WR293" s="92"/>
      <c r="WS293" s="92"/>
      <c r="WT293" s="92"/>
      <c r="WU293" s="92"/>
      <c r="WV293" s="92"/>
      <c r="WW293" s="92"/>
      <c r="WX293" s="92"/>
      <c r="WY293" s="92"/>
      <c r="WZ293" s="92"/>
      <c r="XA293" s="92"/>
      <c r="XB293" s="92"/>
      <c r="XC293" s="92"/>
      <c r="XD293" s="92"/>
      <c r="XE293" s="92"/>
      <c r="XF293" s="92"/>
      <c r="XG293" s="92"/>
      <c r="XH293" s="92"/>
      <c r="XI293" s="92"/>
      <c r="XJ293" s="92"/>
      <c r="XK293" s="92"/>
      <c r="XL293" s="92"/>
      <c r="XM293" s="92"/>
      <c r="XN293" s="92"/>
      <c r="XO293" s="92"/>
      <c r="XP293" s="92"/>
      <c r="XQ293" s="92"/>
      <c r="XR293" s="92"/>
      <c r="XS293" s="92"/>
      <c r="XT293" s="92"/>
      <c r="XU293" s="92"/>
      <c r="XV293" s="92"/>
      <c r="XW293" s="92"/>
      <c r="XX293" s="92"/>
      <c r="XY293" s="92"/>
      <c r="XZ293" s="92"/>
      <c r="YA293" s="92"/>
      <c r="YB293" s="92"/>
      <c r="YC293" s="92"/>
      <c r="YD293" s="92"/>
      <c r="YE293" s="92"/>
      <c r="YF293" s="92"/>
      <c r="YG293" s="92"/>
      <c r="YH293" s="92"/>
      <c r="YI293" s="92"/>
      <c r="YJ293" s="92"/>
      <c r="YK293" s="92"/>
      <c r="YL293" s="92"/>
      <c r="YM293" s="92"/>
      <c r="YN293" s="92"/>
      <c r="YO293" s="92"/>
      <c r="YP293" s="92"/>
      <c r="YQ293" s="92"/>
      <c r="YR293" s="92"/>
      <c r="YS293" s="92"/>
      <c r="YT293" s="92"/>
      <c r="YU293" s="92"/>
      <c r="YV293" s="92"/>
      <c r="YW293" s="92"/>
      <c r="YX293" s="92"/>
      <c r="YY293" s="92"/>
      <c r="YZ293" s="92"/>
      <c r="ZA293" s="92"/>
      <c r="ZB293" s="92"/>
      <c r="ZC293" s="92"/>
      <c r="ZD293" s="92"/>
      <c r="ZE293" s="92"/>
      <c r="ZF293" s="92"/>
      <c r="ZG293" s="92"/>
      <c r="ZH293" s="92"/>
      <c r="ZI293" s="92"/>
      <c r="ZJ293" s="92"/>
      <c r="ZK293" s="92"/>
      <c r="ZL293" s="92"/>
      <c r="ZM293" s="92"/>
      <c r="ZN293" s="92"/>
      <c r="ZO293" s="92"/>
      <c r="ZP293" s="92"/>
      <c r="ZQ293" s="92"/>
      <c r="ZR293" s="92"/>
      <c r="ZS293" s="92"/>
      <c r="ZT293" s="92"/>
      <c r="ZU293" s="92"/>
      <c r="ZV293" s="92"/>
      <c r="ZW293" s="92"/>
      <c r="ZX293" s="92"/>
      <c r="ZY293" s="92"/>
      <c r="ZZ293" s="92"/>
      <c r="AAA293" s="92"/>
      <c r="AAB293" s="92"/>
      <c r="AAC293" s="92"/>
      <c r="AAD293" s="92"/>
      <c r="AAE293" s="92"/>
      <c r="AAF293" s="92"/>
      <c r="AAG293" s="92"/>
      <c r="AAH293" s="92"/>
      <c r="AAI293" s="92"/>
      <c r="AAJ293" s="92"/>
      <c r="AAK293" s="92"/>
      <c r="AAL293" s="92"/>
      <c r="AAM293" s="92"/>
      <c r="AAN293" s="92"/>
      <c r="AAO293" s="92"/>
      <c r="AAP293" s="92"/>
      <c r="AAQ293" s="92"/>
      <c r="AAR293" s="92"/>
      <c r="AAS293" s="92"/>
      <c r="AAT293" s="92"/>
      <c r="AAU293" s="92"/>
      <c r="AAV293" s="92"/>
      <c r="AAW293" s="92"/>
      <c r="AAX293" s="92"/>
      <c r="AAY293" s="92"/>
      <c r="AAZ293" s="92"/>
      <c r="ABA293" s="92"/>
      <c r="ABB293" s="92"/>
      <c r="ABC293" s="92"/>
      <c r="ABD293" s="92"/>
      <c r="ABE293" s="92"/>
      <c r="ABF293" s="92"/>
      <c r="ABG293" s="92"/>
      <c r="ABH293" s="92"/>
      <c r="ABI293" s="92"/>
      <c r="ABJ293" s="92"/>
      <c r="ABK293" s="92"/>
      <c r="ABL293" s="92"/>
      <c r="ABM293" s="92"/>
      <c r="ABN293" s="92"/>
      <c r="ABO293" s="92"/>
      <c r="ABP293" s="92"/>
      <c r="ABQ293" s="92"/>
      <c r="ABR293" s="92"/>
      <c r="ABS293" s="92"/>
      <c r="ABT293" s="92"/>
      <c r="ABU293" s="92"/>
      <c r="ABV293" s="92"/>
      <c r="ABW293" s="92"/>
      <c r="ABX293" s="92"/>
      <c r="ABY293" s="92"/>
      <c r="ABZ293" s="92"/>
      <c r="ACA293" s="92"/>
      <c r="ACB293" s="92"/>
      <c r="ACC293" s="92"/>
      <c r="ACD293" s="92"/>
      <c r="ACE293" s="92"/>
      <c r="ACF293" s="92"/>
      <c r="ACG293" s="92"/>
      <c r="ACH293" s="92"/>
      <c r="ACI293" s="92"/>
      <c r="ACJ293" s="92"/>
      <c r="ACK293" s="92"/>
      <c r="ACL293" s="92"/>
      <c r="ACM293" s="92"/>
      <c r="ACN293" s="92"/>
      <c r="ACO293" s="92"/>
      <c r="ACP293" s="92"/>
      <c r="ACQ293" s="92"/>
      <c r="ACR293" s="92"/>
      <c r="ACS293" s="92"/>
      <c r="ACT293" s="92"/>
      <c r="ACU293" s="92"/>
      <c r="ACV293" s="92"/>
      <c r="ACW293" s="92"/>
      <c r="ACX293" s="92"/>
      <c r="ACY293" s="92"/>
      <c r="ACZ293" s="92"/>
      <c r="ADA293" s="92"/>
      <c r="ADB293" s="92"/>
      <c r="ADC293" s="92"/>
      <c r="ADD293" s="92"/>
      <c r="ADE293" s="92"/>
      <c r="ADF293" s="92"/>
      <c r="ADG293" s="92"/>
      <c r="ADH293" s="92"/>
      <c r="ADI293" s="92"/>
      <c r="ADJ293" s="92"/>
      <c r="ADK293" s="92"/>
      <c r="ADL293" s="92"/>
      <c r="ADM293" s="92"/>
      <c r="ADN293" s="92"/>
      <c r="ADO293" s="92"/>
      <c r="ADP293" s="92"/>
      <c r="ADQ293" s="92"/>
      <c r="ADR293" s="92"/>
      <c r="ADS293" s="92"/>
      <c r="ADT293" s="92"/>
      <c r="ADU293" s="92"/>
      <c r="ADV293" s="92"/>
      <c r="ADW293" s="92"/>
      <c r="ADX293" s="92"/>
      <c r="ADY293" s="92"/>
      <c r="ADZ293" s="92"/>
      <c r="AEA293" s="92"/>
      <c r="AEB293" s="92"/>
      <c r="AEC293" s="92"/>
      <c r="AED293" s="92"/>
      <c r="AEE293" s="92"/>
      <c r="AEF293" s="92"/>
      <c r="AEG293" s="92"/>
      <c r="AEH293" s="92"/>
      <c r="AEI293" s="92"/>
      <c r="AEJ293" s="92"/>
      <c r="AEK293" s="92"/>
      <c r="AEL293" s="92"/>
      <c r="AEM293" s="92"/>
      <c r="AEN293" s="92"/>
      <c r="AEO293" s="92"/>
      <c r="AEP293" s="92"/>
      <c r="AEQ293" s="92"/>
      <c r="AER293" s="92"/>
      <c r="AES293" s="92"/>
      <c r="AET293" s="92"/>
      <c r="AEU293" s="92"/>
      <c r="AEV293" s="92"/>
      <c r="AEW293" s="92"/>
      <c r="AEX293" s="92"/>
      <c r="AEY293" s="92"/>
      <c r="AEZ293" s="92"/>
      <c r="AFA293" s="92"/>
      <c r="AFB293" s="92"/>
      <c r="AFC293" s="92"/>
      <c r="AFD293" s="92"/>
      <c r="AFE293" s="92"/>
      <c r="AFF293" s="92"/>
      <c r="AFG293" s="92"/>
      <c r="AFH293" s="92"/>
      <c r="AFI293" s="92"/>
      <c r="AFJ293" s="92"/>
      <c r="AFK293" s="92"/>
      <c r="AFL293" s="92"/>
      <c r="AFM293" s="92"/>
      <c r="AFN293" s="92"/>
      <c r="AFO293" s="92"/>
      <c r="AFP293" s="92"/>
      <c r="AFQ293" s="92"/>
      <c r="AFR293" s="92"/>
      <c r="AFS293" s="92"/>
      <c r="AFT293" s="92"/>
      <c r="AFU293" s="92"/>
      <c r="AFV293" s="92"/>
      <c r="AFW293" s="92"/>
      <c r="AFX293" s="92"/>
      <c r="AFY293" s="92"/>
      <c r="AFZ293" s="92"/>
      <c r="AGA293" s="92"/>
      <c r="AGB293" s="92"/>
      <c r="AGC293" s="92"/>
      <c r="AGD293" s="92"/>
      <c r="AGE293" s="92"/>
      <c r="AGF293" s="92"/>
      <c r="AGG293" s="92"/>
      <c r="AGH293" s="92"/>
      <c r="AGI293" s="92"/>
      <c r="AGJ293" s="92"/>
      <c r="AGK293" s="92"/>
      <c r="AGL293" s="92"/>
      <c r="AGM293" s="92"/>
      <c r="AGN293" s="92"/>
      <c r="AGO293" s="92"/>
      <c r="AGP293" s="92"/>
      <c r="AGQ293" s="92"/>
      <c r="AGR293" s="92"/>
      <c r="AGS293" s="92"/>
      <c r="AGT293" s="92"/>
      <c r="AGU293" s="92"/>
      <c r="AGV293" s="92"/>
      <c r="AGW293" s="92"/>
      <c r="AGX293" s="92"/>
      <c r="AGY293" s="92"/>
      <c r="AGZ293" s="92"/>
      <c r="AHA293" s="92"/>
      <c r="AHB293" s="92"/>
      <c r="AHC293" s="92"/>
      <c r="AHD293" s="92"/>
      <c r="AHE293" s="92"/>
      <c r="AHF293" s="92"/>
      <c r="AHG293" s="92"/>
      <c r="AHH293" s="92"/>
      <c r="AHI293" s="92"/>
      <c r="AHJ293" s="92"/>
      <c r="AHK293" s="92"/>
      <c r="AHL293" s="92"/>
      <c r="AHM293" s="92"/>
      <c r="AHN293" s="92"/>
      <c r="AHO293" s="92"/>
      <c r="AHP293" s="92"/>
      <c r="AHQ293" s="92"/>
      <c r="AHR293" s="92"/>
      <c r="AHS293" s="92"/>
      <c r="AHT293" s="92"/>
      <c r="AHU293" s="92"/>
      <c r="AHV293" s="92"/>
      <c r="AHW293" s="92"/>
      <c r="AHX293" s="92"/>
      <c r="AHY293" s="92"/>
      <c r="AHZ293" s="92"/>
      <c r="AIA293" s="92"/>
      <c r="AIB293" s="92"/>
      <c r="AIC293" s="92"/>
      <c r="AID293" s="92"/>
      <c r="AIE293" s="92"/>
      <c r="AIF293" s="92"/>
      <c r="AIG293" s="92"/>
      <c r="AIH293" s="92"/>
      <c r="AII293" s="92"/>
      <c r="AIJ293" s="92"/>
      <c r="AIK293" s="92"/>
      <c r="AIL293" s="92"/>
      <c r="AIM293" s="92"/>
      <c r="AIN293" s="92"/>
      <c r="AIO293" s="92"/>
      <c r="AIP293" s="92"/>
      <c r="AIQ293" s="92"/>
      <c r="AIR293" s="92"/>
      <c r="AIS293" s="92"/>
      <c r="AIT293" s="92"/>
      <c r="AIU293" s="92"/>
      <c r="AIV293" s="92"/>
      <c r="AIW293" s="92"/>
      <c r="AIX293" s="92"/>
      <c r="AIY293" s="92"/>
      <c r="AIZ293" s="92"/>
      <c r="AJA293" s="92"/>
      <c r="AJB293" s="92"/>
      <c r="AJC293" s="92"/>
      <c r="AJD293" s="92"/>
      <c r="AJE293" s="92"/>
      <c r="AJF293" s="92"/>
      <c r="AJG293" s="92"/>
      <c r="AJH293" s="92"/>
      <c r="AJI293" s="92"/>
      <c r="AJJ293" s="92"/>
      <c r="AJK293" s="92"/>
    </row>
    <row r="294" spans="1:947" s="515" customFormat="1" ht="12.75" customHeight="1">
      <c r="A294" s="93"/>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c r="CK294" s="92"/>
      <c r="CL294" s="92"/>
      <c r="CM294" s="92"/>
      <c r="CN294" s="92"/>
      <c r="CO294" s="92"/>
      <c r="CP294" s="92"/>
      <c r="CQ294" s="92"/>
      <c r="CR294" s="92"/>
      <c r="CS294" s="92"/>
      <c r="CT294" s="92"/>
      <c r="CU294" s="92"/>
      <c r="CV294" s="92"/>
      <c r="CW294" s="92"/>
      <c r="CX294" s="92"/>
      <c r="CY294" s="92"/>
      <c r="CZ294" s="92"/>
      <c r="DA294" s="92"/>
      <c r="DB294" s="92"/>
      <c r="DC294" s="92"/>
      <c r="DD294" s="92"/>
      <c r="DE294" s="92"/>
      <c r="DF294" s="92"/>
      <c r="DG294" s="92"/>
      <c r="DH294" s="92"/>
      <c r="DI294" s="92"/>
      <c r="DJ294" s="92"/>
      <c r="DK294" s="92"/>
      <c r="DL294" s="92"/>
      <c r="DM294" s="92"/>
      <c r="DN294" s="92"/>
      <c r="DO294" s="92"/>
      <c r="DP294" s="92"/>
      <c r="DQ294" s="92"/>
      <c r="DR294" s="92"/>
      <c r="DS294" s="92"/>
      <c r="DT294" s="92"/>
      <c r="DU294" s="92"/>
      <c r="DV294" s="92"/>
      <c r="DW294" s="92"/>
      <c r="DX294" s="92"/>
      <c r="DY294" s="92"/>
      <c r="DZ294" s="92"/>
      <c r="EA294" s="92"/>
      <c r="EB294" s="92"/>
      <c r="EC294" s="92"/>
      <c r="ED294" s="92"/>
      <c r="EE294" s="92"/>
      <c r="EF294" s="92"/>
      <c r="EG294" s="92"/>
      <c r="EH294" s="92"/>
      <c r="EI294" s="92"/>
      <c r="EJ294" s="92"/>
      <c r="EK294" s="92"/>
      <c r="EL294" s="92"/>
      <c r="EM294" s="92"/>
      <c r="EN294" s="92"/>
      <c r="EO294" s="92"/>
      <c r="EP294" s="92"/>
      <c r="EQ294" s="92"/>
      <c r="ER294" s="92"/>
      <c r="ES294" s="92"/>
      <c r="ET294" s="92"/>
      <c r="EU294" s="92"/>
      <c r="EV294" s="92"/>
      <c r="EW294" s="92"/>
      <c r="EX294" s="92"/>
      <c r="EY294" s="92"/>
      <c r="EZ294" s="92"/>
      <c r="FA294" s="92"/>
      <c r="FB294" s="92"/>
      <c r="FC294" s="92"/>
      <c r="FD294" s="92"/>
      <c r="FE294" s="92"/>
      <c r="FF294" s="92"/>
      <c r="FG294" s="92"/>
      <c r="FH294" s="92"/>
      <c r="FI294" s="92"/>
      <c r="FJ294" s="92"/>
      <c r="FK294" s="92"/>
      <c r="FL294" s="92"/>
      <c r="FM294" s="92"/>
      <c r="FN294" s="92"/>
      <c r="FO294" s="92"/>
      <c r="FP294" s="92"/>
      <c r="FQ294" s="92"/>
      <c r="FR294" s="92"/>
      <c r="FS294" s="92"/>
      <c r="FT294" s="92"/>
      <c r="FU294" s="92"/>
      <c r="FV294" s="92"/>
      <c r="FW294" s="92"/>
      <c r="FX294" s="92"/>
      <c r="FY294" s="92"/>
      <c r="FZ294" s="92"/>
      <c r="GA294" s="92"/>
      <c r="GB294" s="92"/>
      <c r="GC294" s="92"/>
      <c r="GD294" s="92"/>
      <c r="GE294" s="92"/>
      <c r="GF294" s="92"/>
      <c r="GG294" s="92"/>
      <c r="GH294" s="92"/>
      <c r="GI294" s="92"/>
      <c r="GJ294" s="92"/>
      <c r="GK294" s="92"/>
      <c r="GL294" s="92"/>
      <c r="GM294" s="92"/>
      <c r="GN294" s="92"/>
      <c r="GO294" s="92"/>
      <c r="GP294" s="92"/>
      <c r="GQ294" s="92"/>
      <c r="GR294" s="92"/>
      <c r="GS294" s="92"/>
      <c r="GT294" s="92"/>
      <c r="GU294" s="92"/>
      <c r="GV294" s="92"/>
      <c r="GW294" s="92"/>
      <c r="GX294" s="92"/>
      <c r="GY294" s="92"/>
      <c r="GZ294" s="92"/>
      <c r="HA294" s="92"/>
      <c r="HB294" s="92"/>
      <c r="HC294" s="92"/>
      <c r="HD294" s="92"/>
      <c r="HE294" s="92"/>
      <c r="HF294" s="92"/>
      <c r="HG294" s="92"/>
      <c r="HH294" s="92"/>
      <c r="HI294" s="92"/>
      <c r="HJ294" s="92"/>
      <c r="HK294" s="92"/>
      <c r="HL294" s="92"/>
      <c r="HM294" s="92"/>
      <c r="HN294" s="92"/>
      <c r="HO294" s="92"/>
      <c r="HP294" s="92"/>
      <c r="HQ294" s="92"/>
      <c r="HR294" s="92"/>
      <c r="HS294" s="92"/>
      <c r="HT294" s="92"/>
      <c r="HU294" s="92"/>
      <c r="HV294" s="92"/>
      <c r="HW294" s="92"/>
      <c r="HX294" s="92"/>
      <c r="HY294" s="92"/>
      <c r="HZ294" s="92"/>
      <c r="IA294" s="92"/>
      <c r="IB294" s="92"/>
      <c r="IC294" s="92"/>
      <c r="ID294" s="92"/>
      <c r="IE294" s="92"/>
      <c r="IF294" s="92"/>
      <c r="IG294" s="92"/>
      <c r="IH294" s="92"/>
      <c r="II294" s="92"/>
      <c r="IJ294" s="92"/>
      <c r="IK294" s="92"/>
      <c r="IL294" s="92"/>
      <c r="IM294" s="92"/>
      <c r="IN294" s="92"/>
      <c r="IO294" s="92"/>
      <c r="IP294" s="92"/>
      <c r="IQ294" s="92"/>
      <c r="IR294" s="92"/>
      <c r="IS294" s="92"/>
      <c r="IT294" s="92"/>
      <c r="IU294" s="92"/>
      <c r="IV294" s="92"/>
      <c r="IW294" s="92"/>
      <c r="IX294" s="92"/>
      <c r="IY294" s="92"/>
      <c r="IZ294" s="92"/>
      <c r="JA294" s="92"/>
      <c r="JB294" s="92"/>
      <c r="JC294" s="92"/>
      <c r="JD294" s="92"/>
      <c r="JE294" s="92"/>
      <c r="JF294" s="92"/>
      <c r="JG294" s="92"/>
      <c r="JH294" s="92"/>
      <c r="JI294" s="92"/>
      <c r="JJ294" s="92"/>
      <c r="JK294" s="92"/>
      <c r="JL294" s="92"/>
      <c r="JM294" s="92"/>
      <c r="JN294" s="92"/>
      <c r="JO294" s="92"/>
      <c r="JP294" s="92"/>
      <c r="JQ294" s="92"/>
      <c r="JR294" s="92"/>
      <c r="JS294" s="92"/>
      <c r="JT294" s="92"/>
      <c r="JU294" s="92"/>
      <c r="JV294" s="92"/>
      <c r="JW294" s="92"/>
      <c r="JX294" s="92"/>
      <c r="JY294" s="92"/>
      <c r="JZ294" s="92"/>
      <c r="KA294" s="92"/>
      <c r="KB294" s="92"/>
      <c r="KC294" s="92"/>
      <c r="KD294" s="92"/>
      <c r="KE294" s="92"/>
      <c r="KF294" s="92"/>
      <c r="KG294" s="92"/>
      <c r="KH294" s="92"/>
      <c r="KI294" s="92"/>
      <c r="KJ294" s="92"/>
      <c r="KK294" s="92"/>
      <c r="KL294" s="92"/>
      <c r="KM294" s="92"/>
      <c r="KN294" s="92"/>
      <c r="KO294" s="92"/>
      <c r="KP294" s="92"/>
      <c r="KQ294" s="92"/>
      <c r="KR294" s="92"/>
      <c r="KS294" s="92"/>
      <c r="KT294" s="92"/>
      <c r="KU294" s="92"/>
      <c r="KV294" s="92"/>
      <c r="KW294" s="92"/>
      <c r="KX294" s="92"/>
      <c r="KY294" s="92"/>
      <c r="KZ294" s="92"/>
      <c r="LA294" s="92"/>
      <c r="LB294" s="92"/>
      <c r="LC294" s="92"/>
      <c r="LD294" s="92"/>
      <c r="LE294" s="92"/>
      <c r="LF294" s="92"/>
      <c r="LG294" s="92"/>
      <c r="LH294" s="92"/>
      <c r="LI294" s="92"/>
      <c r="LJ294" s="92"/>
      <c r="LK294" s="92"/>
      <c r="LL294" s="92"/>
      <c r="LM294" s="92"/>
      <c r="LN294" s="92"/>
      <c r="LO294" s="92"/>
      <c r="LP294" s="92"/>
      <c r="LQ294" s="92"/>
      <c r="LR294" s="92"/>
      <c r="LS294" s="92"/>
      <c r="LT294" s="92"/>
      <c r="LU294" s="92"/>
      <c r="LV294" s="92"/>
      <c r="LW294" s="92"/>
      <c r="LX294" s="92"/>
      <c r="LY294" s="92"/>
      <c r="LZ294" s="92"/>
      <c r="MA294" s="92"/>
      <c r="MB294" s="92"/>
      <c r="MC294" s="92"/>
      <c r="MD294" s="92"/>
      <c r="ME294" s="92"/>
      <c r="MF294" s="92"/>
      <c r="MG294" s="92"/>
      <c r="MH294" s="92"/>
      <c r="MI294" s="92"/>
      <c r="MJ294" s="92"/>
      <c r="MK294" s="92"/>
      <c r="ML294" s="92"/>
      <c r="MM294" s="92"/>
      <c r="MN294" s="92"/>
      <c r="MO294" s="92"/>
      <c r="MP294" s="92"/>
      <c r="MQ294" s="92"/>
      <c r="MR294" s="92"/>
      <c r="MS294" s="92"/>
      <c r="MT294" s="92"/>
      <c r="MU294" s="92"/>
      <c r="MV294" s="92"/>
      <c r="MW294" s="92"/>
      <c r="MX294" s="92"/>
      <c r="MY294" s="92"/>
      <c r="MZ294" s="92"/>
      <c r="NA294" s="92"/>
      <c r="NB294" s="92"/>
      <c r="NC294" s="92"/>
      <c r="ND294" s="92"/>
      <c r="NE294" s="92"/>
      <c r="NF294" s="92"/>
      <c r="NG294" s="92"/>
      <c r="NH294" s="92"/>
      <c r="NI294" s="92"/>
      <c r="NJ294" s="92"/>
      <c r="NK294" s="92"/>
      <c r="NL294" s="92"/>
      <c r="NM294" s="92"/>
      <c r="NN294" s="92"/>
      <c r="NO294" s="92"/>
      <c r="NP294" s="92"/>
      <c r="NQ294" s="92"/>
      <c r="NR294" s="92"/>
      <c r="NS294" s="92"/>
      <c r="NT294" s="92"/>
      <c r="NU294" s="92"/>
      <c r="NV294" s="92"/>
      <c r="NW294" s="92"/>
      <c r="NX294" s="92"/>
      <c r="NY294" s="92"/>
      <c r="NZ294" s="92"/>
      <c r="OA294" s="92"/>
      <c r="OB294" s="92"/>
      <c r="OC294" s="92"/>
      <c r="OD294" s="92"/>
      <c r="OE294" s="92"/>
      <c r="OF294" s="92"/>
      <c r="OG294" s="92"/>
      <c r="OH294" s="92"/>
      <c r="OI294" s="92"/>
      <c r="OJ294" s="92"/>
      <c r="OK294" s="92"/>
      <c r="OL294" s="92"/>
      <c r="OM294" s="92"/>
      <c r="ON294" s="92"/>
      <c r="OO294" s="92"/>
      <c r="OP294" s="92"/>
      <c r="OQ294" s="92"/>
      <c r="OR294" s="92"/>
      <c r="OS294" s="92"/>
      <c r="OT294" s="92"/>
      <c r="OU294" s="92"/>
      <c r="OV294" s="92"/>
      <c r="OW294" s="92"/>
      <c r="OX294" s="92"/>
      <c r="OY294" s="92"/>
      <c r="OZ294" s="92"/>
      <c r="PA294" s="92"/>
      <c r="PB294" s="92"/>
      <c r="PC294" s="92"/>
      <c r="PD294" s="92"/>
      <c r="PE294" s="92"/>
      <c r="PF294" s="92"/>
      <c r="PG294" s="92"/>
      <c r="PH294" s="92"/>
      <c r="PI294" s="92"/>
      <c r="PJ294" s="92"/>
      <c r="PK294" s="92"/>
      <c r="PL294" s="92"/>
      <c r="PM294" s="92"/>
      <c r="PN294" s="92"/>
      <c r="PO294" s="92"/>
      <c r="PP294" s="92"/>
      <c r="PQ294" s="92"/>
      <c r="PR294" s="92"/>
      <c r="PS294" s="92"/>
      <c r="PT294" s="92"/>
      <c r="PU294" s="92"/>
      <c r="PV294" s="92"/>
      <c r="PW294" s="92"/>
      <c r="PX294" s="92"/>
      <c r="PY294" s="92"/>
      <c r="PZ294" s="92"/>
      <c r="QA294" s="92"/>
      <c r="QB294" s="92"/>
      <c r="QC294" s="92"/>
      <c r="QD294" s="92"/>
      <c r="QE294" s="92"/>
      <c r="QF294" s="92"/>
      <c r="QG294" s="92"/>
      <c r="QH294" s="92"/>
      <c r="QI294" s="92"/>
      <c r="QJ294" s="92"/>
      <c r="QK294" s="92"/>
      <c r="QL294" s="92"/>
      <c r="QM294" s="92"/>
      <c r="QN294" s="92"/>
      <c r="QO294" s="92"/>
      <c r="QP294" s="92"/>
      <c r="QQ294" s="92"/>
      <c r="QR294" s="92"/>
      <c r="QS294" s="92"/>
      <c r="QT294" s="92"/>
      <c r="QU294" s="92"/>
      <c r="QV294" s="92"/>
      <c r="QW294" s="92"/>
      <c r="QX294" s="92"/>
      <c r="QY294" s="92"/>
      <c r="QZ294" s="92"/>
      <c r="RA294" s="92"/>
      <c r="RB294" s="92"/>
      <c r="RC294" s="92"/>
      <c r="RD294" s="92"/>
      <c r="RE294" s="92"/>
      <c r="RF294" s="92"/>
      <c r="RG294" s="92"/>
      <c r="RH294" s="92"/>
      <c r="RI294" s="92"/>
      <c r="RJ294" s="92"/>
      <c r="RK294" s="92"/>
      <c r="RL294" s="92"/>
      <c r="RM294" s="92"/>
      <c r="RN294" s="92"/>
      <c r="RO294" s="92"/>
      <c r="RP294" s="92"/>
      <c r="RQ294" s="92"/>
      <c r="RR294" s="92"/>
      <c r="RS294" s="92"/>
      <c r="RT294" s="92"/>
      <c r="RU294" s="92"/>
      <c r="RV294" s="92"/>
      <c r="RW294" s="92"/>
      <c r="RX294" s="92"/>
      <c r="RY294" s="92"/>
      <c r="RZ294" s="92"/>
      <c r="SA294" s="92"/>
      <c r="SB294" s="92"/>
      <c r="SC294" s="92"/>
      <c r="SD294" s="92"/>
      <c r="SE294" s="92"/>
      <c r="SF294" s="92"/>
      <c r="SG294" s="92"/>
      <c r="SH294" s="92"/>
      <c r="SI294" s="92"/>
      <c r="SJ294" s="92"/>
      <c r="SK294" s="92"/>
      <c r="SL294" s="92"/>
      <c r="SM294" s="92"/>
      <c r="SN294" s="92"/>
      <c r="SO294" s="92"/>
      <c r="SP294" s="92"/>
      <c r="SQ294" s="92"/>
      <c r="SR294" s="92"/>
      <c r="SS294" s="92"/>
      <c r="ST294" s="92"/>
      <c r="SU294" s="92"/>
      <c r="SV294" s="92"/>
      <c r="SW294" s="92"/>
      <c r="SX294" s="92"/>
      <c r="SY294" s="92"/>
      <c r="SZ294" s="92"/>
      <c r="TA294" s="92"/>
      <c r="TB294" s="92"/>
      <c r="TC294" s="92"/>
      <c r="TD294" s="92"/>
      <c r="TE294" s="92"/>
      <c r="TF294" s="92"/>
      <c r="TG294" s="92"/>
      <c r="TH294" s="92"/>
      <c r="TI294" s="92"/>
      <c r="TJ294" s="92"/>
      <c r="TK294" s="92"/>
      <c r="TL294" s="92"/>
      <c r="TM294" s="92"/>
      <c r="TN294" s="92"/>
      <c r="TO294" s="92"/>
      <c r="TP294" s="92"/>
      <c r="TQ294" s="92"/>
      <c r="TR294" s="92"/>
      <c r="TS294" s="92"/>
      <c r="TT294" s="92"/>
      <c r="TU294" s="92"/>
      <c r="TV294" s="92"/>
      <c r="TW294" s="92"/>
      <c r="TX294" s="92"/>
      <c r="TY294" s="92"/>
      <c r="TZ294" s="92"/>
      <c r="UA294" s="92"/>
      <c r="UB294" s="92"/>
      <c r="UC294" s="92"/>
      <c r="UD294" s="92"/>
      <c r="UE294" s="92"/>
      <c r="UF294" s="92"/>
      <c r="UG294" s="92"/>
      <c r="UH294" s="92"/>
      <c r="UI294" s="92"/>
      <c r="UJ294" s="92"/>
      <c r="UK294" s="92"/>
      <c r="UL294" s="92"/>
      <c r="UM294" s="92"/>
      <c r="UN294" s="92"/>
      <c r="UO294" s="92"/>
      <c r="UP294" s="92"/>
      <c r="UQ294" s="92"/>
      <c r="UR294" s="92"/>
      <c r="US294" s="92"/>
      <c r="UT294" s="92"/>
      <c r="UU294" s="92"/>
      <c r="UV294" s="92"/>
      <c r="UW294" s="92"/>
      <c r="UX294" s="92"/>
      <c r="UY294" s="92"/>
      <c r="UZ294" s="92"/>
      <c r="VA294" s="92"/>
      <c r="VB294" s="92"/>
      <c r="VC294" s="92"/>
      <c r="VD294" s="92"/>
      <c r="VE294" s="92"/>
      <c r="VF294" s="92"/>
      <c r="VG294" s="92"/>
      <c r="VH294" s="92"/>
      <c r="VI294" s="92"/>
      <c r="VJ294" s="92"/>
      <c r="VK294" s="92"/>
      <c r="VL294" s="92"/>
      <c r="VM294" s="92"/>
      <c r="VN294" s="92"/>
      <c r="VO294" s="92"/>
      <c r="VP294" s="92"/>
      <c r="VQ294" s="92"/>
      <c r="VR294" s="92"/>
      <c r="VS294" s="92"/>
      <c r="VT294" s="92"/>
      <c r="VU294" s="92"/>
      <c r="VV294" s="92"/>
      <c r="VW294" s="92"/>
      <c r="VX294" s="92"/>
      <c r="VY294" s="92"/>
      <c r="VZ294" s="92"/>
      <c r="WA294" s="92"/>
      <c r="WB294" s="92"/>
      <c r="WC294" s="92"/>
      <c r="WD294" s="92"/>
      <c r="WE294" s="92"/>
      <c r="WF294" s="92"/>
      <c r="WG294" s="92"/>
      <c r="WH294" s="92"/>
      <c r="WI294" s="92"/>
      <c r="WJ294" s="92"/>
      <c r="WK294" s="92"/>
      <c r="WL294" s="92"/>
      <c r="WM294" s="92"/>
      <c r="WN294" s="92"/>
      <c r="WO294" s="92"/>
      <c r="WP294" s="92"/>
      <c r="WQ294" s="92"/>
      <c r="WR294" s="92"/>
      <c r="WS294" s="92"/>
      <c r="WT294" s="92"/>
      <c r="WU294" s="92"/>
      <c r="WV294" s="92"/>
      <c r="WW294" s="92"/>
      <c r="WX294" s="92"/>
      <c r="WY294" s="92"/>
      <c r="WZ294" s="92"/>
      <c r="XA294" s="92"/>
      <c r="XB294" s="92"/>
      <c r="XC294" s="92"/>
      <c r="XD294" s="92"/>
      <c r="XE294" s="92"/>
      <c r="XF294" s="92"/>
      <c r="XG294" s="92"/>
      <c r="XH294" s="92"/>
      <c r="XI294" s="92"/>
      <c r="XJ294" s="92"/>
      <c r="XK294" s="92"/>
      <c r="XL294" s="92"/>
      <c r="XM294" s="92"/>
      <c r="XN294" s="92"/>
      <c r="XO294" s="92"/>
      <c r="XP294" s="92"/>
      <c r="XQ294" s="92"/>
      <c r="XR294" s="92"/>
      <c r="XS294" s="92"/>
      <c r="XT294" s="92"/>
      <c r="XU294" s="92"/>
      <c r="XV294" s="92"/>
      <c r="XW294" s="92"/>
      <c r="XX294" s="92"/>
      <c r="XY294" s="92"/>
      <c r="XZ294" s="92"/>
      <c r="YA294" s="92"/>
      <c r="YB294" s="92"/>
      <c r="YC294" s="92"/>
      <c r="YD294" s="92"/>
      <c r="YE294" s="92"/>
      <c r="YF294" s="92"/>
      <c r="YG294" s="92"/>
      <c r="YH294" s="92"/>
      <c r="YI294" s="92"/>
      <c r="YJ294" s="92"/>
      <c r="YK294" s="92"/>
      <c r="YL294" s="92"/>
      <c r="YM294" s="92"/>
      <c r="YN294" s="92"/>
      <c r="YO294" s="92"/>
      <c r="YP294" s="92"/>
      <c r="YQ294" s="92"/>
      <c r="YR294" s="92"/>
      <c r="YS294" s="92"/>
      <c r="YT294" s="92"/>
      <c r="YU294" s="92"/>
      <c r="YV294" s="92"/>
      <c r="YW294" s="92"/>
      <c r="YX294" s="92"/>
      <c r="YY294" s="92"/>
      <c r="YZ294" s="92"/>
      <c r="ZA294" s="92"/>
      <c r="ZB294" s="92"/>
      <c r="ZC294" s="92"/>
      <c r="ZD294" s="92"/>
      <c r="ZE294" s="92"/>
      <c r="ZF294" s="92"/>
      <c r="ZG294" s="92"/>
      <c r="ZH294" s="92"/>
      <c r="ZI294" s="92"/>
      <c r="ZJ294" s="92"/>
      <c r="ZK294" s="92"/>
      <c r="ZL294" s="92"/>
      <c r="ZM294" s="92"/>
      <c r="ZN294" s="92"/>
      <c r="ZO294" s="92"/>
      <c r="ZP294" s="92"/>
      <c r="ZQ294" s="92"/>
      <c r="ZR294" s="92"/>
      <c r="ZS294" s="92"/>
      <c r="ZT294" s="92"/>
      <c r="ZU294" s="92"/>
      <c r="ZV294" s="92"/>
      <c r="ZW294" s="92"/>
      <c r="ZX294" s="92"/>
      <c r="ZY294" s="92"/>
      <c r="ZZ294" s="92"/>
      <c r="AAA294" s="92"/>
      <c r="AAB294" s="92"/>
      <c r="AAC294" s="92"/>
      <c r="AAD294" s="92"/>
      <c r="AAE294" s="92"/>
      <c r="AAF294" s="92"/>
      <c r="AAG294" s="92"/>
      <c r="AAH294" s="92"/>
      <c r="AAI294" s="92"/>
      <c r="AAJ294" s="92"/>
      <c r="AAK294" s="92"/>
      <c r="AAL294" s="92"/>
      <c r="AAM294" s="92"/>
      <c r="AAN294" s="92"/>
      <c r="AAO294" s="92"/>
      <c r="AAP294" s="92"/>
      <c r="AAQ294" s="92"/>
      <c r="AAR294" s="92"/>
      <c r="AAS294" s="92"/>
      <c r="AAT294" s="92"/>
      <c r="AAU294" s="92"/>
      <c r="AAV294" s="92"/>
      <c r="AAW294" s="92"/>
      <c r="AAX294" s="92"/>
      <c r="AAY294" s="92"/>
      <c r="AAZ294" s="92"/>
      <c r="ABA294" s="92"/>
      <c r="ABB294" s="92"/>
      <c r="ABC294" s="92"/>
      <c r="ABD294" s="92"/>
      <c r="ABE294" s="92"/>
      <c r="ABF294" s="92"/>
      <c r="ABG294" s="92"/>
      <c r="ABH294" s="92"/>
      <c r="ABI294" s="92"/>
      <c r="ABJ294" s="92"/>
      <c r="ABK294" s="92"/>
      <c r="ABL294" s="92"/>
      <c r="ABM294" s="92"/>
      <c r="ABN294" s="92"/>
      <c r="ABO294" s="92"/>
      <c r="ABP294" s="92"/>
      <c r="ABQ294" s="92"/>
      <c r="ABR294" s="92"/>
      <c r="ABS294" s="92"/>
      <c r="ABT294" s="92"/>
      <c r="ABU294" s="92"/>
      <c r="ABV294" s="92"/>
      <c r="ABW294" s="92"/>
      <c r="ABX294" s="92"/>
      <c r="ABY294" s="92"/>
      <c r="ABZ294" s="92"/>
      <c r="ACA294" s="92"/>
      <c r="ACB294" s="92"/>
      <c r="ACC294" s="92"/>
      <c r="ACD294" s="92"/>
      <c r="ACE294" s="92"/>
      <c r="ACF294" s="92"/>
      <c r="ACG294" s="92"/>
      <c r="ACH294" s="92"/>
      <c r="ACI294" s="92"/>
      <c r="ACJ294" s="92"/>
      <c r="ACK294" s="92"/>
      <c r="ACL294" s="92"/>
      <c r="ACM294" s="92"/>
      <c r="ACN294" s="92"/>
      <c r="ACO294" s="92"/>
      <c r="ACP294" s="92"/>
      <c r="ACQ294" s="92"/>
      <c r="ACR294" s="92"/>
      <c r="ACS294" s="92"/>
      <c r="ACT294" s="92"/>
      <c r="ACU294" s="92"/>
      <c r="ACV294" s="92"/>
      <c r="ACW294" s="92"/>
      <c r="ACX294" s="92"/>
      <c r="ACY294" s="92"/>
      <c r="ACZ294" s="92"/>
      <c r="ADA294" s="92"/>
      <c r="ADB294" s="92"/>
      <c r="ADC294" s="92"/>
      <c r="ADD294" s="92"/>
      <c r="ADE294" s="92"/>
      <c r="ADF294" s="92"/>
      <c r="ADG294" s="92"/>
      <c r="ADH294" s="92"/>
      <c r="ADI294" s="92"/>
      <c r="ADJ294" s="92"/>
      <c r="ADK294" s="92"/>
      <c r="ADL294" s="92"/>
      <c r="ADM294" s="92"/>
      <c r="ADN294" s="92"/>
      <c r="ADO294" s="92"/>
      <c r="ADP294" s="92"/>
      <c r="ADQ294" s="92"/>
      <c r="ADR294" s="92"/>
      <c r="ADS294" s="92"/>
      <c r="ADT294" s="92"/>
      <c r="ADU294" s="92"/>
      <c r="ADV294" s="92"/>
      <c r="ADW294" s="92"/>
      <c r="ADX294" s="92"/>
      <c r="ADY294" s="92"/>
      <c r="ADZ294" s="92"/>
      <c r="AEA294" s="92"/>
      <c r="AEB294" s="92"/>
      <c r="AEC294" s="92"/>
      <c r="AED294" s="92"/>
      <c r="AEE294" s="92"/>
      <c r="AEF294" s="92"/>
      <c r="AEG294" s="92"/>
      <c r="AEH294" s="92"/>
      <c r="AEI294" s="92"/>
      <c r="AEJ294" s="92"/>
      <c r="AEK294" s="92"/>
      <c r="AEL294" s="92"/>
      <c r="AEM294" s="92"/>
      <c r="AEN294" s="92"/>
      <c r="AEO294" s="92"/>
      <c r="AEP294" s="92"/>
      <c r="AEQ294" s="92"/>
      <c r="AER294" s="92"/>
      <c r="AES294" s="92"/>
      <c r="AET294" s="92"/>
      <c r="AEU294" s="92"/>
      <c r="AEV294" s="92"/>
      <c r="AEW294" s="92"/>
      <c r="AEX294" s="92"/>
      <c r="AEY294" s="92"/>
      <c r="AEZ294" s="92"/>
      <c r="AFA294" s="92"/>
      <c r="AFB294" s="92"/>
      <c r="AFC294" s="92"/>
      <c r="AFD294" s="92"/>
      <c r="AFE294" s="92"/>
      <c r="AFF294" s="92"/>
      <c r="AFG294" s="92"/>
      <c r="AFH294" s="92"/>
      <c r="AFI294" s="92"/>
      <c r="AFJ294" s="92"/>
      <c r="AFK294" s="92"/>
      <c r="AFL294" s="92"/>
      <c r="AFM294" s="92"/>
      <c r="AFN294" s="92"/>
      <c r="AFO294" s="92"/>
      <c r="AFP294" s="92"/>
      <c r="AFQ294" s="92"/>
      <c r="AFR294" s="92"/>
      <c r="AFS294" s="92"/>
      <c r="AFT294" s="92"/>
      <c r="AFU294" s="92"/>
      <c r="AFV294" s="92"/>
      <c r="AFW294" s="92"/>
      <c r="AFX294" s="92"/>
      <c r="AFY294" s="92"/>
      <c r="AFZ294" s="92"/>
      <c r="AGA294" s="92"/>
      <c r="AGB294" s="92"/>
      <c r="AGC294" s="92"/>
      <c r="AGD294" s="92"/>
      <c r="AGE294" s="92"/>
      <c r="AGF294" s="92"/>
      <c r="AGG294" s="92"/>
      <c r="AGH294" s="92"/>
      <c r="AGI294" s="92"/>
      <c r="AGJ294" s="92"/>
      <c r="AGK294" s="92"/>
      <c r="AGL294" s="92"/>
      <c r="AGM294" s="92"/>
      <c r="AGN294" s="92"/>
      <c r="AGO294" s="92"/>
      <c r="AGP294" s="92"/>
      <c r="AGQ294" s="92"/>
      <c r="AGR294" s="92"/>
      <c r="AGS294" s="92"/>
      <c r="AGT294" s="92"/>
      <c r="AGU294" s="92"/>
      <c r="AGV294" s="92"/>
      <c r="AGW294" s="92"/>
      <c r="AGX294" s="92"/>
      <c r="AGY294" s="92"/>
      <c r="AGZ294" s="92"/>
      <c r="AHA294" s="92"/>
      <c r="AHB294" s="92"/>
      <c r="AHC294" s="92"/>
      <c r="AHD294" s="92"/>
      <c r="AHE294" s="92"/>
      <c r="AHF294" s="92"/>
      <c r="AHG294" s="92"/>
      <c r="AHH294" s="92"/>
      <c r="AHI294" s="92"/>
      <c r="AHJ294" s="92"/>
      <c r="AHK294" s="92"/>
      <c r="AHL294" s="92"/>
      <c r="AHM294" s="92"/>
      <c r="AHN294" s="92"/>
      <c r="AHO294" s="92"/>
      <c r="AHP294" s="92"/>
      <c r="AHQ294" s="92"/>
      <c r="AHR294" s="92"/>
      <c r="AHS294" s="92"/>
      <c r="AHT294" s="92"/>
      <c r="AHU294" s="92"/>
      <c r="AHV294" s="92"/>
      <c r="AHW294" s="92"/>
      <c r="AHX294" s="92"/>
      <c r="AHY294" s="92"/>
      <c r="AHZ294" s="92"/>
      <c r="AIA294" s="92"/>
      <c r="AIB294" s="92"/>
      <c r="AIC294" s="92"/>
      <c r="AID294" s="92"/>
      <c r="AIE294" s="92"/>
      <c r="AIF294" s="92"/>
      <c r="AIG294" s="92"/>
      <c r="AIH294" s="92"/>
      <c r="AII294" s="92"/>
      <c r="AIJ294" s="92"/>
      <c r="AIK294" s="92"/>
      <c r="AIL294" s="92"/>
      <c r="AIM294" s="92"/>
      <c r="AIN294" s="92"/>
      <c r="AIO294" s="92"/>
      <c r="AIP294" s="92"/>
      <c r="AIQ294" s="92"/>
      <c r="AIR294" s="92"/>
      <c r="AIS294" s="92"/>
      <c r="AIT294" s="92"/>
      <c r="AIU294" s="92"/>
      <c r="AIV294" s="92"/>
      <c r="AIW294" s="92"/>
      <c r="AIX294" s="92"/>
      <c r="AIY294" s="92"/>
      <c r="AIZ294" s="92"/>
      <c r="AJA294" s="92"/>
      <c r="AJB294" s="92"/>
      <c r="AJC294" s="92"/>
      <c r="AJD294" s="92"/>
      <c r="AJE294" s="92"/>
      <c r="AJF294" s="92"/>
      <c r="AJG294" s="92"/>
      <c r="AJH294" s="92"/>
      <c r="AJI294" s="92"/>
      <c r="AJJ294" s="92"/>
      <c r="AJK294" s="92"/>
    </row>
    <row r="295" spans="1:947" s="515" customFormat="1" ht="12.75" customHeight="1">
      <c r="A295" s="93"/>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c r="CK295" s="92"/>
      <c r="CL295" s="92"/>
      <c r="CM295" s="92"/>
      <c r="CN295" s="92"/>
      <c r="CO295" s="92"/>
      <c r="CP295" s="92"/>
      <c r="CQ295" s="92"/>
      <c r="CR295" s="92"/>
      <c r="CS295" s="92"/>
      <c r="CT295" s="92"/>
      <c r="CU295" s="92"/>
      <c r="CV295" s="92"/>
      <c r="CW295" s="92"/>
      <c r="CX295" s="92"/>
      <c r="CY295" s="92"/>
      <c r="CZ295" s="92"/>
      <c r="DA295" s="92"/>
      <c r="DB295" s="92"/>
      <c r="DC295" s="92"/>
      <c r="DD295" s="92"/>
      <c r="DE295" s="92"/>
      <c r="DF295" s="92"/>
      <c r="DG295" s="92"/>
      <c r="DH295" s="92"/>
      <c r="DI295" s="92"/>
      <c r="DJ295" s="92"/>
      <c r="DK295" s="92"/>
      <c r="DL295" s="92"/>
      <c r="DM295" s="92"/>
      <c r="DN295" s="92"/>
      <c r="DO295" s="92"/>
      <c r="DP295" s="92"/>
      <c r="DQ295" s="92"/>
      <c r="DR295" s="92"/>
      <c r="DS295" s="92"/>
      <c r="DT295" s="92"/>
      <c r="DU295" s="92"/>
      <c r="DV295" s="92"/>
      <c r="DW295" s="92"/>
      <c r="DX295" s="92"/>
      <c r="DY295" s="92"/>
      <c r="DZ295" s="92"/>
      <c r="EA295" s="92"/>
      <c r="EB295" s="92"/>
      <c r="EC295" s="92"/>
      <c r="ED295" s="92"/>
      <c r="EE295" s="92"/>
      <c r="EF295" s="92"/>
      <c r="EG295" s="92"/>
      <c r="EH295" s="92"/>
      <c r="EI295" s="92"/>
      <c r="EJ295" s="92"/>
      <c r="EK295" s="92"/>
      <c r="EL295" s="92"/>
      <c r="EM295" s="92"/>
      <c r="EN295" s="92"/>
      <c r="EO295" s="92"/>
      <c r="EP295" s="92"/>
      <c r="EQ295" s="92"/>
      <c r="ER295" s="92"/>
      <c r="ES295" s="92"/>
      <c r="ET295" s="92"/>
      <c r="EU295" s="92"/>
      <c r="EV295" s="92"/>
      <c r="EW295" s="92"/>
      <c r="EX295" s="92"/>
      <c r="EY295" s="92"/>
      <c r="EZ295" s="92"/>
      <c r="FA295" s="92"/>
      <c r="FB295" s="92"/>
      <c r="FC295" s="92"/>
      <c r="FD295" s="92"/>
      <c r="FE295" s="92"/>
      <c r="FF295" s="92"/>
      <c r="FG295" s="92"/>
      <c r="FH295" s="92"/>
      <c r="FI295" s="92"/>
      <c r="FJ295" s="92"/>
      <c r="FK295" s="92"/>
      <c r="FL295" s="92"/>
      <c r="FM295" s="92"/>
      <c r="FN295" s="92"/>
      <c r="FO295" s="92"/>
      <c r="FP295" s="92"/>
      <c r="FQ295" s="92"/>
      <c r="FR295" s="92"/>
      <c r="FS295" s="92"/>
      <c r="FT295" s="92"/>
      <c r="FU295" s="92"/>
      <c r="FV295" s="92"/>
      <c r="FW295" s="92"/>
      <c r="FX295" s="92"/>
      <c r="FY295" s="92"/>
      <c r="FZ295" s="92"/>
      <c r="GA295" s="92"/>
      <c r="GB295" s="92"/>
      <c r="GC295" s="92"/>
      <c r="GD295" s="92"/>
      <c r="GE295" s="92"/>
      <c r="GF295" s="92"/>
      <c r="GG295" s="92"/>
      <c r="GH295" s="92"/>
      <c r="GI295" s="92"/>
      <c r="GJ295" s="92"/>
      <c r="GK295" s="92"/>
      <c r="GL295" s="92"/>
      <c r="GM295" s="92"/>
      <c r="GN295" s="92"/>
      <c r="GO295" s="92"/>
      <c r="GP295" s="92"/>
      <c r="GQ295" s="92"/>
      <c r="GR295" s="92"/>
      <c r="GS295" s="92"/>
      <c r="GT295" s="92"/>
      <c r="GU295" s="92"/>
      <c r="GV295" s="92"/>
      <c r="GW295" s="92"/>
      <c r="GX295" s="92"/>
      <c r="GY295" s="92"/>
      <c r="GZ295" s="92"/>
      <c r="HA295" s="92"/>
      <c r="HB295" s="92"/>
      <c r="HC295" s="92"/>
      <c r="HD295" s="92"/>
      <c r="HE295" s="92"/>
      <c r="HF295" s="92"/>
      <c r="HG295" s="92"/>
      <c r="HH295" s="92"/>
      <c r="HI295" s="92"/>
      <c r="HJ295" s="92"/>
      <c r="HK295" s="92"/>
      <c r="HL295" s="92"/>
      <c r="HM295" s="92"/>
      <c r="HN295" s="92"/>
      <c r="HO295" s="92"/>
      <c r="HP295" s="92"/>
      <c r="HQ295" s="92"/>
      <c r="HR295" s="92"/>
      <c r="HS295" s="92"/>
      <c r="HT295" s="92"/>
      <c r="HU295" s="92"/>
      <c r="HV295" s="92"/>
      <c r="HW295" s="92"/>
      <c r="HX295" s="92"/>
      <c r="HY295" s="92"/>
      <c r="HZ295" s="92"/>
      <c r="IA295" s="92"/>
      <c r="IB295" s="92"/>
      <c r="IC295" s="92"/>
      <c r="ID295" s="92"/>
      <c r="IE295" s="92"/>
      <c r="IF295" s="92"/>
      <c r="IG295" s="92"/>
      <c r="IH295" s="92"/>
      <c r="II295" s="92"/>
      <c r="IJ295" s="92"/>
      <c r="IK295" s="92"/>
      <c r="IL295" s="92"/>
      <c r="IM295" s="92"/>
      <c r="IN295" s="92"/>
      <c r="IO295" s="92"/>
      <c r="IP295" s="92"/>
      <c r="IQ295" s="92"/>
      <c r="IR295" s="92"/>
      <c r="IS295" s="92"/>
      <c r="IT295" s="92"/>
      <c r="IU295" s="92"/>
      <c r="IV295" s="92"/>
      <c r="IW295" s="92"/>
      <c r="IX295" s="92"/>
      <c r="IY295" s="92"/>
      <c r="IZ295" s="92"/>
      <c r="JA295" s="92"/>
      <c r="JB295" s="92"/>
      <c r="JC295" s="92"/>
      <c r="JD295" s="92"/>
      <c r="JE295" s="92"/>
      <c r="JF295" s="92"/>
      <c r="JG295" s="92"/>
      <c r="JH295" s="92"/>
      <c r="JI295" s="92"/>
      <c r="JJ295" s="92"/>
      <c r="JK295" s="92"/>
      <c r="JL295" s="92"/>
      <c r="JM295" s="92"/>
      <c r="JN295" s="92"/>
      <c r="JO295" s="92"/>
      <c r="JP295" s="92"/>
      <c r="JQ295" s="92"/>
      <c r="JR295" s="92"/>
      <c r="JS295" s="92"/>
      <c r="JT295" s="92"/>
      <c r="JU295" s="92"/>
      <c r="JV295" s="92"/>
      <c r="JW295" s="92"/>
      <c r="JX295" s="92"/>
      <c r="JY295" s="92"/>
      <c r="JZ295" s="92"/>
      <c r="KA295" s="92"/>
      <c r="KB295" s="92"/>
      <c r="KC295" s="92"/>
      <c r="KD295" s="92"/>
      <c r="KE295" s="92"/>
      <c r="KF295" s="92"/>
      <c r="KG295" s="92"/>
      <c r="KH295" s="92"/>
      <c r="KI295" s="92"/>
      <c r="KJ295" s="92"/>
      <c r="KK295" s="92"/>
      <c r="KL295" s="92"/>
      <c r="KM295" s="92"/>
      <c r="KN295" s="92"/>
      <c r="KO295" s="92"/>
      <c r="KP295" s="92"/>
      <c r="KQ295" s="92"/>
      <c r="KR295" s="92"/>
      <c r="KS295" s="92"/>
      <c r="KT295" s="92"/>
      <c r="KU295" s="92"/>
      <c r="KV295" s="92"/>
      <c r="KW295" s="92"/>
      <c r="KX295" s="92"/>
      <c r="KY295" s="92"/>
      <c r="KZ295" s="92"/>
      <c r="LA295" s="92"/>
      <c r="LB295" s="92"/>
      <c r="LC295" s="92"/>
      <c r="LD295" s="92"/>
      <c r="LE295" s="92"/>
      <c r="LF295" s="92"/>
      <c r="LG295" s="92"/>
      <c r="LH295" s="92"/>
      <c r="LI295" s="92"/>
      <c r="LJ295" s="92"/>
      <c r="LK295" s="92"/>
      <c r="LL295" s="92"/>
      <c r="LM295" s="92"/>
      <c r="LN295" s="92"/>
      <c r="LO295" s="92"/>
      <c r="LP295" s="92"/>
      <c r="LQ295" s="92"/>
      <c r="LR295" s="92"/>
      <c r="LS295" s="92"/>
      <c r="LT295" s="92"/>
      <c r="LU295" s="92"/>
      <c r="LV295" s="92"/>
      <c r="LW295" s="92"/>
      <c r="LX295" s="92"/>
      <c r="LY295" s="92"/>
      <c r="LZ295" s="92"/>
      <c r="MA295" s="92"/>
      <c r="MB295" s="92"/>
      <c r="MC295" s="92"/>
      <c r="MD295" s="92"/>
      <c r="ME295" s="92"/>
      <c r="MF295" s="92"/>
      <c r="MG295" s="92"/>
      <c r="MH295" s="92"/>
      <c r="MI295" s="92"/>
      <c r="MJ295" s="92"/>
      <c r="MK295" s="92"/>
      <c r="ML295" s="92"/>
      <c r="MM295" s="92"/>
      <c r="MN295" s="92"/>
      <c r="MO295" s="92"/>
      <c r="MP295" s="92"/>
      <c r="MQ295" s="92"/>
      <c r="MR295" s="92"/>
      <c r="MS295" s="92"/>
      <c r="MT295" s="92"/>
      <c r="MU295" s="92"/>
      <c r="MV295" s="92"/>
      <c r="MW295" s="92"/>
      <c r="MX295" s="92"/>
      <c r="MY295" s="92"/>
      <c r="MZ295" s="92"/>
      <c r="NA295" s="92"/>
      <c r="NB295" s="92"/>
      <c r="NC295" s="92"/>
      <c r="ND295" s="92"/>
      <c r="NE295" s="92"/>
      <c r="NF295" s="92"/>
      <c r="NG295" s="92"/>
      <c r="NH295" s="92"/>
      <c r="NI295" s="92"/>
      <c r="NJ295" s="92"/>
      <c r="NK295" s="92"/>
      <c r="NL295" s="92"/>
      <c r="NM295" s="92"/>
      <c r="NN295" s="92"/>
      <c r="NO295" s="92"/>
      <c r="NP295" s="92"/>
      <c r="NQ295" s="92"/>
      <c r="NR295" s="92"/>
      <c r="NS295" s="92"/>
      <c r="NT295" s="92"/>
      <c r="NU295" s="92"/>
      <c r="NV295" s="92"/>
      <c r="NW295" s="92"/>
      <c r="NX295" s="92"/>
      <c r="NY295" s="92"/>
      <c r="NZ295" s="92"/>
      <c r="OA295" s="92"/>
      <c r="OB295" s="92"/>
      <c r="OC295" s="92"/>
      <c r="OD295" s="92"/>
      <c r="OE295" s="92"/>
      <c r="OF295" s="92"/>
      <c r="OG295" s="92"/>
      <c r="OH295" s="92"/>
      <c r="OI295" s="92"/>
      <c r="OJ295" s="92"/>
      <c r="OK295" s="92"/>
      <c r="OL295" s="92"/>
      <c r="OM295" s="92"/>
      <c r="ON295" s="92"/>
      <c r="OO295" s="92"/>
      <c r="OP295" s="92"/>
      <c r="OQ295" s="92"/>
      <c r="OR295" s="92"/>
      <c r="OS295" s="92"/>
      <c r="OT295" s="92"/>
      <c r="OU295" s="92"/>
      <c r="OV295" s="92"/>
      <c r="OW295" s="92"/>
      <c r="OX295" s="92"/>
      <c r="OY295" s="92"/>
      <c r="OZ295" s="92"/>
      <c r="PA295" s="92"/>
      <c r="PB295" s="92"/>
      <c r="PC295" s="92"/>
      <c r="PD295" s="92"/>
      <c r="PE295" s="92"/>
      <c r="PF295" s="92"/>
      <c r="PG295" s="92"/>
      <c r="PH295" s="92"/>
      <c r="PI295" s="92"/>
      <c r="PJ295" s="92"/>
      <c r="PK295" s="92"/>
      <c r="PL295" s="92"/>
      <c r="PM295" s="92"/>
      <c r="PN295" s="92"/>
      <c r="PO295" s="92"/>
      <c r="PP295" s="92"/>
      <c r="PQ295" s="92"/>
      <c r="PR295" s="92"/>
      <c r="PS295" s="92"/>
      <c r="PT295" s="92"/>
      <c r="PU295" s="92"/>
      <c r="PV295" s="92"/>
      <c r="PW295" s="92"/>
      <c r="PX295" s="92"/>
      <c r="PY295" s="92"/>
      <c r="PZ295" s="92"/>
      <c r="QA295" s="92"/>
      <c r="QB295" s="92"/>
      <c r="QC295" s="92"/>
      <c r="QD295" s="92"/>
      <c r="QE295" s="92"/>
      <c r="QF295" s="92"/>
      <c r="QG295" s="92"/>
      <c r="QH295" s="92"/>
      <c r="QI295" s="92"/>
      <c r="QJ295" s="92"/>
      <c r="QK295" s="92"/>
      <c r="QL295" s="92"/>
      <c r="QM295" s="92"/>
      <c r="QN295" s="92"/>
      <c r="QO295" s="92"/>
      <c r="QP295" s="92"/>
      <c r="QQ295" s="92"/>
      <c r="QR295" s="92"/>
      <c r="QS295" s="92"/>
      <c r="QT295" s="92"/>
      <c r="QU295" s="92"/>
      <c r="QV295" s="92"/>
      <c r="QW295" s="92"/>
      <c r="QX295" s="92"/>
      <c r="QY295" s="92"/>
      <c r="QZ295" s="92"/>
      <c r="RA295" s="92"/>
      <c r="RB295" s="92"/>
      <c r="RC295" s="92"/>
      <c r="RD295" s="92"/>
      <c r="RE295" s="92"/>
      <c r="RF295" s="92"/>
      <c r="RG295" s="92"/>
      <c r="RH295" s="92"/>
      <c r="RI295" s="92"/>
      <c r="RJ295" s="92"/>
      <c r="RK295" s="92"/>
      <c r="RL295" s="92"/>
      <c r="RM295" s="92"/>
      <c r="RN295" s="92"/>
      <c r="RO295" s="92"/>
      <c r="RP295" s="92"/>
      <c r="RQ295" s="92"/>
      <c r="RR295" s="92"/>
      <c r="RS295" s="92"/>
      <c r="RT295" s="92"/>
      <c r="RU295" s="92"/>
      <c r="RV295" s="92"/>
      <c r="RW295" s="92"/>
      <c r="RX295" s="92"/>
      <c r="RY295" s="92"/>
      <c r="RZ295" s="92"/>
      <c r="SA295" s="92"/>
      <c r="SB295" s="92"/>
      <c r="SC295" s="92"/>
      <c r="SD295" s="92"/>
      <c r="SE295" s="92"/>
      <c r="SF295" s="92"/>
      <c r="SG295" s="92"/>
      <c r="SH295" s="92"/>
      <c r="SI295" s="92"/>
      <c r="SJ295" s="92"/>
      <c r="SK295" s="92"/>
      <c r="SL295" s="92"/>
      <c r="SM295" s="92"/>
      <c r="SN295" s="92"/>
      <c r="SO295" s="92"/>
      <c r="SP295" s="92"/>
      <c r="SQ295" s="92"/>
      <c r="SR295" s="92"/>
      <c r="SS295" s="92"/>
      <c r="ST295" s="92"/>
      <c r="SU295" s="92"/>
      <c r="SV295" s="92"/>
      <c r="SW295" s="92"/>
      <c r="SX295" s="92"/>
      <c r="SY295" s="92"/>
      <c r="SZ295" s="92"/>
      <c r="TA295" s="92"/>
      <c r="TB295" s="92"/>
      <c r="TC295" s="92"/>
      <c r="TD295" s="92"/>
      <c r="TE295" s="92"/>
      <c r="TF295" s="92"/>
      <c r="TG295" s="92"/>
      <c r="TH295" s="92"/>
      <c r="TI295" s="92"/>
      <c r="TJ295" s="92"/>
      <c r="TK295" s="92"/>
      <c r="TL295" s="92"/>
      <c r="TM295" s="92"/>
      <c r="TN295" s="92"/>
      <c r="TO295" s="92"/>
      <c r="TP295" s="92"/>
      <c r="TQ295" s="92"/>
      <c r="TR295" s="92"/>
      <c r="TS295" s="92"/>
      <c r="TT295" s="92"/>
      <c r="TU295" s="92"/>
      <c r="TV295" s="92"/>
      <c r="TW295" s="92"/>
      <c r="TX295" s="92"/>
      <c r="TY295" s="92"/>
      <c r="TZ295" s="92"/>
      <c r="UA295" s="92"/>
      <c r="UB295" s="92"/>
      <c r="UC295" s="92"/>
      <c r="UD295" s="92"/>
      <c r="UE295" s="92"/>
      <c r="UF295" s="92"/>
      <c r="UG295" s="92"/>
      <c r="UH295" s="92"/>
      <c r="UI295" s="92"/>
      <c r="UJ295" s="92"/>
      <c r="UK295" s="92"/>
      <c r="UL295" s="92"/>
      <c r="UM295" s="92"/>
      <c r="UN295" s="92"/>
      <c r="UO295" s="92"/>
      <c r="UP295" s="92"/>
      <c r="UQ295" s="92"/>
      <c r="UR295" s="92"/>
      <c r="US295" s="92"/>
      <c r="UT295" s="92"/>
      <c r="UU295" s="92"/>
      <c r="UV295" s="92"/>
      <c r="UW295" s="92"/>
      <c r="UX295" s="92"/>
      <c r="UY295" s="92"/>
      <c r="UZ295" s="92"/>
      <c r="VA295" s="92"/>
      <c r="VB295" s="92"/>
      <c r="VC295" s="92"/>
      <c r="VD295" s="92"/>
      <c r="VE295" s="92"/>
      <c r="VF295" s="92"/>
      <c r="VG295" s="92"/>
      <c r="VH295" s="92"/>
      <c r="VI295" s="92"/>
      <c r="VJ295" s="92"/>
      <c r="VK295" s="92"/>
      <c r="VL295" s="92"/>
      <c r="VM295" s="92"/>
      <c r="VN295" s="92"/>
      <c r="VO295" s="92"/>
      <c r="VP295" s="92"/>
      <c r="VQ295" s="92"/>
      <c r="VR295" s="92"/>
      <c r="VS295" s="92"/>
      <c r="VT295" s="92"/>
      <c r="VU295" s="92"/>
      <c r="VV295" s="92"/>
      <c r="VW295" s="92"/>
      <c r="VX295" s="92"/>
      <c r="VY295" s="92"/>
      <c r="VZ295" s="92"/>
      <c r="WA295" s="92"/>
      <c r="WB295" s="92"/>
      <c r="WC295" s="92"/>
      <c r="WD295" s="92"/>
      <c r="WE295" s="92"/>
      <c r="WF295" s="92"/>
      <c r="WG295" s="92"/>
      <c r="WH295" s="92"/>
      <c r="WI295" s="92"/>
      <c r="WJ295" s="92"/>
      <c r="WK295" s="92"/>
      <c r="WL295" s="92"/>
      <c r="WM295" s="92"/>
      <c r="WN295" s="92"/>
      <c r="WO295" s="92"/>
      <c r="WP295" s="92"/>
      <c r="WQ295" s="92"/>
      <c r="WR295" s="92"/>
      <c r="WS295" s="92"/>
      <c r="WT295" s="92"/>
      <c r="WU295" s="92"/>
      <c r="WV295" s="92"/>
      <c r="WW295" s="92"/>
      <c r="WX295" s="92"/>
      <c r="WY295" s="92"/>
      <c r="WZ295" s="92"/>
      <c r="XA295" s="92"/>
      <c r="XB295" s="92"/>
      <c r="XC295" s="92"/>
      <c r="XD295" s="92"/>
      <c r="XE295" s="92"/>
      <c r="XF295" s="92"/>
      <c r="XG295" s="92"/>
      <c r="XH295" s="92"/>
      <c r="XI295" s="92"/>
      <c r="XJ295" s="92"/>
      <c r="XK295" s="92"/>
      <c r="XL295" s="92"/>
      <c r="XM295" s="92"/>
      <c r="XN295" s="92"/>
      <c r="XO295" s="92"/>
      <c r="XP295" s="92"/>
      <c r="XQ295" s="92"/>
      <c r="XR295" s="92"/>
      <c r="XS295" s="92"/>
      <c r="XT295" s="92"/>
      <c r="XU295" s="92"/>
      <c r="XV295" s="92"/>
      <c r="XW295" s="92"/>
      <c r="XX295" s="92"/>
      <c r="XY295" s="92"/>
      <c r="XZ295" s="92"/>
      <c r="YA295" s="92"/>
      <c r="YB295" s="92"/>
      <c r="YC295" s="92"/>
      <c r="YD295" s="92"/>
      <c r="YE295" s="92"/>
      <c r="YF295" s="92"/>
      <c r="YG295" s="92"/>
      <c r="YH295" s="92"/>
      <c r="YI295" s="92"/>
      <c r="YJ295" s="92"/>
      <c r="YK295" s="92"/>
      <c r="YL295" s="92"/>
      <c r="YM295" s="92"/>
      <c r="YN295" s="92"/>
      <c r="YO295" s="92"/>
      <c r="YP295" s="92"/>
      <c r="YQ295" s="92"/>
      <c r="YR295" s="92"/>
      <c r="YS295" s="92"/>
      <c r="YT295" s="92"/>
      <c r="YU295" s="92"/>
      <c r="YV295" s="92"/>
      <c r="YW295" s="92"/>
      <c r="YX295" s="92"/>
      <c r="YY295" s="92"/>
      <c r="YZ295" s="92"/>
      <c r="ZA295" s="92"/>
      <c r="ZB295" s="92"/>
      <c r="ZC295" s="92"/>
      <c r="ZD295" s="92"/>
      <c r="ZE295" s="92"/>
      <c r="ZF295" s="92"/>
      <c r="ZG295" s="92"/>
      <c r="ZH295" s="92"/>
      <c r="ZI295" s="92"/>
      <c r="ZJ295" s="92"/>
      <c r="ZK295" s="92"/>
      <c r="ZL295" s="92"/>
      <c r="ZM295" s="92"/>
      <c r="ZN295" s="92"/>
      <c r="ZO295" s="92"/>
      <c r="ZP295" s="92"/>
      <c r="ZQ295" s="92"/>
      <c r="ZR295" s="92"/>
      <c r="ZS295" s="92"/>
      <c r="ZT295" s="92"/>
      <c r="ZU295" s="92"/>
      <c r="ZV295" s="92"/>
      <c r="ZW295" s="92"/>
      <c r="ZX295" s="92"/>
      <c r="ZY295" s="92"/>
      <c r="ZZ295" s="92"/>
      <c r="AAA295" s="92"/>
      <c r="AAB295" s="92"/>
      <c r="AAC295" s="92"/>
      <c r="AAD295" s="92"/>
      <c r="AAE295" s="92"/>
      <c r="AAF295" s="92"/>
      <c r="AAG295" s="92"/>
      <c r="AAH295" s="92"/>
      <c r="AAI295" s="92"/>
      <c r="AAJ295" s="92"/>
      <c r="AAK295" s="92"/>
      <c r="AAL295" s="92"/>
      <c r="AAM295" s="92"/>
      <c r="AAN295" s="92"/>
      <c r="AAO295" s="92"/>
      <c r="AAP295" s="92"/>
      <c r="AAQ295" s="92"/>
      <c r="AAR295" s="92"/>
      <c r="AAS295" s="92"/>
      <c r="AAT295" s="92"/>
      <c r="AAU295" s="92"/>
      <c r="AAV295" s="92"/>
      <c r="AAW295" s="92"/>
      <c r="AAX295" s="92"/>
      <c r="AAY295" s="92"/>
      <c r="AAZ295" s="92"/>
      <c r="ABA295" s="92"/>
      <c r="ABB295" s="92"/>
      <c r="ABC295" s="92"/>
      <c r="ABD295" s="92"/>
      <c r="ABE295" s="92"/>
      <c r="ABF295" s="92"/>
      <c r="ABG295" s="92"/>
      <c r="ABH295" s="92"/>
      <c r="ABI295" s="92"/>
      <c r="ABJ295" s="92"/>
      <c r="ABK295" s="92"/>
      <c r="ABL295" s="92"/>
      <c r="ABM295" s="92"/>
      <c r="ABN295" s="92"/>
      <c r="ABO295" s="92"/>
      <c r="ABP295" s="92"/>
      <c r="ABQ295" s="92"/>
      <c r="ABR295" s="92"/>
      <c r="ABS295" s="92"/>
      <c r="ABT295" s="92"/>
      <c r="ABU295" s="92"/>
      <c r="ABV295" s="92"/>
      <c r="ABW295" s="92"/>
      <c r="ABX295" s="92"/>
      <c r="ABY295" s="92"/>
      <c r="ABZ295" s="92"/>
      <c r="ACA295" s="92"/>
      <c r="ACB295" s="92"/>
      <c r="ACC295" s="92"/>
      <c r="ACD295" s="92"/>
      <c r="ACE295" s="92"/>
      <c r="ACF295" s="92"/>
      <c r="ACG295" s="92"/>
      <c r="ACH295" s="92"/>
      <c r="ACI295" s="92"/>
      <c r="ACJ295" s="92"/>
      <c r="ACK295" s="92"/>
      <c r="ACL295" s="92"/>
      <c r="ACM295" s="92"/>
      <c r="ACN295" s="92"/>
      <c r="ACO295" s="92"/>
      <c r="ACP295" s="92"/>
      <c r="ACQ295" s="92"/>
      <c r="ACR295" s="92"/>
      <c r="ACS295" s="92"/>
      <c r="ACT295" s="92"/>
      <c r="ACU295" s="92"/>
      <c r="ACV295" s="92"/>
      <c r="ACW295" s="92"/>
      <c r="ACX295" s="92"/>
      <c r="ACY295" s="92"/>
      <c r="ACZ295" s="92"/>
      <c r="ADA295" s="92"/>
      <c r="ADB295" s="92"/>
      <c r="ADC295" s="92"/>
      <c r="ADD295" s="92"/>
      <c r="ADE295" s="92"/>
      <c r="ADF295" s="92"/>
      <c r="ADG295" s="92"/>
      <c r="ADH295" s="92"/>
      <c r="ADI295" s="92"/>
      <c r="ADJ295" s="92"/>
      <c r="ADK295" s="92"/>
      <c r="ADL295" s="92"/>
      <c r="ADM295" s="92"/>
      <c r="ADN295" s="92"/>
      <c r="ADO295" s="92"/>
      <c r="ADP295" s="92"/>
      <c r="ADQ295" s="92"/>
      <c r="ADR295" s="92"/>
      <c r="ADS295" s="92"/>
      <c r="ADT295" s="92"/>
      <c r="ADU295" s="92"/>
      <c r="ADV295" s="92"/>
      <c r="ADW295" s="92"/>
      <c r="ADX295" s="92"/>
      <c r="ADY295" s="92"/>
      <c r="ADZ295" s="92"/>
      <c r="AEA295" s="92"/>
      <c r="AEB295" s="92"/>
      <c r="AEC295" s="92"/>
      <c r="AED295" s="92"/>
      <c r="AEE295" s="92"/>
      <c r="AEF295" s="92"/>
      <c r="AEG295" s="92"/>
      <c r="AEH295" s="92"/>
      <c r="AEI295" s="92"/>
      <c r="AEJ295" s="92"/>
      <c r="AEK295" s="92"/>
      <c r="AEL295" s="92"/>
      <c r="AEM295" s="92"/>
      <c r="AEN295" s="92"/>
      <c r="AEO295" s="92"/>
      <c r="AEP295" s="92"/>
      <c r="AEQ295" s="92"/>
      <c r="AER295" s="92"/>
      <c r="AES295" s="92"/>
      <c r="AET295" s="92"/>
      <c r="AEU295" s="92"/>
      <c r="AEV295" s="92"/>
      <c r="AEW295" s="92"/>
      <c r="AEX295" s="92"/>
      <c r="AEY295" s="92"/>
      <c r="AEZ295" s="92"/>
      <c r="AFA295" s="92"/>
      <c r="AFB295" s="92"/>
      <c r="AFC295" s="92"/>
      <c r="AFD295" s="92"/>
      <c r="AFE295" s="92"/>
      <c r="AFF295" s="92"/>
      <c r="AFG295" s="92"/>
      <c r="AFH295" s="92"/>
      <c r="AFI295" s="92"/>
      <c r="AFJ295" s="92"/>
      <c r="AFK295" s="92"/>
      <c r="AFL295" s="92"/>
      <c r="AFM295" s="92"/>
      <c r="AFN295" s="92"/>
      <c r="AFO295" s="92"/>
      <c r="AFP295" s="92"/>
      <c r="AFQ295" s="92"/>
      <c r="AFR295" s="92"/>
      <c r="AFS295" s="92"/>
      <c r="AFT295" s="92"/>
      <c r="AFU295" s="92"/>
      <c r="AFV295" s="92"/>
      <c r="AFW295" s="92"/>
      <c r="AFX295" s="92"/>
      <c r="AFY295" s="92"/>
      <c r="AFZ295" s="92"/>
      <c r="AGA295" s="92"/>
      <c r="AGB295" s="92"/>
      <c r="AGC295" s="92"/>
      <c r="AGD295" s="92"/>
      <c r="AGE295" s="92"/>
      <c r="AGF295" s="92"/>
      <c r="AGG295" s="92"/>
      <c r="AGH295" s="92"/>
      <c r="AGI295" s="92"/>
      <c r="AGJ295" s="92"/>
      <c r="AGK295" s="92"/>
      <c r="AGL295" s="92"/>
      <c r="AGM295" s="92"/>
      <c r="AGN295" s="92"/>
      <c r="AGO295" s="92"/>
      <c r="AGP295" s="92"/>
      <c r="AGQ295" s="92"/>
      <c r="AGR295" s="92"/>
      <c r="AGS295" s="92"/>
      <c r="AGT295" s="92"/>
      <c r="AGU295" s="92"/>
      <c r="AGV295" s="92"/>
      <c r="AGW295" s="92"/>
      <c r="AGX295" s="92"/>
      <c r="AGY295" s="92"/>
      <c r="AGZ295" s="92"/>
      <c r="AHA295" s="92"/>
      <c r="AHB295" s="92"/>
      <c r="AHC295" s="92"/>
      <c r="AHD295" s="92"/>
      <c r="AHE295" s="92"/>
      <c r="AHF295" s="92"/>
      <c r="AHG295" s="92"/>
      <c r="AHH295" s="92"/>
      <c r="AHI295" s="92"/>
      <c r="AHJ295" s="92"/>
      <c r="AHK295" s="92"/>
      <c r="AHL295" s="92"/>
      <c r="AHM295" s="92"/>
      <c r="AHN295" s="92"/>
      <c r="AHO295" s="92"/>
      <c r="AHP295" s="92"/>
      <c r="AHQ295" s="92"/>
      <c r="AHR295" s="92"/>
      <c r="AHS295" s="92"/>
      <c r="AHT295" s="92"/>
      <c r="AHU295" s="92"/>
      <c r="AHV295" s="92"/>
      <c r="AHW295" s="92"/>
      <c r="AHX295" s="92"/>
      <c r="AHY295" s="92"/>
      <c r="AHZ295" s="92"/>
      <c r="AIA295" s="92"/>
      <c r="AIB295" s="92"/>
      <c r="AIC295" s="92"/>
      <c r="AID295" s="92"/>
      <c r="AIE295" s="92"/>
      <c r="AIF295" s="92"/>
      <c r="AIG295" s="92"/>
      <c r="AIH295" s="92"/>
      <c r="AII295" s="92"/>
      <c r="AIJ295" s="92"/>
      <c r="AIK295" s="92"/>
      <c r="AIL295" s="92"/>
      <c r="AIM295" s="92"/>
      <c r="AIN295" s="92"/>
      <c r="AIO295" s="92"/>
      <c r="AIP295" s="92"/>
      <c r="AIQ295" s="92"/>
      <c r="AIR295" s="92"/>
      <c r="AIS295" s="92"/>
      <c r="AIT295" s="92"/>
      <c r="AIU295" s="92"/>
      <c r="AIV295" s="92"/>
      <c r="AIW295" s="92"/>
      <c r="AIX295" s="92"/>
      <c r="AIY295" s="92"/>
      <c r="AIZ295" s="92"/>
      <c r="AJA295" s="92"/>
      <c r="AJB295" s="92"/>
      <c r="AJC295" s="92"/>
      <c r="AJD295" s="92"/>
      <c r="AJE295" s="92"/>
      <c r="AJF295" s="92"/>
      <c r="AJG295" s="92"/>
      <c r="AJH295" s="92"/>
      <c r="AJI295" s="92"/>
      <c r="AJJ295" s="92"/>
      <c r="AJK295" s="92"/>
    </row>
    <row r="296" spans="1:947" s="515" customFormat="1" ht="12.75" customHeight="1">
      <c r="A296" s="93"/>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c r="CK296" s="92"/>
      <c r="CL296" s="92"/>
      <c r="CM296" s="92"/>
      <c r="CN296" s="92"/>
      <c r="CO296" s="92"/>
      <c r="CP296" s="92"/>
      <c r="CQ296" s="92"/>
      <c r="CR296" s="92"/>
      <c r="CS296" s="92"/>
      <c r="CT296" s="92"/>
      <c r="CU296" s="92"/>
      <c r="CV296" s="92"/>
      <c r="CW296" s="92"/>
      <c r="CX296" s="92"/>
      <c r="CY296" s="92"/>
      <c r="CZ296" s="92"/>
      <c r="DA296" s="92"/>
      <c r="DB296" s="92"/>
      <c r="DC296" s="92"/>
      <c r="DD296" s="92"/>
      <c r="DE296" s="92"/>
      <c r="DF296" s="92"/>
      <c r="DG296" s="92"/>
      <c r="DH296" s="92"/>
      <c r="DI296" s="92"/>
      <c r="DJ296" s="92"/>
      <c r="DK296" s="92"/>
      <c r="DL296" s="92"/>
      <c r="DM296" s="92"/>
      <c r="DN296" s="92"/>
      <c r="DO296" s="92"/>
      <c r="DP296" s="92"/>
      <c r="DQ296" s="92"/>
      <c r="DR296" s="92"/>
      <c r="DS296" s="92"/>
      <c r="DT296" s="92"/>
      <c r="DU296" s="92"/>
      <c r="DV296" s="92"/>
      <c r="DW296" s="92"/>
      <c r="DX296" s="92"/>
      <c r="DY296" s="92"/>
      <c r="DZ296" s="92"/>
      <c r="EA296" s="92"/>
      <c r="EB296" s="92"/>
      <c r="EC296" s="92"/>
      <c r="ED296" s="92"/>
      <c r="EE296" s="92"/>
      <c r="EF296" s="92"/>
      <c r="EG296" s="92"/>
      <c r="EH296" s="92"/>
      <c r="EI296" s="92"/>
      <c r="EJ296" s="92"/>
      <c r="EK296" s="92"/>
      <c r="EL296" s="92"/>
      <c r="EM296" s="92"/>
      <c r="EN296" s="92"/>
      <c r="EO296" s="92"/>
      <c r="EP296" s="92"/>
      <c r="EQ296" s="92"/>
      <c r="ER296" s="92"/>
      <c r="ES296" s="92"/>
      <c r="ET296" s="92"/>
      <c r="EU296" s="92"/>
      <c r="EV296" s="92"/>
      <c r="EW296" s="92"/>
      <c r="EX296" s="92"/>
      <c r="EY296" s="92"/>
      <c r="EZ296" s="92"/>
      <c r="FA296" s="92"/>
      <c r="FB296" s="92"/>
      <c r="FC296" s="92"/>
      <c r="FD296" s="92"/>
      <c r="FE296" s="92"/>
      <c r="FF296" s="92"/>
      <c r="FG296" s="92"/>
      <c r="FH296" s="92"/>
      <c r="FI296" s="92"/>
      <c r="FJ296" s="92"/>
      <c r="FK296" s="92"/>
      <c r="FL296" s="92"/>
      <c r="FM296" s="92"/>
      <c r="FN296" s="92"/>
      <c r="FO296" s="92"/>
      <c r="FP296" s="92"/>
      <c r="FQ296" s="92"/>
      <c r="FR296" s="92"/>
      <c r="FS296" s="92"/>
      <c r="FT296" s="92"/>
      <c r="FU296" s="92"/>
      <c r="FV296" s="92"/>
      <c r="FW296" s="92"/>
      <c r="FX296" s="92"/>
      <c r="FY296" s="92"/>
      <c r="FZ296" s="92"/>
      <c r="GA296" s="92"/>
      <c r="GB296" s="92"/>
      <c r="GC296" s="92"/>
      <c r="GD296" s="92"/>
      <c r="GE296" s="92"/>
      <c r="GF296" s="92"/>
      <c r="GG296" s="92"/>
      <c r="GH296" s="92"/>
      <c r="GI296" s="92"/>
      <c r="GJ296" s="92"/>
      <c r="GK296" s="92"/>
      <c r="GL296" s="92"/>
      <c r="GM296" s="92"/>
      <c r="GN296" s="92"/>
      <c r="GO296" s="92"/>
      <c r="GP296" s="92"/>
      <c r="GQ296" s="92"/>
      <c r="GR296" s="92"/>
      <c r="GS296" s="92"/>
      <c r="GT296" s="92"/>
      <c r="GU296" s="92"/>
      <c r="GV296" s="92"/>
      <c r="GW296" s="92"/>
      <c r="GX296" s="92"/>
      <c r="GY296" s="92"/>
      <c r="GZ296" s="92"/>
      <c r="HA296" s="92"/>
      <c r="HB296" s="92"/>
      <c r="HC296" s="92"/>
      <c r="HD296" s="92"/>
      <c r="HE296" s="92"/>
      <c r="HF296" s="92"/>
      <c r="HG296" s="92"/>
      <c r="HH296" s="92"/>
      <c r="HI296" s="92"/>
      <c r="HJ296" s="92"/>
      <c r="HK296" s="92"/>
      <c r="HL296" s="92"/>
      <c r="HM296" s="92"/>
      <c r="HN296" s="92"/>
      <c r="HO296" s="92"/>
      <c r="HP296" s="92"/>
      <c r="HQ296" s="92"/>
      <c r="HR296" s="92"/>
      <c r="HS296" s="92"/>
      <c r="HT296" s="92"/>
      <c r="HU296" s="92"/>
      <c r="HV296" s="92"/>
      <c r="HW296" s="92"/>
      <c r="HX296" s="92"/>
      <c r="HY296" s="92"/>
      <c r="HZ296" s="92"/>
      <c r="IA296" s="92"/>
      <c r="IB296" s="92"/>
      <c r="IC296" s="92"/>
      <c r="ID296" s="92"/>
      <c r="IE296" s="92"/>
      <c r="IF296" s="92"/>
      <c r="IG296" s="92"/>
      <c r="IH296" s="92"/>
      <c r="II296" s="92"/>
      <c r="IJ296" s="92"/>
      <c r="IK296" s="92"/>
      <c r="IL296" s="92"/>
      <c r="IM296" s="92"/>
      <c r="IN296" s="92"/>
      <c r="IO296" s="92"/>
      <c r="IP296" s="92"/>
      <c r="IQ296" s="92"/>
      <c r="IR296" s="92"/>
      <c r="IS296" s="92"/>
      <c r="IT296" s="92"/>
      <c r="IU296" s="92"/>
      <c r="IV296" s="92"/>
      <c r="IW296" s="92"/>
      <c r="IX296" s="92"/>
      <c r="IY296" s="92"/>
      <c r="IZ296" s="92"/>
      <c r="JA296" s="92"/>
      <c r="JB296" s="92"/>
      <c r="JC296" s="92"/>
      <c r="JD296" s="92"/>
      <c r="JE296" s="92"/>
      <c r="JF296" s="92"/>
      <c r="JG296" s="92"/>
      <c r="JH296" s="92"/>
      <c r="JI296" s="92"/>
      <c r="JJ296" s="92"/>
      <c r="JK296" s="92"/>
      <c r="JL296" s="92"/>
      <c r="JM296" s="92"/>
      <c r="JN296" s="92"/>
      <c r="JO296" s="92"/>
      <c r="JP296" s="92"/>
      <c r="JQ296" s="92"/>
      <c r="JR296" s="92"/>
      <c r="JS296" s="92"/>
      <c r="JT296" s="92"/>
      <c r="JU296" s="92"/>
      <c r="JV296" s="92"/>
      <c r="JW296" s="92"/>
      <c r="JX296" s="92"/>
      <c r="JY296" s="92"/>
      <c r="JZ296" s="92"/>
      <c r="KA296" s="92"/>
      <c r="KB296" s="92"/>
      <c r="KC296" s="92"/>
      <c r="KD296" s="92"/>
      <c r="KE296" s="92"/>
      <c r="KF296" s="92"/>
      <c r="KG296" s="92"/>
      <c r="KH296" s="92"/>
      <c r="KI296" s="92"/>
      <c r="KJ296" s="92"/>
      <c r="KK296" s="92"/>
      <c r="KL296" s="92"/>
      <c r="KM296" s="92"/>
      <c r="KN296" s="92"/>
      <c r="KO296" s="92"/>
      <c r="KP296" s="92"/>
      <c r="KQ296" s="92"/>
      <c r="KR296" s="92"/>
      <c r="KS296" s="92"/>
      <c r="KT296" s="92"/>
      <c r="KU296" s="92"/>
      <c r="KV296" s="92"/>
      <c r="KW296" s="92"/>
      <c r="KX296" s="92"/>
      <c r="KY296" s="92"/>
      <c r="KZ296" s="92"/>
      <c r="LA296" s="92"/>
      <c r="LB296" s="92"/>
      <c r="LC296" s="92"/>
      <c r="LD296" s="92"/>
      <c r="LE296" s="92"/>
      <c r="LF296" s="92"/>
      <c r="LG296" s="92"/>
      <c r="LH296" s="92"/>
      <c r="LI296" s="92"/>
      <c r="LJ296" s="92"/>
      <c r="LK296" s="92"/>
      <c r="LL296" s="92"/>
      <c r="LM296" s="92"/>
      <c r="LN296" s="92"/>
      <c r="LO296" s="92"/>
      <c r="LP296" s="92"/>
      <c r="LQ296" s="92"/>
      <c r="LR296" s="92"/>
      <c r="LS296" s="92"/>
      <c r="LT296" s="92"/>
      <c r="LU296" s="92"/>
      <c r="LV296" s="92"/>
      <c r="LW296" s="92"/>
      <c r="LX296" s="92"/>
      <c r="LY296" s="92"/>
      <c r="LZ296" s="92"/>
      <c r="MA296" s="92"/>
      <c r="MB296" s="92"/>
      <c r="MC296" s="92"/>
      <c r="MD296" s="92"/>
      <c r="ME296" s="92"/>
      <c r="MF296" s="92"/>
      <c r="MG296" s="92"/>
      <c r="MH296" s="92"/>
      <c r="MI296" s="92"/>
      <c r="MJ296" s="92"/>
      <c r="MK296" s="92"/>
      <c r="ML296" s="92"/>
      <c r="MM296" s="92"/>
      <c r="MN296" s="92"/>
      <c r="MO296" s="92"/>
      <c r="MP296" s="92"/>
      <c r="MQ296" s="92"/>
      <c r="MR296" s="92"/>
      <c r="MS296" s="92"/>
      <c r="MT296" s="92"/>
      <c r="MU296" s="92"/>
      <c r="MV296" s="92"/>
      <c r="MW296" s="92"/>
      <c r="MX296" s="92"/>
      <c r="MY296" s="92"/>
      <c r="MZ296" s="92"/>
      <c r="NA296" s="92"/>
      <c r="NB296" s="92"/>
      <c r="NC296" s="92"/>
      <c r="ND296" s="92"/>
      <c r="NE296" s="92"/>
      <c r="NF296" s="92"/>
      <c r="NG296" s="92"/>
      <c r="NH296" s="92"/>
      <c r="NI296" s="92"/>
      <c r="NJ296" s="92"/>
      <c r="NK296" s="92"/>
      <c r="NL296" s="92"/>
      <c r="NM296" s="92"/>
      <c r="NN296" s="92"/>
      <c r="NO296" s="92"/>
      <c r="NP296" s="92"/>
      <c r="NQ296" s="92"/>
      <c r="NR296" s="92"/>
      <c r="NS296" s="92"/>
      <c r="NT296" s="92"/>
      <c r="NU296" s="92"/>
      <c r="NV296" s="92"/>
      <c r="NW296" s="92"/>
      <c r="NX296" s="92"/>
      <c r="NY296" s="92"/>
      <c r="NZ296" s="92"/>
      <c r="OA296" s="92"/>
      <c r="OB296" s="92"/>
      <c r="OC296" s="92"/>
      <c r="OD296" s="92"/>
      <c r="OE296" s="92"/>
      <c r="OF296" s="92"/>
      <c r="OG296" s="92"/>
      <c r="OH296" s="92"/>
      <c r="OI296" s="92"/>
      <c r="OJ296" s="92"/>
      <c r="OK296" s="92"/>
      <c r="OL296" s="92"/>
      <c r="OM296" s="92"/>
      <c r="ON296" s="92"/>
      <c r="OO296" s="92"/>
      <c r="OP296" s="92"/>
      <c r="OQ296" s="92"/>
      <c r="OR296" s="92"/>
      <c r="OS296" s="92"/>
      <c r="OT296" s="92"/>
      <c r="OU296" s="92"/>
      <c r="OV296" s="92"/>
      <c r="OW296" s="92"/>
      <c r="OX296" s="92"/>
      <c r="OY296" s="92"/>
      <c r="OZ296" s="92"/>
      <c r="PA296" s="92"/>
      <c r="PB296" s="92"/>
      <c r="PC296" s="92"/>
      <c r="PD296" s="92"/>
      <c r="PE296" s="92"/>
      <c r="PF296" s="92"/>
      <c r="PG296" s="92"/>
      <c r="PH296" s="92"/>
      <c r="PI296" s="92"/>
      <c r="PJ296" s="92"/>
      <c r="PK296" s="92"/>
      <c r="PL296" s="92"/>
      <c r="PM296" s="92"/>
      <c r="PN296" s="92"/>
      <c r="PO296" s="92"/>
      <c r="PP296" s="92"/>
      <c r="PQ296" s="92"/>
      <c r="PR296" s="92"/>
      <c r="PS296" s="92"/>
      <c r="PT296" s="92"/>
      <c r="PU296" s="92"/>
      <c r="PV296" s="92"/>
      <c r="PW296" s="92"/>
      <c r="PX296" s="92"/>
      <c r="PY296" s="92"/>
      <c r="PZ296" s="92"/>
      <c r="QA296" s="92"/>
      <c r="QB296" s="92"/>
      <c r="QC296" s="92"/>
      <c r="QD296" s="92"/>
      <c r="QE296" s="92"/>
      <c r="QF296" s="92"/>
      <c r="QG296" s="92"/>
      <c r="QH296" s="92"/>
      <c r="QI296" s="92"/>
      <c r="QJ296" s="92"/>
      <c r="QK296" s="92"/>
      <c r="QL296" s="92"/>
      <c r="QM296" s="92"/>
      <c r="QN296" s="92"/>
      <c r="QO296" s="92"/>
      <c r="QP296" s="92"/>
      <c r="QQ296" s="92"/>
      <c r="QR296" s="92"/>
      <c r="QS296" s="92"/>
      <c r="QT296" s="92"/>
      <c r="QU296" s="92"/>
      <c r="QV296" s="92"/>
      <c r="QW296" s="92"/>
      <c r="QX296" s="92"/>
      <c r="QY296" s="92"/>
      <c r="QZ296" s="92"/>
      <c r="RA296" s="92"/>
      <c r="RB296" s="92"/>
      <c r="RC296" s="92"/>
      <c r="RD296" s="92"/>
      <c r="RE296" s="92"/>
      <c r="RF296" s="92"/>
      <c r="RG296" s="92"/>
      <c r="RH296" s="92"/>
      <c r="RI296" s="92"/>
      <c r="RJ296" s="92"/>
      <c r="RK296" s="92"/>
      <c r="RL296" s="92"/>
      <c r="RM296" s="92"/>
      <c r="RN296" s="92"/>
      <c r="RO296" s="92"/>
      <c r="RP296" s="92"/>
      <c r="RQ296" s="92"/>
      <c r="RR296" s="92"/>
      <c r="RS296" s="92"/>
      <c r="RT296" s="92"/>
      <c r="RU296" s="92"/>
      <c r="RV296" s="92"/>
      <c r="RW296" s="92"/>
      <c r="RX296" s="92"/>
      <c r="RY296" s="92"/>
      <c r="RZ296" s="92"/>
      <c r="SA296" s="92"/>
      <c r="SB296" s="92"/>
      <c r="SC296" s="92"/>
      <c r="SD296" s="92"/>
      <c r="SE296" s="92"/>
      <c r="SF296" s="92"/>
      <c r="SG296" s="92"/>
      <c r="SH296" s="92"/>
      <c r="SI296" s="92"/>
      <c r="SJ296" s="92"/>
      <c r="SK296" s="92"/>
      <c r="SL296" s="92"/>
      <c r="SM296" s="92"/>
      <c r="SN296" s="92"/>
      <c r="SO296" s="92"/>
      <c r="SP296" s="92"/>
      <c r="SQ296" s="92"/>
      <c r="SR296" s="92"/>
      <c r="SS296" s="92"/>
      <c r="ST296" s="92"/>
      <c r="SU296" s="92"/>
      <c r="SV296" s="92"/>
      <c r="SW296" s="92"/>
      <c r="SX296" s="92"/>
      <c r="SY296" s="92"/>
      <c r="SZ296" s="92"/>
      <c r="TA296" s="92"/>
      <c r="TB296" s="92"/>
      <c r="TC296" s="92"/>
      <c r="TD296" s="92"/>
      <c r="TE296" s="92"/>
      <c r="TF296" s="92"/>
      <c r="TG296" s="92"/>
      <c r="TH296" s="92"/>
      <c r="TI296" s="92"/>
      <c r="TJ296" s="92"/>
      <c r="TK296" s="92"/>
      <c r="TL296" s="92"/>
      <c r="TM296" s="92"/>
      <c r="TN296" s="92"/>
      <c r="TO296" s="92"/>
      <c r="TP296" s="92"/>
      <c r="TQ296" s="92"/>
      <c r="TR296" s="92"/>
      <c r="TS296" s="92"/>
      <c r="TT296" s="92"/>
      <c r="TU296" s="92"/>
      <c r="TV296" s="92"/>
      <c r="TW296" s="92"/>
      <c r="TX296" s="92"/>
      <c r="TY296" s="92"/>
      <c r="TZ296" s="92"/>
      <c r="UA296" s="92"/>
      <c r="UB296" s="92"/>
      <c r="UC296" s="92"/>
      <c r="UD296" s="92"/>
      <c r="UE296" s="92"/>
      <c r="UF296" s="92"/>
      <c r="UG296" s="92"/>
      <c r="UH296" s="92"/>
      <c r="UI296" s="92"/>
      <c r="UJ296" s="92"/>
      <c r="UK296" s="92"/>
      <c r="UL296" s="92"/>
      <c r="UM296" s="92"/>
      <c r="UN296" s="92"/>
      <c r="UO296" s="92"/>
      <c r="UP296" s="92"/>
      <c r="UQ296" s="92"/>
      <c r="UR296" s="92"/>
      <c r="US296" s="92"/>
      <c r="UT296" s="92"/>
      <c r="UU296" s="92"/>
      <c r="UV296" s="92"/>
      <c r="UW296" s="92"/>
      <c r="UX296" s="92"/>
      <c r="UY296" s="92"/>
      <c r="UZ296" s="92"/>
      <c r="VA296" s="92"/>
      <c r="VB296" s="92"/>
      <c r="VC296" s="92"/>
      <c r="VD296" s="92"/>
      <c r="VE296" s="92"/>
      <c r="VF296" s="92"/>
      <c r="VG296" s="92"/>
      <c r="VH296" s="92"/>
      <c r="VI296" s="92"/>
      <c r="VJ296" s="92"/>
      <c r="VK296" s="92"/>
      <c r="VL296" s="92"/>
      <c r="VM296" s="92"/>
      <c r="VN296" s="92"/>
      <c r="VO296" s="92"/>
      <c r="VP296" s="92"/>
      <c r="VQ296" s="92"/>
      <c r="VR296" s="92"/>
      <c r="VS296" s="92"/>
      <c r="VT296" s="92"/>
      <c r="VU296" s="92"/>
      <c r="VV296" s="92"/>
      <c r="VW296" s="92"/>
      <c r="VX296" s="92"/>
      <c r="VY296" s="92"/>
      <c r="VZ296" s="92"/>
      <c r="WA296" s="92"/>
      <c r="WB296" s="92"/>
      <c r="WC296" s="92"/>
      <c r="WD296" s="92"/>
      <c r="WE296" s="92"/>
      <c r="WF296" s="92"/>
      <c r="WG296" s="92"/>
      <c r="WH296" s="92"/>
      <c r="WI296" s="92"/>
      <c r="WJ296" s="92"/>
      <c r="WK296" s="92"/>
      <c r="WL296" s="92"/>
      <c r="WM296" s="92"/>
      <c r="WN296" s="92"/>
      <c r="WO296" s="92"/>
      <c r="WP296" s="92"/>
      <c r="WQ296" s="92"/>
      <c r="WR296" s="92"/>
      <c r="WS296" s="92"/>
      <c r="WT296" s="92"/>
      <c r="WU296" s="92"/>
      <c r="WV296" s="92"/>
      <c r="WW296" s="92"/>
      <c r="WX296" s="92"/>
      <c r="WY296" s="92"/>
      <c r="WZ296" s="92"/>
      <c r="XA296" s="92"/>
      <c r="XB296" s="92"/>
      <c r="XC296" s="92"/>
      <c r="XD296" s="92"/>
      <c r="XE296" s="92"/>
      <c r="XF296" s="92"/>
      <c r="XG296" s="92"/>
      <c r="XH296" s="92"/>
      <c r="XI296" s="92"/>
      <c r="XJ296" s="92"/>
      <c r="XK296" s="92"/>
      <c r="XL296" s="92"/>
      <c r="XM296" s="92"/>
      <c r="XN296" s="92"/>
      <c r="XO296" s="92"/>
      <c r="XP296" s="92"/>
      <c r="XQ296" s="92"/>
      <c r="XR296" s="92"/>
      <c r="XS296" s="92"/>
      <c r="XT296" s="92"/>
      <c r="XU296" s="92"/>
      <c r="XV296" s="92"/>
      <c r="XW296" s="92"/>
      <c r="XX296" s="92"/>
      <c r="XY296" s="92"/>
      <c r="XZ296" s="92"/>
      <c r="YA296" s="92"/>
      <c r="YB296" s="92"/>
      <c r="YC296" s="92"/>
      <c r="YD296" s="92"/>
      <c r="YE296" s="92"/>
      <c r="YF296" s="92"/>
      <c r="YG296" s="92"/>
      <c r="YH296" s="92"/>
      <c r="YI296" s="92"/>
      <c r="YJ296" s="92"/>
      <c r="YK296" s="92"/>
      <c r="YL296" s="92"/>
      <c r="YM296" s="92"/>
      <c r="YN296" s="92"/>
      <c r="YO296" s="92"/>
      <c r="YP296" s="92"/>
      <c r="YQ296" s="92"/>
      <c r="YR296" s="92"/>
      <c r="YS296" s="92"/>
      <c r="YT296" s="92"/>
      <c r="YU296" s="92"/>
      <c r="YV296" s="92"/>
      <c r="YW296" s="92"/>
      <c r="YX296" s="92"/>
      <c r="YY296" s="92"/>
      <c r="YZ296" s="92"/>
      <c r="ZA296" s="92"/>
      <c r="ZB296" s="92"/>
      <c r="ZC296" s="92"/>
      <c r="ZD296" s="92"/>
      <c r="ZE296" s="92"/>
      <c r="ZF296" s="92"/>
      <c r="ZG296" s="92"/>
      <c r="ZH296" s="92"/>
      <c r="ZI296" s="92"/>
      <c r="ZJ296" s="92"/>
      <c r="ZK296" s="92"/>
      <c r="ZL296" s="92"/>
      <c r="ZM296" s="92"/>
      <c r="ZN296" s="92"/>
      <c r="ZO296" s="92"/>
      <c r="ZP296" s="92"/>
      <c r="ZQ296" s="92"/>
      <c r="ZR296" s="92"/>
      <c r="ZS296" s="92"/>
      <c r="ZT296" s="92"/>
      <c r="ZU296" s="92"/>
      <c r="ZV296" s="92"/>
      <c r="ZW296" s="92"/>
      <c r="ZX296" s="92"/>
      <c r="ZY296" s="92"/>
      <c r="ZZ296" s="92"/>
      <c r="AAA296" s="92"/>
      <c r="AAB296" s="92"/>
      <c r="AAC296" s="92"/>
      <c r="AAD296" s="92"/>
      <c r="AAE296" s="92"/>
      <c r="AAF296" s="92"/>
      <c r="AAG296" s="92"/>
      <c r="AAH296" s="92"/>
      <c r="AAI296" s="92"/>
      <c r="AAJ296" s="92"/>
      <c r="AAK296" s="92"/>
      <c r="AAL296" s="92"/>
      <c r="AAM296" s="92"/>
      <c r="AAN296" s="92"/>
      <c r="AAO296" s="92"/>
      <c r="AAP296" s="92"/>
      <c r="AAQ296" s="92"/>
      <c r="AAR296" s="92"/>
      <c r="AAS296" s="92"/>
      <c r="AAT296" s="92"/>
      <c r="AAU296" s="92"/>
      <c r="AAV296" s="92"/>
      <c r="AAW296" s="92"/>
      <c r="AAX296" s="92"/>
      <c r="AAY296" s="92"/>
      <c r="AAZ296" s="92"/>
      <c r="ABA296" s="92"/>
      <c r="ABB296" s="92"/>
      <c r="ABC296" s="92"/>
      <c r="ABD296" s="92"/>
      <c r="ABE296" s="92"/>
      <c r="ABF296" s="92"/>
      <c r="ABG296" s="92"/>
      <c r="ABH296" s="92"/>
      <c r="ABI296" s="92"/>
      <c r="ABJ296" s="92"/>
      <c r="ABK296" s="92"/>
      <c r="ABL296" s="92"/>
      <c r="ABM296" s="92"/>
      <c r="ABN296" s="92"/>
      <c r="ABO296" s="92"/>
      <c r="ABP296" s="92"/>
      <c r="ABQ296" s="92"/>
      <c r="ABR296" s="92"/>
      <c r="ABS296" s="92"/>
      <c r="ABT296" s="92"/>
      <c r="ABU296" s="92"/>
      <c r="ABV296" s="92"/>
      <c r="ABW296" s="92"/>
      <c r="ABX296" s="92"/>
      <c r="ABY296" s="92"/>
      <c r="ABZ296" s="92"/>
      <c r="ACA296" s="92"/>
      <c r="ACB296" s="92"/>
      <c r="ACC296" s="92"/>
      <c r="ACD296" s="92"/>
      <c r="ACE296" s="92"/>
      <c r="ACF296" s="92"/>
      <c r="ACG296" s="92"/>
      <c r="ACH296" s="92"/>
      <c r="ACI296" s="92"/>
      <c r="ACJ296" s="92"/>
      <c r="ACK296" s="92"/>
      <c r="ACL296" s="92"/>
      <c r="ACM296" s="92"/>
      <c r="ACN296" s="92"/>
      <c r="ACO296" s="92"/>
      <c r="ACP296" s="92"/>
      <c r="ACQ296" s="92"/>
      <c r="ACR296" s="92"/>
      <c r="ACS296" s="92"/>
      <c r="ACT296" s="92"/>
      <c r="ACU296" s="92"/>
      <c r="ACV296" s="92"/>
      <c r="ACW296" s="92"/>
      <c r="ACX296" s="92"/>
      <c r="ACY296" s="92"/>
      <c r="ACZ296" s="92"/>
      <c r="ADA296" s="92"/>
      <c r="ADB296" s="92"/>
      <c r="ADC296" s="92"/>
      <c r="ADD296" s="92"/>
      <c r="ADE296" s="92"/>
      <c r="ADF296" s="92"/>
      <c r="ADG296" s="92"/>
      <c r="ADH296" s="92"/>
      <c r="ADI296" s="92"/>
      <c r="ADJ296" s="92"/>
      <c r="ADK296" s="92"/>
      <c r="ADL296" s="92"/>
      <c r="ADM296" s="92"/>
      <c r="ADN296" s="92"/>
      <c r="ADO296" s="92"/>
      <c r="ADP296" s="92"/>
      <c r="ADQ296" s="92"/>
      <c r="ADR296" s="92"/>
      <c r="ADS296" s="92"/>
      <c r="ADT296" s="92"/>
      <c r="ADU296" s="92"/>
      <c r="ADV296" s="92"/>
      <c r="ADW296" s="92"/>
      <c r="ADX296" s="92"/>
      <c r="ADY296" s="92"/>
      <c r="ADZ296" s="92"/>
      <c r="AEA296" s="92"/>
      <c r="AEB296" s="92"/>
      <c r="AEC296" s="92"/>
      <c r="AED296" s="92"/>
      <c r="AEE296" s="92"/>
      <c r="AEF296" s="92"/>
      <c r="AEG296" s="92"/>
      <c r="AEH296" s="92"/>
      <c r="AEI296" s="92"/>
      <c r="AEJ296" s="92"/>
      <c r="AEK296" s="92"/>
      <c r="AEL296" s="92"/>
      <c r="AEM296" s="92"/>
      <c r="AEN296" s="92"/>
      <c r="AEO296" s="92"/>
      <c r="AEP296" s="92"/>
      <c r="AEQ296" s="92"/>
      <c r="AER296" s="92"/>
      <c r="AES296" s="92"/>
      <c r="AET296" s="92"/>
      <c r="AEU296" s="92"/>
      <c r="AEV296" s="92"/>
      <c r="AEW296" s="92"/>
      <c r="AEX296" s="92"/>
      <c r="AEY296" s="92"/>
      <c r="AEZ296" s="92"/>
      <c r="AFA296" s="92"/>
      <c r="AFB296" s="92"/>
      <c r="AFC296" s="92"/>
      <c r="AFD296" s="92"/>
      <c r="AFE296" s="92"/>
      <c r="AFF296" s="92"/>
      <c r="AFG296" s="92"/>
      <c r="AFH296" s="92"/>
      <c r="AFI296" s="92"/>
      <c r="AFJ296" s="92"/>
      <c r="AFK296" s="92"/>
      <c r="AFL296" s="92"/>
      <c r="AFM296" s="92"/>
      <c r="AFN296" s="92"/>
      <c r="AFO296" s="92"/>
      <c r="AFP296" s="92"/>
      <c r="AFQ296" s="92"/>
      <c r="AFR296" s="92"/>
      <c r="AFS296" s="92"/>
      <c r="AFT296" s="92"/>
      <c r="AFU296" s="92"/>
      <c r="AFV296" s="92"/>
      <c r="AFW296" s="92"/>
      <c r="AFX296" s="92"/>
      <c r="AFY296" s="92"/>
      <c r="AFZ296" s="92"/>
      <c r="AGA296" s="92"/>
      <c r="AGB296" s="92"/>
      <c r="AGC296" s="92"/>
      <c r="AGD296" s="92"/>
      <c r="AGE296" s="92"/>
      <c r="AGF296" s="92"/>
      <c r="AGG296" s="92"/>
      <c r="AGH296" s="92"/>
      <c r="AGI296" s="92"/>
      <c r="AGJ296" s="92"/>
      <c r="AGK296" s="92"/>
      <c r="AGL296" s="92"/>
      <c r="AGM296" s="92"/>
      <c r="AGN296" s="92"/>
      <c r="AGO296" s="92"/>
      <c r="AGP296" s="92"/>
      <c r="AGQ296" s="92"/>
      <c r="AGR296" s="92"/>
      <c r="AGS296" s="92"/>
      <c r="AGT296" s="92"/>
      <c r="AGU296" s="92"/>
      <c r="AGV296" s="92"/>
      <c r="AGW296" s="92"/>
      <c r="AGX296" s="92"/>
      <c r="AGY296" s="92"/>
      <c r="AGZ296" s="92"/>
      <c r="AHA296" s="92"/>
      <c r="AHB296" s="92"/>
      <c r="AHC296" s="92"/>
      <c r="AHD296" s="92"/>
      <c r="AHE296" s="92"/>
      <c r="AHF296" s="92"/>
      <c r="AHG296" s="92"/>
      <c r="AHH296" s="92"/>
      <c r="AHI296" s="92"/>
      <c r="AHJ296" s="92"/>
      <c r="AHK296" s="92"/>
      <c r="AHL296" s="92"/>
      <c r="AHM296" s="92"/>
      <c r="AHN296" s="92"/>
      <c r="AHO296" s="92"/>
      <c r="AHP296" s="92"/>
      <c r="AHQ296" s="92"/>
      <c r="AHR296" s="92"/>
      <c r="AHS296" s="92"/>
      <c r="AHT296" s="92"/>
      <c r="AHU296" s="92"/>
      <c r="AHV296" s="92"/>
      <c r="AHW296" s="92"/>
      <c r="AHX296" s="92"/>
      <c r="AHY296" s="92"/>
      <c r="AHZ296" s="92"/>
      <c r="AIA296" s="92"/>
      <c r="AIB296" s="92"/>
      <c r="AIC296" s="92"/>
      <c r="AID296" s="92"/>
      <c r="AIE296" s="92"/>
      <c r="AIF296" s="92"/>
      <c r="AIG296" s="92"/>
      <c r="AIH296" s="92"/>
      <c r="AII296" s="92"/>
      <c r="AIJ296" s="92"/>
      <c r="AIK296" s="92"/>
      <c r="AIL296" s="92"/>
      <c r="AIM296" s="92"/>
      <c r="AIN296" s="92"/>
      <c r="AIO296" s="92"/>
      <c r="AIP296" s="92"/>
      <c r="AIQ296" s="92"/>
      <c r="AIR296" s="92"/>
      <c r="AIS296" s="92"/>
      <c r="AIT296" s="92"/>
      <c r="AIU296" s="92"/>
      <c r="AIV296" s="92"/>
      <c r="AIW296" s="92"/>
      <c r="AIX296" s="92"/>
      <c r="AIY296" s="92"/>
      <c r="AIZ296" s="92"/>
      <c r="AJA296" s="92"/>
      <c r="AJB296" s="92"/>
      <c r="AJC296" s="92"/>
      <c r="AJD296" s="92"/>
      <c r="AJE296" s="92"/>
      <c r="AJF296" s="92"/>
      <c r="AJG296" s="92"/>
      <c r="AJH296" s="92"/>
      <c r="AJI296" s="92"/>
      <c r="AJJ296" s="92"/>
      <c r="AJK296" s="92"/>
    </row>
    <row r="297" spans="1:947" s="515" customFormat="1" ht="12.75" customHeight="1">
      <c r="A297" s="93"/>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c r="CK297" s="92"/>
      <c r="CL297" s="92"/>
      <c r="CM297" s="92"/>
      <c r="CN297" s="92"/>
      <c r="CO297" s="92"/>
      <c r="CP297" s="92"/>
      <c r="CQ297" s="92"/>
      <c r="CR297" s="92"/>
      <c r="CS297" s="92"/>
      <c r="CT297" s="92"/>
      <c r="CU297" s="92"/>
      <c r="CV297" s="92"/>
      <c r="CW297" s="92"/>
      <c r="CX297" s="92"/>
      <c r="CY297" s="92"/>
      <c r="CZ297" s="92"/>
      <c r="DA297" s="92"/>
      <c r="DB297" s="92"/>
      <c r="DC297" s="92"/>
      <c r="DD297" s="92"/>
      <c r="DE297" s="92"/>
      <c r="DF297" s="92"/>
      <c r="DG297" s="92"/>
      <c r="DH297" s="92"/>
      <c r="DI297" s="92"/>
      <c r="DJ297" s="92"/>
      <c r="DK297" s="92"/>
      <c r="DL297" s="92"/>
      <c r="DM297" s="92"/>
      <c r="DN297" s="92"/>
      <c r="DO297" s="92"/>
      <c r="DP297" s="92"/>
      <c r="DQ297" s="92"/>
      <c r="DR297" s="92"/>
      <c r="DS297" s="92"/>
      <c r="DT297" s="92"/>
      <c r="DU297" s="92"/>
      <c r="DV297" s="92"/>
      <c r="DW297" s="92"/>
      <c r="DX297" s="92"/>
      <c r="DY297" s="92"/>
      <c r="DZ297" s="92"/>
      <c r="EA297" s="92"/>
      <c r="EB297" s="92"/>
      <c r="EC297" s="92"/>
      <c r="ED297" s="92"/>
      <c r="EE297" s="92"/>
      <c r="EF297" s="92"/>
      <c r="EG297" s="92"/>
      <c r="EH297" s="92"/>
      <c r="EI297" s="92"/>
      <c r="EJ297" s="92"/>
      <c r="EK297" s="92"/>
      <c r="EL297" s="92"/>
      <c r="EM297" s="92"/>
      <c r="EN297" s="92"/>
      <c r="EO297" s="92"/>
      <c r="EP297" s="92"/>
      <c r="EQ297" s="92"/>
      <c r="ER297" s="92"/>
      <c r="ES297" s="92"/>
      <c r="ET297" s="92"/>
      <c r="EU297" s="92"/>
      <c r="EV297" s="92"/>
      <c r="EW297" s="92"/>
      <c r="EX297" s="92"/>
      <c r="EY297" s="92"/>
      <c r="EZ297" s="92"/>
      <c r="FA297" s="92"/>
      <c r="FB297" s="92"/>
      <c r="FC297" s="92"/>
      <c r="FD297" s="92"/>
      <c r="FE297" s="92"/>
      <c r="FF297" s="92"/>
      <c r="FG297" s="92"/>
      <c r="FH297" s="92"/>
      <c r="FI297" s="92"/>
      <c r="FJ297" s="92"/>
      <c r="FK297" s="92"/>
      <c r="FL297" s="92"/>
      <c r="FM297" s="92"/>
      <c r="FN297" s="92"/>
      <c r="FO297" s="92"/>
      <c r="FP297" s="92"/>
      <c r="FQ297" s="92"/>
      <c r="FR297" s="92"/>
      <c r="FS297" s="92"/>
      <c r="FT297" s="92"/>
      <c r="FU297" s="92"/>
      <c r="FV297" s="92"/>
      <c r="FW297" s="92"/>
      <c r="FX297" s="92"/>
      <c r="FY297" s="92"/>
      <c r="FZ297" s="92"/>
      <c r="GA297" s="92"/>
      <c r="GB297" s="92"/>
      <c r="GC297" s="92"/>
      <c r="GD297" s="92"/>
      <c r="GE297" s="92"/>
      <c r="GF297" s="92"/>
      <c r="GG297" s="92"/>
      <c r="GH297" s="92"/>
      <c r="GI297" s="92"/>
      <c r="GJ297" s="92"/>
      <c r="GK297" s="92"/>
      <c r="GL297" s="92"/>
      <c r="GM297" s="92"/>
      <c r="GN297" s="92"/>
      <c r="GO297" s="92"/>
      <c r="GP297" s="92"/>
      <c r="GQ297" s="92"/>
      <c r="GR297" s="92"/>
      <c r="GS297" s="92"/>
      <c r="GT297" s="92"/>
      <c r="GU297" s="92"/>
      <c r="GV297" s="92"/>
      <c r="GW297" s="92"/>
      <c r="GX297" s="92"/>
      <c r="GY297" s="92"/>
      <c r="GZ297" s="92"/>
      <c r="HA297" s="92"/>
      <c r="HB297" s="92"/>
      <c r="HC297" s="92"/>
      <c r="HD297" s="92"/>
      <c r="HE297" s="92"/>
      <c r="HF297" s="92"/>
      <c r="HG297" s="92"/>
      <c r="HH297" s="92"/>
      <c r="HI297" s="92"/>
      <c r="HJ297" s="92"/>
      <c r="HK297" s="92"/>
      <c r="HL297" s="92"/>
      <c r="HM297" s="92"/>
      <c r="HN297" s="92"/>
      <c r="HO297" s="92"/>
      <c r="HP297" s="92"/>
      <c r="HQ297" s="92"/>
      <c r="HR297" s="92"/>
      <c r="HS297" s="92"/>
      <c r="HT297" s="92"/>
      <c r="HU297" s="92"/>
      <c r="HV297" s="92"/>
      <c r="HW297" s="92"/>
      <c r="HX297" s="92"/>
      <c r="HY297" s="92"/>
      <c r="HZ297" s="92"/>
      <c r="IA297" s="92"/>
      <c r="IB297" s="92"/>
      <c r="IC297" s="92"/>
      <c r="ID297" s="92"/>
      <c r="IE297" s="92"/>
      <c r="IF297" s="92"/>
      <c r="IG297" s="92"/>
      <c r="IH297" s="92"/>
      <c r="II297" s="92"/>
      <c r="IJ297" s="92"/>
      <c r="IK297" s="92"/>
      <c r="IL297" s="92"/>
      <c r="IM297" s="92"/>
      <c r="IN297" s="92"/>
      <c r="IO297" s="92"/>
      <c r="IP297" s="92"/>
      <c r="IQ297" s="92"/>
      <c r="IR297" s="92"/>
      <c r="IS297" s="92"/>
      <c r="IT297" s="92"/>
      <c r="IU297" s="92"/>
      <c r="IV297" s="92"/>
      <c r="IW297" s="92"/>
      <c r="IX297" s="92"/>
      <c r="IY297" s="92"/>
      <c r="IZ297" s="92"/>
      <c r="JA297" s="92"/>
      <c r="JB297" s="92"/>
      <c r="JC297" s="92"/>
      <c r="JD297" s="92"/>
      <c r="JE297" s="92"/>
      <c r="JF297" s="92"/>
      <c r="JG297" s="92"/>
      <c r="JH297" s="92"/>
      <c r="JI297" s="92"/>
      <c r="JJ297" s="92"/>
      <c r="JK297" s="92"/>
      <c r="JL297" s="92"/>
      <c r="JM297" s="92"/>
      <c r="JN297" s="92"/>
      <c r="JO297" s="92"/>
      <c r="JP297" s="92"/>
      <c r="JQ297" s="92"/>
      <c r="JR297" s="92"/>
      <c r="JS297" s="92"/>
      <c r="JT297" s="92"/>
      <c r="JU297" s="92"/>
      <c r="JV297" s="92"/>
      <c r="JW297" s="92"/>
      <c r="JX297" s="92"/>
      <c r="JY297" s="92"/>
      <c r="JZ297" s="92"/>
      <c r="KA297" s="92"/>
      <c r="KB297" s="92"/>
      <c r="KC297" s="92"/>
      <c r="KD297" s="92"/>
      <c r="KE297" s="92"/>
      <c r="KF297" s="92"/>
      <c r="KG297" s="92"/>
      <c r="KH297" s="92"/>
      <c r="KI297" s="92"/>
      <c r="KJ297" s="92"/>
      <c r="KK297" s="92"/>
      <c r="KL297" s="92"/>
      <c r="KM297" s="92"/>
      <c r="KN297" s="92"/>
      <c r="KO297" s="92"/>
      <c r="KP297" s="92"/>
      <c r="KQ297" s="92"/>
      <c r="KR297" s="92"/>
      <c r="KS297" s="92"/>
      <c r="KT297" s="92"/>
      <c r="KU297" s="92"/>
      <c r="KV297" s="92"/>
      <c r="KW297" s="92"/>
      <c r="KX297" s="92"/>
      <c r="KY297" s="92"/>
      <c r="KZ297" s="92"/>
      <c r="LA297" s="92"/>
      <c r="LB297" s="92"/>
      <c r="LC297" s="92"/>
      <c r="LD297" s="92"/>
      <c r="LE297" s="92"/>
      <c r="LF297" s="92"/>
      <c r="LG297" s="92"/>
      <c r="LH297" s="92"/>
      <c r="LI297" s="92"/>
      <c r="LJ297" s="92"/>
      <c r="LK297" s="92"/>
      <c r="LL297" s="92"/>
      <c r="LM297" s="92"/>
      <c r="LN297" s="92"/>
      <c r="LO297" s="92"/>
      <c r="LP297" s="92"/>
      <c r="LQ297" s="92"/>
      <c r="LR297" s="92"/>
      <c r="LS297" s="92"/>
      <c r="LT297" s="92"/>
      <c r="LU297" s="92"/>
      <c r="LV297" s="92"/>
      <c r="LW297" s="92"/>
      <c r="LX297" s="92"/>
      <c r="LY297" s="92"/>
      <c r="LZ297" s="92"/>
      <c r="MA297" s="92"/>
      <c r="MB297" s="92"/>
      <c r="MC297" s="92"/>
      <c r="MD297" s="92"/>
      <c r="ME297" s="92"/>
      <c r="MF297" s="92"/>
      <c r="MG297" s="92"/>
      <c r="MH297" s="92"/>
      <c r="MI297" s="92"/>
      <c r="MJ297" s="92"/>
      <c r="MK297" s="92"/>
      <c r="ML297" s="92"/>
      <c r="MM297" s="92"/>
      <c r="MN297" s="92"/>
      <c r="MO297" s="92"/>
      <c r="MP297" s="92"/>
      <c r="MQ297" s="92"/>
      <c r="MR297" s="92"/>
      <c r="MS297" s="92"/>
      <c r="MT297" s="92"/>
      <c r="MU297" s="92"/>
      <c r="MV297" s="92"/>
      <c r="MW297" s="92"/>
      <c r="MX297" s="92"/>
      <c r="MY297" s="92"/>
      <c r="MZ297" s="92"/>
      <c r="NA297" s="92"/>
      <c r="NB297" s="92"/>
      <c r="NC297" s="92"/>
      <c r="ND297" s="92"/>
      <c r="NE297" s="92"/>
      <c r="NF297" s="92"/>
      <c r="NG297" s="92"/>
      <c r="NH297" s="92"/>
      <c r="NI297" s="92"/>
      <c r="NJ297" s="92"/>
      <c r="NK297" s="92"/>
      <c r="NL297" s="92"/>
      <c r="NM297" s="92"/>
      <c r="NN297" s="92"/>
      <c r="NO297" s="92"/>
      <c r="NP297" s="92"/>
      <c r="NQ297" s="92"/>
      <c r="NR297" s="92"/>
      <c r="NS297" s="92"/>
      <c r="NT297" s="92"/>
      <c r="NU297" s="92"/>
      <c r="NV297" s="92"/>
      <c r="NW297" s="92"/>
      <c r="NX297" s="92"/>
      <c r="NY297" s="92"/>
      <c r="NZ297" s="92"/>
      <c r="OA297" s="92"/>
      <c r="OB297" s="92"/>
      <c r="OC297" s="92"/>
      <c r="OD297" s="92"/>
      <c r="OE297" s="92"/>
      <c r="OF297" s="92"/>
      <c r="OG297" s="92"/>
      <c r="OH297" s="92"/>
      <c r="OI297" s="92"/>
      <c r="OJ297" s="92"/>
      <c r="OK297" s="92"/>
      <c r="OL297" s="92"/>
      <c r="OM297" s="92"/>
      <c r="ON297" s="92"/>
      <c r="OO297" s="92"/>
      <c r="OP297" s="92"/>
      <c r="OQ297" s="92"/>
      <c r="OR297" s="92"/>
      <c r="OS297" s="92"/>
      <c r="OT297" s="92"/>
      <c r="OU297" s="92"/>
      <c r="OV297" s="92"/>
      <c r="OW297" s="92"/>
      <c r="OX297" s="92"/>
      <c r="OY297" s="92"/>
      <c r="OZ297" s="92"/>
      <c r="PA297" s="92"/>
      <c r="PB297" s="92"/>
      <c r="PC297" s="92"/>
      <c r="PD297" s="92"/>
      <c r="PE297" s="92"/>
      <c r="PF297" s="92"/>
      <c r="PG297" s="92"/>
      <c r="PH297" s="92"/>
      <c r="PI297" s="92"/>
      <c r="PJ297" s="92"/>
      <c r="PK297" s="92"/>
      <c r="PL297" s="92"/>
      <c r="PM297" s="92"/>
      <c r="PN297" s="92"/>
      <c r="PO297" s="92"/>
      <c r="PP297" s="92"/>
      <c r="PQ297" s="92"/>
      <c r="PR297" s="92"/>
      <c r="PS297" s="92"/>
      <c r="PT297" s="92"/>
      <c r="PU297" s="92"/>
      <c r="PV297" s="92"/>
      <c r="PW297" s="92"/>
      <c r="PX297" s="92"/>
      <c r="PY297" s="92"/>
      <c r="PZ297" s="92"/>
      <c r="QA297" s="92"/>
      <c r="QB297" s="92"/>
      <c r="QC297" s="92"/>
      <c r="QD297" s="92"/>
      <c r="QE297" s="92"/>
      <c r="QF297" s="92"/>
      <c r="QG297" s="92"/>
      <c r="QH297" s="92"/>
      <c r="QI297" s="92"/>
      <c r="QJ297" s="92"/>
      <c r="QK297" s="92"/>
      <c r="QL297" s="92"/>
      <c r="QM297" s="92"/>
      <c r="QN297" s="92"/>
      <c r="QO297" s="92"/>
      <c r="QP297" s="92"/>
      <c r="QQ297" s="92"/>
      <c r="QR297" s="92"/>
      <c r="QS297" s="92"/>
      <c r="QT297" s="92"/>
      <c r="QU297" s="92"/>
      <c r="QV297" s="92"/>
      <c r="QW297" s="92"/>
      <c r="QX297" s="92"/>
      <c r="QY297" s="92"/>
      <c r="QZ297" s="92"/>
      <c r="RA297" s="92"/>
      <c r="RB297" s="92"/>
      <c r="RC297" s="92"/>
      <c r="RD297" s="92"/>
      <c r="RE297" s="92"/>
      <c r="RF297" s="92"/>
      <c r="RG297" s="92"/>
      <c r="RH297" s="92"/>
      <c r="RI297" s="92"/>
      <c r="RJ297" s="92"/>
      <c r="RK297" s="92"/>
      <c r="RL297" s="92"/>
      <c r="RM297" s="92"/>
      <c r="RN297" s="92"/>
      <c r="RO297" s="92"/>
      <c r="RP297" s="92"/>
      <c r="RQ297" s="92"/>
      <c r="RR297" s="92"/>
      <c r="RS297" s="92"/>
      <c r="RT297" s="92"/>
      <c r="RU297" s="92"/>
      <c r="RV297" s="92"/>
      <c r="RW297" s="92"/>
      <c r="RX297" s="92"/>
      <c r="RY297" s="92"/>
      <c r="RZ297" s="92"/>
      <c r="SA297" s="92"/>
      <c r="SB297" s="92"/>
      <c r="SC297" s="92"/>
      <c r="SD297" s="92"/>
      <c r="SE297" s="92"/>
      <c r="SF297" s="92"/>
      <c r="SG297" s="92"/>
      <c r="SH297" s="92"/>
      <c r="SI297" s="92"/>
      <c r="SJ297" s="92"/>
      <c r="SK297" s="92"/>
      <c r="SL297" s="92"/>
      <c r="SM297" s="92"/>
      <c r="SN297" s="92"/>
      <c r="SO297" s="92"/>
      <c r="SP297" s="92"/>
      <c r="SQ297" s="92"/>
      <c r="SR297" s="92"/>
      <c r="SS297" s="92"/>
      <c r="ST297" s="92"/>
      <c r="SU297" s="92"/>
      <c r="SV297" s="92"/>
      <c r="SW297" s="92"/>
      <c r="SX297" s="92"/>
      <c r="SY297" s="92"/>
      <c r="SZ297" s="92"/>
      <c r="TA297" s="92"/>
      <c r="TB297" s="92"/>
      <c r="TC297" s="92"/>
      <c r="TD297" s="92"/>
      <c r="TE297" s="92"/>
      <c r="TF297" s="92"/>
      <c r="TG297" s="92"/>
      <c r="TH297" s="92"/>
      <c r="TI297" s="92"/>
      <c r="TJ297" s="92"/>
      <c r="TK297" s="92"/>
      <c r="TL297" s="92"/>
      <c r="TM297" s="92"/>
      <c r="TN297" s="92"/>
      <c r="TO297" s="92"/>
      <c r="TP297" s="92"/>
      <c r="TQ297" s="92"/>
      <c r="TR297" s="92"/>
      <c r="TS297" s="92"/>
      <c r="TT297" s="92"/>
      <c r="TU297" s="92"/>
      <c r="TV297" s="92"/>
      <c r="TW297" s="92"/>
      <c r="TX297" s="92"/>
      <c r="TY297" s="92"/>
      <c r="TZ297" s="92"/>
      <c r="UA297" s="92"/>
      <c r="UB297" s="92"/>
      <c r="UC297" s="92"/>
      <c r="UD297" s="92"/>
      <c r="UE297" s="92"/>
      <c r="UF297" s="92"/>
      <c r="UG297" s="92"/>
      <c r="UH297" s="92"/>
      <c r="UI297" s="92"/>
      <c r="UJ297" s="92"/>
      <c r="UK297" s="92"/>
      <c r="UL297" s="92"/>
      <c r="UM297" s="92"/>
      <c r="UN297" s="92"/>
      <c r="UO297" s="92"/>
      <c r="UP297" s="92"/>
      <c r="UQ297" s="92"/>
      <c r="UR297" s="92"/>
      <c r="US297" s="92"/>
      <c r="UT297" s="92"/>
      <c r="UU297" s="92"/>
      <c r="UV297" s="92"/>
      <c r="UW297" s="92"/>
      <c r="UX297" s="92"/>
      <c r="UY297" s="92"/>
      <c r="UZ297" s="92"/>
      <c r="VA297" s="92"/>
      <c r="VB297" s="92"/>
      <c r="VC297" s="92"/>
      <c r="VD297" s="92"/>
      <c r="VE297" s="92"/>
      <c r="VF297" s="92"/>
      <c r="VG297" s="92"/>
      <c r="VH297" s="92"/>
      <c r="VI297" s="92"/>
      <c r="VJ297" s="92"/>
      <c r="VK297" s="92"/>
      <c r="VL297" s="92"/>
      <c r="VM297" s="92"/>
      <c r="VN297" s="92"/>
      <c r="VO297" s="92"/>
      <c r="VP297" s="92"/>
      <c r="VQ297" s="92"/>
      <c r="VR297" s="92"/>
      <c r="VS297" s="92"/>
      <c r="VT297" s="92"/>
      <c r="VU297" s="92"/>
      <c r="VV297" s="92"/>
      <c r="VW297" s="92"/>
      <c r="VX297" s="92"/>
      <c r="VY297" s="92"/>
      <c r="VZ297" s="92"/>
      <c r="WA297" s="92"/>
      <c r="WB297" s="92"/>
      <c r="WC297" s="92"/>
      <c r="WD297" s="92"/>
      <c r="WE297" s="92"/>
      <c r="WF297" s="92"/>
      <c r="WG297" s="92"/>
      <c r="WH297" s="92"/>
      <c r="WI297" s="92"/>
      <c r="WJ297" s="92"/>
      <c r="WK297" s="92"/>
      <c r="WL297" s="92"/>
      <c r="WM297" s="92"/>
      <c r="WN297" s="92"/>
      <c r="WO297" s="92"/>
      <c r="WP297" s="92"/>
      <c r="WQ297" s="92"/>
      <c r="WR297" s="92"/>
      <c r="WS297" s="92"/>
      <c r="WT297" s="92"/>
      <c r="WU297" s="92"/>
      <c r="WV297" s="92"/>
      <c r="WW297" s="92"/>
      <c r="WX297" s="92"/>
      <c r="WY297" s="92"/>
      <c r="WZ297" s="92"/>
      <c r="XA297" s="92"/>
      <c r="XB297" s="92"/>
      <c r="XC297" s="92"/>
      <c r="XD297" s="92"/>
      <c r="XE297" s="92"/>
      <c r="XF297" s="92"/>
      <c r="XG297" s="92"/>
      <c r="XH297" s="92"/>
      <c r="XI297" s="92"/>
      <c r="XJ297" s="92"/>
      <c r="XK297" s="92"/>
      <c r="XL297" s="92"/>
      <c r="XM297" s="92"/>
      <c r="XN297" s="92"/>
      <c r="XO297" s="92"/>
      <c r="XP297" s="92"/>
      <c r="XQ297" s="92"/>
      <c r="XR297" s="92"/>
      <c r="XS297" s="92"/>
      <c r="XT297" s="92"/>
      <c r="XU297" s="92"/>
      <c r="XV297" s="92"/>
      <c r="XW297" s="92"/>
      <c r="XX297" s="92"/>
      <c r="XY297" s="92"/>
      <c r="XZ297" s="92"/>
      <c r="YA297" s="92"/>
      <c r="YB297" s="92"/>
      <c r="YC297" s="92"/>
      <c r="YD297" s="92"/>
      <c r="YE297" s="92"/>
      <c r="YF297" s="92"/>
      <c r="YG297" s="92"/>
      <c r="YH297" s="92"/>
      <c r="YI297" s="92"/>
      <c r="YJ297" s="92"/>
      <c r="YK297" s="92"/>
      <c r="YL297" s="92"/>
      <c r="YM297" s="92"/>
      <c r="YN297" s="92"/>
      <c r="YO297" s="92"/>
      <c r="YP297" s="92"/>
      <c r="YQ297" s="92"/>
      <c r="YR297" s="92"/>
      <c r="YS297" s="92"/>
      <c r="YT297" s="92"/>
      <c r="YU297" s="92"/>
      <c r="YV297" s="92"/>
      <c r="YW297" s="92"/>
      <c r="YX297" s="92"/>
      <c r="YY297" s="92"/>
      <c r="YZ297" s="92"/>
      <c r="ZA297" s="92"/>
      <c r="ZB297" s="92"/>
      <c r="ZC297" s="92"/>
      <c r="ZD297" s="92"/>
      <c r="ZE297" s="92"/>
      <c r="ZF297" s="92"/>
      <c r="ZG297" s="92"/>
      <c r="ZH297" s="92"/>
      <c r="ZI297" s="92"/>
      <c r="ZJ297" s="92"/>
      <c r="ZK297" s="92"/>
      <c r="ZL297" s="92"/>
      <c r="ZM297" s="92"/>
      <c r="ZN297" s="92"/>
      <c r="ZO297" s="92"/>
      <c r="ZP297" s="92"/>
      <c r="ZQ297" s="92"/>
      <c r="ZR297" s="92"/>
      <c r="ZS297" s="92"/>
      <c r="ZT297" s="92"/>
      <c r="ZU297" s="92"/>
      <c r="ZV297" s="92"/>
      <c r="ZW297" s="92"/>
      <c r="ZX297" s="92"/>
      <c r="ZY297" s="92"/>
      <c r="ZZ297" s="92"/>
      <c r="AAA297" s="92"/>
      <c r="AAB297" s="92"/>
      <c r="AAC297" s="92"/>
      <c r="AAD297" s="92"/>
      <c r="AAE297" s="92"/>
      <c r="AAF297" s="92"/>
      <c r="AAG297" s="92"/>
      <c r="AAH297" s="92"/>
      <c r="AAI297" s="92"/>
      <c r="AAJ297" s="92"/>
      <c r="AAK297" s="92"/>
      <c r="AAL297" s="92"/>
      <c r="AAM297" s="92"/>
      <c r="AAN297" s="92"/>
      <c r="AAO297" s="92"/>
      <c r="AAP297" s="92"/>
      <c r="AAQ297" s="92"/>
      <c r="AAR297" s="92"/>
      <c r="AAS297" s="92"/>
      <c r="AAT297" s="92"/>
      <c r="AAU297" s="92"/>
      <c r="AAV297" s="92"/>
      <c r="AAW297" s="92"/>
      <c r="AAX297" s="92"/>
      <c r="AAY297" s="92"/>
      <c r="AAZ297" s="92"/>
      <c r="ABA297" s="92"/>
      <c r="ABB297" s="92"/>
      <c r="ABC297" s="92"/>
      <c r="ABD297" s="92"/>
      <c r="ABE297" s="92"/>
      <c r="ABF297" s="92"/>
      <c r="ABG297" s="92"/>
      <c r="ABH297" s="92"/>
      <c r="ABI297" s="92"/>
      <c r="ABJ297" s="92"/>
      <c r="ABK297" s="92"/>
      <c r="ABL297" s="92"/>
      <c r="ABM297" s="92"/>
      <c r="ABN297" s="92"/>
      <c r="ABO297" s="92"/>
      <c r="ABP297" s="92"/>
      <c r="ABQ297" s="92"/>
      <c r="ABR297" s="92"/>
      <c r="ABS297" s="92"/>
      <c r="ABT297" s="92"/>
      <c r="ABU297" s="92"/>
      <c r="ABV297" s="92"/>
      <c r="ABW297" s="92"/>
      <c r="ABX297" s="92"/>
      <c r="ABY297" s="92"/>
      <c r="ABZ297" s="92"/>
      <c r="ACA297" s="92"/>
      <c r="ACB297" s="92"/>
      <c r="ACC297" s="92"/>
      <c r="ACD297" s="92"/>
      <c r="ACE297" s="92"/>
      <c r="ACF297" s="92"/>
      <c r="ACG297" s="92"/>
      <c r="ACH297" s="92"/>
      <c r="ACI297" s="92"/>
      <c r="ACJ297" s="92"/>
      <c r="ACK297" s="92"/>
      <c r="ACL297" s="92"/>
      <c r="ACM297" s="92"/>
      <c r="ACN297" s="92"/>
      <c r="ACO297" s="92"/>
      <c r="ACP297" s="92"/>
      <c r="ACQ297" s="92"/>
      <c r="ACR297" s="92"/>
      <c r="ACS297" s="92"/>
      <c r="ACT297" s="92"/>
      <c r="ACU297" s="92"/>
      <c r="ACV297" s="92"/>
      <c r="ACW297" s="92"/>
      <c r="ACX297" s="92"/>
      <c r="ACY297" s="92"/>
      <c r="ACZ297" s="92"/>
      <c r="ADA297" s="92"/>
      <c r="ADB297" s="92"/>
      <c r="ADC297" s="92"/>
      <c r="ADD297" s="92"/>
      <c r="ADE297" s="92"/>
      <c r="ADF297" s="92"/>
      <c r="ADG297" s="92"/>
      <c r="ADH297" s="92"/>
      <c r="ADI297" s="92"/>
      <c r="ADJ297" s="92"/>
      <c r="ADK297" s="92"/>
      <c r="ADL297" s="92"/>
      <c r="ADM297" s="92"/>
      <c r="ADN297" s="92"/>
      <c r="ADO297" s="92"/>
      <c r="ADP297" s="92"/>
      <c r="ADQ297" s="92"/>
      <c r="ADR297" s="92"/>
      <c r="ADS297" s="92"/>
      <c r="ADT297" s="92"/>
      <c r="ADU297" s="92"/>
      <c r="ADV297" s="92"/>
      <c r="ADW297" s="92"/>
      <c r="ADX297" s="92"/>
      <c r="ADY297" s="92"/>
      <c r="ADZ297" s="92"/>
      <c r="AEA297" s="92"/>
      <c r="AEB297" s="92"/>
      <c r="AEC297" s="92"/>
      <c r="AED297" s="92"/>
      <c r="AEE297" s="92"/>
      <c r="AEF297" s="92"/>
      <c r="AEG297" s="92"/>
      <c r="AEH297" s="92"/>
      <c r="AEI297" s="92"/>
      <c r="AEJ297" s="92"/>
      <c r="AEK297" s="92"/>
      <c r="AEL297" s="92"/>
      <c r="AEM297" s="92"/>
      <c r="AEN297" s="92"/>
      <c r="AEO297" s="92"/>
      <c r="AEP297" s="92"/>
      <c r="AEQ297" s="92"/>
      <c r="AER297" s="92"/>
      <c r="AES297" s="92"/>
      <c r="AET297" s="92"/>
      <c r="AEU297" s="92"/>
      <c r="AEV297" s="92"/>
      <c r="AEW297" s="92"/>
      <c r="AEX297" s="92"/>
      <c r="AEY297" s="92"/>
      <c r="AEZ297" s="92"/>
      <c r="AFA297" s="92"/>
      <c r="AFB297" s="92"/>
      <c r="AFC297" s="92"/>
      <c r="AFD297" s="92"/>
      <c r="AFE297" s="92"/>
      <c r="AFF297" s="92"/>
      <c r="AFG297" s="92"/>
      <c r="AFH297" s="92"/>
      <c r="AFI297" s="92"/>
      <c r="AFJ297" s="92"/>
      <c r="AFK297" s="92"/>
      <c r="AFL297" s="92"/>
      <c r="AFM297" s="92"/>
      <c r="AFN297" s="92"/>
      <c r="AFO297" s="92"/>
      <c r="AFP297" s="92"/>
      <c r="AFQ297" s="92"/>
      <c r="AFR297" s="92"/>
      <c r="AFS297" s="92"/>
      <c r="AFT297" s="92"/>
      <c r="AFU297" s="92"/>
      <c r="AFV297" s="92"/>
      <c r="AFW297" s="92"/>
      <c r="AFX297" s="92"/>
      <c r="AFY297" s="92"/>
      <c r="AFZ297" s="92"/>
      <c r="AGA297" s="92"/>
      <c r="AGB297" s="92"/>
      <c r="AGC297" s="92"/>
      <c r="AGD297" s="92"/>
      <c r="AGE297" s="92"/>
      <c r="AGF297" s="92"/>
      <c r="AGG297" s="92"/>
      <c r="AGH297" s="92"/>
      <c r="AGI297" s="92"/>
      <c r="AGJ297" s="92"/>
      <c r="AGK297" s="92"/>
      <c r="AGL297" s="92"/>
      <c r="AGM297" s="92"/>
      <c r="AGN297" s="92"/>
      <c r="AGO297" s="92"/>
      <c r="AGP297" s="92"/>
      <c r="AGQ297" s="92"/>
      <c r="AGR297" s="92"/>
      <c r="AGS297" s="92"/>
      <c r="AGT297" s="92"/>
      <c r="AGU297" s="92"/>
      <c r="AGV297" s="92"/>
      <c r="AGW297" s="92"/>
      <c r="AGX297" s="92"/>
      <c r="AGY297" s="92"/>
      <c r="AGZ297" s="92"/>
      <c r="AHA297" s="92"/>
      <c r="AHB297" s="92"/>
      <c r="AHC297" s="92"/>
      <c r="AHD297" s="92"/>
      <c r="AHE297" s="92"/>
      <c r="AHF297" s="92"/>
      <c r="AHG297" s="92"/>
      <c r="AHH297" s="92"/>
      <c r="AHI297" s="92"/>
      <c r="AHJ297" s="92"/>
      <c r="AHK297" s="92"/>
      <c r="AHL297" s="92"/>
      <c r="AHM297" s="92"/>
      <c r="AHN297" s="92"/>
      <c r="AHO297" s="92"/>
      <c r="AHP297" s="92"/>
      <c r="AHQ297" s="92"/>
      <c r="AHR297" s="92"/>
      <c r="AHS297" s="92"/>
      <c r="AHT297" s="92"/>
      <c r="AHU297" s="92"/>
      <c r="AHV297" s="92"/>
      <c r="AHW297" s="92"/>
      <c r="AHX297" s="92"/>
      <c r="AHY297" s="92"/>
      <c r="AHZ297" s="92"/>
      <c r="AIA297" s="92"/>
      <c r="AIB297" s="92"/>
      <c r="AIC297" s="92"/>
      <c r="AID297" s="92"/>
      <c r="AIE297" s="92"/>
      <c r="AIF297" s="92"/>
      <c r="AIG297" s="92"/>
      <c r="AIH297" s="92"/>
      <c r="AII297" s="92"/>
      <c r="AIJ297" s="92"/>
      <c r="AIK297" s="92"/>
      <c r="AIL297" s="92"/>
      <c r="AIM297" s="92"/>
      <c r="AIN297" s="92"/>
      <c r="AIO297" s="92"/>
      <c r="AIP297" s="92"/>
      <c r="AIQ297" s="92"/>
      <c r="AIR297" s="92"/>
      <c r="AIS297" s="92"/>
      <c r="AIT297" s="92"/>
      <c r="AIU297" s="92"/>
      <c r="AIV297" s="92"/>
      <c r="AIW297" s="92"/>
      <c r="AIX297" s="92"/>
      <c r="AIY297" s="92"/>
      <c r="AIZ297" s="92"/>
      <c r="AJA297" s="92"/>
      <c r="AJB297" s="92"/>
      <c r="AJC297" s="92"/>
      <c r="AJD297" s="92"/>
      <c r="AJE297" s="92"/>
      <c r="AJF297" s="92"/>
      <c r="AJG297" s="92"/>
      <c r="AJH297" s="92"/>
      <c r="AJI297" s="92"/>
      <c r="AJJ297" s="92"/>
      <c r="AJK297" s="92"/>
    </row>
    <row r="298" spans="1:947" s="515" customFormat="1" ht="12.75" customHeight="1">
      <c r="A298" s="93"/>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c r="CK298" s="92"/>
      <c r="CL298" s="92"/>
      <c r="CM298" s="92"/>
      <c r="CN298" s="92"/>
      <c r="CO298" s="92"/>
      <c r="CP298" s="92"/>
      <c r="CQ298" s="92"/>
      <c r="CR298" s="92"/>
      <c r="CS298" s="92"/>
      <c r="CT298" s="92"/>
      <c r="CU298" s="92"/>
      <c r="CV298" s="92"/>
      <c r="CW298" s="92"/>
      <c r="CX298" s="92"/>
      <c r="CY298" s="92"/>
      <c r="CZ298" s="92"/>
      <c r="DA298" s="92"/>
      <c r="DB298" s="92"/>
      <c r="DC298" s="92"/>
      <c r="DD298" s="92"/>
      <c r="DE298" s="92"/>
      <c r="DF298" s="92"/>
      <c r="DG298" s="92"/>
      <c r="DH298" s="92"/>
      <c r="DI298" s="92"/>
      <c r="DJ298" s="92"/>
      <c r="DK298" s="92"/>
      <c r="DL298" s="92"/>
      <c r="DM298" s="92"/>
      <c r="DN298" s="92"/>
      <c r="DO298" s="92"/>
      <c r="DP298" s="92"/>
      <c r="DQ298" s="92"/>
      <c r="DR298" s="92"/>
      <c r="DS298" s="92"/>
      <c r="DT298" s="92"/>
      <c r="DU298" s="92"/>
      <c r="DV298" s="92"/>
      <c r="DW298" s="92"/>
      <c r="DX298" s="92"/>
      <c r="DY298" s="92"/>
      <c r="DZ298" s="92"/>
      <c r="EA298" s="92"/>
      <c r="EB298" s="92"/>
      <c r="EC298" s="92"/>
      <c r="ED298" s="92"/>
      <c r="EE298" s="92"/>
      <c r="EF298" s="92"/>
      <c r="EG298" s="92"/>
      <c r="EH298" s="92"/>
      <c r="EI298" s="92"/>
      <c r="EJ298" s="92"/>
      <c r="EK298" s="92"/>
      <c r="EL298" s="92"/>
      <c r="EM298" s="92"/>
      <c r="EN298" s="92"/>
      <c r="EO298" s="92"/>
      <c r="EP298" s="92"/>
      <c r="EQ298" s="92"/>
      <c r="ER298" s="92"/>
      <c r="ES298" s="92"/>
      <c r="ET298" s="92"/>
      <c r="EU298" s="92"/>
      <c r="EV298" s="92"/>
      <c r="EW298" s="92"/>
      <c r="EX298" s="92"/>
      <c r="EY298" s="92"/>
      <c r="EZ298" s="92"/>
      <c r="FA298" s="92"/>
      <c r="FB298" s="92"/>
      <c r="FC298" s="92"/>
      <c r="FD298" s="92"/>
      <c r="FE298" s="92"/>
      <c r="FF298" s="92"/>
      <c r="FG298" s="92"/>
      <c r="FH298" s="92"/>
      <c r="FI298" s="92"/>
      <c r="FJ298" s="92"/>
      <c r="FK298" s="92"/>
      <c r="FL298" s="92"/>
      <c r="FM298" s="92"/>
      <c r="FN298" s="92"/>
      <c r="FO298" s="92"/>
      <c r="FP298" s="92"/>
      <c r="FQ298" s="92"/>
      <c r="FR298" s="92"/>
      <c r="FS298" s="92"/>
      <c r="FT298" s="92"/>
      <c r="FU298" s="92"/>
      <c r="FV298" s="92"/>
      <c r="FW298" s="92"/>
      <c r="FX298" s="92"/>
      <c r="FY298" s="92"/>
      <c r="FZ298" s="92"/>
      <c r="GA298" s="92"/>
      <c r="GB298" s="92"/>
      <c r="GC298" s="92"/>
      <c r="GD298" s="92"/>
      <c r="GE298" s="92"/>
      <c r="GF298" s="92"/>
      <c r="GG298" s="92"/>
      <c r="GH298" s="92"/>
      <c r="GI298" s="92"/>
      <c r="GJ298" s="92"/>
      <c r="GK298" s="92"/>
      <c r="GL298" s="92"/>
      <c r="GM298" s="92"/>
      <c r="GN298" s="92"/>
      <c r="GO298" s="92"/>
      <c r="GP298" s="92"/>
      <c r="GQ298" s="92"/>
      <c r="GR298" s="92"/>
      <c r="GS298" s="92"/>
      <c r="GT298" s="92"/>
      <c r="GU298" s="92"/>
      <c r="GV298" s="92"/>
      <c r="GW298" s="92"/>
      <c r="GX298" s="92"/>
      <c r="GY298" s="92"/>
      <c r="GZ298" s="92"/>
      <c r="HA298" s="92"/>
      <c r="HB298" s="92"/>
      <c r="HC298" s="92"/>
      <c r="HD298" s="92"/>
      <c r="HE298" s="92"/>
      <c r="HF298" s="92"/>
      <c r="HG298" s="92"/>
      <c r="HH298" s="92"/>
      <c r="HI298" s="92"/>
      <c r="HJ298" s="92"/>
      <c r="HK298" s="92"/>
      <c r="HL298" s="92"/>
      <c r="HM298" s="92"/>
      <c r="HN298" s="92"/>
      <c r="HO298" s="92"/>
      <c r="HP298" s="92"/>
      <c r="HQ298" s="92"/>
      <c r="HR298" s="92"/>
      <c r="HS298" s="92"/>
      <c r="HT298" s="92"/>
      <c r="HU298" s="92"/>
      <c r="HV298" s="92"/>
      <c r="HW298" s="92"/>
      <c r="HX298" s="92"/>
      <c r="HY298" s="92"/>
      <c r="HZ298" s="92"/>
      <c r="IA298" s="92"/>
      <c r="IB298" s="92"/>
      <c r="IC298" s="92"/>
      <c r="ID298" s="92"/>
      <c r="IE298" s="92"/>
      <c r="IF298" s="92"/>
      <c r="IG298" s="92"/>
      <c r="IH298" s="92"/>
      <c r="II298" s="92"/>
      <c r="IJ298" s="92"/>
      <c r="IK298" s="92"/>
      <c r="IL298" s="92"/>
      <c r="IM298" s="92"/>
      <c r="IN298" s="92"/>
      <c r="IO298" s="92"/>
      <c r="IP298" s="92"/>
      <c r="IQ298" s="92"/>
      <c r="IR298" s="92"/>
      <c r="IS298" s="92"/>
      <c r="IT298" s="92"/>
      <c r="IU298" s="92"/>
      <c r="IV298" s="92"/>
      <c r="IW298" s="92"/>
      <c r="IX298" s="92"/>
      <c r="IY298" s="92"/>
      <c r="IZ298" s="92"/>
      <c r="JA298" s="92"/>
      <c r="JB298" s="92"/>
      <c r="JC298" s="92"/>
      <c r="JD298" s="92"/>
      <c r="JE298" s="92"/>
      <c r="JF298" s="92"/>
      <c r="JG298" s="92"/>
      <c r="JH298" s="92"/>
      <c r="JI298" s="92"/>
      <c r="JJ298" s="92"/>
      <c r="JK298" s="92"/>
      <c r="JL298" s="92"/>
      <c r="JM298" s="92"/>
      <c r="JN298" s="92"/>
      <c r="JO298" s="92"/>
      <c r="JP298" s="92"/>
      <c r="JQ298" s="92"/>
      <c r="JR298" s="92"/>
      <c r="JS298" s="92"/>
      <c r="JT298" s="92"/>
      <c r="JU298" s="92"/>
      <c r="JV298" s="92"/>
      <c r="JW298" s="92"/>
      <c r="JX298" s="92"/>
      <c r="JY298" s="92"/>
      <c r="JZ298" s="92"/>
      <c r="KA298" s="92"/>
      <c r="KB298" s="92"/>
      <c r="KC298" s="92"/>
      <c r="KD298" s="92"/>
      <c r="KE298" s="92"/>
      <c r="KF298" s="92"/>
      <c r="KG298" s="92"/>
      <c r="KH298" s="92"/>
      <c r="KI298" s="92"/>
      <c r="KJ298" s="92"/>
      <c r="KK298" s="92"/>
      <c r="KL298" s="92"/>
      <c r="KM298" s="92"/>
      <c r="KN298" s="92"/>
      <c r="KO298" s="92"/>
      <c r="KP298" s="92"/>
      <c r="KQ298" s="92"/>
      <c r="KR298" s="92"/>
      <c r="KS298" s="92"/>
      <c r="KT298" s="92"/>
      <c r="KU298" s="92"/>
      <c r="KV298" s="92"/>
      <c r="KW298" s="92"/>
      <c r="KX298" s="92"/>
      <c r="KY298" s="92"/>
      <c r="KZ298" s="92"/>
      <c r="LA298" s="92"/>
      <c r="LB298" s="92"/>
      <c r="LC298" s="92"/>
      <c r="LD298" s="92"/>
      <c r="LE298" s="92"/>
      <c r="LF298" s="92"/>
      <c r="LG298" s="92"/>
      <c r="LH298" s="92"/>
      <c r="LI298" s="92"/>
      <c r="LJ298" s="92"/>
      <c r="LK298" s="92"/>
      <c r="LL298" s="92"/>
      <c r="LM298" s="92"/>
      <c r="LN298" s="92"/>
      <c r="LO298" s="92"/>
      <c r="LP298" s="92"/>
      <c r="LQ298" s="92"/>
      <c r="LR298" s="92"/>
      <c r="LS298" s="92"/>
      <c r="LT298" s="92"/>
      <c r="LU298" s="92"/>
      <c r="LV298" s="92"/>
      <c r="LW298" s="92"/>
      <c r="LX298" s="92"/>
      <c r="LY298" s="92"/>
      <c r="LZ298" s="92"/>
      <c r="MA298" s="92"/>
      <c r="MB298" s="92"/>
      <c r="MC298" s="92"/>
      <c r="MD298" s="92"/>
      <c r="ME298" s="92"/>
      <c r="MF298" s="92"/>
      <c r="MG298" s="92"/>
      <c r="MH298" s="92"/>
      <c r="MI298" s="92"/>
      <c r="MJ298" s="92"/>
      <c r="MK298" s="92"/>
      <c r="ML298" s="92"/>
      <c r="MM298" s="92"/>
      <c r="MN298" s="92"/>
      <c r="MO298" s="92"/>
      <c r="MP298" s="92"/>
      <c r="MQ298" s="92"/>
      <c r="MR298" s="92"/>
      <c r="MS298" s="92"/>
      <c r="MT298" s="92"/>
      <c r="MU298" s="92"/>
      <c r="MV298" s="92"/>
      <c r="MW298" s="92"/>
      <c r="MX298" s="92"/>
      <c r="MY298" s="92"/>
      <c r="MZ298" s="92"/>
      <c r="NA298" s="92"/>
      <c r="NB298" s="92"/>
      <c r="NC298" s="92"/>
      <c r="ND298" s="92"/>
      <c r="NE298" s="92"/>
      <c r="NF298" s="92"/>
      <c r="NG298" s="92"/>
      <c r="NH298" s="92"/>
      <c r="NI298" s="92"/>
      <c r="NJ298" s="92"/>
      <c r="NK298" s="92"/>
      <c r="NL298" s="92"/>
      <c r="NM298" s="92"/>
      <c r="NN298" s="92"/>
      <c r="NO298" s="92"/>
      <c r="NP298" s="92"/>
      <c r="NQ298" s="92"/>
      <c r="NR298" s="92"/>
      <c r="NS298" s="92"/>
      <c r="NT298" s="92"/>
      <c r="NU298" s="92"/>
      <c r="NV298" s="92"/>
      <c r="NW298" s="92"/>
      <c r="NX298" s="92"/>
      <c r="NY298" s="92"/>
      <c r="NZ298" s="92"/>
      <c r="OA298" s="92"/>
      <c r="OB298" s="92"/>
      <c r="OC298" s="92"/>
      <c r="OD298" s="92"/>
      <c r="OE298" s="92"/>
      <c r="OF298" s="92"/>
      <c r="OG298" s="92"/>
      <c r="OH298" s="92"/>
      <c r="OI298" s="92"/>
      <c r="OJ298" s="92"/>
      <c r="OK298" s="92"/>
      <c r="OL298" s="92"/>
      <c r="OM298" s="92"/>
      <c r="ON298" s="92"/>
      <c r="OO298" s="92"/>
      <c r="OP298" s="92"/>
      <c r="OQ298" s="92"/>
      <c r="OR298" s="92"/>
      <c r="OS298" s="92"/>
      <c r="OT298" s="92"/>
      <c r="OU298" s="92"/>
      <c r="OV298" s="92"/>
      <c r="OW298" s="92"/>
      <c r="OX298" s="92"/>
      <c r="OY298" s="92"/>
      <c r="OZ298" s="92"/>
      <c r="PA298" s="92"/>
      <c r="PB298" s="92"/>
      <c r="PC298" s="92"/>
      <c r="PD298" s="92"/>
      <c r="PE298" s="92"/>
      <c r="PF298" s="92"/>
      <c r="PG298" s="92"/>
      <c r="PH298" s="92"/>
      <c r="PI298" s="92"/>
      <c r="PJ298" s="92"/>
      <c r="PK298" s="92"/>
      <c r="PL298" s="92"/>
      <c r="PM298" s="92"/>
      <c r="PN298" s="92"/>
      <c r="PO298" s="92"/>
      <c r="PP298" s="92"/>
      <c r="PQ298" s="92"/>
      <c r="PR298" s="92"/>
      <c r="PS298" s="92"/>
      <c r="PT298" s="92"/>
      <c r="PU298" s="92"/>
      <c r="PV298" s="92"/>
      <c r="PW298" s="92"/>
      <c r="PX298" s="92"/>
      <c r="PY298" s="92"/>
      <c r="PZ298" s="92"/>
      <c r="QA298" s="92"/>
      <c r="QB298" s="92"/>
      <c r="QC298" s="92"/>
      <c r="QD298" s="92"/>
      <c r="QE298" s="92"/>
      <c r="QF298" s="92"/>
      <c r="QG298" s="92"/>
      <c r="QH298" s="92"/>
      <c r="QI298" s="92"/>
      <c r="QJ298" s="92"/>
      <c r="QK298" s="92"/>
      <c r="QL298" s="92"/>
      <c r="QM298" s="92"/>
      <c r="QN298" s="92"/>
      <c r="QO298" s="92"/>
      <c r="QP298" s="92"/>
      <c r="QQ298" s="92"/>
      <c r="QR298" s="92"/>
      <c r="QS298" s="92"/>
      <c r="QT298" s="92"/>
      <c r="QU298" s="92"/>
      <c r="QV298" s="92"/>
      <c r="QW298" s="92"/>
      <c r="QX298" s="92"/>
      <c r="QY298" s="92"/>
      <c r="QZ298" s="92"/>
      <c r="RA298" s="92"/>
      <c r="RB298" s="92"/>
      <c r="RC298" s="92"/>
      <c r="RD298" s="92"/>
      <c r="RE298" s="92"/>
      <c r="RF298" s="92"/>
      <c r="RG298" s="92"/>
      <c r="RH298" s="92"/>
      <c r="RI298" s="92"/>
      <c r="RJ298" s="92"/>
      <c r="RK298" s="92"/>
      <c r="RL298" s="92"/>
      <c r="RM298" s="92"/>
      <c r="RN298" s="92"/>
      <c r="RO298" s="92"/>
      <c r="RP298" s="92"/>
      <c r="RQ298" s="92"/>
      <c r="RR298" s="92"/>
      <c r="RS298" s="92"/>
      <c r="RT298" s="92"/>
      <c r="RU298" s="92"/>
      <c r="RV298" s="92"/>
      <c r="RW298" s="92"/>
      <c r="RX298" s="92"/>
      <c r="RY298" s="92"/>
      <c r="RZ298" s="92"/>
      <c r="SA298" s="92"/>
      <c r="SB298" s="92"/>
      <c r="SC298" s="92"/>
      <c r="SD298" s="92"/>
      <c r="SE298" s="92"/>
      <c r="SF298" s="92"/>
      <c r="SG298" s="92"/>
      <c r="SH298" s="92"/>
      <c r="SI298" s="92"/>
      <c r="SJ298" s="92"/>
      <c r="SK298" s="92"/>
      <c r="SL298" s="92"/>
      <c r="SM298" s="92"/>
      <c r="SN298" s="92"/>
      <c r="SO298" s="92"/>
      <c r="SP298" s="92"/>
      <c r="SQ298" s="92"/>
      <c r="SR298" s="92"/>
      <c r="SS298" s="92"/>
      <c r="ST298" s="92"/>
      <c r="SU298" s="92"/>
      <c r="SV298" s="92"/>
      <c r="SW298" s="92"/>
      <c r="SX298" s="92"/>
      <c r="SY298" s="92"/>
      <c r="SZ298" s="92"/>
      <c r="TA298" s="92"/>
      <c r="TB298" s="92"/>
      <c r="TC298" s="92"/>
      <c r="TD298" s="92"/>
      <c r="TE298" s="92"/>
      <c r="TF298" s="92"/>
      <c r="TG298" s="92"/>
      <c r="TH298" s="92"/>
      <c r="TI298" s="92"/>
      <c r="TJ298" s="92"/>
      <c r="TK298" s="92"/>
      <c r="TL298" s="92"/>
      <c r="TM298" s="92"/>
      <c r="TN298" s="92"/>
      <c r="TO298" s="92"/>
      <c r="TP298" s="92"/>
      <c r="TQ298" s="92"/>
      <c r="TR298" s="92"/>
      <c r="TS298" s="92"/>
      <c r="TT298" s="92"/>
      <c r="TU298" s="92"/>
      <c r="TV298" s="92"/>
      <c r="TW298" s="92"/>
      <c r="TX298" s="92"/>
      <c r="TY298" s="92"/>
      <c r="TZ298" s="92"/>
      <c r="UA298" s="92"/>
      <c r="UB298" s="92"/>
      <c r="UC298" s="92"/>
      <c r="UD298" s="92"/>
      <c r="UE298" s="92"/>
      <c r="UF298" s="92"/>
      <c r="UG298" s="92"/>
      <c r="UH298" s="92"/>
      <c r="UI298" s="92"/>
      <c r="UJ298" s="92"/>
      <c r="UK298" s="92"/>
      <c r="UL298" s="92"/>
      <c r="UM298" s="92"/>
      <c r="UN298" s="92"/>
      <c r="UO298" s="92"/>
      <c r="UP298" s="92"/>
      <c r="UQ298" s="92"/>
      <c r="UR298" s="92"/>
      <c r="US298" s="92"/>
      <c r="UT298" s="92"/>
      <c r="UU298" s="92"/>
      <c r="UV298" s="92"/>
      <c r="UW298" s="92"/>
      <c r="UX298" s="92"/>
      <c r="UY298" s="92"/>
      <c r="UZ298" s="92"/>
      <c r="VA298" s="92"/>
      <c r="VB298" s="92"/>
      <c r="VC298" s="92"/>
      <c r="VD298" s="92"/>
      <c r="VE298" s="92"/>
      <c r="VF298" s="92"/>
      <c r="VG298" s="92"/>
      <c r="VH298" s="92"/>
      <c r="VI298" s="92"/>
      <c r="VJ298" s="92"/>
      <c r="VK298" s="92"/>
      <c r="VL298" s="92"/>
      <c r="VM298" s="92"/>
      <c r="VN298" s="92"/>
      <c r="VO298" s="92"/>
      <c r="VP298" s="92"/>
      <c r="VQ298" s="92"/>
      <c r="VR298" s="92"/>
      <c r="VS298" s="92"/>
      <c r="VT298" s="92"/>
      <c r="VU298" s="92"/>
      <c r="VV298" s="92"/>
      <c r="VW298" s="92"/>
      <c r="VX298" s="92"/>
      <c r="VY298" s="92"/>
      <c r="VZ298" s="92"/>
      <c r="WA298" s="92"/>
      <c r="WB298" s="92"/>
      <c r="WC298" s="92"/>
      <c r="WD298" s="92"/>
      <c r="WE298" s="92"/>
      <c r="WF298" s="92"/>
      <c r="WG298" s="92"/>
      <c r="WH298" s="92"/>
      <c r="WI298" s="92"/>
      <c r="WJ298" s="92"/>
      <c r="WK298" s="92"/>
      <c r="WL298" s="92"/>
      <c r="WM298" s="92"/>
      <c r="WN298" s="92"/>
      <c r="WO298" s="92"/>
      <c r="WP298" s="92"/>
      <c r="WQ298" s="92"/>
      <c r="WR298" s="92"/>
      <c r="WS298" s="92"/>
      <c r="WT298" s="92"/>
      <c r="WU298" s="92"/>
      <c r="WV298" s="92"/>
      <c r="WW298" s="92"/>
      <c r="WX298" s="92"/>
      <c r="WY298" s="92"/>
      <c r="WZ298" s="92"/>
      <c r="XA298" s="92"/>
      <c r="XB298" s="92"/>
      <c r="XC298" s="92"/>
      <c r="XD298" s="92"/>
      <c r="XE298" s="92"/>
      <c r="XF298" s="92"/>
      <c r="XG298" s="92"/>
      <c r="XH298" s="92"/>
      <c r="XI298" s="92"/>
      <c r="XJ298" s="92"/>
      <c r="XK298" s="92"/>
      <c r="XL298" s="92"/>
      <c r="XM298" s="92"/>
      <c r="XN298" s="92"/>
      <c r="XO298" s="92"/>
      <c r="XP298" s="92"/>
      <c r="XQ298" s="92"/>
      <c r="XR298" s="92"/>
      <c r="XS298" s="92"/>
      <c r="XT298" s="92"/>
      <c r="XU298" s="92"/>
      <c r="XV298" s="92"/>
      <c r="XW298" s="92"/>
      <c r="XX298" s="92"/>
      <c r="XY298" s="92"/>
      <c r="XZ298" s="92"/>
      <c r="YA298" s="92"/>
      <c r="YB298" s="92"/>
      <c r="YC298" s="92"/>
      <c r="YD298" s="92"/>
      <c r="YE298" s="92"/>
      <c r="YF298" s="92"/>
      <c r="YG298" s="92"/>
      <c r="YH298" s="92"/>
      <c r="YI298" s="92"/>
      <c r="YJ298" s="92"/>
      <c r="YK298" s="92"/>
      <c r="YL298" s="92"/>
      <c r="YM298" s="92"/>
      <c r="YN298" s="92"/>
      <c r="YO298" s="92"/>
      <c r="YP298" s="92"/>
      <c r="YQ298" s="92"/>
      <c r="YR298" s="92"/>
      <c r="YS298" s="92"/>
      <c r="YT298" s="92"/>
      <c r="YU298" s="92"/>
      <c r="YV298" s="92"/>
      <c r="YW298" s="92"/>
      <c r="YX298" s="92"/>
      <c r="YY298" s="92"/>
      <c r="YZ298" s="92"/>
      <c r="ZA298" s="92"/>
      <c r="ZB298" s="92"/>
      <c r="ZC298" s="92"/>
      <c r="ZD298" s="92"/>
      <c r="ZE298" s="92"/>
      <c r="ZF298" s="92"/>
      <c r="ZG298" s="92"/>
      <c r="ZH298" s="92"/>
      <c r="ZI298" s="92"/>
      <c r="ZJ298" s="92"/>
      <c r="ZK298" s="92"/>
      <c r="ZL298" s="92"/>
      <c r="ZM298" s="92"/>
      <c r="ZN298" s="92"/>
      <c r="ZO298" s="92"/>
      <c r="ZP298" s="92"/>
      <c r="ZQ298" s="92"/>
      <c r="ZR298" s="92"/>
      <c r="ZS298" s="92"/>
      <c r="ZT298" s="92"/>
      <c r="ZU298" s="92"/>
      <c r="ZV298" s="92"/>
      <c r="ZW298" s="92"/>
      <c r="ZX298" s="92"/>
      <c r="ZY298" s="92"/>
      <c r="ZZ298" s="92"/>
      <c r="AAA298" s="92"/>
      <c r="AAB298" s="92"/>
      <c r="AAC298" s="92"/>
      <c r="AAD298" s="92"/>
      <c r="AAE298" s="92"/>
      <c r="AAF298" s="92"/>
      <c r="AAG298" s="92"/>
      <c r="AAH298" s="92"/>
      <c r="AAI298" s="92"/>
      <c r="AAJ298" s="92"/>
      <c r="AAK298" s="92"/>
      <c r="AAL298" s="92"/>
      <c r="AAM298" s="92"/>
      <c r="AAN298" s="92"/>
      <c r="AAO298" s="92"/>
      <c r="AAP298" s="92"/>
      <c r="AAQ298" s="92"/>
      <c r="AAR298" s="92"/>
      <c r="AAS298" s="92"/>
      <c r="AAT298" s="92"/>
      <c r="AAU298" s="92"/>
      <c r="AAV298" s="92"/>
      <c r="AAW298" s="92"/>
      <c r="AAX298" s="92"/>
      <c r="AAY298" s="92"/>
      <c r="AAZ298" s="92"/>
      <c r="ABA298" s="92"/>
      <c r="ABB298" s="92"/>
      <c r="ABC298" s="92"/>
      <c r="ABD298" s="92"/>
      <c r="ABE298" s="92"/>
      <c r="ABF298" s="92"/>
      <c r="ABG298" s="92"/>
      <c r="ABH298" s="92"/>
      <c r="ABI298" s="92"/>
      <c r="ABJ298" s="92"/>
      <c r="ABK298" s="92"/>
      <c r="ABL298" s="92"/>
      <c r="ABM298" s="92"/>
      <c r="ABN298" s="92"/>
      <c r="ABO298" s="92"/>
      <c r="ABP298" s="92"/>
      <c r="ABQ298" s="92"/>
      <c r="ABR298" s="92"/>
      <c r="ABS298" s="92"/>
      <c r="ABT298" s="92"/>
      <c r="ABU298" s="92"/>
      <c r="ABV298" s="92"/>
      <c r="ABW298" s="92"/>
      <c r="ABX298" s="92"/>
      <c r="ABY298" s="92"/>
      <c r="ABZ298" s="92"/>
      <c r="ACA298" s="92"/>
      <c r="ACB298" s="92"/>
      <c r="ACC298" s="92"/>
      <c r="ACD298" s="92"/>
      <c r="ACE298" s="92"/>
      <c r="ACF298" s="92"/>
      <c r="ACG298" s="92"/>
      <c r="ACH298" s="92"/>
      <c r="ACI298" s="92"/>
      <c r="ACJ298" s="92"/>
      <c r="ACK298" s="92"/>
      <c r="ACL298" s="92"/>
      <c r="ACM298" s="92"/>
      <c r="ACN298" s="92"/>
      <c r="ACO298" s="92"/>
      <c r="ACP298" s="92"/>
      <c r="ACQ298" s="92"/>
      <c r="ACR298" s="92"/>
      <c r="ACS298" s="92"/>
      <c r="ACT298" s="92"/>
      <c r="ACU298" s="92"/>
      <c r="ACV298" s="92"/>
      <c r="ACW298" s="92"/>
      <c r="ACX298" s="92"/>
      <c r="ACY298" s="92"/>
      <c r="ACZ298" s="92"/>
      <c r="ADA298" s="92"/>
      <c r="ADB298" s="92"/>
      <c r="ADC298" s="92"/>
      <c r="ADD298" s="92"/>
      <c r="ADE298" s="92"/>
      <c r="ADF298" s="92"/>
      <c r="ADG298" s="92"/>
      <c r="ADH298" s="92"/>
      <c r="ADI298" s="92"/>
      <c r="ADJ298" s="92"/>
      <c r="ADK298" s="92"/>
      <c r="ADL298" s="92"/>
      <c r="ADM298" s="92"/>
      <c r="ADN298" s="92"/>
      <c r="ADO298" s="92"/>
      <c r="ADP298" s="92"/>
      <c r="ADQ298" s="92"/>
      <c r="ADR298" s="92"/>
      <c r="ADS298" s="92"/>
      <c r="ADT298" s="92"/>
      <c r="ADU298" s="92"/>
      <c r="ADV298" s="92"/>
      <c r="ADW298" s="92"/>
      <c r="ADX298" s="92"/>
      <c r="ADY298" s="92"/>
      <c r="ADZ298" s="92"/>
      <c r="AEA298" s="92"/>
      <c r="AEB298" s="92"/>
      <c r="AEC298" s="92"/>
      <c r="AED298" s="92"/>
      <c r="AEE298" s="92"/>
      <c r="AEF298" s="92"/>
      <c r="AEG298" s="92"/>
      <c r="AEH298" s="92"/>
      <c r="AEI298" s="92"/>
      <c r="AEJ298" s="92"/>
      <c r="AEK298" s="92"/>
      <c r="AEL298" s="92"/>
      <c r="AEM298" s="92"/>
      <c r="AEN298" s="92"/>
      <c r="AEO298" s="92"/>
      <c r="AEP298" s="92"/>
      <c r="AEQ298" s="92"/>
      <c r="AER298" s="92"/>
      <c r="AES298" s="92"/>
      <c r="AET298" s="92"/>
      <c r="AEU298" s="92"/>
      <c r="AEV298" s="92"/>
      <c r="AEW298" s="92"/>
      <c r="AEX298" s="92"/>
      <c r="AEY298" s="92"/>
      <c r="AEZ298" s="92"/>
      <c r="AFA298" s="92"/>
      <c r="AFB298" s="92"/>
      <c r="AFC298" s="92"/>
      <c r="AFD298" s="92"/>
      <c r="AFE298" s="92"/>
      <c r="AFF298" s="92"/>
      <c r="AFG298" s="92"/>
      <c r="AFH298" s="92"/>
      <c r="AFI298" s="92"/>
      <c r="AFJ298" s="92"/>
      <c r="AFK298" s="92"/>
      <c r="AFL298" s="92"/>
      <c r="AFM298" s="92"/>
      <c r="AFN298" s="92"/>
      <c r="AFO298" s="92"/>
      <c r="AFP298" s="92"/>
      <c r="AFQ298" s="92"/>
      <c r="AFR298" s="92"/>
      <c r="AFS298" s="92"/>
      <c r="AFT298" s="92"/>
      <c r="AFU298" s="92"/>
      <c r="AFV298" s="92"/>
      <c r="AFW298" s="92"/>
      <c r="AFX298" s="92"/>
      <c r="AFY298" s="92"/>
      <c r="AFZ298" s="92"/>
      <c r="AGA298" s="92"/>
      <c r="AGB298" s="92"/>
      <c r="AGC298" s="92"/>
      <c r="AGD298" s="92"/>
      <c r="AGE298" s="92"/>
      <c r="AGF298" s="92"/>
      <c r="AGG298" s="92"/>
      <c r="AGH298" s="92"/>
      <c r="AGI298" s="92"/>
      <c r="AGJ298" s="92"/>
      <c r="AGK298" s="92"/>
      <c r="AGL298" s="92"/>
      <c r="AGM298" s="92"/>
      <c r="AGN298" s="92"/>
      <c r="AGO298" s="92"/>
      <c r="AGP298" s="92"/>
      <c r="AGQ298" s="92"/>
      <c r="AGR298" s="92"/>
      <c r="AGS298" s="92"/>
      <c r="AGT298" s="92"/>
      <c r="AGU298" s="92"/>
      <c r="AGV298" s="92"/>
      <c r="AGW298" s="92"/>
      <c r="AGX298" s="92"/>
      <c r="AGY298" s="92"/>
      <c r="AGZ298" s="92"/>
      <c r="AHA298" s="92"/>
      <c r="AHB298" s="92"/>
      <c r="AHC298" s="92"/>
      <c r="AHD298" s="92"/>
      <c r="AHE298" s="92"/>
      <c r="AHF298" s="92"/>
      <c r="AHG298" s="92"/>
      <c r="AHH298" s="92"/>
      <c r="AHI298" s="92"/>
      <c r="AHJ298" s="92"/>
      <c r="AHK298" s="92"/>
      <c r="AHL298" s="92"/>
      <c r="AHM298" s="92"/>
      <c r="AHN298" s="92"/>
      <c r="AHO298" s="92"/>
      <c r="AHP298" s="92"/>
      <c r="AHQ298" s="92"/>
      <c r="AHR298" s="92"/>
      <c r="AHS298" s="92"/>
      <c r="AHT298" s="92"/>
      <c r="AHU298" s="92"/>
      <c r="AHV298" s="92"/>
      <c r="AHW298" s="92"/>
      <c r="AHX298" s="92"/>
      <c r="AHY298" s="92"/>
      <c r="AHZ298" s="92"/>
      <c r="AIA298" s="92"/>
      <c r="AIB298" s="92"/>
      <c r="AIC298" s="92"/>
      <c r="AID298" s="92"/>
      <c r="AIE298" s="92"/>
      <c r="AIF298" s="92"/>
      <c r="AIG298" s="92"/>
      <c r="AIH298" s="92"/>
      <c r="AII298" s="92"/>
      <c r="AIJ298" s="92"/>
      <c r="AIK298" s="92"/>
      <c r="AIL298" s="92"/>
      <c r="AIM298" s="92"/>
      <c r="AIN298" s="92"/>
      <c r="AIO298" s="92"/>
      <c r="AIP298" s="92"/>
      <c r="AIQ298" s="92"/>
      <c r="AIR298" s="92"/>
      <c r="AIS298" s="92"/>
      <c r="AIT298" s="92"/>
      <c r="AIU298" s="92"/>
      <c r="AIV298" s="92"/>
      <c r="AIW298" s="92"/>
      <c r="AIX298" s="92"/>
      <c r="AIY298" s="92"/>
      <c r="AIZ298" s="92"/>
      <c r="AJA298" s="92"/>
      <c r="AJB298" s="92"/>
      <c r="AJC298" s="92"/>
      <c r="AJD298" s="92"/>
      <c r="AJE298" s="92"/>
      <c r="AJF298" s="92"/>
      <c r="AJG298" s="92"/>
      <c r="AJH298" s="92"/>
      <c r="AJI298" s="92"/>
      <c r="AJJ298" s="92"/>
      <c r="AJK298" s="92"/>
    </row>
    <row r="299" spans="1:947" s="515" customFormat="1" ht="12.75" customHeight="1">
      <c r="A299" s="93"/>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c r="CK299" s="92"/>
      <c r="CL299" s="92"/>
      <c r="CM299" s="92"/>
      <c r="CN299" s="92"/>
      <c r="CO299" s="92"/>
      <c r="CP299" s="92"/>
      <c r="CQ299" s="92"/>
      <c r="CR299" s="92"/>
      <c r="CS299" s="92"/>
      <c r="CT299" s="92"/>
      <c r="CU299" s="92"/>
      <c r="CV299" s="92"/>
      <c r="CW299" s="92"/>
      <c r="CX299" s="92"/>
      <c r="CY299" s="92"/>
      <c r="CZ299" s="92"/>
      <c r="DA299" s="92"/>
      <c r="DB299" s="92"/>
      <c r="DC299" s="92"/>
      <c r="DD299" s="92"/>
      <c r="DE299" s="92"/>
      <c r="DF299" s="92"/>
      <c r="DG299" s="92"/>
      <c r="DH299" s="92"/>
      <c r="DI299" s="92"/>
      <c r="DJ299" s="92"/>
      <c r="DK299" s="92"/>
      <c r="DL299" s="92"/>
      <c r="DM299" s="92"/>
      <c r="DN299" s="92"/>
      <c r="DO299" s="92"/>
      <c r="DP299" s="92"/>
      <c r="DQ299" s="92"/>
      <c r="DR299" s="92"/>
      <c r="DS299" s="92"/>
      <c r="DT299" s="92"/>
      <c r="DU299" s="92"/>
      <c r="DV299" s="92"/>
      <c r="DW299" s="92"/>
      <c r="DX299" s="92"/>
      <c r="DY299" s="92"/>
      <c r="DZ299" s="92"/>
      <c r="EA299" s="92"/>
      <c r="EB299" s="92"/>
      <c r="EC299" s="92"/>
      <c r="ED299" s="92"/>
      <c r="EE299" s="92"/>
      <c r="EF299" s="92"/>
      <c r="EG299" s="92"/>
      <c r="EH299" s="92"/>
      <c r="EI299" s="92"/>
      <c r="EJ299" s="92"/>
      <c r="EK299" s="92"/>
      <c r="EL299" s="92"/>
      <c r="EM299" s="92"/>
      <c r="EN299" s="92"/>
      <c r="EO299" s="92"/>
      <c r="EP299" s="92"/>
      <c r="EQ299" s="92"/>
      <c r="ER299" s="92"/>
      <c r="ES299" s="92"/>
      <c r="ET299" s="92"/>
      <c r="EU299" s="92"/>
      <c r="EV299" s="92"/>
      <c r="EW299" s="92"/>
      <c r="EX299" s="92"/>
      <c r="EY299" s="92"/>
      <c r="EZ299" s="92"/>
      <c r="FA299" s="92"/>
      <c r="FB299" s="92"/>
      <c r="FC299" s="92"/>
      <c r="FD299" s="92"/>
      <c r="FE299" s="92"/>
      <c r="FF299" s="92"/>
      <c r="FG299" s="92"/>
      <c r="FH299" s="92"/>
      <c r="FI299" s="92"/>
      <c r="FJ299" s="92"/>
      <c r="FK299" s="92"/>
      <c r="FL299" s="92"/>
      <c r="FM299" s="92"/>
      <c r="FN299" s="92"/>
      <c r="FO299" s="92"/>
      <c r="FP299" s="92"/>
      <c r="FQ299" s="92"/>
      <c r="FR299" s="92"/>
      <c r="FS299" s="92"/>
      <c r="FT299" s="92"/>
      <c r="FU299" s="92"/>
      <c r="FV299" s="92"/>
      <c r="FW299" s="92"/>
      <c r="FX299" s="92"/>
      <c r="FY299" s="92"/>
      <c r="FZ299" s="92"/>
      <c r="GA299" s="92"/>
      <c r="GB299" s="92"/>
      <c r="GC299" s="92"/>
      <c r="GD299" s="92"/>
      <c r="GE299" s="92"/>
      <c r="GF299" s="92"/>
      <c r="GG299" s="92"/>
      <c r="GH299" s="92"/>
      <c r="GI299" s="92"/>
      <c r="GJ299" s="92"/>
      <c r="GK299" s="92"/>
      <c r="GL299" s="92"/>
      <c r="GM299" s="92"/>
      <c r="GN299" s="92"/>
      <c r="GO299" s="92"/>
      <c r="GP299" s="92"/>
      <c r="GQ299" s="92"/>
      <c r="GR299" s="92"/>
      <c r="GS299" s="92"/>
      <c r="GT299" s="92"/>
      <c r="GU299" s="92"/>
      <c r="GV299" s="92"/>
      <c r="GW299" s="92"/>
      <c r="GX299" s="92"/>
      <c r="GY299" s="92"/>
      <c r="GZ299" s="92"/>
      <c r="HA299" s="92"/>
      <c r="HB299" s="92"/>
      <c r="HC299" s="92"/>
      <c r="HD299" s="92"/>
      <c r="HE299" s="92"/>
      <c r="HF299" s="92"/>
      <c r="HG299" s="92"/>
      <c r="HH299" s="92"/>
      <c r="HI299" s="92"/>
      <c r="HJ299" s="92"/>
      <c r="HK299" s="92"/>
      <c r="HL299" s="92"/>
      <c r="HM299" s="92"/>
      <c r="HN299" s="92"/>
      <c r="HO299" s="92"/>
      <c r="HP299" s="92"/>
      <c r="HQ299" s="92"/>
      <c r="HR299" s="92"/>
      <c r="HS299" s="92"/>
      <c r="HT299" s="92"/>
      <c r="HU299" s="92"/>
      <c r="HV299" s="92"/>
      <c r="HW299" s="92"/>
      <c r="HX299" s="92"/>
      <c r="HY299" s="92"/>
      <c r="HZ299" s="92"/>
      <c r="IA299" s="92"/>
      <c r="IB299" s="92"/>
      <c r="IC299" s="92"/>
      <c r="ID299" s="92"/>
      <c r="IE299" s="92"/>
      <c r="IF299" s="92"/>
      <c r="IG299" s="92"/>
      <c r="IH299" s="92"/>
      <c r="II299" s="92"/>
      <c r="IJ299" s="92"/>
      <c r="IK299" s="92"/>
      <c r="IL299" s="92"/>
      <c r="IM299" s="92"/>
      <c r="IN299" s="92"/>
      <c r="IO299" s="92"/>
      <c r="IP299" s="92"/>
      <c r="IQ299" s="92"/>
      <c r="IR299" s="92"/>
      <c r="IS299" s="92"/>
      <c r="IT299" s="92"/>
      <c r="IU299" s="92"/>
      <c r="IV299" s="92"/>
      <c r="IW299" s="92"/>
      <c r="IX299" s="92"/>
      <c r="IY299" s="92"/>
      <c r="IZ299" s="92"/>
      <c r="JA299" s="92"/>
      <c r="JB299" s="92"/>
      <c r="JC299" s="92"/>
      <c r="JD299" s="92"/>
      <c r="JE299" s="92"/>
      <c r="JF299" s="92"/>
      <c r="JG299" s="92"/>
      <c r="JH299" s="92"/>
      <c r="JI299" s="92"/>
      <c r="JJ299" s="92"/>
      <c r="JK299" s="92"/>
      <c r="JL299" s="92"/>
      <c r="JM299" s="92"/>
      <c r="JN299" s="92"/>
      <c r="JO299" s="92"/>
      <c r="JP299" s="92"/>
      <c r="JQ299" s="92"/>
      <c r="JR299" s="92"/>
      <c r="JS299" s="92"/>
      <c r="JT299" s="92"/>
      <c r="JU299" s="92"/>
      <c r="JV299" s="92"/>
      <c r="JW299" s="92"/>
      <c r="JX299" s="92"/>
      <c r="JY299" s="92"/>
      <c r="JZ299" s="92"/>
      <c r="KA299" s="92"/>
      <c r="KB299" s="92"/>
      <c r="KC299" s="92"/>
      <c r="KD299" s="92"/>
      <c r="KE299" s="92"/>
      <c r="KF299" s="92"/>
      <c r="KG299" s="92"/>
      <c r="KH299" s="92"/>
      <c r="KI299" s="92"/>
      <c r="KJ299" s="92"/>
      <c r="KK299" s="92"/>
      <c r="KL299" s="92"/>
      <c r="KM299" s="92"/>
      <c r="KN299" s="92"/>
      <c r="KO299" s="92"/>
      <c r="KP299" s="92"/>
      <c r="KQ299" s="92"/>
      <c r="KR299" s="92"/>
      <c r="KS299" s="92"/>
      <c r="KT299" s="92"/>
      <c r="KU299" s="92"/>
      <c r="KV299" s="92"/>
      <c r="KW299" s="92"/>
      <c r="KX299" s="92"/>
      <c r="KY299" s="92"/>
      <c r="KZ299" s="92"/>
      <c r="LA299" s="92"/>
      <c r="LB299" s="92"/>
      <c r="LC299" s="92"/>
      <c r="LD299" s="92"/>
      <c r="LE299" s="92"/>
      <c r="LF299" s="92"/>
      <c r="LG299" s="92"/>
      <c r="LH299" s="92"/>
      <c r="LI299" s="92"/>
      <c r="LJ299" s="92"/>
      <c r="LK299" s="92"/>
      <c r="LL299" s="92"/>
      <c r="LM299" s="92"/>
      <c r="LN299" s="92"/>
      <c r="LO299" s="92"/>
      <c r="LP299" s="92"/>
      <c r="LQ299" s="92"/>
      <c r="LR299" s="92"/>
      <c r="LS299" s="92"/>
      <c r="LT299" s="92"/>
      <c r="LU299" s="92"/>
      <c r="LV299" s="92"/>
      <c r="LW299" s="92"/>
      <c r="LX299" s="92"/>
      <c r="LY299" s="92"/>
      <c r="LZ299" s="92"/>
      <c r="MA299" s="92"/>
      <c r="MB299" s="92"/>
      <c r="MC299" s="92"/>
      <c r="MD299" s="92"/>
      <c r="ME299" s="92"/>
      <c r="MF299" s="92"/>
      <c r="MG299" s="92"/>
      <c r="MH299" s="92"/>
      <c r="MI299" s="92"/>
      <c r="MJ299" s="92"/>
      <c r="MK299" s="92"/>
      <c r="ML299" s="92"/>
      <c r="MM299" s="92"/>
      <c r="MN299" s="92"/>
      <c r="MO299" s="92"/>
      <c r="MP299" s="92"/>
      <c r="MQ299" s="92"/>
      <c r="MR299" s="92"/>
      <c r="MS299" s="92"/>
      <c r="MT299" s="92"/>
      <c r="MU299" s="92"/>
      <c r="MV299" s="92"/>
      <c r="MW299" s="92"/>
      <c r="MX299" s="92"/>
      <c r="MY299" s="92"/>
      <c r="MZ299" s="92"/>
      <c r="NA299" s="92"/>
      <c r="NB299" s="92"/>
      <c r="NC299" s="92"/>
      <c r="ND299" s="92"/>
      <c r="NE299" s="92"/>
      <c r="NF299" s="92"/>
      <c r="NG299" s="92"/>
      <c r="NH299" s="92"/>
      <c r="NI299" s="92"/>
      <c r="NJ299" s="92"/>
      <c r="NK299" s="92"/>
      <c r="NL299" s="92"/>
      <c r="NM299" s="92"/>
      <c r="NN299" s="92"/>
      <c r="NO299" s="92"/>
      <c r="NP299" s="92"/>
      <c r="NQ299" s="92"/>
      <c r="NR299" s="92"/>
      <c r="NS299" s="92"/>
      <c r="NT299" s="92"/>
      <c r="NU299" s="92"/>
      <c r="NV299" s="92"/>
      <c r="NW299" s="92"/>
      <c r="NX299" s="92"/>
      <c r="NY299" s="92"/>
      <c r="NZ299" s="92"/>
      <c r="OA299" s="92"/>
      <c r="OB299" s="92"/>
      <c r="OC299" s="92"/>
      <c r="OD299" s="92"/>
      <c r="OE299" s="92"/>
      <c r="OF299" s="92"/>
      <c r="OG299" s="92"/>
      <c r="OH299" s="92"/>
      <c r="OI299" s="92"/>
      <c r="OJ299" s="92"/>
      <c r="OK299" s="92"/>
      <c r="OL299" s="92"/>
      <c r="OM299" s="92"/>
      <c r="ON299" s="92"/>
      <c r="OO299" s="92"/>
      <c r="OP299" s="92"/>
      <c r="OQ299" s="92"/>
      <c r="OR299" s="92"/>
      <c r="OS299" s="92"/>
      <c r="OT299" s="92"/>
      <c r="OU299" s="92"/>
      <c r="OV299" s="92"/>
      <c r="OW299" s="92"/>
      <c r="OX299" s="92"/>
      <c r="OY299" s="92"/>
      <c r="OZ299" s="92"/>
      <c r="PA299" s="92"/>
      <c r="PB299" s="92"/>
      <c r="PC299" s="92"/>
      <c r="PD299" s="92"/>
      <c r="PE299" s="92"/>
      <c r="PF299" s="92"/>
      <c r="PG299" s="92"/>
      <c r="PH299" s="92"/>
      <c r="PI299" s="92"/>
      <c r="PJ299" s="92"/>
      <c r="PK299" s="92"/>
      <c r="PL299" s="92"/>
      <c r="PM299" s="92"/>
      <c r="PN299" s="92"/>
      <c r="PO299" s="92"/>
      <c r="PP299" s="92"/>
      <c r="PQ299" s="92"/>
      <c r="PR299" s="92"/>
      <c r="PS299" s="92"/>
      <c r="PT299" s="92"/>
      <c r="PU299" s="92"/>
      <c r="PV299" s="92"/>
      <c r="PW299" s="92"/>
      <c r="PX299" s="92"/>
      <c r="PY299" s="92"/>
      <c r="PZ299" s="92"/>
      <c r="QA299" s="92"/>
      <c r="QB299" s="92"/>
      <c r="QC299" s="92"/>
      <c r="QD299" s="92"/>
      <c r="QE299" s="92"/>
      <c r="QF299" s="92"/>
      <c r="QG299" s="92"/>
      <c r="QH299" s="92"/>
      <c r="QI299" s="92"/>
      <c r="QJ299" s="92"/>
      <c r="QK299" s="92"/>
      <c r="QL299" s="92"/>
      <c r="QM299" s="92"/>
      <c r="QN299" s="92"/>
      <c r="QO299" s="92"/>
      <c r="QP299" s="92"/>
      <c r="QQ299" s="92"/>
      <c r="QR299" s="92"/>
      <c r="QS299" s="92"/>
      <c r="QT299" s="92"/>
      <c r="QU299" s="92"/>
      <c r="QV299" s="92"/>
      <c r="QW299" s="92"/>
      <c r="QX299" s="92"/>
      <c r="QY299" s="92"/>
      <c r="QZ299" s="92"/>
      <c r="RA299" s="92"/>
      <c r="RB299" s="92"/>
      <c r="RC299" s="92"/>
      <c r="RD299" s="92"/>
      <c r="RE299" s="92"/>
      <c r="RF299" s="92"/>
      <c r="RG299" s="92"/>
      <c r="RH299" s="92"/>
      <c r="RI299" s="92"/>
      <c r="RJ299" s="92"/>
      <c r="RK299" s="92"/>
      <c r="RL299" s="92"/>
      <c r="RM299" s="92"/>
      <c r="RN299" s="92"/>
      <c r="RO299" s="92"/>
      <c r="RP299" s="92"/>
      <c r="RQ299" s="92"/>
      <c r="RR299" s="92"/>
      <c r="RS299" s="92"/>
      <c r="RT299" s="92"/>
      <c r="RU299" s="92"/>
      <c r="RV299" s="92"/>
      <c r="RW299" s="92"/>
      <c r="RX299" s="92"/>
      <c r="RY299" s="92"/>
      <c r="RZ299" s="92"/>
      <c r="SA299" s="92"/>
      <c r="SB299" s="92"/>
      <c r="SC299" s="92"/>
      <c r="SD299" s="92"/>
      <c r="SE299" s="92"/>
      <c r="SF299" s="92"/>
      <c r="SG299" s="92"/>
      <c r="SH299" s="92"/>
      <c r="SI299" s="92"/>
      <c r="SJ299" s="92"/>
      <c r="SK299" s="92"/>
      <c r="SL299" s="92"/>
      <c r="SM299" s="92"/>
      <c r="SN299" s="92"/>
      <c r="SO299" s="92"/>
      <c r="SP299" s="92"/>
      <c r="SQ299" s="92"/>
      <c r="SR299" s="92"/>
      <c r="SS299" s="92"/>
      <c r="ST299" s="92"/>
      <c r="SU299" s="92"/>
      <c r="SV299" s="92"/>
      <c r="SW299" s="92"/>
      <c r="SX299" s="92"/>
      <c r="SY299" s="92"/>
      <c r="SZ299" s="92"/>
      <c r="TA299" s="92"/>
      <c r="TB299" s="92"/>
      <c r="TC299" s="92"/>
      <c r="TD299" s="92"/>
      <c r="TE299" s="92"/>
      <c r="TF299" s="92"/>
      <c r="TG299" s="92"/>
      <c r="TH299" s="92"/>
      <c r="TI299" s="92"/>
      <c r="TJ299" s="92"/>
      <c r="TK299" s="92"/>
      <c r="TL299" s="92"/>
      <c r="TM299" s="92"/>
      <c r="TN299" s="92"/>
      <c r="TO299" s="92"/>
      <c r="TP299" s="92"/>
      <c r="TQ299" s="92"/>
      <c r="TR299" s="92"/>
      <c r="TS299" s="92"/>
      <c r="TT299" s="92"/>
      <c r="TU299" s="92"/>
      <c r="TV299" s="92"/>
      <c r="TW299" s="92"/>
      <c r="TX299" s="92"/>
      <c r="TY299" s="92"/>
      <c r="TZ299" s="92"/>
      <c r="UA299" s="92"/>
      <c r="UB299" s="92"/>
      <c r="UC299" s="92"/>
      <c r="UD299" s="92"/>
      <c r="UE299" s="92"/>
      <c r="UF299" s="92"/>
      <c r="UG299" s="92"/>
      <c r="UH299" s="92"/>
      <c r="UI299" s="92"/>
      <c r="UJ299" s="92"/>
      <c r="UK299" s="92"/>
      <c r="UL299" s="92"/>
      <c r="UM299" s="92"/>
      <c r="UN299" s="92"/>
      <c r="UO299" s="92"/>
      <c r="UP299" s="92"/>
      <c r="UQ299" s="92"/>
      <c r="UR299" s="92"/>
      <c r="US299" s="92"/>
      <c r="UT299" s="92"/>
      <c r="UU299" s="92"/>
      <c r="UV299" s="92"/>
      <c r="UW299" s="92"/>
      <c r="UX299" s="92"/>
      <c r="UY299" s="92"/>
      <c r="UZ299" s="92"/>
      <c r="VA299" s="92"/>
      <c r="VB299" s="92"/>
      <c r="VC299" s="92"/>
      <c r="VD299" s="92"/>
      <c r="VE299" s="92"/>
      <c r="VF299" s="92"/>
      <c r="VG299" s="92"/>
      <c r="VH299" s="92"/>
      <c r="VI299" s="92"/>
      <c r="VJ299" s="92"/>
      <c r="VK299" s="92"/>
      <c r="VL299" s="92"/>
      <c r="VM299" s="92"/>
      <c r="VN299" s="92"/>
      <c r="VO299" s="92"/>
      <c r="VP299" s="92"/>
      <c r="VQ299" s="92"/>
      <c r="VR299" s="92"/>
      <c r="VS299" s="92"/>
      <c r="VT299" s="92"/>
      <c r="VU299" s="92"/>
      <c r="VV299" s="92"/>
      <c r="VW299" s="92"/>
      <c r="VX299" s="92"/>
      <c r="VY299" s="92"/>
      <c r="VZ299" s="92"/>
      <c r="WA299" s="92"/>
      <c r="WB299" s="92"/>
      <c r="WC299" s="92"/>
      <c r="WD299" s="92"/>
      <c r="WE299" s="92"/>
      <c r="WF299" s="92"/>
      <c r="WG299" s="92"/>
      <c r="WH299" s="92"/>
      <c r="WI299" s="92"/>
      <c r="WJ299" s="92"/>
      <c r="WK299" s="92"/>
      <c r="WL299" s="92"/>
      <c r="WM299" s="92"/>
      <c r="WN299" s="92"/>
      <c r="WO299" s="92"/>
      <c r="WP299" s="92"/>
      <c r="WQ299" s="92"/>
      <c r="WR299" s="92"/>
      <c r="WS299" s="92"/>
      <c r="WT299" s="92"/>
      <c r="WU299" s="92"/>
      <c r="WV299" s="92"/>
      <c r="WW299" s="92"/>
      <c r="WX299" s="92"/>
      <c r="WY299" s="92"/>
      <c r="WZ299" s="92"/>
      <c r="XA299" s="92"/>
      <c r="XB299" s="92"/>
      <c r="XC299" s="92"/>
      <c r="XD299" s="92"/>
      <c r="XE299" s="92"/>
      <c r="XF299" s="92"/>
      <c r="XG299" s="92"/>
      <c r="XH299" s="92"/>
      <c r="XI299" s="92"/>
      <c r="XJ299" s="92"/>
      <c r="XK299" s="92"/>
      <c r="XL299" s="92"/>
      <c r="XM299" s="92"/>
      <c r="XN299" s="92"/>
      <c r="XO299" s="92"/>
      <c r="XP299" s="92"/>
      <c r="XQ299" s="92"/>
      <c r="XR299" s="92"/>
      <c r="XS299" s="92"/>
      <c r="XT299" s="92"/>
      <c r="XU299" s="92"/>
      <c r="XV299" s="92"/>
      <c r="XW299" s="92"/>
      <c r="XX299" s="92"/>
      <c r="XY299" s="92"/>
      <c r="XZ299" s="92"/>
      <c r="YA299" s="92"/>
      <c r="YB299" s="92"/>
      <c r="YC299" s="92"/>
      <c r="YD299" s="92"/>
      <c r="YE299" s="92"/>
      <c r="YF299" s="92"/>
      <c r="YG299" s="92"/>
      <c r="YH299" s="92"/>
      <c r="YI299" s="92"/>
      <c r="YJ299" s="92"/>
      <c r="YK299" s="92"/>
      <c r="YL299" s="92"/>
      <c r="YM299" s="92"/>
      <c r="YN299" s="92"/>
      <c r="YO299" s="92"/>
      <c r="YP299" s="92"/>
      <c r="YQ299" s="92"/>
      <c r="YR299" s="92"/>
      <c r="YS299" s="92"/>
      <c r="YT299" s="92"/>
      <c r="YU299" s="92"/>
      <c r="YV299" s="92"/>
      <c r="YW299" s="92"/>
      <c r="YX299" s="92"/>
      <c r="YY299" s="92"/>
      <c r="YZ299" s="92"/>
      <c r="ZA299" s="92"/>
      <c r="ZB299" s="92"/>
      <c r="ZC299" s="92"/>
      <c r="ZD299" s="92"/>
      <c r="ZE299" s="92"/>
      <c r="ZF299" s="92"/>
      <c r="ZG299" s="92"/>
      <c r="ZH299" s="92"/>
      <c r="ZI299" s="92"/>
      <c r="ZJ299" s="92"/>
      <c r="ZK299" s="92"/>
      <c r="ZL299" s="92"/>
      <c r="ZM299" s="92"/>
      <c r="ZN299" s="92"/>
      <c r="ZO299" s="92"/>
      <c r="ZP299" s="92"/>
      <c r="ZQ299" s="92"/>
      <c r="ZR299" s="92"/>
      <c r="ZS299" s="92"/>
      <c r="ZT299" s="92"/>
      <c r="ZU299" s="92"/>
      <c r="ZV299" s="92"/>
      <c r="ZW299" s="92"/>
      <c r="ZX299" s="92"/>
      <c r="ZY299" s="92"/>
      <c r="ZZ299" s="92"/>
      <c r="AAA299" s="92"/>
      <c r="AAB299" s="92"/>
      <c r="AAC299" s="92"/>
      <c r="AAD299" s="92"/>
      <c r="AAE299" s="92"/>
      <c r="AAF299" s="92"/>
      <c r="AAG299" s="92"/>
      <c r="AAH299" s="92"/>
      <c r="AAI299" s="92"/>
      <c r="AAJ299" s="92"/>
      <c r="AAK299" s="92"/>
      <c r="AAL299" s="92"/>
      <c r="AAM299" s="92"/>
      <c r="AAN299" s="92"/>
      <c r="AAO299" s="92"/>
      <c r="AAP299" s="92"/>
      <c r="AAQ299" s="92"/>
      <c r="AAR299" s="92"/>
      <c r="AAS299" s="92"/>
      <c r="AAT299" s="92"/>
      <c r="AAU299" s="92"/>
      <c r="AAV299" s="92"/>
      <c r="AAW299" s="92"/>
      <c r="AAX299" s="92"/>
      <c r="AAY299" s="92"/>
      <c r="AAZ299" s="92"/>
      <c r="ABA299" s="92"/>
      <c r="ABB299" s="92"/>
      <c r="ABC299" s="92"/>
      <c r="ABD299" s="92"/>
      <c r="ABE299" s="92"/>
      <c r="ABF299" s="92"/>
      <c r="ABG299" s="92"/>
      <c r="ABH299" s="92"/>
      <c r="ABI299" s="92"/>
      <c r="ABJ299" s="92"/>
      <c r="ABK299" s="92"/>
      <c r="ABL299" s="92"/>
      <c r="ABM299" s="92"/>
      <c r="ABN299" s="92"/>
      <c r="ABO299" s="92"/>
      <c r="ABP299" s="92"/>
      <c r="ABQ299" s="92"/>
      <c r="ABR299" s="92"/>
      <c r="ABS299" s="92"/>
      <c r="ABT299" s="92"/>
      <c r="ABU299" s="92"/>
      <c r="ABV299" s="92"/>
      <c r="ABW299" s="92"/>
      <c r="ABX299" s="92"/>
      <c r="ABY299" s="92"/>
      <c r="ABZ299" s="92"/>
      <c r="ACA299" s="92"/>
      <c r="ACB299" s="92"/>
      <c r="ACC299" s="92"/>
      <c r="ACD299" s="92"/>
      <c r="ACE299" s="92"/>
      <c r="ACF299" s="92"/>
      <c r="ACG299" s="92"/>
      <c r="ACH299" s="92"/>
      <c r="ACI299" s="92"/>
      <c r="ACJ299" s="92"/>
      <c r="ACK299" s="92"/>
      <c r="ACL299" s="92"/>
      <c r="ACM299" s="92"/>
      <c r="ACN299" s="92"/>
      <c r="ACO299" s="92"/>
      <c r="ACP299" s="92"/>
      <c r="ACQ299" s="92"/>
      <c r="ACR299" s="92"/>
      <c r="ACS299" s="92"/>
      <c r="ACT299" s="92"/>
      <c r="ACU299" s="92"/>
      <c r="ACV299" s="92"/>
      <c r="ACW299" s="92"/>
      <c r="ACX299" s="92"/>
      <c r="ACY299" s="92"/>
      <c r="ACZ299" s="92"/>
      <c r="ADA299" s="92"/>
      <c r="ADB299" s="92"/>
      <c r="ADC299" s="92"/>
      <c r="ADD299" s="92"/>
      <c r="ADE299" s="92"/>
      <c r="ADF299" s="92"/>
      <c r="ADG299" s="92"/>
      <c r="ADH299" s="92"/>
      <c r="ADI299" s="92"/>
      <c r="ADJ299" s="92"/>
      <c r="ADK299" s="92"/>
      <c r="ADL299" s="92"/>
      <c r="ADM299" s="92"/>
      <c r="ADN299" s="92"/>
      <c r="ADO299" s="92"/>
      <c r="ADP299" s="92"/>
      <c r="ADQ299" s="92"/>
      <c r="ADR299" s="92"/>
      <c r="ADS299" s="92"/>
      <c r="ADT299" s="92"/>
      <c r="ADU299" s="92"/>
      <c r="ADV299" s="92"/>
      <c r="ADW299" s="92"/>
      <c r="ADX299" s="92"/>
      <c r="ADY299" s="92"/>
      <c r="ADZ299" s="92"/>
      <c r="AEA299" s="92"/>
      <c r="AEB299" s="92"/>
      <c r="AEC299" s="92"/>
      <c r="AED299" s="92"/>
      <c r="AEE299" s="92"/>
      <c r="AEF299" s="92"/>
      <c r="AEG299" s="92"/>
      <c r="AEH299" s="92"/>
      <c r="AEI299" s="92"/>
      <c r="AEJ299" s="92"/>
      <c r="AEK299" s="92"/>
      <c r="AEL299" s="92"/>
      <c r="AEM299" s="92"/>
      <c r="AEN299" s="92"/>
      <c r="AEO299" s="92"/>
      <c r="AEP299" s="92"/>
      <c r="AEQ299" s="92"/>
      <c r="AER299" s="92"/>
      <c r="AES299" s="92"/>
      <c r="AET299" s="92"/>
      <c r="AEU299" s="92"/>
      <c r="AEV299" s="92"/>
      <c r="AEW299" s="92"/>
      <c r="AEX299" s="92"/>
      <c r="AEY299" s="92"/>
      <c r="AEZ299" s="92"/>
      <c r="AFA299" s="92"/>
      <c r="AFB299" s="92"/>
      <c r="AFC299" s="92"/>
      <c r="AFD299" s="92"/>
      <c r="AFE299" s="92"/>
      <c r="AFF299" s="92"/>
      <c r="AFG299" s="92"/>
      <c r="AFH299" s="92"/>
      <c r="AFI299" s="92"/>
      <c r="AFJ299" s="92"/>
      <c r="AFK299" s="92"/>
      <c r="AFL299" s="92"/>
      <c r="AFM299" s="92"/>
      <c r="AFN299" s="92"/>
      <c r="AFO299" s="92"/>
      <c r="AFP299" s="92"/>
      <c r="AFQ299" s="92"/>
      <c r="AFR299" s="92"/>
      <c r="AFS299" s="92"/>
      <c r="AFT299" s="92"/>
      <c r="AFU299" s="92"/>
      <c r="AFV299" s="92"/>
      <c r="AFW299" s="92"/>
      <c r="AFX299" s="92"/>
      <c r="AFY299" s="92"/>
      <c r="AFZ299" s="92"/>
      <c r="AGA299" s="92"/>
      <c r="AGB299" s="92"/>
      <c r="AGC299" s="92"/>
      <c r="AGD299" s="92"/>
      <c r="AGE299" s="92"/>
      <c r="AGF299" s="92"/>
      <c r="AGG299" s="92"/>
      <c r="AGH299" s="92"/>
      <c r="AGI299" s="92"/>
      <c r="AGJ299" s="92"/>
      <c r="AGK299" s="92"/>
      <c r="AGL299" s="92"/>
      <c r="AGM299" s="92"/>
      <c r="AGN299" s="92"/>
      <c r="AGO299" s="92"/>
      <c r="AGP299" s="92"/>
      <c r="AGQ299" s="92"/>
      <c r="AGR299" s="92"/>
      <c r="AGS299" s="92"/>
      <c r="AGT299" s="92"/>
      <c r="AGU299" s="92"/>
      <c r="AGV299" s="92"/>
      <c r="AGW299" s="92"/>
      <c r="AGX299" s="92"/>
      <c r="AGY299" s="92"/>
      <c r="AGZ299" s="92"/>
      <c r="AHA299" s="92"/>
      <c r="AHB299" s="92"/>
      <c r="AHC299" s="92"/>
      <c r="AHD299" s="92"/>
      <c r="AHE299" s="92"/>
      <c r="AHF299" s="92"/>
      <c r="AHG299" s="92"/>
      <c r="AHH299" s="92"/>
      <c r="AHI299" s="92"/>
      <c r="AHJ299" s="92"/>
      <c r="AHK299" s="92"/>
      <c r="AHL299" s="92"/>
      <c r="AHM299" s="92"/>
      <c r="AHN299" s="92"/>
      <c r="AHO299" s="92"/>
      <c r="AHP299" s="92"/>
      <c r="AHQ299" s="92"/>
      <c r="AHR299" s="92"/>
      <c r="AHS299" s="92"/>
      <c r="AHT299" s="92"/>
      <c r="AHU299" s="92"/>
      <c r="AHV299" s="92"/>
      <c r="AHW299" s="92"/>
      <c r="AHX299" s="92"/>
      <c r="AHY299" s="92"/>
      <c r="AHZ299" s="92"/>
      <c r="AIA299" s="92"/>
      <c r="AIB299" s="92"/>
      <c r="AIC299" s="92"/>
      <c r="AID299" s="92"/>
      <c r="AIE299" s="92"/>
      <c r="AIF299" s="92"/>
      <c r="AIG299" s="92"/>
      <c r="AIH299" s="92"/>
      <c r="AII299" s="92"/>
      <c r="AIJ299" s="92"/>
      <c r="AIK299" s="92"/>
      <c r="AIL299" s="92"/>
      <c r="AIM299" s="92"/>
      <c r="AIN299" s="92"/>
      <c r="AIO299" s="92"/>
      <c r="AIP299" s="92"/>
      <c r="AIQ299" s="92"/>
      <c r="AIR299" s="92"/>
      <c r="AIS299" s="92"/>
      <c r="AIT299" s="92"/>
      <c r="AIU299" s="92"/>
      <c r="AIV299" s="92"/>
      <c r="AIW299" s="92"/>
      <c r="AIX299" s="92"/>
      <c r="AIY299" s="92"/>
      <c r="AIZ299" s="92"/>
      <c r="AJA299" s="92"/>
      <c r="AJB299" s="92"/>
      <c r="AJC299" s="92"/>
      <c r="AJD299" s="92"/>
      <c r="AJE299" s="92"/>
      <c r="AJF299" s="92"/>
      <c r="AJG299" s="92"/>
      <c r="AJH299" s="92"/>
      <c r="AJI299" s="92"/>
      <c r="AJJ299" s="92"/>
      <c r="AJK299" s="92"/>
    </row>
    <row r="300" spans="1:947" s="515" customFormat="1" ht="12.75" customHeight="1">
      <c r="A300" s="93"/>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c r="CK300" s="92"/>
      <c r="CL300" s="92"/>
      <c r="CM300" s="92"/>
      <c r="CN300" s="92"/>
      <c r="CO300" s="92"/>
      <c r="CP300" s="92"/>
      <c r="CQ300" s="92"/>
      <c r="CR300" s="92"/>
      <c r="CS300" s="92"/>
      <c r="CT300" s="92"/>
      <c r="CU300" s="92"/>
      <c r="CV300" s="92"/>
      <c r="CW300" s="92"/>
      <c r="CX300" s="92"/>
      <c r="CY300" s="92"/>
      <c r="CZ300" s="92"/>
      <c r="DA300" s="92"/>
      <c r="DB300" s="92"/>
      <c r="DC300" s="92"/>
      <c r="DD300" s="92"/>
      <c r="DE300" s="92"/>
      <c r="DF300" s="92"/>
      <c r="DG300" s="92"/>
      <c r="DH300" s="92"/>
      <c r="DI300" s="92"/>
      <c r="DJ300" s="92"/>
      <c r="DK300" s="92"/>
      <c r="DL300" s="92"/>
      <c r="DM300" s="92"/>
      <c r="DN300" s="92"/>
      <c r="DO300" s="92"/>
      <c r="DP300" s="92"/>
      <c r="DQ300" s="92"/>
      <c r="DR300" s="92"/>
      <c r="DS300" s="92"/>
      <c r="DT300" s="92"/>
      <c r="DU300" s="92"/>
      <c r="DV300" s="92"/>
      <c r="DW300" s="92"/>
      <c r="DX300" s="92"/>
      <c r="DY300" s="92"/>
      <c r="DZ300" s="92"/>
      <c r="EA300" s="92"/>
      <c r="EB300" s="92"/>
      <c r="EC300" s="92"/>
      <c r="ED300" s="92"/>
      <c r="EE300" s="92"/>
      <c r="EF300" s="92"/>
      <c r="EG300" s="92"/>
      <c r="EH300" s="92"/>
      <c r="EI300" s="92"/>
      <c r="EJ300" s="92"/>
      <c r="EK300" s="92"/>
      <c r="EL300" s="92"/>
      <c r="EM300" s="92"/>
      <c r="EN300" s="92"/>
      <c r="EO300" s="92"/>
      <c r="EP300" s="92"/>
      <c r="EQ300" s="92"/>
      <c r="ER300" s="92"/>
      <c r="ES300" s="92"/>
      <c r="ET300" s="92"/>
      <c r="EU300" s="92"/>
      <c r="EV300" s="92"/>
      <c r="EW300" s="92"/>
      <c r="EX300" s="92"/>
      <c r="EY300" s="92"/>
      <c r="EZ300" s="92"/>
      <c r="FA300" s="92"/>
      <c r="FB300" s="92"/>
      <c r="FC300" s="92"/>
      <c r="FD300" s="92"/>
      <c r="FE300" s="92"/>
      <c r="FF300" s="92"/>
      <c r="FG300" s="92"/>
      <c r="FH300" s="92"/>
      <c r="FI300" s="92"/>
      <c r="FJ300" s="92"/>
      <c r="FK300" s="92"/>
      <c r="FL300" s="92"/>
      <c r="FM300" s="92"/>
      <c r="FN300" s="92"/>
      <c r="FO300" s="92"/>
      <c r="FP300" s="92"/>
      <c r="FQ300" s="92"/>
      <c r="FR300" s="92"/>
      <c r="FS300" s="92"/>
      <c r="FT300" s="92"/>
      <c r="FU300" s="92"/>
      <c r="FV300" s="92"/>
      <c r="FW300" s="92"/>
      <c r="FX300" s="92"/>
      <c r="FY300" s="92"/>
      <c r="FZ300" s="92"/>
      <c r="GA300" s="92"/>
      <c r="GB300" s="92"/>
      <c r="GC300" s="92"/>
      <c r="GD300" s="92"/>
      <c r="GE300" s="92"/>
      <c r="GF300" s="92"/>
      <c r="GG300" s="92"/>
      <c r="GH300" s="92"/>
      <c r="GI300" s="92"/>
      <c r="GJ300" s="92"/>
      <c r="GK300" s="92"/>
      <c r="GL300" s="92"/>
      <c r="GM300" s="92"/>
      <c r="GN300" s="92"/>
      <c r="GO300" s="92"/>
      <c r="GP300" s="92"/>
      <c r="GQ300" s="92"/>
      <c r="GR300" s="92"/>
      <c r="GS300" s="92"/>
      <c r="GT300" s="92"/>
      <c r="GU300" s="92"/>
      <c r="GV300" s="92"/>
      <c r="GW300" s="92"/>
      <c r="GX300" s="92"/>
      <c r="GY300" s="92"/>
      <c r="GZ300" s="92"/>
      <c r="HA300" s="92"/>
      <c r="HB300" s="92"/>
      <c r="HC300" s="92"/>
      <c r="HD300" s="92"/>
      <c r="HE300" s="92"/>
      <c r="HF300" s="92"/>
      <c r="HG300" s="92"/>
      <c r="HH300" s="92"/>
      <c r="HI300" s="92"/>
      <c r="HJ300" s="92"/>
      <c r="HK300" s="92"/>
      <c r="HL300" s="92"/>
      <c r="HM300" s="92"/>
      <c r="HN300" s="92"/>
      <c r="HO300" s="92"/>
      <c r="HP300" s="92"/>
      <c r="HQ300" s="92"/>
      <c r="HR300" s="92"/>
      <c r="HS300" s="92"/>
      <c r="HT300" s="92"/>
      <c r="HU300" s="92"/>
      <c r="HV300" s="92"/>
      <c r="HW300" s="92"/>
      <c r="HX300" s="92"/>
      <c r="HY300" s="92"/>
      <c r="HZ300" s="92"/>
      <c r="IA300" s="92"/>
      <c r="IB300" s="92"/>
      <c r="IC300" s="92"/>
      <c r="ID300" s="92"/>
      <c r="IE300" s="92"/>
      <c r="IF300" s="92"/>
      <c r="IG300" s="92"/>
      <c r="IH300" s="92"/>
      <c r="II300" s="92"/>
      <c r="IJ300" s="92"/>
      <c r="IK300" s="92"/>
      <c r="IL300" s="92"/>
      <c r="IM300" s="92"/>
      <c r="IN300" s="92"/>
      <c r="IO300" s="92"/>
      <c r="IP300" s="92"/>
      <c r="IQ300" s="92"/>
      <c r="IR300" s="92"/>
      <c r="IS300" s="92"/>
      <c r="IT300" s="92"/>
      <c r="IU300" s="92"/>
      <c r="IV300" s="92"/>
      <c r="IW300" s="92"/>
      <c r="IX300" s="92"/>
      <c r="IY300" s="92"/>
      <c r="IZ300" s="92"/>
      <c r="JA300" s="92"/>
      <c r="JB300" s="92"/>
      <c r="JC300" s="92"/>
      <c r="JD300" s="92"/>
      <c r="JE300" s="92"/>
      <c r="JF300" s="92"/>
      <c r="JG300" s="92"/>
      <c r="JH300" s="92"/>
      <c r="JI300" s="92"/>
      <c r="JJ300" s="92"/>
      <c r="JK300" s="92"/>
      <c r="JL300" s="92"/>
      <c r="JM300" s="92"/>
      <c r="JN300" s="92"/>
      <c r="JO300" s="92"/>
      <c r="JP300" s="92"/>
      <c r="JQ300" s="92"/>
      <c r="JR300" s="92"/>
      <c r="JS300" s="92"/>
      <c r="JT300" s="92"/>
      <c r="JU300" s="92"/>
      <c r="JV300" s="92"/>
      <c r="JW300" s="92"/>
      <c r="JX300" s="92"/>
      <c r="JY300" s="92"/>
      <c r="JZ300" s="92"/>
      <c r="KA300" s="92"/>
      <c r="KB300" s="92"/>
      <c r="KC300" s="92"/>
      <c r="KD300" s="92"/>
      <c r="KE300" s="92"/>
      <c r="KF300" s="92"/>
      <c r="KG300" s="92"/>
      <c r="KH300" s="92"/>
      <c r="KI300" s="92"/>
      <c r="KJ300" s="92"/>
      <c r="KK300" s="92"/>
      <c r="KL300" s="92"/>
      <c r="KM300" s="92"/>
      <c r="KN300" s="92"/>
      <c r="KO300" s="92"/>
      <c r="KP300" s="92"/>
      <c r="KQ300" s="92"/>
      <c r="KR300" s="92"/>
      <c r="KS300" s="92"/>
      <c r="KT300" s="92"/>
      <c r="KU300" s="92"/>
      <c r="KV300" s="92"/>
      <c r="KW300" s="92"/>
      <c r="KX300" s="92"/>
      <c r="KY300" s="92"/>
      <c r="KZ300" s="92"/>
      <c r="LA300" s="92"/>
      <c r="LB300" s="92"/>
      <c r="LC300" s="92"/>
      <c r="LD300" s="92"/>
      <c r="LE300" s="92"/>
      <c r="LF300" s="92"/>
      <c r="LG300" s="92"/>
      <c r="LH300" s="92"/>
      <c r="LI300" s="92"/>
      <c r="LJ300" s="92"/>
      <c r="LK300" s="92"/>
      <c r="LL300" s="92"/>
      <c r="LM300" s="92"/>
      <c r="LN300" s="92"/>
      <c r="LO300" s="92"/>
      <c r="LP300" s="92"/>
      <c r="LQ300" s="92"/>
      <c r="LR300" s="92"/>
      <c r="LS300" s="92"/>
      <c r="LT300" s="92"/>
      <c r="LU300" s="92"/>
      <c r="LV300" s="92"/>
      <c r="LW300" s="92"/>
      <c r="LX300" s="92"/>
      <c r="LY300" s="92"/>
      <c r="LZ300" s="92"/>
      <c r="MA300" s="92"/>
      <c r="MB300" s="92"/>
      <c r="MC300" s="92"/>
      <c r="MD300" s="92"/>
      <c r="ME300" s="92"/>
      <c r="MF300" s="92"/>
      <c r="MG300" s="92"/>
      <c r="MH300" s="92"/>
      <c r="MI300" s="92"/>
      <c r="MJ300" s="92"/>
      <c r="MK300" s="92"/>
      <c r="ML300" s="92"/>
      <c r="MM300" s="92"/>
      <c r="MN300" s="92"/>
      <c r="MO300" s="92"/>
      <c r="MP300" s="92"/>
      <c r="MQ300" s="92"/>
      <c r="MR300" s="92"/>
      <c r="MS300" s="92"/>
      <c r="MT300" s="92"/>
      <c r="MU300" s="92"/>
      <c r="MV300" s="92"/>
      <c r="MW300" s="92"/>
      <c r="MX300" s="92"/>
      <c r="MY300" s="92"/>
      <c r="MZ300" s="92"/>
      <c r="NA300" s="92"/>
      <c r="NB300" s="92"/>
      <c r="NC300" s="92"/>
      <c r="ND300" s="92"/>
      <c r="NE300" s="92"/>
      <c r="NF300" s="92"/>
      <c r="NG300" s="92"/>
      <c r="NH300" s="92"/>
      <c r="NI300" s="92"/>
      <c r="NJ300" s="92"/>
      <c r="NK300" s="92"/>
      <c r="NL300" s="92"/>
      <c r="NM300" s="92"/>
      <c r="NN300" s="92"/>
      <c r="NO300" s="92"/>
      <c r="NP300" s="92"/>
      <c r="NQ300" s="92"/>
      <c r="NR300" s="92"/>
      <c r="NS300" s="92"/>
      <c r="NT300" s="92"/>
      <c r="NU300" s="92"/>
      <c r="NV300" s="92"/>
      <c r="NW300" s="92"/>
      <c r="NX300" s="92"/>
      <c r="NY300" s="92"/>
      <c r="NZ300" s="92"/>
      <c r="OA300" s="92"/>
      <c r="OB300" s="92"/>
      <c r="OC300" s="92"/>
      <c r="OD300" s="92"/>
      <c r="OE300" s="92"/>
      <c r="OF300" s="92"/>
      <c r="OG300" s="92"/>
      <c r="OH300" s="92"/>
      <c r="OI300" s="92"/>
      <c r="OJ300" s="92"/>
      <c r="OK300" s="92"/>
      <c r="OL300" s="92"/>
      <c r="OM300" s="92"/>
      <c r="ON300" s="92"/>
      <c r="OO300" s="92"/>
      <c r="OP300" s="92"/>
      <c r="OQ300" s="92"/>
      <c r="OR300" s="92"/>
      <c r="OS300" s="92"/>
      <c r="OT300" s="92"/>
      <c r="OU300" s="92"/>
      <c r="OV300" s="92"/>
      <c r="OW300" s="92"/>
      <c r="OX300" s="92"/>
      <c r="OY300" s="92"/>
      <c r="OZ300" s="92"/>
      <c r="PA300" s="92"/>
      <c r="PB300" s="92"/>
      <c r="PC300" s="92"/>
      <c r="PD300" s="92"/>
      <c r="PE300" s="92"/>
      <c r="PF300" s="92"/>
      <c r="PG300" s="92"/>
      <c r="PH300" s="92"/>
      <c r="PI300" s="92"/>
      <c r="PJ300" s="92"/>
      <c r="PK300" s="92"/>
      <c r="PL300" s="92"/>
      <c r="PM300" s="92"/>
      <c r="PN300" s="92"/>
      <c r="PO300" s="92"/>
      <c r="PP300" s="92"/>
      <c r="PQ300" s="92"/>
      <c r="PR300" s="92"/>
      <c r="PS300" s="92"/>
      <c r="PT300" s="92"/>
      <c r="PU300" s="92"/>
      <c r="PV300" s="92"/>
      <c r="PW300" s="92"/>
      <c r="PX300" s="92"/>
      <c r="PY300" s="92"/>
      <c r="PZ300" s="92"/>
      <c r="QA300" s="92"/>
      <c r="QB300" s="92"/>
      <c r="QC300" s="92"/>
      <c r="QD300" s="92"/>
      <c r="QE300" s="92"/>
      <c r="QF300" s="92"/>
      <c r="QG300" s="92"/>
      <c r="QH300" s="92"/>
      <c r="QI300" s="92"/>
      <c r="QJ300" s="92"/>
      <c r="QK300" s="92"/>
      <c r="QL300" s="92"/>
      <c r="QM300" s="92"/>
      <c r="QN300" s="92"/>
      <c r="QO300" s="92"/>
      <c r="QP300" s="92"/>
      <c r="QQ300" s="92"/>
      <c r="QR300" s="92"/>
      <c r="QS300" s="92"/>
      <c r="QT300" s="92"/>
      <c r="QU300" s="92"/>
      <c r="QV300" s="92"/>
      <c r="QW300" s="92"/>
      <c r="QX300" s="92"/>
      <c r="QY300" s="92"/>
      <c r="QZ300" s="92"/>
      <c r="RA300" s="92"/>
      <c r="RB300" s="92"/>
      <c r="RC300" s="92"/>
      <c r="RD300" s="92"/>
      <c r="RE300" s="92"/>
      <c r="RF300" s="92"/>
      <c r="RG300" s="92"/>
      <c r="RH300" s="92"/>
      <c r="RI300" s="92"/>
      <c r="RJ300" s="92"/>
      <c r="RK300" s="92"/>
      <c r="RL300" s="92"/>
      <c r="RM300" s="92"/>
      <c r="RN300" s="92"/>
      <c r="RO300" s="92"/>
      <c r="RP300" s="92"/>
      <c r="RQ300" s="92"/>
      <c r="RR300" s="92"/>
      <c r="RS300" s="92"/>
      <c r="RT300" s="92"/>
      <c r="RU300" s="92"/>
      <c r="RV300" s="92"/>
      <c r="RW300" s="92"/>
      <c r="RX300" s="92"/>
      <c r="RY300" s="92"/>
      <c r="RZ300" s="92"/>
      <c r="SA300" s="92"/>
      <c r="SB300" s="92"/>
      <c r="SC300" s="92"/>
      <c r="SD300" s="92"/>
      <c r="SE300" s="92"/>
      <c r="SF300" s="92"/>
      <c r="SG300" s="92"/>
      <c r="SH300" s="92"/>
      <c r="SI300" s="92"/>
      <c r="SJ300" s="92"/>
      <c r="SK300" s="92"/>
      <c r="SL300" s="92"/>
      <c r="SM300" s="92"/>
      <c r="SN300" s="92"/>
      <c r="SO300" s="92"/>
      <c r="SP300" s="92"/>
      <c r="SQ300" s="92"/>
      <c r="SR300" s="92"/>
      <c r="SS300" s="92"/>
      <c r="ST300" s="92"/>
      <c r="SU300" s="92"/>
      <c r="SV300" s="92"/>
      <c r="SW300" s="92"/>
      <c r="SX300" s="92"/>
      <c r="SY300" s="92"/>
      <c r="SZ300" s="92"/>
      <c r="TA300" s="92"/>
      <c r="TB300" s="92"/>
      <c r="TC300" s="92"/>
      <c r="TD300" s="92"/>
      <c r="TE300" s="92"/>
      <c r="TF300" s="92"/>
      <c r="TG300" s="92"/>
      <c r="TH300" s="92"/>
      <c r="TI300" s="92"/>
      <c r="TJ300" s="92"/>
      <c r="TK300" s="92"/>
      <c r="TL300" s="92"/>
      <c r="TM300" s="92"/>
      <c r="TN300" s="92"/>
      <c r="TO300" s="92"/>
      <c r="TP300" s="92"/>
      <c r="TQ300" s="92"/>
      <c r="TR300" s="92"/>
      <c r="TS300" s="92"/>
      <c r="TT300" s="92"/>
      <c r="TU300" s="92"/>
      <c r="TV300" s="92"/>
      <c r="TW300" s="92"/>
      <c r="TX300" s="92"/>
      <c r="TY300" s="92"/>
      <c r="TZ300" s="92"/>
      <c r="UA300" s="92"/>
      <c r="UB300" s="92"/>
      <c r="UC300" s="92"/>
      <c r="UD300" s="92"/>
      <c r="UE300" s="92"/>
      <c r="UF300" s="92"/>
      <c r="UG300" s="92"/>
      <c r="UH300" s="92"/>
      <c r="UI300" s="92"/>
      <c r="UJ300" s="92"/>
      <c r="UK300" s="92"/>
      <c r="UL300" s="92"/>
      <c r="UM300" s="92"/>
      <c r="UN300" s="92"/>
      <c r="UO300" s="92"/>
      <c r="UP300" s="92"/>
      <c r="UQ300" s="92"/>
      <c r="UR300" s="92"/>
      <c r="US300" s="92"/>
      <c r="UT300" s="92"/>
      <c r="UU300" s="92"/>
      <c r="UV300" s="92"/>
      <c r="UW300" s="92"/>
      <c r="UX300" s="92"/>
      <c r="UY300" s="92"/>
      <c r="UZ300" s="92"/>
      <c r="VA300" s="92"/>
      <c r="VB300" s="92"/>
      <c r="VC300" s="92"/>
      <c r="VD300" s="92"/>
      <c r="VE300" s="92"/>
      <c r="VF300" s="92"/>
      <c r="VG300" s="92"/>
      <c r="VH300" s="92"/>
      <c r="VI300" s="92"/>
      <c r="VJ300" s="92"/>
      <c r="VK300" s="92"/>
      <c r="VL300" s="92"/>
      <c r="VM300" s="92"/>
      <c r="VN300" s="92"/>
      <c r="VO300" s="92"/>
      <c r="VP300" s="92"/>
      <c r="VQ300" s="92"/>
      <c r="VR300" s="92"/>
      <c r="VS300" s="92"/>
      <c r="VT300" s="92"/>
      <c r="VU300" s="92"/>
      <c r="VV300" s="92"/>
      <c r="VW300" s="92"/>
      <c r="VX300" s="92"/>
      <c r="VY300" s="92"/>
      <c r="VZ300" s="92"/>
      <c r="WA300" s="92"/>
      <c r="WB300" s="92"/>
      <c r="WC300" s="92"/>
      <c r="WD300" s="92"/>
      <c r="WE300" s="92"/>
      <c r="WF300" s="92"/>
      <c r="WG300" s="92"/>
      <c r="WH300" s="92"/>
      <c r="WI300" s="92"/>
      <c r="WJ300" s="92"/>
      <c r="WK300" s="92"/>
      <c r="WL300" s="92"/>
      <c r="WM300" s="92"/>
      <c r="WN300" s="92"/>
      <c r="WO300" s="92"/>
      <c r="WP300" s="92"/>
      <c r="WQ300" s="92"/>
      <c r="WR300" s="92"/>
      <c r="WS300" s="92"/>
      <c r="WT300" s="92"/>
      <c r="WU300" s="92"/>
      <c r="WV300" s="92"/>
      <c r="WW300" s="92"/>
      <c r="WX300" s="92"/>
      <c r="WY300" s="92"/>
      <c r="WZ300" s="92"/>
      <c r="XA300" s="92"/>
      <c r="XB300" s="92"/>
      <c r="XC300" s="92"/>
      <c r="XD300" s="92"/>
      <c r="XE300" s="92"/>
      <c r="XF300" s="92"/>
      <c r="XG300" s="92"/>
      <c r="XH300" s="92"/>
      <c r="XI300" s="92"/>
      <c r="XJ300" s="92"/>
      <c r="XK300" s="92"/>
      <c r="XL300" s="92"/>
      <c r="XM300" s="92"/>
      <c r="XN300" s="92"/>
      <c r="XO300" s="92"/>
      <c r="XP300" s="92"/>
      <c r="XQ300" s="92"/>
      <c r="XR300" s="92"/>
      <c r="XS300" s="92"/>
      <c r="XT300" s="92"/>
      <c r="XU300" s="92"/>
      <c r="XV300" s="92"/>
      <c r="XW300" s="92"/>
      <c r="XX300" s="92"/>
      <c r="XY300" s="92"/>
      <c r="XZ300" s="92"/>
      <c r="YA300" s="92"/>
      <c r="YB300" s="92"/>
      <c r="YC300" s="92"/>
      <c r="YD300" s="92"/>
      <c r="YE300" s="92"/>
      <c r="YF300" s="92"/>
      <c r="YG300" s="92"/>
      <c r="YH300" s="92"/>
      <c r="YI300" s="92"/>
      <c r="YJ300" s="92"/>
      <c r="YK300" s="92"/>
      <c r="YL300" s="92"/>
      <c r="YM300" s="92"/>
      <c r="YN300" s="92"/>
      <c r="YO300" s="92"/>
      <c r="YP300" s="92"/>
      <c r="YQ300" s="92"/>
      <c r="YR300" s="92"/>
      <c r="YS300" s="92"/>
      <c r="YT300" s="92"/>
      <c r="YU300" s="92"/>
      <c r="YV300" s="92"/>
      <c r="YW300" s="92"/>
      <c r="YX300" s="92"/>
      <c r="YY300" s="92"/>
      <c r="YZ300" s="92"/>
      <c r="ZA300" s="92"/>
      <c r="ZB300" s="92"/>
      <c r="ZC300" s="92"/>
      <c r="ZD300" s="92"/>
      <c r="ZE300" s="92"/>
      <c r="ZF300" s="92"/>
      <c r="ZG300" s="92"/>
      <c r="ZH300" s="92"/>
      <c r="ZI300" s="92"/>
      <c r="ZJ300" s="92"/>
      <c r="ZK300" s="92"/>
      <c r="ZL300" s="92"/>
      <c r="ZM300" s="92"/>
      <c r="ZN300" s="92"/>
      <c r="ZO300" s="92"/>
      <c r="ZP300" s="92"/>
      <c r="ZQ300" s="92"/>
      <c r="ZR300" s="92"/>
      <c r="ZS300" s="92"/>
      <c r="ZT300" s="92"/>
      <c r="ZU300" s="92"/>
      <c r="ZV300" s="92"/>
      <c r="ZW300" s="92"/>
      <c r="ZX300" s="92"/>
      <c r="ZY300" s="92"/>
      <c r="ZZ300" s="92"/>
      <c r="AAA300" s="92"/>
      <c r="AAB300" s="92"/>
      <c r="AAC300" s="92"/>
      <c r="AAD300" s="92"/>
      <c r="AAE300" s="92"/>
      <c r="AAF300" s="92"/>
      <c r="AAG300" s="92"/>
      <c r="AAH300" s="92"/>
      <c r="AAI300" s="92"/>
      <c r="AAJ300" s="92"/>
      <c r="AAK300" s="92"/>
      <c r="AAL300" s="92"/>
      <c r="AAM300" s="92"/>
      <c r="AAN300" s="92"/>
      <c r="AAO300" s="92"/>
      <c r="AAP300" s="92"/>
      <c r="AAQ300" s="92"/>
      <c r="AAR300" s="92"/>
      <c r="AAS300" s="92"/>
      <c r="AAT300" s="92"/>
      <c r="AAU300" s="92"/>
      <c r="AAV300" s="92"/>
      <c r="AAW300" s="92"/>
      <c r="AAX300" s="92"/>
      <c r="AAY300" s="92"/>
      <c r="AAZ300" s="92"/>
      <c r="ABA300" s="92"/>
      <c r="ABB300" s="92"/>
      <c r="ABC300" s="92"/>
      <c r="ABD300" s="92"/>
      <c r="ABE300" s="92"/>
      <c r="ABF300" s="92"/>
      <c r="ABG300" s="92"/>
      <c r="ABH300" s="92"/>
      <c r="ABI300" s="92"/>
      <c r="ABJ300" s="92"/>
      <c r="ABK300" s="92"/>
      <c r="ABL300" s="92"/>
      <c r="ABM300" s="92"/>
      <c r="ABN300" s="92"/>
      <c r="ABO300" s="92"/>
      <c r="ABP300" s="92"/>
      <c r="ABQ300" s="92"/>
      <c r="ABR300" s="92"/>
      <c r="ABS300" s="92"/>
      <c r="ABT300" s="92"/>
      <c r="ABU300" s="92"/>
      <c r="ABV300" s="92"/>
      <c r="ABW300" s="92"/>
      <c r="ABX300" s="92"/>
      <c r="ABY300" s="92"/>
      <c r="ABZ300" s="92"/>
      <c r="ACA300" s="92"/>
      <c r="ACB300" s="92"/>
      <c r="ACC300" s="92"/>
      <c r="ACD300" s="92"/>
      <c r="ACE300" s="92"/>
      <c r="ACF300" s="92"/>
      <c r="ACG300" s="92"/>
      <c r="ACH300" s="92"/>
      <c r="ACI300" s="92"/>
      <c r="ACJ300" s="92"/>
      <c r="ACK300" s="92"/>
      <c r="ACL300" s="92"/>
      <c r="ACM300" s="92"/>
      <c r="ACN300" s="92"/>
      <c r="ACO300" s="92"/>
      <c r="ACP300" s="92"/>
      <c r="ACQ300" s="92"/>
      <c r="ACR300" s="92"/>
      <c r="ACS300" s="92"/>
      <c r="ACT300" s="92"/>
      <c r="ACU300" s="92"/>
      <c r="ACV300" s="92"/>
      <c r="ACW300" s="92"/>
      <c r="ACX300" s="92"/>
      <c r="ACY300" s="92"/>
      <c r="ACZ300" s="92"/>
      <c r="ADA300" s="92"/>
      <c r="ADB300" s="92"/>
      <c r="ADC300" s="92"/>
      <c r="ADD300" s="92"/>
      <c r="ADE300" s="92"/>
      <c r="ADF300" s="92"/>
      <c r="ADG300" s="92"/>
      <c r="ADH300" s="92"/>
      <c r="ADI300" s="92"/>
      <c r="ADJ300" s="92"/>
      <c r="ADK300" s="92"/>
      <c r="ADL300" s="92"/>
      <c r="ADM300" s="92"/>
      <c r="ADN300" s="92"/>
      <c r="ADO300" s="92"/>
      <c r="ADP300" s="92"/>
      <c r="ADQ300" s="92"/>
      <c r="ADR300" s="92"/>
      <c r="ADS300" s="92"/>
      <c r="ADT300" s="92"/>
      <c r="ADU300" s="92"/>
      <c r="ADV300" s="92"/>
      <c r="ADW300" s="92"/>
      <c r="ADX300" s="92"/>
      <c r="ADY300" s="92"/>
      <c r="ADZ300" s="92"/>
      <c r="AEA300" s="92"/>
      <c r="AEB300" s="92"/>
      <c r="AEC300" s="92"/>
      <c r="AED300" s="92"/>
      <c r="AEE300" s="92"/>
      <c r="AEF300" s="92"/>
      <c r="AEG300" s="92"/>
      <c r="AEH300" s="92"/>
      <c r="AEI300" s="92"/>
      <c r="AEJ300" s="92"/>
      <c r="AEK300" s="92"/>
      <c r="AEL300" s="92"/>
      <c r="AEM300" s="92"/>
      <c r="AEN300" s="92"/>
      <c r="AEO300" s="92"/>
      <c r="AEP300" s="92"/>
      <c r="AEQ300" s="92"/>
      <c r="AER300" s="92"/>
      <c r="AES300" s="92"/>
      <c r="AET300" s="92"/>
      <c r="AEU300" s="92"/>
      <c r="AEV300" s="92"/>
      <c r="AEW300" s="92"/>
      <c r="AEX300" s="92"/>
      <c r="AEY300" s="92"/>
      <c r="AEZ300" s="92"/>
      <c r="AFA300" s="92"/>
      <c r="AFB300" s="92"/>
      <c r="AFC300" s="92"/>
      <c r="AFD300" s="92"/>
      <c r="AFE300" s="92"/>
      <c r="AFF300" s="92"/>
      <c r="AFG300" s="92"/>
      <c r="AFH300" s="92"/>
      <c r="AFI300" s="92"/>
      <c r="AFJ300" s="92"/>
      <c r="AFK300" s="92"/>
      <c r="AFL300" s="92"/>
      <c r="AFM300" s="92"/>
      <c r="AFN300" s="92"/>
      <c r="AFO300" s="92"/>
      <c r="AFP300" s="92"/>
      <c r="AFQ300" s="92"/>
      <c r="AFR300" s="92"/>
      <c r="AFS300" s="92"/>
      <c r="AFT300" s="92"/>
      <c r="AFU300" s="92"/>
      <c r="AFV300" s="92"/>
      <c r="AFW300" s="92"/>
      <c r="AFX300" s="92"/>
      <c r="AFY300" s="92"/>
      <c r="AFZ300" s="92"/>
      <c r="AGA300" s="92"/>
      <c r="AGB300" s="92"/>
      <c r="AGC300" s="92"/>
      <c r="AGD300" s="92"/>
      <c r="AGE300" s="92"/>
      <c r="AGF300" s="92"/>
      <c r="AGG300" s="92"/>
      <c r="AGH300" s="92"/>
      <c r="AGI300" s="92"/>
      <c r="AGJ300" s="92"/>
      <c r="AGK300" s="92"/>
      <c r="AGL300" s="92"/>
      <c r="AGM300" s="92"/>
      <c r="AGN300" s="92"/>
      <c r="AGO300" s="92"/>
      <c r="AGP300" s="92"/>
      <c r="AGQ300" s="92"/>
      <c r="AGR300" s="92"/>
      <c r="AGS300" s="92"/>
      <c r="AGT300" s="92"/>
      <c r="AGU300" s="92"/>
      <c r="AGV300" s="92"/>
      <c r="AGW300" s="92"/>
      <c r="AGX300" s="92"/>
      <c r="AGY300" s="92"/>
      <c r="AGZ300" s="92"/>
      <c r="AHA300" s="92"/>
      <c r="AHB300" s="92"/>
      <c r="AHC300" s="92"/>
      <c r="AHD300" s="92"/>
      <c r="AHE300" s="92"/>
      <c r="AHF300" s="92"/>
      <c r="AHG300" s="92"/>
      <c r="AHH300" s="92"/>
      <c r="AHI300" s="92"/>
      <c r="AHJ300" s="92"/>
      <c r="AHK300" s="92"/>
      <c r="AHL300" s="92"/>
      <c r="AHM300" s="92"/>
      <c r="AHN300" s="92"/>
      <c r="AHO300" s="92"/>
      <c r="AHP300" s="92"/>
      <c r="AHQ300" s="92"/>
      <c r="AHR300" s="92"/>
      <c r="AHS300" s="92"/>
      <c r="AHT300" s="92"/>
      <c r="AHU300" s="92"/>
      <c r="AHV300" s="92"/>
      <c r="AHW300" s="92"/>
      <c r="AHX300" s="92"/>
      <c r="AHY300" s="92"/>
      <c r="AHZ300" s="92"/>
      <c r="AIA300" s="92"/>
      <c r="AIB300" s="92"/>
      <c r="AIC300" s="92"/>
      <c r="AID300" s="92"/>
      <c r="AIE300" s="92"/>
      <c r="AIF300" s="92"/>
      <c r="AIG300" s="92"/>
      <c r="AIH300" s="92"/>
      <c r="AII300" s="92"/>
      <c r="AIJ300" s="92"/>
      <c r="AIK300" s="92"/>
      <c r="AIL300" s="92"/>
      <c r="AIM300" s="92"/>
      <c r="AIN300" s="92"/>
      <c r="AIO300" s="92"/>
      <c r="AIP300" s="92"/>
      <c r="AIQ300" s="92"/>
      <c r="AIR300" s="92"/>
      <c r="AIS300" s="92"/>
      <c r="AIT300" s="92"/>
      <c r="AIU300" s="92"/>
      <c r="AIV300" s="92"/>
      <c r="AIW300" s="92"/>
      <c r="AIX300" s="92"/>
      <c r="AIY300" s="92"/>
      <c r="AIZ300" s="92"/>
      <c r="AJA300" s="92"/>
      <c r="AJB300" s="92"/>
      <c r="AJC300" s="92"/>
      <c r="AJD300" s="92"/>
      <c r="AJE300" s="92"/>
      <c r="AJF300" s="92"/>
      <c r="AJG300" s="92"/>
      <c r="AJH300" s="92"/>
      <c r="AJI300" s="92"/>
      <c r="AJJ300" s="92"/>
      <c r="AJK300" s="92"/>
    </row>
    <row r="301" spans="1:947" s="515" customFormat="1" ht="12.75" customHeight="1">
      <c r="A301" s="93"/>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c r="CK301" s="92"/>
      <c r="CL301" s="92"/>
      <c r="CM301" s="92"/>
      <c r="CN301" s="92"/>
      <c r="CO301" s="92"/>
      <c r="CP301" s="92"/>
      <c r="CQ301" s="92"/>
      <c r="CR301" s="92"/>
      <c r="CS301" s="92"/>
      <c r="CT301" s="92"/>
      <c r="CU301" s="92"/>
      <c r="CV301" s="92"/>
      <c r="CW301" s="92"/>
      <c r="CX301" s="92"/>
      <c r="CY301" s="92"/>
      <c r="CZ301" s="92"/>
      <c r="DA301" s="92"/>
      <c r="DB301" s="92"/>
      <c r="DC301" s="92"/>
      <c r="DD301" s="92"/>
      <c r="DE301" s="92"/>
      <c r="DF301" s="92"/>
      <c r="DG301" s="92"/>
      <c r="DH301" s="92"/>
      <c r="DI301" s="92"/>
      <c r="DJ301" s="92"/>
      <c r="DK301" s="92"/>
      <c r="DL301" s="92"/>
      <c r="DM301" s="92"/>
      <c r="DN301" s="92"/>
      <c r="DO301" s="92"/>
      <c r="DP301" s="92"/>
      <c r="DQ301" s="92"/>
      <c r="DR301" s="92"/>
      <c r="DS301" s="92"/>
      <c r="DT301" s="92"/>
      <c r="DU301" s="92"/>
      <c r="DV301" s="92"/>
      <c r="DW301" s="92"/>
      <c r="DX301" s="92"/>
      <c r="DY301" s="92"/>
      <c r="DZ301" s="92"/>
      <c r="EA301" s="92"/>
      <c r="EB301" s="92"/>
      <c r="EC301" s="92"/>
      <c r="ED301" s="92"/>
      <c r="EE301" s="92"/>
      <c r="EF301" s="92"/>
      <c r="EG301" s="92"/>
      <c r="EH301" s="92"/>
      <c r="EI301" s="92"/>
      <c r="EJ301" s="92"/>
      <c r="EK301" s="92"/>
      <c r="EL301" s="92"/>
      <c r="EM301" s="92"/>
      <c r="EN301" s="92"/>
      <c r="EO301" s="92"/>
      <c r="EP301" s="92"/>
      <c r="EQ301" s="92"/>
      <c r="ER301" s="92"/>
      <c r="ES301" s="92"/>
      <c r="ET301" s="92"/>
      <c r="EU301" s="92"/>
      <c r="EV301" s="92"/>
      <c r="EW301" s="92"/>
      <c r="EX301" s="92"/>
      <c r="EY301" s="92"/>
      <c r="EZ301" s="92"/>
      <c r="FA301" s="92"/>
      <c r="FB301" s="92"/>
      <c r="FC301" s="92"/>
      <c r="FD301" s="92"/>
      <c r="FE301" s="92"/>
      <c r="FF301" s="92"/>
      <c r="FG301" s="92"/>
      <c r="FH301" s="92"/>
      <c r="FI301" s="92"/>
      <c r="FJ301" s="92"/>
      <c r="FK301" s="92"/>
      <c r="FL301" s="92"/>
      <c r="FM301" s="92"/>
      <c r="FN301" s="92"/>
      <c r="FO301" s="92"/>
      <c r="FP301" s="92"/>
      <c r="FQ301" s="92"/>
      <c r="FR301" s="92"/>
      <c r="FS301" s="92"/>
      <c r="FT301" s="92"/>
      <c r="FU301" s="92"/>
      <c r="FV301" s="92"/>
      <c r="FW301" s="92"/>
      <c r="FX301" s="92"/>
      <c r="FY301" s="92"/>
      <c r="FZ301" s="92"/>
      <c r="GA301" s="92"/>
      <c r="GB301" s="92"/>
      <c r="GC301" s="92"/>
      <c r="GD301" s="92"/>
      <c r="GE301" s="92"/>
      <c r="GF301" s="92"/>
      <c r="GG301" s="92"/>
      <c r="GH301" s="92"/>
      <c r="GI301" s="92"/>
      <c r="GJ301" s="92"/>
      <c r="GK301" s="92"/>
      <c r="GL301" s="92"/>
      <c r="GM301" s="92"/>
      <c r="GN301" s="92"/>
      <c r="GO301" s="92"/>
      <c r="GP301" s="92"/>
      <c r="GQ301" s="92"/>
      <c r="GR301" s="92"/>
      <c r="GS301" s="92"/>
      <c r="GT301" s="92"/>
      <c r="GU301" s="92"/>
      <c r="GV301" s="92"/>
      <c r="GW301" s="92"/>
      <c r="GX301" s="92"/>
      <c r="GY301" s="92"/>
      <c r="GZ301" s="92"/>
      <c r="HA301" s="92"/>
      <c r="HB301" s="92"/>
      <c r="HC301" s="92"/>
      <c r="HD301" s="92"/>
      <c r="HE301" s="92"/>
      <c r="HF301" s="92"/>
      <c r="HG301" s="92"/>
      <c r="HH301" s="92"/>
      <c r="HI301" s="92"/>
      <c r="HJ301" s="92"/>
      <c r="HK301" s="92"/>
      <c r="HL301" s="92"/>
      <c r="HM301" s="92"/>
      <c r="HN301" s="92"/>
      <c r="HO301" s="92"/>
      <c r="HP301" s="92"/>
      <c r="HQ301" s="92"/>
      <c r="HR301" s="92"/>
      <c r="HS301" s="92"/>
      <c r="HT301" s="92"/>
      <c r="HU301" s="92"/>
      <c r="HV301" s="92"/>
      <c r="HW301" s="92"/>
      <c r="HX301" s="92"/>
      <c r="HY301" s="92"/>
      <c r="HZ301" s="92"/>
      <c r="IA301" s="92"/>
      <c r="IB301" s="92"/>
      <c r="IC301" s="92"/>
      <c r="ID301" s="92"/>
      <c r="IE301" s="92"/>
      <c r="IF301" s="92"/>
      <c r="IG301" s="92"/>
      <c r="IH301" s="92"/>
      <c r="II301" s="92"/>
      <c r="IJ301" s="92"/>
      <c r="IK301" s="92"/>
      <c r="IL301" s="92"/>
      <c r="IM301" s="92"/>
      <c r="IN301" s="92"/>
      <c r="IO301" s="92"/>
      <c r="IP301" s="92"/>
      <c r="IQ301" s="92"/>
      <c r="IR301" s="92"/>
      <c r="IS301" s="92"/>
      <c r="IT301" s="92"/>
      <c r="IU301" s="92"/>
      <c r="IV301" s="92"/>
      <c r="IW301" s="92"/>
      <c r="IX301" s="92"/>
      <c r="IY301" s="92"/>
      <c r="IZ301" s="92"/>
      <c r="JA301" s="92"/>
      <c r="JB301" s="92"/>
      <c r="JC301" s="92"/>
      <c r="JD301" s="92"/>
      <c r="JE301" s="92"/>
      <c r="JF301" s="92"/>
      <c r="JG301" s="92"/>
      <c r="JH301" s="92"/>
      <c r="JI301" s="92"/>
      <c r="JJ301" s="92"/>
      <c r="JK301" s="92"/>
      <c r="JL301" s="92"/>
      <c r="JM301" s="92"/>
      <c r="JN301" s="92"/>
      <c r="JO301" s="92"/>
      <c r="JP301" s="92"/>
      <c r="JQ301" s="92"/>
      <c r="JR301" s="92"/>
      <c r="JS301" s="92"/>
      <c r="JT301" s="92"/>
      <c r="JU301" s="92"/>
      <c r="JV301" s="92"/>
      <c r="JW301" s="92"/>
      <c r="JX301" s="92"/>
      <c r="JY301" s="92"/>
      <c r="JZ301" s="92"/>
      <c r="KA301" s="92"/>
      <c r="KB301" s="92"/>
      <c r="KC301" s="92"/>
      <c r="KD301" s="92"/>
      <c r="KE301" s="92"/>
      <c r="KF301" s="92"/>
      <c r="KG301" s="92"/>
      <c r="KH301" s="92"/>
      <c r="KI301" s="92"/>
      <c r="KJ301" s="92"/>
      <c r="KK301" s="92"/>
      <c r="KL301" s="92"/>
      <c r="KM301" s="92"/>
      <c r="KN301" s="92"/>
      <c r="KO301" s="92"/>
      <c r="KP301" s="92"/>
      <c r="KQ301" s="92"/>
      <c r="KR301" s="92"/>
      <c r="KS301" s="92"/>
      <c r="KT301" s="92"/>
      <c r="KU301" s="92"/>
      <c r="KV301" s="92"/>
      <c r="KW301" s="92"/>
      <c r="KX301" s="92"/>
      <c r="KY301" s="92"/>
      <c r="KZ301" s="92"/>
      <c r="LA301" s="92"/>
      <c r="LB301" s="92"/>
      <c r="LC301" s="92"/>
      <c r="LD301" s="92"/>
      <c r="LE301" s="92"/>
      <c r="LF301" s="92"/>
      <c r="LG301" s="92"/>
      <c r="LH301" s="92"/>
      <c r="LI301" s="92"/>
      <c r="LJ301" s="92"/>
      <c r="LK301" s="92"/>
      <c r="LL301" s="92"/>
      <c r="LM301" s="92"/>
      <c r="LN301" s="92"/>
      <c r="LO301" s="92"/>
      <c r="LP301" s="92"/>
      <c r="LQ301" s="92"/>
      <c r="LR301" s="92"/>
      <c r="LS301" s="92"/>
      <c r="LT301" s="92"/>
      <c r="LU301" s="92"/>
      <c r="LV301" s="92"/>
      <c r="LW301" s="92"/>
      <c r="LX301" s="92"/>
      <c r="LY301" s="92"/>
      <c r="LZ301" s="92"/>
      <c r="MA301" s="92"/>
      <c r="MB301" s="92"/>
      <c r="MC301" s="92"/>
      <c r="MD301" s="92"/>
      <c r="ME301" s="92"/>
      <c r="MF301" s="92"/>
      <c r="MG301" s="92"/>
      <c r="MH301" s="92"/>
      <c r="MI301" s="92"/>
      <c r="MJ301" s="92"/>
      <c r="MK301" s="92"/>
      <c r="ML301" s="92"/>
      <c r="MM301" s="92"/>
      <c r="MN301" s="92"/>
      <c r="MO301" s="92"/>
      <c r="MP301" s="92"/>
      <c r="MQ301" s="92"/>
      <c r="MR301" s="92"/>
      <c r="MS301" s="92"/>
      <c r="MT301" s="92"/>
      <c r="MU301" s="92"/>
      <c r="MV301" s="92"/>
      <c r="MW301" s="92"/>
      <c r="MX301" s="92"/>
      <c r="MY301" s="92"/>
      <c r="MZ301" s="92"/>
      <c r="NA301" s="92"/>
      <c r="NB301" s="92"/>
      <c r="NC301" s="92"/>
      <c r="ND301" s="92"/>
      <c r="NE301" s="92"/>
      <c r="NF301" s="92"/>
      <c r="NG301" s="92"/>
      <c r="NH301" s="92"/>
      <c r="NI301" s="92"/>
      <c r="NJ301" s="92"/>
      <c r="NK301" s="92"/>
      <c r="NL301" s="92"/>
      <c r="NM301" s="92"/>
      <c r="NN301" s="92"/>
      <c r="NO301" s="92"/>
      <c r="NP301" s="92"/>
      <c r="NQ301" s="92"/>
      <c r="NR301" s="92"/>
      <c r="NS301" s="92"/>
      <c r="NT301" s="92"/>
      <c r="NU301" s="92"/>
      <c r="NV301" s="92"/>
      <c r="NW301" s="92"/>
      <c r="NX301" s="92"/>
      <c r="NY301" s="92"/>
      <c r="NZ301" s="92"/>
      <c r="OA301" s="92"/>
      <c r="OB301" s="92"/>
      <c r="OC301" s="92"/>
      <c r="OD301" s="92"/>
      <c r="OE301" s="92"/>
      <c r="OF301" s="92"/>
      <c r="OG301" s="92"/>
      <c r="OH301" s="92"/>
      <c r="OI301" s="92"/>
      <c r="OJ301" s="92"/>
      <c r="OK301" s="92"/>
      <c r="OL301" s="92"/>
      <c r="OM301" s="92"/>
      <c r="ON301" s="92"/>
      <c r="OO301" s="92"/>
      <c r="OP301" s="92"/>
      <c r="OQ301" s="92"/>
      <c r="OR301" s="92"/>
      <c r="OS301" s="92"/>
      <c r="OT301" s="92"/>
      <c r="OU301" s="92"/>
      <c r="OV301" s="92"/>
      <c r="OW301" s="92"/>
      <c r="OX301" s="92"/>
      <c r="OY301" s="92"/>
      <c r="OZ301" s="92"/>
      <c r="PA301" s="92"/>
      <c r="PB301" s="92"/>
      <c r="PC301" s="92"/>
      <c r="PD301" s="92"/>
      <c r="PE301" s="92"/>
      <c r="PF301" s="92"/>
      <c r="PG301" s="92"/>
      <c r="PH301" s="92"/>
      <c r="PI301" s="92"/>
      <c r="PJ301" s="92"/>
      <c r="PK301" s="92"/>
      <c r="PL301" s="92"/>
      <c r="PM301" s="92"/>
      <c r="PN301" s="92"/>
      <c r="PO301" s="92"/>
      <c r="PP301" s="92"/>
      <c r="PQ301" s="92"/>
      <c r="PR301" s="92"/>
      <c r="PS301" s="92"/>
      <c r="PT301" s="92"/>
      <c r="PU301" s="92"/>
      <c r="PV301" s="92"/>
      <c r="PW301" s="92"/>
      <c r="PX301" s="92"/>
      <c r="PY301" s="92"/>
      <c r="PZ301" s="92"/>
      <c r="QA301" s="92"/>
      <c r="QB301" s="92"/>
      <c r="QC301" s="92"/>
      <c r="QD301" s="92"/>
      <c r="QE301" s="92"/>
      <c r="QF301" s="92"/>
      <c r="QG301" s="92"/>
      <c r="QH301" s="92"/>
      <c r="QI301" s="92"/>
      <c r="QJ301" s="92"/>
      <c r="QK301" s="92"/>
      <c r="QL301" s="92"/>
      <c r="QM301" s="92"/>
      <c r="QN301" s="92"/>
      <c r="QO301" s="92"/>
      <c r="QP301" s="92"/>
      <c r="QQ301" s="92"/>
      <c r="QR301" s="92"/>
      <c r="QS301" s="92"/>
      <c r="QT301" s="92"/>
      <c r="QU301" s="92"/>
      <c r="QV301" s="92"/>
      <c r="QW301" s="92"/>
      <c r="QX301" s="92"/>
      <c r="QY301" s="92"/>
      <c r="QZ301" s="92"/>
      <c r="RA301" s="92"/>
      <c r="RB301" s="92"/>
      <c r="RC301" s="92"/>
      <c r="RD301" s="92"/>
      <c r="RE301" s="92"/>
      <c r="RF301" s="92"/>
      <c r="RG301" s="92"/>
      <c r="RH301" s="92"/>
      <c r="RI301" s="92"/>
      <c r="RJ301" s="92"/>
      <c r="RK301" s="92"/>
      <c r="RL301" s="92"/>
      <c r="RM301" s="92"/>
      <c r="RN301" s="92"/>
      <c r="RO301" s="92"/>
      <c r="RP301" s="92"/>
      <c r="RQ301" s="92"/>
      <c r="RR301" s="92"/>
      <c r="RS301" s="92"/>
      <c r="RT301" s="92"/>
      <c r="RU301" s="92"/>
      <c r="RV301" s="92"/>
      <c r="RW301" s="92"/>
      <c r="RX301" s="92"/>
      <c r="RY301" s="92"/>
      <c r="RZ301" s="92"/>
      <c r="SA301" s="92"/>
      <c r="SB301" s="92"/>
      <c r="SC301" s="92"/>
      <c r="SD301" s="92"/>
      <c r="SE301" s="92"/>
      <c r="SF301" s="92"/>
      <c r="SG301" s="92"/>
      <c r="SH301" s="92"/>
      <c r="SI301" s="92"/>
      <c r="SJ301" s="92"/>
      <c r="SK301" s="92"/>
      <c r="SL301" s="92"/>
      <c r="SM301" s="92"/>
      <c r="SN301" s="92"/>
      <c r="SO301" s="92"/>
      <c r="SP301" s="92"/>
      <c r="SQ301" s="92"/>
      <c r="SR301" s="92"/>
      <c r="SS301" s="92"/>
      <c r="ST301" s="92"/>
      <c r="SU301" s="92"/>
      <c r="SV301" s="92"/>
      <c r="SW301" s="92"/>
      <c r="SX301" s="92"/>
      <c r="SY301" s="92"/>
      <c r="SZ301" s="92"/>
      <c r="TA301" s="92"/>
      <c r="TB301" s="92"/>
      <c r="TC301" s="92"/>
      <c r="TD301" s="92"/>
      <c r="TE301" s="92"/>
      <c r="TF301" s="92"/>
      <c r="TG301" s="92"/>
      <c r="TH301" s="92"/>
      <c r="TI301" s="92"/>
      <c r="TJ301" s="92"/>
      <c r="TK301" s="92"/>
      <c r="TL301" s="92"/>
      <c r="TM301" s="92"/>
      <c r="TN301" s="92"/>
      <c r="TO301" s="92"/>
      <c r="TP301" s="92"/>
      <c r="TQ301" s="92"/>
      <c r="TR301" s="92"/>
      <c r="TS301" s="92"/>
      <c r="TT301" s="92"/>
      <c r="TU301" s="92"/>
      <c r="TV301" s="92"/>
      <c r="TW301" s="92"/>
      <c r="TX301" s="92"/>
      <c r="TY301" s="92"/>
      <c r="TZ301" s="92"/>
      <c r="UA301" s="92"/>
      <c r="UB301" s="92"/>
      <c r="UC301" s="92"/>
      <c r="UD301" s="92"/>
      <c r="UE301" s="92"/>
      <c r="UF301" s="92"/>
      <c r="UG301" s="92"/>
      <c r="UH301" s="92"/>
      <c r="UI301" s="92"/>
      <c r="UJ301" s="92"/>
      <c r="UK301" s="92"/>
      <c r="UL301" s="92"/>
      <c r="UM301" s="92"/>
      <c r="UN301" s="92"/>
      <c r="UO301" s="92"/>
      <c r="UP301" s="92"/>
      <c r="UQ301" s="92"/>
      <c r="UR301" s="92"/>
      <c r="US301" s="92"/>
      <c r="UT301" s="92"/>
      <c r="UU301" s="92"/>
      <c r="UV301" s="92"/>
      <c r="UW301" s="92"/>
      <c r="UX301" s="92"/>
      <c r="UY301" s="92"/>
      <c r="UZ301" s="92"/>
      <c r="VA301" s="92"/>
      <c r="VB301" s="92"/>
      <c r="VC301" s="92"/>
      <c r="VD301" s="92"/>
      <c r="VE301" s="92"/>
      <c r="VF301" s="92"/>
      <c r="VG301" s="92"/>
      <c r="VH301" s="92"/>
      <c r="VI301" s="92"/>
      <c r="VJ301" s="92"/>
      <c r="VK301" s="92"/>
      <c r="VL301" s="92"/>
      <c r="VM301" s="92"/>
      <c r="VN301" s="92"/>
      <c r="VO301" s="92"/>
      <c r="VP301" s="92"/>
      <c r="VQ301" s="92"/>
      <c r="VR301" s="92"/>
      <c r="VS301" s="92"/>
      <c r="VT301" s="92"/>
      <c r="VU301" s="92"/>
      <c r="VV301" s="92"/>
      <c r="VW301" s="92"/>
      <c r="VX301" s="92"/>
      <c r="VY301" s="92"/>
      <c r="VZ301" s="92"/>
      <c r="WA301" s="92"/>
      <c r="WB301" s="92"/>
      <c r="WC301" s="92"/>
      <c r="WD301" s="92"/>
      <c r="WE301" s="92"/>
      <c r="WF301" s="92"/>
      <c r="WG301" s="92"/>
      <c r="WH301" s="92"/>
      <c r="WI301" s="92"/>
      <c r="WJ301" s="92"/>
      <c r="WK301" s="92"/>
      <c r="WL301" s="92"/>
      <c r="WM301" s="92"/>
      <c r="WN301" s="92"/>
      <c r="WO301" s="92"/>
      <c r="WP301" s="92"/>
      <c r="WQ301" s="92"/>
      <c r="WR301" s="92"/>
      <c r="WS301" s="92"/>
      <c r="WT301" s="92"/>
      <c r="WU301" s="92"/>
      <c r="WV301" s="92"/>
      <c r="WW301" s="92"/>
      <c r="WX301" s="92"/>
      <c r="WY301" s="92"/>
      <c r="WZ301" s="92"/>
      <c r="XA301" s="92"/>
      <c r="XB301" s="92"/>
      <c r="XC301" s="92"/>
      <c r="XD301" s="92"/>
      <c r="XE301" s="92"/>
      <c r="XF301" s="92"/>
      <c r="XG301" s="92"/>
      <c r="XH301" s="92"/>
      <c r="XI301" s="92"/>
      <c r="XJ301" s="92"/>
      <c r="XK301" s="92"/>
      <c r="XL301" s="92"/>
      <c r="XM301" s="92"/>
      <c r="XN301" s="92"/>
      <c r="XO301" s="92"/>
      <c r="XP301" s="92"/>
      <c r="XQ301" s="92"/>
      <c r="XR301" s="92"/>
      <c r="XS301" s="92"/>
      <c r="XT301" s="92"/>
      <c r="XU301" s="92"/>
      <c r="XV301" s="92"/>
      <c r="XW301" s="92"/>
      <c r="XX301" s="92"/>
      <c r="XY301" s="92"/>
      <c r="XZ301" s="92"/>
      <c r="YA301" s="92"/>
      <c r="YB301" s="92"/>
      <c r="YC301" s="92"/>
      <c r="YD301" s="92"/>
      <c r="YE301" s="92"/>
      <c r="YF301" s="92"/>
      <c r="YG301" s="92"/>
      <c r="YH301" s="92"/>
      <c r="YI301" s="92"/>
      <c r="YJ301" s="92"/>
      <c r="YK301" s="92"/>
      <c r="YL301" s="92"/>
      <c r="YM301" s="92"/>
      <c r="YN301" s="92"/>
      <c r="YO301" s="92"/>
      <c r="YP301" s="92"/>
      <c r="YQ301" s="92"/>
      <c r="YR301" s="92"/>
      <c r="YS301" s="92"/>
      <c r="YT301" s="92"/>
      <c r="YU301" s="92"/>
      <c r="YV301" s="92"/>
      <c r="YW301" s="92"/>
      <c r="YX301" s="92"/>
      <c r="YY301" s="92"/>
      <c r="YZ301" s="92"/>
      <c r="ZA301" s="92"/>
      <c r="ZB301" s="92"/>
      <c r="ZC301" s="92"/>
      <c r="ZD301" s="92"/>
      <c r="ZE301" s="92"/>
      <c r="ZF301" s="92"/>
      <c r="ZG301" s="92"/>
      <c r="ZH301" s="92"/>
      <c r="ZI301" s="92"/>
      <c r="ZJ301" s="92"/>
      <c r="ZK301" s="92"/>
      <c r="ZL301" s="92"/>
      <c r="ZM301" s="92"/>
      <c r="ZN301" s="92"/>
      <c r="ZO301" s="92"/>
      <c r="ZP301" s="92"/>
      <c r="ZQ301" s="92"/>
      <c r="ZR301" s="92"/>
      <c r="ZS301" s="92"/>
      <c r="ZT301" s="92"/>
      <c r="ZU301" s="92"/>
      <c r="ZV301" s="92"/>
      <c r="ZW301" s="92"/>
      <c r="ZX301" s="92"/>
      <c r="ZY301" s="92"/>
      <c r="ZZ301" s="92"/>
      <c r="AAA301" s="92"/>
      <c r="AAB301" s="92"/>
      <c r="AAC301" s="92"/>
      <c r="AAD301" s="92"/>
      <c r="AAE301" s="92"/>
      <c r="AAF301" s="92"/>
      <c r="AAG301" s="92"/>
      <c r="AAH301" s="92"/>
      <c r="AAI301" s="92"/>
      <c r="AAJ301" s="92"/>
      <c r="AAK301" s="92"/>
      <c r="AAL301" s="92"/>
      <c r="AAM301" s="92"/>
      <c r="AAN301" s="92"/>
      <c r="AAO301" s="92"/>
      <c r="AAP301" s="92"/>
      <c r="AAQ301" s="92"/>
      <c r="AAR301" s="92"/>
      <c r="AAS301" s="92"/>
      <c r="AAT301" s="92"/>
      <c r="AAU301" s="92"/>
      <c r="AAV301" s="92"/>
      <c r="AAW301" s="92"/>
      <c r="AAX301" s="92"/>
      <c r="AAY301" s="92"/>
      <c r="AAZ301" s="92"/>
      <c r="ABA301" s="92"/>
      <c r="ABB301" s="92"/>
      <c r="ABC301" s="92"/>
      <c r="ABD301" s="92"/>
      <c r="ABE301" s="92"/>
      <c r="ABF301" s="92"/>
      <c r="ABG301" s="92"/>
      <c r="ABH301" s="92"/>
      <c r="ABI301" s="92"/>
      <c r="ABJ301" s="92"/>
      <c r="ABK301" s="92"/>
      <c r="ABL301" s="92"/>
      <c r="ABM301" s="92"/>
      <c r="ABN301" s="92"/>
      <c r="ABO301" s="92"/>
      <c r="ABP301" s="92"/>
      <c r="ABQ301" s="92"/>
      <c r="ABR301" s="92"/>
      <c r="ABS301" s="92"/>
      <c r="ABT301" s="92"/>
      <c r="ABU301" s="92"/>
      <c r="ABV301" s="92"/>
      <c r="ABW301" s="92"/>
      <c r="ABX301" s="92"/>
      <c r="ABY301" s="92"/>
      <c r="ABZ301" s="92"/>
      <c r="ACA301" s="92"/>
      <c r="ACB301" s="92"/>
      <c r="ACC301" s="92"/>
      <c r="ACD301" s="92"/>
      <c r="ACE301" s="92"/>
      <c r="ACF301" s="92"/>
      <c r="ACG301" s="92"/>
      <c r="ACH301" s="92"/>
      <c r="ACI301" s="92"/>
      <c r="ACJ301" s="92"/>
      <c r="ACK301" s="92"/>
      <c r="ACL301" s="92"/>
      <c r="ACM301" s="92"/>
      <c r="ACN301" s="92"/>
      <c r="ACO301" s="92"/>
      <c r="ACP301" s="92"/>
      <c r="ACQ301" s="92"/>
      <c r="ACR301" s="92"/>
      <c r="ACS301" s="92"/>
      <c r="ACT301" s="92"/>
      <c r="ACU301" s="92"/>
      <c r="ACV301" s="92"/>
      <c r="ACW301" s="92"/>
      <c r="ACX301" s="92"/>
      <c r="ACY301" s="92"/>
      <c r="ACZ301" s="92"/>
      <c r="ADA301" s="92"/>
      <c r="ADB301" s="92"/>
      <c r="ADC301" s="92"/>
      <c r="ADD301" s="92"/>
      <c r="ADE301" s="92"/>
      <c r="ADF301" s="92"/>
      <c r="ADG301" s="92"/>
      <c r="ADH301" s="92"/>
      <c r="ADI301" s="92"/>
      <c r="ADJ301" s="92"/>
      <c r="ADK301" s="92"/>
      <c r="ADL301" s="92"/>
      <c r="ADM301" s="92"/>
      <c r="ADN301" s="92"/>
      <c r="ADO301" s="92"/>
      <c r="ADP301" s="92"/>
      <c r="ADQ301" s="92"/>
      <c r="ADR301" s="92"/>
      <c r="ADS301" s="92"/>
      <c r="ADT301" s="92"/>
      <c r="ADU301" s="92"/>
      <c r="ADV301" s="92"/>
      <c r="ADW301" s="92"/>
      <c r="ADX301" s="92"/>
      <c r="ADY301" s="92"/>
      <c r="ADZ301" s="92"/>
      <c r="AEA301" s="92"/>
      <c r="AEB301" s="92"/>
      <c r="AEC301" s="92"/>
      <c r="AED301" s="92"/>
      <c r="AEE301" s="92"/>
      <c r="AEF301" s="92"/>
      <c r="AEG301" s="92"/>
      <c r="AEH301" s="92"/>
      <c r="AEI301" s="92"/>
      <c r="AEJ301" s="92"/>
      <c r="AEK301" s="92"/>
      <c r="AEL301" s="92"/>
      <c r="AEM301" s="92"/>
      <c r="AEN301" s="92"/>
      <c r="AEO301" s="92"/>
      <c r="AEP301" s="92"/>
      <c r="AEQ301" s="92"/>
      <c r="AER301" s="92"/>
      <c r="AES301" s="92"/>
      <c r="AET301" s="92"/>
      <c r="AEU301" s="92"/>
      <c r="AEV301" s="92"/>
      <c r="AEW301" s="92"/>
      <c r="AEX301" s="92"/>
      <c r="AEY301" s="92"/>
      <c r="AEZ301" s="92"/>
      <c r="AFA301" s="92"/>
      <c r="AFB301" s="92"/>
      <c r="AFC301" s="92"/>
      <c r="AFD301" s="92"/>
      <c r="AFE301" s="92"/>
      <c r="AFF301" s="92"/>
      <c r="AFG301" s="92"/>
      <c r="AFH301" s="92"/>
      <c r="AFI301" s="92"/>
      <c r="AFJ301" s="92"/>
      <c r="AFK301" s="92"/>
      <c r="AFL301" s="92"/>
      <c r="AFM301" s="92"/>
      <c r="AFN301" s="92"/>
      <c r="AFO301" s="92"/>
      <c r="AFP301" s="92"/>
      <c r="AFQ301" s="92"/>
      <c r="AFR301" s="92"/>
      <c r="AFS301" s="92"/>
      <c r="AFT301" s="92"/>
      <c r="AFU301" s="92"/>
      <c r="AFV301" s="92"/>
      <c r="AFW301" s="92"/>
      <c r="AFX301" s="92"/>
      <c r="AFY301" s="92"/>
      <c r="AFZ301" s="92"/>
      <c r="AGA301" s="92"/>
      <c r="AGB301" s="92"/>
      <c r="AGC301" s="92"/>
      <c r="AGD301" s="92"/>
      <c r="AGE301" s="92"/>
      <c r="AGF301" s="92"/>
      <c r="AGG301" s="92"/>
      <c r="AGH301" s="92"/>
      <c r="AGI301" s="92"/>
      <c r="AGJ301" s="92"/>
      <c r="AGK301" s="92"/>
      <c r="AGL301" s="92"/>
      <c r="AGM301" s="92"/>
      <c r="AGN301" s="92"/>
      <c r="AGO301" s="92"/>
      <c r="AGP301" s="92"/>
      <c r="AGQ301" s="92"/>
      <c r="AGR301" s="92"/>
      <c r="AGS301" s="92"/>
      <c r="AGT301" s="92"/>
      <c r="AGU301" s="92"/>
      <c r="AGV301" s="92"/>
      <c r="AGW301" s="92"/>
      <c r="AGX301" s="92"/>
      <c r="AGY301" s="92"/>
      <c r="AGZ301" s="92"/>
      <c r="AHA301" s="92"/>
      <c r="AHB301" s="92"/>
      <c r="AHC301" s="92"/>
      <c r="AHD301" s="92"/>
      <c r="AHE301" s="92"/>
      <c r="AHF301" s="92"/>
      <c r="AHG301" s="92"/>
      <c r="AHH301" s="92"/>
      <c r="AHI301" s="92"/>
      <c r="AHJ301" s="92"/>
      <c r="AHK301" s="92"/>
      <c r="AHL301" s="92"/>
      <c r="AHM301" s="92"/>
      <c r="AHN301" s="92"/>
      <c r="AHO301" s="92"/>
      <c r="AHP301" s="92"/>
      <c r="AHQ301" s="92"/>
      <c r="AHR301" s="92"/>
      <c r="AHS301" s="92"/>
      <c r="AHT301" s="92"/>
      <c r="AHU301" s="92"/>
      <c r="AHV301" s="92"/>
      <c r="AHW301" s="92"/>
      <c r="AHX301" s="92"/>
      <c r="AHY301" s="92"/>
      <c r="AHZ301" s="92"/>
      <c r="AIA301" s="92"/>
      <c r="AIB301" s="92"/>
      <c r="AIC301" s="92"/>
      <c r="AID301" s="92"/>
      <c r="AIE301" s="92"/>
      <c r="AIF301" s="92"/>
      <c r="AIG301" s="92"/>
      <c r="AIH301" s="92"/>
      <c r="AII301" s="92"/>
      <c r="AIJ301" s="92"/>
      <c r="AIK301" s="92"/>
      <c r="AIL301" s="92"/>
      <c r="AIM301" s="92"/>
      <c r="AIN301" s="92"/>
      <c r="AIO301" s="92"/>
      <c r="AIP301" s="92"/>
      <c r="AIQ301" s="92"/>
      <c r="AIR301" s="92"/>
      <c r="AIS301" s="92"/>
      <c r="AIT301" s="92"/>
      <c r="AIU301" s="92"/>
      <c r="AIV301" s="92"/>
      <c r="AIW301" s="92"/>
      <c r="AIX301" s="92"/>
      <c r="AIY301" s="92"/>
      <c r="AIZ301" s="92"/>
      <c r="AJA301" s="92"/>
      <c r="AJB301" s="92"/>
      <c r="AJC301" s="92"/>
      <c r="AJD301" s="92"/>
      <c r="AJE301" s="92"/>
      <c r="AJF301" s="92"/>
      <c r="AJG301" s="92"/>
      <c r="AJH301" s="92"/>
      <c r="AJI301" s="92"/>
      <c r="AJJ301" s="92"/>
      <c r="AJK301" s="92"/>
    </row>
    <row r="302" spans="1:947" s="515" customFormat="1" ht="12.75" customHeight="1">
      <c r="A302" s="93"/>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2"/>
      <c r="CL302" s="92"/>
      <c r="CM302" s="92"/>
      <c r="CN302" s="92"/>
      <c r="CO302" s="92"/>
      <c r="CP302" s="92"/>
      <c r="CQ302" s="92"/>
      <c r="CR302" s="92"/>
      <c r="CS302" s="92"/>
      <c r="CT302" s="92"/>
      <c r="CU302" s="92"/>
      <c r="CV302" s="92"/>
      <c r="CW302" s="92"/>
      <c r="CX302" s="92"/>
      <c r="CY302" s="92"/>
      <c r="CZ302" s="92"/>
      <c r="DA302" s="92"/>
      <c r="DB302" s="92"/>
      <c r="DC302" s="92"/>
      <c r="DD302" s="92"/>
      <c r="DE302" s="92"/>
      <c r="DF302" s="92"/>
      <c r="DG302" s="92"/>
      <c r="DH302" s="92"/>
      <c r="DI302" s="92"/>
      <c r="DJ302" s="92"/>
      <c r="DK302" s="92"/>
      <c r="DL302" s="92"/>
      <c r="DM302" s="92"/>
      <c r="DN302" s="92"/>
      <c r="DO302" s="92"/>
      <c r="DP302" s="92"/>
      <c r="DQ302" s="92"/>
      <c r="DR302" s="92"/>
      <c r="DS302" s="92"/>
      <c r="DT302" s="92"/>
      <c r="DU302" s="92"/>
      <c r="DV302" s="92"/>
      <c r="DW302" s="92"/>
      <c r="DX302" s="92"/>
      <c r="DY302" s="92"/>
      <c r="DZ302" s="92"/>
      <c r="EA302" s="92"/>
      <c r="EB302" s="92"/>
      <c r="EC302" s="92"/>
      <c r="ED302" s="92"/>
      <c r="EE302" s="92"/>
      <c r="EF302" s="92"/>
      <c r="EG302" s="92"/>
      <c r="EH302" s="92"/>
      <c r="EI302" s="92"/>
      <c r="EJ302" s="92"/>
      <c r="EK302" s="92"/>
      <c r="EL302" s="92"/>
      <c r="EM302" s="92"/>
      <c r="EN302" s="92"/>
      <c r="EO302" s="92"/>
      <c r="EP302" s="92"/>
      <c r="EQ302" s="92"/>
      <c r="ER302" s="92"/>
      <c r="ES302" s="92"/>
      <c r="ET302" s="92"/>
      <c r="EU302" s="92"/>
      <c r="EV302" s="92"/>
      <c r="EW302" s="92"/>
      <c r="EX302" s="92"/>
      <c r="EY302" s="92"/>
      <c r="EZ302" s="92"/>
      <c r="FA302" s="92"/>
      <c r="FB302" s="92"/>
      <c r="FC302" s="92"/>
      <c r="FD302" s="92"/>
      <c r="FE302" s="92"/>
      <c r="FF302" s="92"/>
      <c r="FG302" s="92"/>
      <c r="FH302" s="92"/>
      <c r="FI302" s="92"/>
      <c r="FJ302" s="92"/>
      <c r="FK302" s="92"/>
      <c r="FL302" s="92"/>
      <c r="FM302" s="92"/>
      <c r="FN302" s="92"/>
      <c r="FO302" s="92"/>
      <c r="FP302" s="92"/>
      <c r="FQ302" s="92"/>
      <c r="FR302" s="92"/>
      <c r="FS302" s="92"/>
      <c r="FT302" s="92"/>
      <c r="FU302" s="92"/>
      <c r="FV302" s="92"/>
      <c r="FW302" s="92"/>
      <c r="FX302" s="92"/>
      <c r="FY302" s="92"/>
      <c r="FZ302" s="92"/>
      <c r="GA302" s="92"/>
      <c r="GB302" s="92"/>
      <c r="GC302" s="92"/>
      <c r="GD302" s="92"/>
      <c r="GE302" s="92"/>
      <c r="GF302" s="92"/>
      <c r="GG302" s="92"/>
      <c r="GH302" s="92"/>
      <c r="GI302" s="92"/>
      <c r="GJ302" s="92"/>
      <c r="GK302" s="92"/>
      <c r="GL302" s="92"/>
      <c r="GM302" s="92"/>
      <c r="GN302" s="92"/>
      <c r="GO302" s="92"/>
      <c r="GP302" s="92"/>
      <c r="GQ302" s="92"/>
      <c r="GR302" s="92"/>
      <c r="GS302" s="92"/>
      <c r="GT302" s="92"/>
      <c r="GU302" s="92"/>
      <c r="GV302" s="92"/>
      <c r="GW302" s="92"/>
      <c r="GX302" s="92"/>
      <c r="GY302" s="92"/>
      <c r="GZ302" s="92"/>
      <c r="HA302" s="92"/>
      <c r="HB302" s="92"/>
      <c r="HC302" s="92"/>
      <c r="HD302" s="92"/>
      <c r="HE302" s="92"/>
      <c r="HF302" s="92"/>
      <c r="HG302" s="92"/>
      <c r="HH302" s="92"/>
      <c r="HI302" s="92"/>
      <c r="HJ302" s="92"/>
      <c r="HK302" s="92"/>
      <c r="HL302" s="92"/>
      <c r="HM302" s="92"/>
      <c r="HN302" s="92"/>
      <c r="HO302" s="92"/>
      <c r="HP302" s="92"/>
      <c r="HQ302" s="92"/>
      <c r="HR302" s="92"/>
      <c r="HS302" s="92"/>
      <c r="HT302" s="92"/>
      <c r="HU302" s="92"/>
      <c r="HV302" s="92"/>
      <c r="HW302" s="92"/>
      <c r="HX302" s="92"/>
      <c r="HY302" s="92"/>
      <c r="HZ302" s="92"/>
      <c r="IA302" s="92"/>
      <c r="IB302" s="92"/>
      <c r="IC302" s="92"/>
      <c r="ID302" s="92"/>
      <c r="IE302" s="92"/>
      <c r="IF302" s="92"/>
      <c r="IG302" s="92"/>
      <c r="IH302" s="92"/>
      <c r="II302" s="92"/>
      <c r="IJ302" s="92"/>
      <c r="IK302" s="92"/>
      <c r="IL302" s="92"/>
      <c r="IM302" s="92"/>
      <c r="IN302" s="92"/>
      <c r="IO302" s="92"/>
      <c r="IP302" s="92"/>
      <c r="IQ302" s="92"/>
      <c r="IR302" s="92"/>
      <c r="IS302" s="92"/>
      <c r="IT302" s="92"/>
      <c r="IU302" s="92"/>
      <c r="IV302" s="92"/>
      <c r="IW302" s="92"/>
      <c r="IX302" s="92"/>
      <c r="IY302" s="92"/>
      <c r="IZ302" s="92"/>
      <c r="JA302" s="92"/>
      <c r="JB302" s="92"/>
      <c r="JC302" s="92"/>
      <c r="JD302" s="92"/>
      <c r="JE302" s="92"/>
      <c r="JF302" s="92"/>
      <c r="JG302" s="92"/>
      <c r="JH302" s="92"/>
      <c r="JI302" s="92"/>
      <c r="JJ302" s="92"/>
      <c r="JK302" s="92"/>
      <c r="JL302" s="92"/>
      <c r="JM302" s="92"/>
      <c r="JN302" s="92"/>
      <c r="JO302" s="92"/>
      <c r="JP302" s="92"/>
      <c r="JQ302" s="92"/>
      <c r="JR302" s="92"/>
      <c r="JS302" s="92"/>
      <c r="JT302" s="92"/>
      <c r="JU302" s="92"/>
      <c r="JV302" s="92"/>
      <c r="JW302" s="92"/>
      <c r="JX302" s="92"/>
      <c r="JY302" s="92"/>
      <c r="JZ302" s="92"/>
      <c r="KA302" s="92"/>
      <c r="KB302" s="92"/>
      <c r="KC302" s="92"/>
      <c r="KD302" s="92"/>
      <c r="KE302" s="92"/>
      <c r="KF302" s="92"/>
      <c r="KG302" s="92"/>
      <c r="KH302" s="92"/>
      <c r="KI302" s="92"/>
      <c r="KJ302" s="92"/>
      <c r="KK302" s="92"/>
      <c r="KL302" s="92"/>
      <c r="KM302" s="92"/>
      <c r="KN302" s="92"/>
      <c r="KO302" s="92"/>
      <c r="KP302" s="92"/>
      <c r="KQ302" s="92"/>
      <c r="KR302" s="92"/>
      <c r="KS302" s="92"/>
      <c r="KT302" s="92"/>
      <c r="KU302" s="92"/>
      <c r="KV302" s="92"/>
      <c r="KW302" s="92"/>
      <c r="KX302" s="92"/>
      <c r="KY302" s="92"/>
      <c r="KZ302" s="92"/>
      <c r="LA302" s="92"/>
      <c r="LB302" s="92"/>
      <c r="LC302" s="92"/>
      <c r="LD302" s="92"/>
      <c r="LE302" s="92"/>
      <c r="LF302" s="92"/>
      <c r="LG302" s="92"/>
      <c r="LH302" s="92"/>
      <c r="LI302" s="92"/>
      <c r="LJ302" s="92"/>
      <c r="LK302" s="92"/>
      <c r="LL302" s="92"/>
      <c r="LM302" s="92"/>
      <c r="LN302" s="92"/>
      <c r="LO302" s="92"/>
      <c r="LP302" s="92"/>
      <c r="LQ302" s="92"/>
      <c r="LR302" s="92"/>
      <c r="LS302" s="92"/>
      <c r="LT302" s="92"/>
      <c r="LU302" s="92"/>
      <c r="LV302" s="92"/>
      <c r="LW302" s="92"/>
      <c r="LX302" s="92"/>
      <c r="LY302" s="92"/>
      <c r="LZ302" s="92"/>
      <c r="MA302" s="92"/>
      <c r="MB302" s="92"/>
      <c r="MC302" s="92"/>
      <c r="MD302" s="92"/>
      <c r="ME302" s="92"/>
      <c r="MF302" s="92"/>
      <c r="MG302" s="92"/>
      <c r="MH302" s="92"/>
      <c r="MI302" s="92"/>
      <c r="MJ302" s="92"/>
      <c r="MK302" s="92"/>
      <c r="ML302" s="92"/>
      <c r="MM302" s="92"/>
      <c r="MN302" s="92"/>
      <c r="MO302" s="92"/>
      <c r="MP302" s="92"/>
      <c r="MQ302" s="92"/>
      <c r="MR302" s="92"/>
      <c r="MS302" s="92"/>
      <c r="MT302" s="92"/>
      <c r="MU302" s="92"/>
      <c r="MV302" s="92"/>
      <c r="MW302" s="92"/>
      <c r="MX302" s="92"/>
      <c r="MY302" s="92"/>
      <c r="MZ302" s="92"/>
      <c r="NA302" s="92"/>
      <c r="NB302" s="92"/>
      <c r="NC302" s="92"/>
      <c r="ND302" s="92"/>
      <c r="NE302" s="92"/>
      <c r="NF302" s="92"/>
      <c r="NG302" s="92"/>
      <c r="NH302" s="92"/>
      <c r="NI302" s="92"/>
      <c r="NJ302" s="92"/>
      <c r="NK302" s="92"/>
      <c r="NL302" s="92"/>
      <c r="NM302" s="92"/>
      <c r="NN302" s="92"/>
      <c r="NO302" s="92"/>
      <c r="NP302" s="92"/>
      <c r="NQ302" s="92"/>
      <c r="NR302" s="92"/>
      <c r="NS302" s="92"/>
      <c r="NT302" s="92"/>
      <c r="NU302" s="92"/>
      <c r="NV302" s="92"/>
      <c r="NW302" s="92"/>
      <c r="NX302" s="92"/>
      <c r="NY302" s="92"/>
      <c r="NZ302" s="92"/>
      <c r="OA302" s="92"/>
      <c r="OB302" s="92"/>
      <c r="OC302" s="92"/>
      <c r="OD302" s="92"/>
      <c r="OE302" s="92"/>
      <c r="OF302" s="92"/>
      <c r="OG302" s="92"/>
      <c r="OH302" s="92"/>
      <c r="OI302" s="92"/>
      <c r="OJ302" s="92"/>
      <c r="OK302" s="92"/>
      <c r="OL302" s="92"/>
      <c r="OM302" s="92"/>
      <c r="ON302" s="92"/>
      <c r="OO302" s="92"/>
      <c r="OP302" s="92"/>
      <c r="OQ302" s="92"/>
      <c r="OR302" s="92"/>
      <c r="OS302" s="92"/>
      <c r="OT302" s="92"/>
      <c r="OU302" s="92"/>
      <c r="OV302" s="92"/>
      <c r="OW302" s="92"/>
      <c r="OX302" s="92"/>
      <c r="OY302" s="92"/>
      <c r="OZ302" s="92"/>
      <c r="PA302" s="92"/>
      <c r="PB302" s="92"/>
      <c r="PC302" s="92"/>
      <c r="PD302" s="92"/>
      <c r="PE302" s="92"/>
      <c r="PF302" s="92"/>
      <c r="PG302" s="92"/>
      <c r="PH302" s="92"/>
      <c r="PI302" s="92"/>
      <c r="PJ302" s="92"/>
      <c r="PK302" s="92"/>
      <c r="PL302" s="92"/>
      <c r="PM302" s="92"/>
      <c r="PN302" s="92"/>
      <c r="PO302" s="92"/>
      <c r="PP302" s="92"/>
      <c r="PQ302" s="92"/>
      <c r="PR302" s="92"/>
      <c r="PS302" s="92"/>
      <c r="PT302" s="92"/>
      <c r="PU302" s="92"/>
      <c r="PV302" s="92"/>
      <c r="PW302" s="92"/>
      <c r="PX302" s="92"/>
      <c r="PY302" s="92"/>
      <c r="PZ302" s="92"/>
      <c r="QA302" s="92"/>
      <c r="QB302" s="92"/>
      <c r="QC302" s="92"/>
      <c r="QD302" s="92"/>
      <c r="QE302" s="92"/>
      <c r="QF302" s="92"/>
      <c r="QG302" s="92"/>
      <c r="QH302" s="92"/>
      <c r="QI302" s="92"/>
      <c r="QJ302" s="92"/>
      <c r="QK302" s="92"/>
      <c r="QL302" s="92"/>
      <c r="QM302" s="92"/>
      <c r="QN302" s="92"/>
      <c r="QO302" s="92"/>
      <c r="QP302" s="92"/>
      <c r="QQ302" s="92"/>
      <c r="QR302" s="92"/>
      <c r="QS302" s="92"/>
      <c r="QT302" s="92"/>
      <c r="QU302" s="92"/>
      <c r="QV302" s="92"/>
      <c r="QW302" s="92"/>
      <c r="QX302" s="92"/>
      <c r="QY302" s="92"/>
      <c r="QZ302" s="92"/>
      <c r="RA302" s="92"/>
      <c r="RB302" s="92"/>
      <c r="RC302" s="92"/>
      <c r="RD302" s="92"/>
      <c r="RE302" s="92"/>
      <c r="RF302" s="92"/>
      <c r="RG302" s="92"/>
      <c r="RH302" s="92"/>
      <c r="RI302" s="92"/>
      <c r="RJ302" s="92"/>
      <c r="RK302" s="92"/>
      <c r="RL302" s="92"/>
      <c r="RM302" s="92"/>
      <c r="RN302" s="92"/>
      <c r="RO302" s="92"/>
      <c r="RP302" s="92"/>
      <c r="RQ302" s="92"/>
      <c r="RR302" s="92"/>
      <c r="RS302" s="92"/>
      <c r="RT302" s="92"/>
      <c r="RU302" s="92"/>
      <c r="RV302" s="92"/>
      <c r="RW302" s="92"/>
      <c r="RX302" s="92"/>
      <c r="RY302" s="92"/>
      <c r="RZ302" s="92"/>
      <c r="SA302" s="92"/>
      <c r="SB302" s="92"/>
      <c r="SC302" s="92"/>
      <c r="SD302" s="92"/>
      <c r="SE302" s="92"/>
      <c r="SF302" s="92"/>
      <c r="SG302" s="92"/>
      <c r="SH302" s="92"/>
      <c r="SI302" s="92"/>
      <c r="SJ302" s="92"/>
      <c r="SK302" s="92"/>
      <c r="SL302" s="92"/>
      <c r="SM302" s="92"/>
      <c r="SN302" s="92"/>
      <c r="SO302" s="92"/>
      <c r="SP302" s="92"/>
      <c r="SQ302" s="92"/>
      <c r="SR302" s="92"/>
      <c r="SS302" s="92"/>
      <c r="ST302" s="92"/>
      <c r="SU302" s="92"/>
      <c r="SV302" s="92"/>
      <c r="SW302" s="92"/>
      <c r="SX302" s="92"/>
      <c r="SY302" s="92"/>
      <c r="SZ302" s="92"/>
      <c r="TA302" s="92"/>
      <c r="TB302" s="92"/>
      <c r="TC302" s="92"/>
      <c r="TD302" s="92"/>
      <c r="TE302" s="92"/>
      <c r="TF302" s="92"/>
      <c r="TG302" s="92"/>
      <c r="TH302" s="92"/>
      <c r="TI302" s="92"/>
      <c r="TJ302" s="92"/>
      <c r="TK302" s="92"/>
      <c r="TL302" s="92"/>
      <c r="TM302" s="92"/>
      <c r="TN302" s="92"/>
      <c r="TO302" s="92"/>
      <c r="TP302" s="92"/>
      <c r="TQ302" s="92"/>
      <c r="TR302" s="92"/>
      <c r="TS302" s="92"/>
      <c r="TT302" s="92"/>
      <c r="TU302" s="92"/>
      <c r="TV302" s="92"/>
      <c r="TW302" s="92"/>
      <c r="TX302" s="92"/>
      <c r="TY302" s="92"/>
      <c r="TZ302" s="92"/>
      <c r="UA302" s="92"/>
      <c r="UB302" s="92"/>
      <c r="UC302" s="92"/>
      <c r="UD302" s="92"/>
      <c r="UE302" s="92"/>
      <c r="UF302" s="92"/>
      <c r="UG302" s="92"/>
      <c r="UH302" s="92"/>
      <c r="UI302" s="92"/>
      <c r="UJ302" s="92"/>
      <c r="UK302" s="92"/>
      <c r="UL302" s="92"/>
      <c r="UM302" s="92"/>
      <c r="UN302" s="92"/>
      <c r="UO302" s="92"/>
      <c r="UP302" s="92"/>
      <c r="UQ302" s="92"/>
      <c r="UR302" s="92"/>
      <c r="US302" s="92"/>
      <c r="UT302" s="92"/>
      <c r="UU302" s="92"/>
      <c r="UV302" s="92"/>
      <c r="UW302" s="92"/>
      <c r="UX302" s="92"/>
      <c r="UY302" s="92"/>
      <c r="UZ302" s="92"/>
      <c r="VA302" s="92"/>
      <c r="VB302" s="92"/>
      <c r="VC302" s="92"/>
      <c r="VD302" s="92"/>
      <c r="VE302" s="92"/>
      <c r="VF302" s="92"/>
      <c r="VG302" s="92"/>
      <c r="VH302" s="92"/>
      <c r="VI302" s="92"/>
      <c r="VJ302" s="92"/>
      <c r="VK302" s="92"/>
      <c r="VL302" s="92"/>
      <c r="VM302" s="92"/>
      <c r="VN302" s="92"/>
      <c r="VO302" s="92"/>
      <c r="VP302" s="92"/>
      <c r="VQ302" s="92"/>
      <c r="VR302" s="92"/>
      <c r="VS302" s="92"/>
      <c r="VT302" s="92"/>
      <c r="VU302" s="92"/>
      <c r="VV302" s="92"/>
      <c r="VW302" s="92"/>
      <c r="VX302" s="92"/>
      <c r="VY302" s="92"/>
      <c r="VZ302" s="92"/>
      <c r="WA302" s="92"/>
      <c r="WB302" s="92"/>
      <c r="WC302" s="92"/>
      <c r="WD302" s="92"/>
      <c r="WE302" s="92"/>
      <c r="WF302" s="92"/>
      <c r="WG302" s="92"/>
      <c r="WH302" s="92"/>
      <c r="WI302" s="92"/>
      <c r="WJ302" s="92"/>
      <c r="WK302" s="92"/>
      <c r="WL302" s="92"/>
      <c r="WM302" s="92"/>
      <c r="WN302" s="92"/>
      <c r="WO302" s="92"/>
      <c r="WP302" s="92"/>
      <c r="WQ302" s="92"/>
      <c r="WR302" s="92"/>
      <c r="WS302" s="92"/>
      <c r="WT302" s="92"/>
      <c r="WU302" s="92"/>
      <c r="WV302" s="92"/>
      <c r="WW302" s="92"/>
      <c r="WX302" s="92"/>
      <c r="WY302" s="92"/>
      <c r="WZ302" s="92"/>
      <c r="XA302" s="92"/>
      <c r="XB302" s="92"/>
      <c r="XC302" s="92"/>
      <c r="XD302" s="92"/>
      <c r="XE302" s="92"/>
      <c r="XF302" s="92"/>
      <c r="XG302" s="92"/>
      <c r="XH302" s="92"/>
      <c r="XI302" s="92"/>
      <c r="XJ302" s="92"/>
      <c r="XK302" s="92"/>
      <c r="XL302" s="92"/>
      <c r="XM302" s="92"/>
      <c r="XN302" s="92"/>
      <c r="XO302" s="92"/>
      <c r="XP302" s="92"/>
      <c r="XQ302" s="92"/>
      <c r="XR302" s="92"/>
      <c r="XS302" s="92"/>
      <c r="XT302" s="92"/>
      <c r="XU302" s="92"/>
      <c r="XV302" s="92"/>
      <c r="XW302" s="92"/>
      <c r="XX302" s="92"/>
      <c r="XY302" s="92"/>
      <c r="XZ302" s="92"/>
      <c r="YA302" s="92"/>
      <c r="YB302" s="92"/>
      <c r="YC302" s="92"/>
      <c r="YD302" s="92"/>
      <c r="YE302" s="92"/>
      <c r="YF302" s="92"/>
      <c r="YG302" s="92"/>
      <c r="YH302" s="92"/>
      <c r="YI302" s="92"/>
      <c r="YJ302" s="92"/>
      <c r="YK302" s="92"/>
      <c r="YL302" s="92"/>
      <c r="YM302" s="92"/>
      <c r="YN302" s="92"/>
      <c r="YO302" s="92"/>
      <c r="YP302" s="92"/>
      <c r="YQ302" s="92"/>
      <c r="YR302" s="92"/>
      <c r="YS302" s="92"/>
      <c r="YT302" s="92"/>
      <c r="YU302" s="92"/>
      <c r="YV302" s="92"/>
      <c r="YW302" s="92"/>
      <c r="YX302" s="92"/>
      <c r="YY302" s="92"/>
      <c r="YZ302" s="92"/>
      <c r="ZA302" s="92"/>
      <c r="ZB302" s="92"/>
      <c r="ZC302" s="92"/>
      <c r="ZD302" s="92"/>
      <c r="ZE302" s="92"/>
      <c r="ZF302" s="92"/>
      <c r="ZG302" s="92"/>
      <c r="ZH302" s="92"/>
      <c r="ZI302" s="92"/>
      <c r="ZJ302" s="92"/>
      <c r="ZK302" s="92"/>
      <c r="ZL302" s="92"/>
      <c r="ZM302" s="92"/>
      <c r="ZN302" s="92"/>
      <c r="ZO302" s="92"/>
      <c r="ZP302" s="92"/>
      <c r="ZQ302" s="92"/>
      <c r="ZR302" s="92"/>
      <c r="ZS302" s="92"/>
      <c r="ZT302" s="92"/>
      <c r="ZU302" s="92"/>
      <c r="ZV302" s="92"/>
      <c r="ZW302" s="92"/>
      <c r="ZX302" s="92"/>
      <c r="ZY302" s="92"/>
      <c r="ZZ302" s="92"/>
      <c r="AAA302" s="92"/>
      <c r="AAB302" s="92"/>
      <c r="AAC302" s="92"/>
      <c r="AAD302" s="92"/>
      <c r="AAE302" s="92"/>
      <c r="AAF302" s="92"/>
      <c r="AAG302" s="92"/>
      <c r="AAH302" s="92"/>
      <c r="AAI302" s="92"/>
      <c r="AAJ302" s="92"/>
      <c r="AAK302" s="92"/>
      <c r="AAL302" s="92"/>
      <c r="AAM302" s="92"/>
      <c r="AAN302" s="92"/>
      <c r="AAO302" s="92"/>
      <c r="AAP302" s="92"/>
      <c r="AAQ302" s="92"/>
      <c r="AAR302" s="92"/>
      <c r="AAS302" s="92"/>
      <c r="AAT302" s="92"/>
      <c r="AAU302" s="92"/>
      <c r="AAV302" s="92"/>
      <c r="AAW302" s="92"/>
      <c r="AAX302" s="92"/>
      <c r="AAY302" s="92"/>
      <c r="AAZ302" s="92"/>
      <c r="ABA302" s="92"/>
      <c r="ABB302" s="92"/>
      <c r="ABC302" s="92"/>
      <c r="ABD302" s="92"/>
      <c r="ABE302" s="92"/>
      <c r="ABF302" s="92"/>
      <c r="ABG302" s="92"/>
      <c r="ABH302" s="92"/>
      <c r="ABI302" s="92"/>
      <c r="ABJ302" s="92"/>
      <c r="ABK302" s="92"/>
      <c r="ABL302" s="92"/>
      <c r="ABM302" s="92"/>
      <c r="ABN302" s="92"/>
      <c r="ABO302" s="92"/>
      <c r="ABP302" s="92"/>
      <c r="ABQ302" s="92"/>
      <c r="ABR302" s="92"/>
      <c r="ABS302" s="92"/>
      <c r="ABT302" s="92"/>
      <c r="ABU302" s="92"/>
      <c r="ABV302" s="92"/>
      <c r="ABW302" s="92"/>
      <c r="ABX302" s="92"/>
      <c r="ABY302" s="92"/>
      <c r="ABZ302" s="92"/>
      <c r="ACA302" s="92"/>
      <c r="ACB302" s="92"/>
      <c r="ACC302" s="92"/>
      <c r="ACD302" s="92"/>
      <c r="ACE302" s="92"/>
      <c r="ACF302" s="92"/>
      <c r="ACG302" s="92"/>
      <c r="ACH302" s="92"/>
      <c r="ACI302" s="92"/>
      <c r="ACJ302" s="92"/>
      <c r="ACK302" s="92"/>
      <c r="ACL302" s="92"/>
      <c r="ACM302" s="92"/>
      <c r="ACN302" s="92"/>
      <c r="ACO302" s="92"/>
      <c r="ACP302" s="92"/>
      <c r="ACQ302" s="92"/>
      <c r="ACR302" s="92"/>
      <c r="ACS302" s="92"/>
      <c r="ACT302" s="92"/>
      <c r="ACU302" s="92"/>
      <c r="ACV302" s="92"/>
      <c r="ACW302" s="92"/>
      <c r="ACX302" s="92"/>
      <c r="ACY302" s="92"/>
      <c r="ACZ302" s="92"/>
      <c r="ADA302" s="92"/>
      <c r="ADB302" s="92"/>
      <c r="ADC302" s="92"/>
      <c r="ADD302" s="92"/>
      <c r="ADE302" s="92"/>
      <c r="ADF302" s="92"/>
      <c r="ADG302" s="92"/>
      <c r="ADH302" s="92"/>
      <c r="ADI302" s="92"/>
      <c r="ADJ302" s="92"/>
      <c r="ADK302" s="92"/>
      <c r="ADL302" s="92"/>
      <c r="ADM302" s="92"/>
      <c r="ADN302" s="92"/>
      <c r="ADO302" s="92"/>
      <c r="ADP302" s="92"/>
      <c r="ADQ302" s="92"/>
      <c r="ADR302" s="92"/>
      <c r="ADS302" s="92"/>
      <c r="ADT302" s="92"/>
      <c r="ADU302" s="92"/>
      <c r="ADV302" s="92"/>
      <c r="ADW302" s="92"/>
      <c r="ADX302" s="92"/>
      <c r="ADY302" s="92"/>
      <c r="ADZ302" s="92"/>
      <c r="AEA302" s="92"/>
      <c r="AEB302" s="92"/>
      <c r="AEC302" s="92"/>
      <c r="AED302" s="92"/>
      <c r="AEE302" s="92"/>
      <c r="AEF302" s="92"/>
      <c r="AEG302" s="92"/>
      <c r="AEH302" s="92"/>
      <c r="AEI302" s="92"/>
      <c r="AEJ302" s="92"/>
      <c r="AEK302" s="92"/>
      <c r="AEL302" s="92"/>
      <c r="AEM302" s="92"/>
      <c r="AEN302" s="92"/>
      <c r="AEO302" s="92"/>
      <c r="AEP302" s="92"/>
      <c r="AEQ302" s="92"/>
      <c r="AER302" s="92"/>
      <c r="AES302" s="92"/>
      <c r="AET302" s="92"/>
      <c r="AEU302" s="92"/>
      <c r="AEV302" s="92"/>
      <c r="AEW302" s="92"/>
      <c r="AEX302" s="92"/>
      <c r="AEY302" s="92"/>
      <c r="AEZ302" s="92"/>
      <c r="AFA302" s="92"/>
      <c r="AFB302" s="92"/>
      <c r="AFC302" s="92"/>
      <c r="AFD302" s="92"/>
      <c r="AFE302" s="92"/>
      <c r="AFF302" s="92"/>
      <c r="AFG302" s="92"/>
      <c r="AFH302" s="92"/>
      <c r="AFI302" s="92"/>
      <c r="AFJ302" s="92"/>
      <c r="AFK302" s="92"/>
      <c r="AFL302" s="92"/>
      <c r="AFM302" s="92"/>
      <c r="AFN302" s="92"/>
      <c r="AFO302" s="92"/>
      <c r="AFP302" s="92"/>
      <c r="AFQ302" s="92"/>
      <c r="AFR302" s="92"/>
      <c r="AFS302" s="92"/>
      <c r="AFT302" s="92"/>
      <c r="AFU302" s="92"/>
      <c r="AFV302" s="92"/>
      <c r="AFW302" s="92"/>
      <c r="AFX302" s="92"/>
      <c r="AFY302" s="92"/>
      <c r="AFZ302" s="92"/>
      <c r="AGA302" s="92"/>
      <c r="AGB302" s="92"/>
      <c r="AGC302" s="92"/>
      <c r="AGD302" s="92"/>
      <c r="AGE302" s="92"/>
      <c r="AGF302" s="92"/>
      <c r="AGG302" s="92"/>
      <c r="AGH302" s="92"/>
      <c r="AGI302" s="92"/>
      <c r="AGJ302" s="92"/>
      <c r="AGK302" s="92"/>
      <c r="AGL302" s="92"/>
      <c r="AGM302" s="92"/>
      <c r="AGN302" s="92"/>
      <c r="AGO302" s="92"/>
      <c r="AGP302" s="92"/>
      <c r="AGQ302" s="92"/>
      <c r="AGR302" s="92"/>
      <c r="AGS302" s="92"/>
      <c r="AGT302" s="92"/>
      <c r="AGU302" s="92"/>
      <c r="AGV302" s="92"/>
      <c r="AGW302" s="92"/>
      <c r="AGX302" s="92"/>
      <c r="AGY302" s="92"/>
      <c r="AGZ302" s="92"/>
      <c r="AHA302" s="92"/>
      <c r="AHB302" s="92"/>
      <c r="AHC302" s="92"/>
      <c r="AHD302" s="92"/>
      <c r="AHE302" s="92"/>
      <c r="AHF302" s="92"/>
      <c r="AHG302" s="92"/>
      <c r="AHH302" s="92"/>
      <c r="AHI302" s="92"/>
      <c r="AHJ302" s="92"/>
      <c r="AHK302" s="92"/>
      <c r="AHL302" s="92"/>
      <c r="AHM302" s="92"/>
      <c r="AHN302" s="92"/>
      <c r="AHO302" s="92"/>
      <c r="AHP302" s="92"/>
      <c r="AHQ302" s="92"/>
      <c r="AHR302" s="92"/>
      <c r="AHS302" s="92"/>
      <c r="AHT302" s="92"/>
      <c r="AHU302" s="92"/>
      <c r="AHV302" s="92"/>
      <c r="AHW302" s="92"/>
      <c r="AHX302" s="92"/>
      <c r="AHY302" s="92"/>
      <c r="AHZ302" s="92"/>
      <c r="AIA302" s="92"/>
      <c r="AIB302" s="92"/>
      <c r="AIC302" s="92"/>
      <c r="AID302" s="92"/>
      <c r="AIE302" s="92"/>
      <c r="AIF302" s="92"/>
      <c r="AIG302" s="92"/>
      <c r="AIH302" s="92"/>
      <c r="AII302" s="92"/>
      <c r="AIJ302" s="92"/>
      <c r="AIK302" s="92"/>
      <c r="AIL302" s="92"/>
      <c r="AIM302" s="92"/>
      <c r="AIN302" s="92"/>
      <c r="AIO302" s="92"/>
      <c r="AIP302" s="92"/>
      <c r="AIQ302" s="92"/>
      <c r="AIR302" s="92"/>
      <c r="AIS302" s="92"/>
      <c r="AIT302" s="92"/>
      <c r="AIU302" s="92"/>
      <c r="AIV302" s="92"/>
      <c r="AIW302" s="92"/>
      <c r="AIX302" s="92"/>
      <c r="AIY302" s="92"/>
      <c r="AIZ302" s="92"/>
      <c r="AJA302" s="92"/>
      <c r="AJB302" s="92"/>
      <c r="AJC302" s="92"/>
      <c r="AJD302" s="92"/>
      <c r="AJE302" s="92"/>
      <c r="AJF302" s="92"/>
      <c r="AJG302" s="92"/>
      <c r="AJH302" s="92"/>
      <c r="AJI302" s="92"/>
      <c r="AJJ302" s="92"/>
      <c r="AJK302" s="92"/>
    </row>
    <row r="303" spans="1:947" s="515" customFormat="1" ht="12.75" customHeight="1">
      <c r="A303" s="93"/>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c r="CK303" s="92"/>
      <c r="CL303" s="92"/>
      <c r="CM303" s="92"/>
      <c r="CN303" s="92"/>
      <c r="CO303" s="92"/>
      <c r="CP303" s="92"/>
      <c r="CQ303" s="92"/>
      <c r="CR303" s="92"/>
      <c r="CS303" s="92"/>
      <c r="CT303" s="92"/>
      <c r="CU303" s="92"/>
      <c r="CV303" s="92"/>
      <c r="CW303" s="92"/>
      <c r="CX303" s="92"/>
      <c r="CY303" s="92"/>
      <c r="CZ303" s="92"/>
      <c r="DA303" s="92"/>
      <c r="DB303" s="92"/>
      <c r="DC303" s="92"/>
      <c r="DD303" s="92"/>
      <c r="DE303" s="92"/>
      <c r="DF303" s="92"/>
      <c r="DG303" s="92"/>
      <c r="DH303" s="92"/>
      <c r="DI303" s="92"/>
      <c r="DJ303" s="92"/>
      <c r="DK303" s="92"/>
      <c r="DL303" s="92"/>
      <c r="DM303" s="92"/>
      <c r="DN303" s="92"/>
      <c r="DO303" s="92"/>
      <c r="DP303" s="92"/>
      <c r="DQ303" s="92"/>
      <c r="DR303" s="92"/>
      <c r="DS303" s="92"/>
      <c r="DT303" s="92"/>
      <c r="DU303" s="92"/>
      <c r="DV303" s="92"/>
      <c r="DW303" s="92"/>
      <c r="DX303" s="92"/>
      <c r="DY303" s="92"/>
      <c r="DZ303" s="92"/>
      <c r="EA303" s="92"/>
      <c r="EB303" s="92"/>
      <c r="EC303" s="92"/>
      <c r="ED303" s="92"/>
      <c r="EE303" s="92"/>
      <c r="EF303" s="92"/>
      <c r="EG303" s="92"/>
      <c r="EH303" s="92"/>
      <c r="EI303" s="92"/>
      <c r="EJ303" s="92"/>
      <c r="EK303" s="92"/>
      <c r="EL303" s="92"/>
      <c r="EM303" s="92"/>
      <c r="EN303" s="92"/>
      <c r="EO303" s="92"/>
      <c r="EP303" s="92"/>
      <c r="EQ303" s="92"/>
      <c r="ER303" s="92"/>
      <c r="ES303" s="92"/>
      <c r="ET303" s="92"/>
      <c r="EU303" s="92"/>
      <c r="EV303" s="92"/>
      <c r="EW303" s="92"/>
      <c r="EX303" s="92"/>
      <c r="EY303" s="92"/>
      <c r="EZ303" s="92"/>
      <c r="FA303" s="92"/>
      <c r="FB303" s="92"/>
      <c r="FC303" s="92"/>
      <c r="FD303" s="92"/>
      <c r="FE303" s="92"/>
      <c r="FF303" s="92"/>
      <c r="FG303" s="92"/>
      <c r="FH303" s="92"/>
      <c r="FI303" s="92"/>
      <c r="FJ303" s="92"/>
      <c r="FK303" s="92"/>
      <c r="FL303" s="92"/>
      <c r="FM303" s="92"/>
      <c r="FN303" s="92"/>
      <c r="FO303" s="92"/>
      <c r="FP303" s="92"/>
      <c r="FQ303" s="92"/>
      <c r="FR303" s="92"/>
      <c r="FS303" s="92"/>
      <c r="FT303" s="92"/>
      <c r="FU303" s="92"/>
      <c r="FV303" s="92"/>
      <c r="FW303" s="92"/>
      <c r="FX303" s="92"/>
      <c r="FY303" s="92"/>
      <c r="FZ303" s="92"/>
      <c r="GA303" s="92"/>
      <c r="GB303" s="92"/>
      <c r="GC303" s="92"/>
      <c r="GD303" s="92"/>
      <c r="GE303" s="92"/>
      <c r="GF303" s="92"/>
      <c r="GG303" s="92"/>
      <c r="GH303" s="92"/>
      <c r="GI303" s="92"/>
      <c r="GJ303" s="92"/>
      <c r="GK303" s="92"/>
      <c r="GL303" s="92"/>
      <c r="GM303" s="92"/>
      <c r="GN303" s="92"/>
      <c r="GO303" s="92"/>
      <c r="GP303" s="92"/>
      <c r="GQ303" s="92"/>
      <c r="GR303" s="92"/>
      <c r="GS303" s="92"/>
      <c r="GT303" s="92"/>
      <c r="GU303" s="92"/>
      <c r="GV303" s="92"/>
      <c r="GW303" s="92"/>
      <c r="GX303" s="92"/>
      <c r="GY303" s="92"/>
      <c r="GZ303" s="92"/>
      <c r="HA303" s="92"/>
      <c r="HB303" s="92"/>
      <c r="HC303" s="92"/>
      <c r="HD303" s="92"/>
      <c r="HE303" s="92"/>
      <c r="HF303" s="92"/>
      <c r="HG303" s="92"/>
      <c r="HH303" s="92"/>
      <c r="HI303" s="92"/>
      <c r="HJ303" s="92"/>
      <c r="HK303" s="92"/>
      <c r="HL303" s="92"/>
      <c r="HM303" s="92"/>
      <c r="HN303" s="92"/>
      <c r="HO303" s="92"/>
      <c r="HP303" s="92"/>
      <c r="HQ303" s="92"/>
      <c r="HR303" s="92"/>
      <c r="HS303" s="92"/>
      <c r="HT303" s="92"/>
      <c r="HU303" s="92"/>
      <c r="HV303" s="92"/>
      <c r="HW303" s="92"/>
      <c r="HX303" s="92"/>
      <c r="HY303" s="92"/>
      <c r="HZ303" s="92"/>
      <c r="IA303" s="92"/>
      <c r="IB303" s="92"/>
      <c r="IC303" s="92"/>
      <c r="ID303" s="92"/>
      <c r="IE303" s="92"/>
      <c r="IF303" s="92"/>
      <c r="IG303" s="92"/>
      <c r="IH303" s="92"/>
      <c r="II303" s="92"/>
      <c r="IJ303" s="92"/>
      <c r="IK303" s="92"/>
      <c r="IL303" s="92"/>
      <c r="IM303" s="92"/>
      <c r="IN303" s="92"/>
      <c r="IO303" s="92"/>
      <c r="IP303" s="92"/>
      <c r="IQ303" s="92"/>
      <c r="IR303" s="92"/>
      <c r="IS303" s="92"/>
      <c r="IT303" s="92"/>
      <c r="IU303" s="92"/>
      <c r="IV303" s="92"/>
      <c r="IW303" s="92"/>
      <c r="IX303" s="92"/>
      <c r="IY303" s="92"/>
      <c r="IZ303" s="92"/>
      <c r="JA303" s="92"/>
      <c r="JB303" s="92"/>
      <c r="JC303" s="92"/>
      <c r="JD303" s="92"/>
      <c r="JE303" s="92"/>
      <c r="JF303" s="92"/>
      <c r="JG303" s="92"/>
      <c r="JH303" s="92"/>
      <c r="JI303" s="92"/>
      <c r="JJ303" s="92"/>
      <c r="JK303" s="92"/>
      <c r="JL303" s="92"/>
      <c r="JM303" s="92"/>
      <c r="JN303" s="92"/>
      <c r="JO303" s="92"/>
      <c r="JP303" s="92"/>
      <c r="JQ303" s="92"/>
      <c r="JR303" s="92"/>
      <c r="JS303" s="92"/>
      <c r="JT303" s="92"/>
      <c r="JU303" s="92"/>
      <c r="JV303" s="92"/>
      <c r="JW303" s="92"/>
      <c r="JX303" s="92"/>
      <c r="JY303" s="92"/>
      <c r="JZ303" s="92"/>
      <c r="KA303" s="92"/>
      <c r="KB303" s="92"/>
      <c r="KC303" s="92"/>
      <c r="KD303" s="92"/>
      <c r="KE303" s="92"/>
      <c r="KF303" s="92"/>
      <c r="KG303" s="92"/>
      <c r="KH303" s="92"/>
      <c r="KI303" s="92"/>
      <c r="KJ303" s="92"/>
      <c r="KK303" s="92"/>
      <c r="KL303" s="92"/>
      <c r="KM303" s="92"/>
      <c r="KN303" s="92"/>
      <c r="KO303" s="92"/>
      <c r="KP303" s="92"/>
      <c r="KQ303" s="92"/>
      <c r="KR303" s="92"/>
      <c r="KS303" s="92"/>
      <c r="KT303" s="92"/>
      <c r="KU303" s="92"/>
      <c r="KV303" s="92"/>
      <c r="KW303" s="92"/>
      <c r="KX303" s="92"/>
      <c r="KY303" s="92"/>
      <c r="KZ303" s="92"/>
      <c r="LA303" s="92"/>
      <c r="LB303" s="92"/>
      <c r="LC303" s="92"/>
      <c r="LD303" s="92"/>
      <c r="LE303" s="92"/>
      <c r="LF303" s="92"/>
      <c r="LG303" s="92"/>
      <c r="LH303" s="92"/>
      <c r="LI303" s="92"/>
      <c r="LJ303" s="92"/>
      <c r="LK303" s="92"/>
      <c r="LL303" s="92"/>
      <c r="LM303" s="92"/>
      <c r="LN303" s="92"/>
      <c r="LO303" s="92"/>
      <c r="LP303" s="92"/>
      <c r="LQ303" s="92"/>
      <c r="LR303" s="92"/>
      <c r="LS303" s="92"/>
      <c r="LT303" s="92"/>
      <c r="LU303" s="92"/>
      <c r="LV303" s="92"/>
      <c r="LW303" s="92"/>
      <c r="LX303" s="92"/>
      <c r="LY303" s="92"/>
      <c r="LZ303" s="92"/>
      <c r="MA303" s="92"/>
      <c r="MB303" s="92"/>
      <c r="MC303" s="92"/>
      <c r="MD303" s="92"/>
      <c r="ME303" s="92"/>
      <c r="MF303" s="92"/>
      <c r="MG303" s="92"/>
      <c r="MH303" s="92"/>
      <c r="MI303" s="92"/>
      <c r="MJ303" s="92"/>
      <c r="MK303" s="92"/>
      <c r="ML303" s="92"/>
      <c r="MM303" s="92"/>
      <c r="MN303" s="92"/>
      <c r="MO303" s="92"/>
      <c r="MP303" s="92"/>
      <c r="MQ303" s="92"/>
      <c r="MR303" s="92"/>
      <c r="MS303" s="92"/>
      <c r="MT303" s="92"/>
      <c r="MU303" s="92"/>
      <c r="MV303" s="92"/>
      <c r="MW303" s="92"/>
      <c r="MX303" s="92"/>
      <c r="MY303" s="92"/>
      <c r="MZ303" s="92"/>
      <c r="NA303" s="92"/>
      <c r="NB303" s="92"/>
      <c r="NC303" s="92"/>
      <c r="ND303" s="92"/>
      <c r="NE303" s="92"/>
      <c r="NF303" s="92"/>
      <c r="NG303" s="92"/>
      <c r="NH303" s="92"/>
      <c r="NI303" s="92"/>
      <c r="NJ303" s="92"/>
      <c r="NK303" s="92"/>
      <c r="NL303" s="92"/>
      <c r="NM303" s="92"/>
      <c r="NN303" s="92"/>
      <c r="NO303" s="92"/>
      <c r="NP303" s="92"/>
      <c r="NQ303" s="92"/>
      <c r="NR303" s="92"/>
      <c r="NS303" s="92"/>
      <c r="NT303" s="92"/>
      <c r="NU303" s="92"/>
      <c r="NV303" s="92"/>
      <c r="NW303" s="92"/>
      <c r="NX303" s="92"/>
      <c r="NY303" s="92"/>
      <c r="NZ303" s="92"/>
      <c r="OA303" s="92"/>
      <c r="OB303" s="92"/>
      <c r="OC303" s="92"/>
      <c r="OD303" s="92"/>
      <c r="OE303" s="92"/>
      <c r="OF303" s="92"/>
      <c r="OG303" s="92"/>
      <c r="OH303" s="92"/>
      <c r="OI303" s="92"/>
      <c r="OJ303" s="92"/>
      <c r="OK303" s="92"/>
      <c r="OL303" s="92"/>
      <c r="OM303" s="92"/>
      <c r="ON303" s="92"/>
      <c r="OO303" s="92"/>
      <c r="OP303" s="92"/>
      <c r="OQ303" s="92"/>
      <c r="OR303" s="92"/>
      <c r="OS303" s="92"/>
      <c r="OT303" s="92"/>
      <c r="OU303" s="92"/>
      <c r="OV303" s="92"/>
      <c r="OW303" s="92"/>
      <c r="OX303" s="92"/>
      <c r="OY303" s="92"/>
      <c r="OZ303" s="92"/>
      <c r="PA303" s="92"/>
      <c r="PB303" s="92"/>
      <c r="PC303" s="92"/>
      <c r="PD303" s="92"/>
      <c r="PE303" s="92"/>
      <c r="PF303" s="92"/>
      <c r="PG303" s="92"/>
      <c r="PH303" s="92"/>
      <c r="PI303" s="92"/>
      <c r="PJ303" s="92"/>
      <c r="PK303" s="92"/>
      <c r="PL303" s="92"/>
      <c r="PM303" s="92"/>
      <c r="PN303" s="92"/>
      <c r="PO303" s="92"/>
      <c r="PP303" s="92"/>
      <c r="PQ303" s="92"/>
      <c r="PR303" s="92"/>
      <c r="PS303" s="92"/>
      <c r="PT303" s="92"/>
      <c r="PU303" s="92"/>
      <c r="PV303" s="92"/>
      <c r="PW303" s="92"/>
      <c r="PX303" s="92"/>
      <c r="PY303" s="92"/>
      <c r="PZ303" s="92"/>
      <c r="QA303" s="92"/>
      <c r="QB303" s="92"/>
      <c r="QC303" s="92"/>
      <c r="QD303" s="92"/>
      <c r="QE303" s="92"/>
      <c r="QF303" s="92"/>
      <c r="QG303" s="92"/>
      <c r="QH303" s="92"/>
      <c r="QI303" s="92"/>
      <c r="QJ303" s="92"/>
      <c r="QK303" s="92"/>
      <c r="QL303" s="92"/>
      <c r="QM303" s="92"/>
      <c r="QN303" s="92"/>
      <c r="QO303" s="92"/>
      <c r="QP303" s="92"/>
      <c r="QQ303" s="92"/>
      <c r="QR303" s="92"/>
      <c r="QS303" s="92"/>
      <c r="QT303" s="92"/>
      <c r="QU303" s="92"/>
      <c r="QV303" s="92"/>
      <c r="QW303" s="92"/>
      <c r="QX303" s="92"/>
      <c r="QY303" s="92"/>
      <c r="QZ303" s="92"/>
      <c r="RA303" s="92"/>
      <c r="RB303" s="92"/>
      <c r="RC303" s="92"/>
      <c r="RD303" s="92"/>
      <c r="RE303" s="92"/>
      <c r="RF303" s="92"/>
      <c r="RG303" s="92"/>
      <c r="RH303" s="92"/>
      <c r="RI303" s="92"/>
      <c r="RJ303" s="92"/>
      <c r="RK303" s="92"/>
      <c r="RL303" s="92"/>
      <c r="RM303" s="92"/>
      <c r="RN303" s="92"/>
      <c r="RO303" s="92"/>
      <c r="RP303" s="92"/>
      <c r="RQ303" s="92"/>
      <c r="RR303" s="92"/>
      <c r="RS303" s="92"/>
      <c r="RT303" s="92"/>
      <c r="RU303" s="92"/>
      <c r="RV303" s="92"/>
      <c r="RW303" s="92"/>
      <c r="RX303" s="92"/>
      <c r="RY303" s="92"/>
      <c r="RZ303" s="92"/>
      <c r="SA303" s="92"/>
      <c r="SB303" s="92"/>
      <c r="SC303" s="92"/>
      <c r="SD303" s="92"/>
      <c r="SE303" s="92"/>
      <c r="SF303" s="92"/>
      <c r="SG303" s="92"/>
      <c r="SH303" s="92"/>
      <c r="SI303" s="92"/>
      <c r="SJ303" s="92"/>
      <c r="SK303" s="92"/>
      <c r="SL303" s="92"/>
      <c r="SM303" s="92"/>
      <c r="SN303" s="92"/>
      <c r="SO303" s="92"/>
      <c r="SP303" s="92"/>
      <c r="SQ303" s="92"/>
      <c r="SR303" s="92"/>
      <c r="SS303" s="92"/>
      <c r="ST303" s="92"/>
      <c r="SU303" s="92"/>
      <c r="SV303" s="92"/>
      <c r="SW303" s="92"/>
      <c r="SX303" s="92"/>
      <c r="SY303" s="92"/>
      <c r="SZ303" s="92"/>
      <c r="TA303" s="92"/>
      <c r="TB303" s="92"/>
      <c r="TC303" s="92"/>
      <c r="TD303" s="92"/>
      <c r="TE303" s="92"/>
      <c r="TF303" s="92"/>
      <c r="TG303" s="92"/>
      <c r="TH303" s="92"/>
      <c r="TI303" s="92"/>
      <c r="TJ303" s="92"/>
      <c r="TK303" s="92"/>
      <c r="TL303" s="92"/>
      <c r="TM303" s="92"/>
      <c r="TN303" s="92"/>
      <c r="TO303" s="92"/>
      <c r="TP303" s="92"/>
      <c r="TQ303" s="92"/>
      <c r="TR303" s="92"/>
      <c r="TS303" s="92"/>
      <c r="TT303" s="92"/>
      <c r="TU303" s="92"/>
      <c r="TV303" s="92"/>
      <c r="TW303" s="92"/>
      <c r="TX303" s="92"/>
      <c r="TY303" s="92"/>
      <c r="TZ303" s="92"/>
      <c r="UA303" s="92"/>
      <c r="UB303" s="92"/>
      <c r="UC303" s="92"/>
      <c r="UD303" s="92"/>
      <c r="UE303" s="92"/>
      <c r="UF303" s="92"/>
      <c r="UG303" s="92"/>
      <c r="UH303" s="92"/>
      <c r="UI303" s="92"/>
      <c r="UJ303" s="92"/>
      <c r="UK303" s="92"/>
      <c r="UL303" s="92"/>
      <c r="UM303" s="92"/>
      <c r="UN303" s="92"/>
      <c r="UO303" s="92"/>
      <c r="UP303" s="92"/>
      <c r="UQ303" s="92"/>
      <c r="UR303" s="92"/>
      <c r="US303" s="92"/>
      <c r="UT303" s="92"/>
      <c r="UU303" s="92"/>
      <c r="UV303" s="92"/>
      <c r="UW303" s="92"/>
      <c r="UX303" s="92"/>
      <c r="UY303" s="92"/>
      <c r="UZ303" s="92"/>
      <c r="VA303" s="92"/>
      <c r="VB303" s="92"/>
      <c r="VC303" s="92"/>
      <c r="VD303" s="92"/>
      <c r="VE303" s="92"/>
      <c r="VF303" s="92"/>
      <c r="VG303" s="92"/>
      <c r="VH303" s="92"/>
      <c r="VI303" s="92"/>
      <c r="VJ303" s="92"/>
      <c r="VK303" s="92"/>
      <c r="VL303" s="92"/>
      <c r="VM303" s="92"/>
      <c r="VN303" s="92"/>
      <c r="VO303" s="92"/>
      <c r="VP303" s="92"/>
      <c r="VQ303" s="92"/>
      <c r="VR303" s="92"/>
      <c r="VS303" s="92"/>
      <c r="VT303" s="92"/>
      <c r="VU303" s="92"/>
      <c r="VV303" s="92"/>
      <c r="VW303" s="92"/>
      <c r="VX303" s="92"/>
      <c r="VY303" s="92"/>
      <c r="VZ303" s="92"/>
      <c r="WA303" s="92"/>
      <c r="WB303" s="92"/>
      <c r="WC303" s="92"/>
      <c r="WD303" s="92"/>
      <c r="WE303" s="92"/>
      <c r="WF303" s="92"/>
      <c r="WG303" s="92"/>
      <c r="WH303" s="92"/>
      <c r="WI303" s="92"/>
      <c r="WJ303" s="92"/>
      <c r="WK303" s="92"/>
      <c r="WL303" s="92"/>
      <c r="WM303" s="92"/>
      <c r="WN303" s="92"/>
      <c r="WO303" s="92"/>
      <c r="WP303" s="92"/>
      <c r="WQ303" s="92"/>
      <c r="WR303" s="92"/>
      <c r="WS303" s="92"/>
      <c r="WT303" s="92"/>
      <c r="WU303" s="92"/>
      <c r="WV303" s="92"/>
      <c r="WW303" s="92"/>
      <c r="WX303" s="92"/>
      <c r="WY303" s="92"/>
      <c r="WZ303" s="92"/>
      <c r="XA303" s="92"/>
      <c r="XB303" s="92"/>
      <c r="XC303" s="92"/>
      <c r="XD303" s="92"/>
      <c r="XE303" s="92"/>
      <c r="XF303" s="92"/>
      <c r="XG303" s="92"/>
      <c r="XH303" s="92"/>
      <c r="XI303" s="92"/>
      <c r="XJ303" s="92"/>
      <c r="XK303" s="92"/>
      <c r="XL303" s="92"/>
      <c r="XM303" s="92"/>
      <c r="XN303" s="92"/>
      <c r="XO303" s="92"/>
      <c r="XP303" s="92"/>
      <c r="XQ303" s="92"/>
      <c r="XR303" s="92"/>
      <c r="XS303" s="92"/>
      <c r="XT303" s="92"/>
      <c r="XU303" s="92"/>
      <c r="XV303" s="92"/>
      <c r="XW303" s="92"/>
      <c r="XX303" s="92"/>
      <c r="XY303" s="92"/>
      <c r="XZ303" s="92"/>
      <c r="YA303" s="92"/>
      <c r="YB303" s="92"/>
      <c r="YC303" s="92"/>
      <c r="YD303" s="92"/>
      <c r="YE303" s="92"/>
      <c r="YF303" s="92"/>
      <c r="YG303" s="92"/>
      <c r="YH303" s="92"/>
      <c r="YI303" s="92"/>
      <c r="YJ303" s="92"/>
      <c r="YK303" s="92"/>
      <c r="YL303" s="92"/>
      <c r="YM303" s="92"/>
      <c r="YN303" s="92"/>
      <c r="YO303" s="92"/>
      <c r="YP303" s="92"/>
      <c r="YQ303" s="92"/>
      <c r="YR303" s="92"/>
      <c r="YS303" s="92"/>
      <c r="YT303" s="92"/>
      <c r="YU303" s="92"/>
      <c r="YV303" s="92"/>
      <c r="YW303" s="92"/>
      <c r="YX303" s="92"/>
      <c r="YY303" s="92"/>
      <c r="YZ303" s="92"/>
      <c r="ZA303" s="92"/>
      <c r="ZB303" s="92"/>
      <c r="ZC303" s="92"/>
      <c r="ZD303" s="92"/>
      <c r="ZE303" s="92"/>
      <c r="ZF303" s="92"/>
      <c r="ZG303" s="92"/>
      <c r="ZH303" s="92"/>
      <c r="ZI303" s="92"/>
      <c r="ZJ303" s="92"/>
      <c r="ZK303" s="92"/>
      <c r="ZL303" s="92"/>
      <c r="ZM303" s="92"/>
      <c r="ZN303" s="92"/>
      <c r="ZO303" s="92"/>
      <c r="ZP303" s="92"/>
      <c r="ZQ303" s="92"/>
      <c r="ZR303" s="92"/>
      <c r="ZS303" s="92"/>
      <c r="ZT303" s="92"/>
      <c r="ZU303" s="92"/>
      <c r="ZV303" s="92"/>
      <c r="ZW303" s="92"/>
      <c r="ZX303" s="92"/>
      <c r="ZY303" s="92"/>
      <c r="ZZ303" s="92"/>
      <c r="AAA303" s="92"/>
      <c r="AAB303" s="92"/>
      <c r="AAC303" s="92"/>
      <c r="AAD303" s="92"/>
      <c r="AAE303" s="92"/>
      <c r="AAF303" s="92"/>
      <c r="AAG303" s="92"/>
      <c r="AAH303" s="92"/>
      <c r="AAI303" s="92"/>
      <c r="AAJ303" s="92"/>
      <c r="AAK303" s="92"/>
      <c r="AAL303" s="92"/>
      <c r="AAM303" s="92"/>
      <c r="AAN303" s="92"/>
      <c r="AAO303" s="92"/>
      <c r="AAP303" s="92"/>
      <c r="AAQ303" s="92"/>
      <c r="AAR303" s="92"/>
      <c r="AAS303" s="92"/>
      <c r="AAT303" s="92"/>
      <c r="AAU303" s="92"/>
      <c r="AAV303" s="92"/>
      <c r="AAW303" s="92"/>
      <c r="AAX303" s="92"/>
      <c r="AAY303" s="92"/>
      <c r="AAZ303" s="92"/>
      <c r="ABA303" s="92"/>
      <c r="ABB303" s="92"/>
      <c r="ABC303" s="92"/>
      <c r="ABD303" s="92"/>
      <c r="ABE303" s="92"/>
      <c r="ABF303" s="92"/>
      <c r="ABG303" s="92"/>
      <c r="ABH303" s="92"/>
      <c r="ABI303" s="92"/>
      <c r="ABJ303" s="92"/>
      <c r="ABK303" s="92"/>
      <c r="ABL303" s="92"/>
      <c r="ABM303" s="92"/>
      <c r="ABN303" s="92"/>
      <c r="ABO303" s="92"/>
      <c r="ABP303" s="92"/>
      <c r="ABQ303" s="92"/>
      <c r="ABR303" s="92"/>
      <c r="ABS303" s="92"/>
      <c r="ABT303" s="92"/>
      <c r="ABU303" s="92"/>
      <c r="ABV303" s="92"/>
      <c r="ABW303" s="92"/>
      <c r="ABX303" s="92"/>
      <c r="ABY303" s="92"/>
      <c r="ABZ303" s="92"/>
      <c r="ACA303" s="92"/>
      <c r="ACB303" s="92"/>
      <c r="ACC303" s="92"/>
      <c r="ACD303" s="92"/>
      <c r="ACE303" s="92"/>
      <c r="ACF303" s="92"/>
      <c r="ACG303" s="92"/>
      <c r="ACH303" s="92"/>
      <c r="ACI303" s="92"/>
      <c r="ACJ303" s="92"/>
      <c r="ACK303" s="92"/>
      <c r="ACL303" s="92"/>
      <c r="ACM303" s="92"/>
      <c r="ACN303" s="92"/>
      <c r="ACO303" s="92"/>
      <c r="ACP303" s="92"/>
      <c r="ACQ303" s="92"/>
      <c r="ACR303" s="92"/>
      <c r="ACS303" s="92"/>
      <c r="ACT303" s="92"/>
      <c r="ACU303" s="92"/>
      <c r="ACV303" s="92"/>
      <c r="ACW303" s="92"/>
      <c r="ACX303" s="92"/>
      <c r="ACY303" s="92"/>
      <c r="ACZ303" s="92"/>
      <c r="ADA303" s="92"/>
      <c r="ADB303" s="92"/>
      <c r="ADC303" s="92"/>
      <c r="ADD303" s="92"/>
      <c r="ADE303" s="92"/>
      <c r="ADF303" s="92"/>
      <c r="ADG303" s="92"/>
      <c r="ADH303" s="92"/>
      <c r="ADI303" s="92"/>
      <c r="ADJ303" s="92"/>
      <c r="ADK303" s="92"/>
      <c r="ADL303" s="92"/>
      <c r="ADM303" s="92"/>
      <c r="ADN303" s="92"/>
      <c r="ADO303" s="92"/>
      <c r="ADP303" s="92"/>
      <c r="ADQ303" s="92"/>
      <c r="ADR303" s="92"/>
      <c r="ADS303" s="92"/>
      <c r="ADT303" s="92"/>
      <c r="ADU303" s="92"/>
      <c r="ADV303" s="92"/>
      <c r="ADW303" s="92"/>
      <c r="ADX303" s="92"/>
      <c r="ADY303" s="92"/>
      <c r="ADZ303" s="92"/>
      <c r="AEA303" s="92"/>
      <c r="AEB303" s="92"/>
      <c r="AEC303" s="92"/>
      <c r="AED303" s="92"/>
      <c r="AEE303" s="92"/>
      <c r="AEF303" s="92"/>
      <c r="AEG303" s="92"/>
      <c r="AEH303" s="92"/>
      <c r="AEI303" s="92"/>
      <c r="AEJ303" s="92"/>
      <c r="AEK303" s="92"/>
      <c r="AEL303" s="92"/>
      <c r="AEM303" s="92"/>
      <c r="AEN303" s="92"/>
      <c r="AEO303" s="92"/>
      <c r="AEP303" s="92"/>
      <c r="AEQ303" s="92"/>
      <c r="AER303" s="92"/>
      <c r="AES303" s="92"/>
      <c r="AET303" s="92"/>
      <c r="AEU303" s="92"/>
      <c r="AEV303" s="92"/>
      <c r="AEW303" s="92"/>
      <c r="AEX303" s="92"/>
      <c r="AEY303" s="92"/>
      <c r="AEZ303" s="92"/>
      <c r="AFA303" s="92"/>
      <c r="AFB303" s="92"/>
      <c r="AFC303" s="92"/>
      <c r="AFD303" s="92"/>
      <c r="AFE303" s="92"/>
      <c r="AFF303" s="92"/>
      <c r="AFG303" s="92"/>
      <c r="AFH303" s="92"/>
      <c r="AFI303" s="92"/>
      <c r="AFJ303" s="92"/>
      <c r="AFK303" s="92"/>
      <c r="AFL303" s="92"/>
      <c r="AFM303" s="92"/>
      <c r="AFN303" s="92"/>
      <c r="AFO303" s="92"/>
      <c r="AFP303" s="92"/>
      <c r="AFQ303" s="92"/>
      <c r="AFR303" s="92"/>
      <c r="AFS303" s="92"/>
      <c r="AFT303" s="92"/>
      <c r="AFU303" s="92"/>
      <c r="AFV303" s="92"/>
      <c r="AFW303" s="92"/>
      <c r="AFX303" s="92"/>
      <c r="AFY303" s="92"/>
      <c r="AFZ303" s="92"/>
      <c r="AGA303" s="92"/>
      <c r="AGB303" s="92"/>
      <c r="AGC303" s="92"/>
      <c r="AGD303" s="92"/>
      <c r="AGE303" s="92"/>
      <c r="AGF303" s="92"/>
      <c r="AGG303" s="92"/>
      <c r="AGH303" s="92"/>
      <c r="AGI303" s="92"/>
      <c r="AGJ303" s="92"/>
      <c r="AGK303" s="92"/>
      <c r="AGL303" s="92"/>
      <c r="AGM303" s="92"/>
      <c r="AGN303" s="92"/>
      <c r="AGO303" s="92"/>
      <c r="AGP303" s="92"/>
      <c r="AGQ303" s="92"/>
      <c r="AGR303" s="92"/>
      <c r="AGS303" s="92"/>
      <c r="AGT303" s="92"/>
      <c r="AGU303" s="92"/>
      <c r="AGV303" s="92"/>
      <c r="AGW303" s="92"/>
      <c r="AGX303" s="92"/>
      <c r="AGY303" s="92"/>
      <c r="AGZ303" s="92"/>
      <c r="AHA303" s="92"/>
      <c r="AHB303" s="92"/>
      <c r="AHC303" s="92"/>
      <c r="AHD303" s="92"/>
      <c r="AHE303" s="92"/>
      <c r="AHF303" s="92"/>
      <c r="AHG303" s="92"/>
      <c r="AHH303" s="92"/>
      <c r="AHI303" s="92"/>
      <c r="AHJ303" s="92"/>
      <c r="AHK303" s="92"/>
      <c r="AHL303" s="92"/>
      <c r="AHM303" s="92"/>
      <c r="AHN303" s="92"/>
      <c r="AHO303" s="92"/>
      <c r="AHP303" s="92"/>
      <c r="AHQ303" s="92"/>
      <c r="AHR303" s="92"/>
      <c r="AHS303" s="92"/>
      <c r="AHT303" s="92"/>
      <c r="AHU303" s="92"/>
      <c r="AHV303" s="92"/>
      <c r="AHW303" s="92"/>
      <c r="AHX303" s="92"/>
      <c r="AHY303" s="92"/>
      <c r="AHZ303" s="92"/>
      <c r="AIA303" s="92"/>
      <c r="AIB303" s="92"/>
      <c r="AIC303" s="92"/>
      <c r="AID303" s="92"/>
      <c r="AIE303" s="92"/>
      <c r="AIF303" s="92"/>
      <c r="AIG303" s="92"/>
      <c r="AIH303" s="92"/>
      <c r="AII303" s="92"/>
      <c r="AIJ303" s="92"/>
      <c r="AIK303" s="92"/>
      <c r="AIL303" s="92"/>
      <c r="AIM303" s="92"/>
      <c r="AIN303" s="92"/>
      <c r="AIO303" s="92"/>
      <c r="AIP303" s="92"/>
      <c r="AIQ303" s="92"/>
      <c r="AIR303" s="92"/>
      <c r="AIS303" s="92"/>
      <c r="AIT303" s="92"/>
      <c r="AIU303" s="92"/>
      <c r="AIV303" s="92"/>
      <c r="AIW303" s="92"/>
      <c r="AIX303" s="92"/>
      <c r="AIY303" s="92"/>
      <c r="AIZ303" s="92"/>
      <c r="AJA303" s="92"/>
      <c r="AJB303" s="92"/>
      <c r="AJC303" s="92"/>
      <c r="AJD303" s="92"/>
      <c r="AJE303" s="92"/>
      <c r="AJF303" s="92"/>
      <c r="AJG303" s="92"/>
      <c r="AJH303" s="92"/>
      <c r="AJI303" s="92"/>
      <c r="AJJ303" s="92"/>
      <c r="AJK303" s="92"/>
    </row>
    <row r="304" spans="1:947" s="515" customFormat="1" ht="12.75" customHeight="1">
      <c r="A304" s="93"/>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c r="CK304" s="92"/>
      <c r="CL304" s="92"/>
      <c r="CM304" s="92"/>
      <c r="CN304" s="92"/>
      <c r="CO304" s="92"/>
      <c r="CP304" s="92"/>
      <c r="CQ304" s="92"/>
      <c r="CR304" s="92"/>
      <c r="CS304" s="92"/>
      <c r="CT304" s="92"/>
      <c r="CU304" s="92"/>
      <c r="CV304" s="92"/>
      <c r="CW304" s="92"/>
      <c r="CX304" s="92"/>
      <c r="CY304" s="92"/>
      <c r="CZ304" s="92"/>
      <c r="DA304" s="92"/>
      <c r="DB304" s="92"/>
      <c r="DC304" s="92"/>
      <c r="DD304" s="92"/>
      <c r="DE304" s="92"/>
      <c r="DF304" s="92"/>
      <c r="DG304" s="92"/>
      <c r="DH304" s="92"/>
      <c r="DI304" s="92"/>
      <c r="DJ304" s="92"/>
      <c r="DK304" s="92"/>
      <c r="DL304" s="92"/>
      <c r="DM304" s="92"/>
      <c r="DN304" s="92"/>
      <c r="DO304" s="92"/>
      <c r="DP304" s="92"/>
      <c r="DQ304" s="92"/>
      <c r="DR304" s="92"/>
      <c r="DS304" s="92"/>
      <c r="DT304" s="92"/>
      <c r="DU304" s="92"/>
      <c r="DV304" s="92"/>
      <c r="DW304" s="92"/>
      <c r="DX304" s="92"/>
      <c r="DY304" s="92"/>
      <c r="DZ304" s="92"/>
      <c r="EA304" s="92"/>
      <c r="EB304" s="92"/>
      <c r="EC304" s="92"/>
      <c r="ED304" s="92"/>
      <c r="EE304" s="92"/>
      <c r="EF304" s="92"/>
      <c r="EG304" s="92"/>
      <c r="EH304" s="92"/>
      <c r="EI304" s="92"/>
      <c r="EJ304" s="92"/>
      <c r="EK304" s="92"/>
      <c r="EL304" s="92"/>
      <c r="EM304" s="92"/>
      <c r="EN304" s="92"/>
      <c r="EO304" s="92"/>
      <c r="EP304" s="92"/>
      <c r="EQ304" s="92"/>
      <c r="ER304" s="92"/>
      <c r="ES304" s="92"/>
      <c r="ET304" s="92"/>
      <c r="EU304" s="92"/>
      <c r="EV304" s="92"/>
      <c r="EW304" s="92"/>
      <c r="EX304" s="92"/>
      <c r="EY304" s="92"/>
      <c r="EZ304" s="92"/>
      <c r="FA304" s="92"/>
      <c r="FB304" s="92"/>
      <c r="FC304" s="92"/>
      <c r="FD304" s="92"/>
      <c r="FE304" s="92"/>
      <c r="FF304" s="92"/>
      <c r="FG304" s="92"/>
      <c r="FH304" s="92"/>
      <c r="FI304" s="92"/>
      <c r="FJ304" s="92"/>
      <c r="FK304" s="92"/>
      <c r="FL304" s="92"/>
      <c r="FM304" s="92"/>
      <c r="FN304" s="92"/>
      <c r="FO304" s="92"/>
      <c r="FP304" s="92"/>
      <c r="FQ304" s="92"/>
      <c r="FR304" s="92"/>
      <c r="FS304" s="92"/>
      <c r="FT304" s="92"/>
      <c r="FU304" s="92"/>
      <c r="FV304" s="92"/>
      <c r="FW304" s="92"/>
      <c r="FX304" s="92"/>
      <c r="FY304" s="92"/>
      <c r="FZ304" s="92"/>
      <c r="GA304" s="92"/>
      <c r="GB304" s="92"/>
      <c r="GC304" s="92"/>
      <c r="GD304" s="92"/>
      <c r="GE304" s="92"/>
      <c r="GF304" s="92"/>
      <c r="GG304" s="92"/>
      <c r="GH304" s="92"/>
      <c r="GI304" s="92"/>
      <c r="GJ304" s="92"/>
      <c r="GK304" s="92"/>
      <c r="GL304" s="92"/>
      <c r="GM304" s="92"/>
      <c r="GN304" s="92"/>
      <c r="GO304" s="92"/>
      <c r="GP304" s="92"/>
      <c r="GQ304" s="92"/>
      <c r="GR304" s="92"/>
      <c r="GS304" s="92"/>
      <c r="GT304" s="92"/>
      <c r="GU304" s="92"/>
      <c r="GV304" s="92"/>
      <c r="GW304" s="92"/>
      <c r="GX304" s="92"/>
      <c r="GY304" s="92"/>
      <c r="GZ304" s="92"/>
      <c r="HA304" s="92"/>
      <c r="HB304" s="92"/>
      <c r="HC304" s="92"/>
      <c r="HD304" s="92"/>
      <c r="HE304" s="92"/>
      <c r="HF304" s="92"/>
      <c r="HG304" s="92"/>
      <c r="HH304" s="92"/>
      <c r="HI304" s="92"/>
      <c r="HJ304" s="92"/>
      <c r="HK304" s="92"/>
      <c r="HL304" s="92"/>
      <c r="HM304" s="92"/>
      <c r="HN304" s="92"/>
      <c r="HO304" s="92"/>
      <c r="HP304" s="92"/>
      <c r="HQ304" s="92"/>
      <c r="HR304" s="92"/>
      <c r="HS304" s="92"/>
      <c r="HT304" s="92"/>
      <c r="HU304" s="92"/>
      <c r="HV304" s="92"/>
      <c r="HW304" s="92"/>
      <c r="HX304" s="92"/>
      <c r="HY304" s="92"/>
      <c r="HZ304" s="92"/>
      <c r="IA304" s="92"/>
      <c r="IB304" s="92"/>
      <c r="IC304" s="92"/>
      <c r="ID304" s="92"/>
      <c r="IE304" s="92"/>
      <c r="IF304" s="92"/>
      <c r="IG304" s="92"/>
      <c r="IH304" s="92"/>
      <c r="II304" s="92"/>
      <c r="IJ304" s="92"/>
      <c r="IK304" s="92"/>
      <c r="IL304" s="92"/>
      <c r="IM304" s="92"/>
      <c r="IN304" s="92"/>
      <c r="IO304" s="92"/>
      <c r="IP304" s="92"/>
      <c r="IQ304" s="92"/>
      <c r="IR304" s="92"/>
      <c r="IS304" s="92"/>
      <c r="IT304" s="92"/>
      <c r="IU304" s="92"/>
      <c r="IV304" s="92"/>
      <c r="IW304" s="92"/>
      <c r="IX304" s="92"/>
      <c r="IY304" s="92"/>
      <c r="IZ304" s="92"/>
      <c r="JA304" s="92"/>
      <c r="JB304" s="92"/>
      <c r="JC304" s="92"/>
      <c r="JD304" s="92"/>
      <c r="JE304" s="92"/>
      <c r="JF304" s="92"/>
      <c r="JG304" s="92"/>
      <c r="JH304" s="92"/>
      <c r="JI304" s="92"/>
      <c r="JJ304" s="92"/>
      <c r="JK304" s="92"/>
      <c r="JL304" s="92"/>
      <c r="JM304" s="92"/>
      <c r="JN304" s="92"/>
      <c r="JO304" s="92"/>
      <c r="JP304" s="92"/>
      <c r="JQ304" s="92"/>
      <c r="JR304" s="92"/>
      <c r="JS304" s="92"/>
      <c r="JT304" s="92"/>
      <c r="JU304" s="92"/>
      <c r="JV304" s="92"/>
      <c r="JW304" s="92"/>
      <c r="JX304" s="92"/>
      <c r="JY304" s="92"/>
      <c r="JZ304" s="92"/>
      <c r="KA304" s="92"/>
      <c r="KB304" s="92"/>
      <c r="KC304" s="92"/>
      <c r="KD304" s="92"/>
      <c r="KE304" s="92"/>
      <c r="KF304" s="92"/>
      <c r="KG304" s="92"/>
      <c r="KH304" s="92"/>
      <c r="KI304" s="92"/>
      <c r="KJ304" s="92"/>
      <c r="KK304" s="92"/>
      <c r="KL304" s="92"/>
      <c r="KM304" s="92"/>
      <c r="KN304" s="92"/>
      <c r="KO304" s="92"/>
      <c r="KP304" s="92"/>
      <c r="KQ304" s="92"/>
      <c r="KR304" s="92"/>
      <c r="KS304" s="92"/>
      <c r="KT304" s="92"/>
      <c r="KU304" s="92"/>
      <c r="KV304" s="92"/>
      <c r="KW304" s="92"/>
      <c r="KX304" s="92"/>
      <c r="KY304" s="92"/>
      <c r="KZ304" s="92"/>
      <c r="LA304" s="92"/>
      <c r="LB304" s="92"/>
      <c r="LC304" s="92"/>
      <c r="LD304" s="92"/>
      <c r="LE304" s="92"/>
      <c r="LF304" s="92"/>
      <c r="LG304" s="92"/>
      <c r="LH304" s="92"/>
      <c r="LI304" s="92"/>
      <c r="LJ304" s="92"/>
      <c r="LK304" s="92"/>
      <c r="LL304" s="92"/>
      <c r="LM304" s="92"/>
      <c r="LN304" s="92"/>
      <c r="LO304" s="92"/>
      <c r="LP304" s="92"/>
      <c r="LQ304" s="92"/>
      <c r="LR304" s="92"/>
      <c r="LS304" s="92"/>
      <c r="LT304" s="92"/>
      <c r="LU304" s="92"/>
      <c r="LV304" s="92"/>
      <c r="LW304" s="92"/>
      <c r="LX304" s="92"/>
      <c r="LY304" s="92"/>
      <c r="LZ304" s="92"/>
      <c r="MA304" s="92"/>
      <c r="MB304" s="92"/>
      <c r="MC304" s="92"/>
      <c r="MD304" s="92"/>
      <c r="ME304" s="92"/>
      <c r="MF304" s="92"/>
      <c r="MG304" s="92"/>
      <c r="MH304" s="92"/>
      <c r="MI304" s="92"/>
      <c r="MJ304" s="92"/>
      <c r="MK304" s="92"/>
      <c r="ML304" s="92"/>
      <c r="MM304" s="92"/>
      <c r="MN304" s="92"/>
      <c r="MO304" s="92"/>
      <c r="MP304" s="92"/>
      <c r="MQ304" s="92"/>
      <c r="MR304" s="92"/>
      <c r="MS304" s="92"/>
      <c r="MT304" s="92"/>
      <c r="MU304" s="92"/>
      <c r="MV304" s="92"/>
      <c r="MW304" s="92"/>
      <c r="MX304" s="92"/>
      <c r="MY304" s="92"/>
      <c r="MZ304" s="92"/>
      <c r="NA304" s="92"/>
      <c r="NB304" s="92"/>
      <c r="NC304" s="92"/>
      <c r="ND304" s="92"/>
      <c r="NE304" s="92"/>
      <c r="NF304" s="92"/>
      <c r="NG304" s="92"/>
      <c r="NH304" s="92"/>
      <c r="NI304" s="92"/>
      <c r="NJ304" s="92"/>
      <c r="NK304" s="92"/>
      <c r="NL304" s="92"/>
      <c r="NM304" s="92"/>
      <c r="NN304" s="92"/>
      <c r="NO304" s="92"/>
      <c r="NP304" s="92"/>
      <c r="NQ304" s="92"/>
      <c r="NR304" s="92"/>
      <c r="NS304" s="92"/>
      <c r="NT304" s="92"/>
      <c r="NU304" s="92"/>
      <c r="NV304" s="92"/>
      <c r="NW304" s="92"/>
      <c r="NX304" s="92"/>
      <c r="NY304" s="92"/>
      <c r="NZ304" s="92"/>
      <c r="OA304" s="92"/>
      <c r="OB304" s="92"/>
      <c r="OC304" s="92"/>
      <c r="OD304" s="92"/>
      <c r="OE304" s="92"/>
      <c r="OF304" s="92"/>
      <c r="OG304" s="92"/>
      <c r="OH304" s="92"/>
      <c r="OI304" s="92"/>
      <c r="OJ304" s="92"/>
      <c r="OK304" s="92"/>
      <c r="OL304" s="92"/>
      <c r="OM304" s="92"/>
      <c r="ON304" s="92"/>
      <c r="OO304" s="92"/>
      <c r="OP304" s="92"/>
      <c r="OQ304" s="92"/>
      <c r="OR304" s="92"/>
      <c r="OS304" s="92"/>
      <c r="OT304" s="92"/>
      <c r="OU304" s="92"/>
      <c r="OV304" s="92"/>
      <c r="OW304" s="92"/>
      <c r="OX304" s="92"/>
      <c r="OY304" s="92"/>
      <c r="OZ304" s="92"/>
      <c r="PA304" s="92"/>
      <c r="PB304" s="92"/>
      <c r="PC304" s="92"/>
      <c r="PD304" s="92"/>
      <c r="PE304" s="92"/>
      <c r="PF304" s="92"/>
      <c r="PG304" s="92"/>
      <c r="PH304" s="92"/>
      <c r="PI304" s="92"/>
      <c r="PJ304" s="92"/>
      <c r="PK304" s="92"/>
      <c r="PL304" s="92"/>
      <c r="PM304" s="92"/>
      <c r="PN304" s="92"/>
      <c r="PO304" s="92"/>
      <c r="PP304" s="92"/>
      <c r="PQ304" s="92"/>
      <c r="PR304" s="92"/>
      <c r="PS304" s="92"/>
      <c r="PT304" s="92"/>
      <c r="PU304" s="92"/>
      <c r="PV304" s="92"/>
      <c r="PW304" s="92"/>
      <c r="PX304" s="92"/>
      <c r="PY304" s="92"/>
      <c r="PZ304" s="92"/>
      <c r="QA304" s="92"/>
      <c r="QB304" s="92"/>
      <c r="QC304" s="92"/>
      <c r="QD304" s="92"/>
      <c r="QE304" s="92"/>
      <c r="QF304" s="92"/>
      <c r="QG304" s="92"/>
      <c r="QH304" s="92"/>
      <c r="QI304" s="92"/>
      <c r="QJ304" s="92"/>
      <c r="QK304" s="92"/>
      <c r="QL304" s="92"/>
      <c r="QM304" s="92"/>
      <c r="QN304" s="92"/>
      <c r="QO304" s="92"/>
      <c r="QP304" s="92"/>
      <c r="QQ304" s="92"/>
      <c r="QR304" s="92"/>
      <c r="QS304" s="92"/>
      <c r="QT304" s="92"/>
      <c r="QU304" s="92"/>
      <c r="QV304" s="92"/>
      <c r="QW304" s="92"/>
      <c r="QX304" s="92"/>
      <c r="QY304" s="92"/>
      <c r="QZ304" s="92"/>
      <c r="RA304" s="92"/>
      <c r="RB304" s="92"/>
      <c r="RC304" s="92"/>
      <c r="RD304" s="92"/>
      <c r="RE304" s="92"/>
      <c r="RF304" s="92"/>
      <c r="RG304" s="92"/>
      <c r="RH304" s="92"/>
      <c r="RI304" s="92"/>
      <c r="RJ304" s="92"/>
      <c r="RK304" s="92"/>
      <c r="RL304" s="92"/>
      <c r="RM304" s="92"/>
      <c r="RN304" s="92"/>
      <c r="RO304" s="92"/>
      <c r="RP304" s="92"/>
      <c r="RQ304" s="92"/>
      <c r="RR304" s="92"/>
      <c r="RS304" s="92"/>
      <c r="RT304" s="92"/>
      <c r="RU304" s="92"/>
      <c r="RV304" s="92"/>
      <c r="RW304" s="92"/>
      <c r="RX304" s="92"/>
      <c r="RY304" s="92"/>
      <c r="RZ304" s="92"/>
      <c r="SA304" s="92"/>
      <c r="SB304" s="92"/>
      <c r="SC304" s="92"/>
      <c r="SD304" s="92"/>
      <c r="SE304" s="92"/>
      <c r="SF304" s="92"/>
      <c r="SG304" s="92"/>
      <c r="SH304" s="92"/>
      <c r="SI304" s="92"/>
      <c r="SJ304" s="92"/>
      <c r="SK304" s="92"/>
      <c r="SL304" s="92"/>
      <c r="SM304" s="92"/>
      <c r="SN304" s="92"/>
      <c r="SO304" s="92"/>
      <c r="SP304" s="92"/>
      <c r="SQ304" s="92"/>
      <c r="SR304" s="92"/>
      <c r="SS304" s="92"/>
      <c r="ST304" s="92"/>
      <c r="SU304" s="92"/>
      <c r="SV304" s="92"/>
      <c r="SW304" s="92"/>
      <c r="SX304" s="92"/>
      <c r="SY304" s="92"/>
      <c r="SZ304" s="92"/>
      <c r="TA304" s="92"/>
      <c r="TB304" s="92"/>
      <c r="TC304" s="92"/>
      <c r="TD304" s="92"/>
      <c r="TE304" s="92"/>
      <c r="TF304" s="92"/>
      <c r="TG304" s="92"/>
      <c r="TH304" s="92"/>
      <c r="TI304" s="92"/>
      <c r="TJ304" s="92"/>
      <c r="TK304" s="92"/>
      <c r="TL304" s="92"/>
      <c r="TM304" s="92"/>
      <c r="TN304" s="92"/>
      <c r="TO304" s="92"/>
      <c r="TP304" s="92"/>
      <c r="TQ304" s="92"/>
      <c r="TR304" s="92"/>
      <c r="TS304" s="92"/>
      <c r="TT304" s="92"/>
      <c r="TU304" s="92"/>
      <c r="TV304" s="92"/>
      <c r="TW304" s="92"/>
      <c r="TX304" s="92"/>
      <c r="TY304" s="92"/>
      <c r="TZ304" s="92"/>
      <c r="UA304" s="92"/>
      <c r="UB304" s="92"/>
      <c r="UC304" s="92"/>
      <c r="UD304" s="92"/>
      <c r="UE304" s="92"/>
      <c r="UF304" s="92"/>
      <c r="UG304" s="92"/>
      <c r="UH304" s="92"/>
      <c r="UI304" s="92"/>
      <c r="UJ304" s="92"/>
      <c r="UK304" s="92"/>
      <c r="UL304" s="92"/>
      <c r="UM304" s="92"/>
      <c r="UN304" s="92"/>
      <c r="UO304" s="92"/>
      <c r="UP304" s="92"/>
      <c r="UQ304" s="92"/>
      <c r="UR304" s="92"/>
      <c r="US304" s="92"/>
      <c r="UT304" s="92"/>
      <c r="UU304" s="92"/>
      <c r="UV304" s="92"/>
      <c r="UW304" s="92"/>
      <c r="UX304" s="92"/>
      <c r="UY304" s="92"/>
      <c r="UZ304" s="92"/>
      <c r="VA304" s="92"/>
      <c r="VB304" s="92"/>
      <c r="VC304" s="92"/>
      <c r="VD304" s="92"/>
      <c r="VE304" s="92"/>
      <c r="VF304" s="92"/>
      <c r="VG304" s="92"/>
      <c r="VH304" s="92"/>
      <c r="VI304" s="92"/>
      <c r="VJ304" s="92"/>
      <c r="VK304" s="92"/>
      <c r="VL304" s="92"/>
      <c r="VM304" s="92"/>
      <c r="VN304" s="92"/>
      <c r="VO304" s="92"/>
      <c r="VP304" s="92"/>
      <c r="VQ304" s="92"/>
      <c r="VR304" s="92"/>
      <c r="VS304" s="92"/>
      <c r="VT304" s="92"/>
      <c r="VU304" s="92"/>
      <c r="VV304" s="92"/>
      <c r="VW304" s="92"/>
      <c r="VX304" s="92"/>
      <c r="VY304" s="92"/>
      <c r="VZ304" s="92"/>
      <c r="WA304" s="92"/>
      <c r="WB304" s="92"/>
      <c r="WC304" s="92"/>
      <c r="WD304" s="92"/>
      <c r="WE304" s="92"/>
      <c r="WF304" s="92"/>
      <c r="WG304" s="92"/>
      <c r="WH304" s="92"/>
      <c r="WI304" s="92"/>
      <c r="WJ304" s="92"/>
      <c r="WK304" s="92"/>
      <c r="WL304" s="92"/>
      <c r="WM304" s="92"/>
      <c r="WN304" s="92"/>
      <c r="WO304" s="92"/>
      <c r="WP304" s="92"/>
      <c r="WQ304" s="92"/>
      <c r="WR304" s="92"/>
      <c r="WS304" s="92"/>
      <c r="WT304" s="92"/>
      <c r="WU304" s="92"/>
      <c r="WV304" s="92"/>
      <c r="WW304" s="92"/>
      <c r="WX304" s="92"/>
      <c r="WY304" s="92"/>
      <c r="WZ304" s="92"/>
      <c r="XA304" s="92"/>
      <c r="XB304" s="92"/>
      <c r="XC304" s="92"/>
      <c r="XD304" s="92"/>
      <c r="XE304" s="92"/>
      <c r="XF304" s="92"/>
      <c r="XG304" s="92"/>
      <c r="XH304" s="92"/>
      <c r="XI304" s="92"/>
      <c r="XJ304" s="92"/>
      <c r="XK304" s="92"/>
      <c r="XL304" s="92"/>
      <c r="XM304" s="92"/>
      <c r="XN304" s="92"/>
      <c r="XO304" s="92"/>
      <c r="XP304" s="92"/>
      <c r="XQ304" s="92"/>
      <c r="XR304" s="92"/>
      <c r="XS304" s="92"/>
      <c r="XT304" s="92"/>
      <c r="XU304" s="92"/>
      <c r="XV304" s="92"/>
      <c r="XW304" s="92"/>
      <c r="XX304" s="92"/>
      <c r="XY304" s="92"/>
      <c r="XZ304" s="92"/>
      <c r="YA304" s="92"/>
      <c r="YB304" s="92"/>
      <c r="YC304" s="92"/>
      <c r="YD304" s="92"/>
      <c r="YE304" s="92"/>
      <c r="YF304" s="92"/>
      <c r="YG304" s="92"/>
      <c r="YH304" s="92"/>
      <c r="YI304" s="92"/>
      <c r="YJ304" s="92"/>
      <c r="YK304" s="92"/>
      <c r="YL304" s="92"/>
      <c r="YM304" s="92"/>
      <c r="YN304" s="92"/>
      <c r="YO304" s="92"/>
      <c r="YP304" s="92"/>
      <c r="YQ304" s="92"/>
      <c r="YR304" s="92"/>
      <c r="YS304" s="92"/>
      <c r="YT304" s="92"/>
      <c r="YU304" s="92"/>
      <c r="YV304" s="92"/>
      <c r="YW304" s="92"/>
      <c r="YX304" s="92"/>
      <c r="YY304" s="92"/>
      <c r="YZ304" s="92"/>
      <c r="ZA304" s="92"/>
      <c r="ZB304" s="92"/>
      <c r="ZC304" s="92"/>
      <c r="ZD304" s="92"/>
      <c r="ZE304" s="92"/>
      <c r="ZF304" s="92"/>
      <c r="ZG304" s="92"/>
      <c r="ZH304" s="92"/>
      <c r="ZI304" s="92"/>
      <c r="ZJ304" s="92"/>
      <c r="ZK304" s="92"/>
      <c r="ZL304" s="92"/>
      <c r="ZM304" s="92"/>
      <c r="ZN304" s="92"/>
      <c r="ZO304" s="92"/>
      <c r="ZP304" s="92"/>
      <c r="ZQ304" s="92"/>
      <c r="ZR304" s="92"/>
      <c r="ZS304" s="92"/>
      <c r="ZT304" s="92"/>
      <c r="ZU304" s="92"/>
      <c r="ZV304" s="92"/>
      <c r="ZW304" s="92"/>
      <c r="ZX304" s="92"/>
      <c r="ZY304" s="92"/>
      <c r="ZZ304" s="92"/>
      <c r="AAA304" s="92"/>
      <c r="AAB304" s="92"/>
      <c r="AAC304" s="92"/>
      <c r="AAD304" s="92"/>
      <c r="AAE304" s="92"/>
      <c r="AAF304" s="92"/>
      <c r="AAG304" s="92"/>
      <c r="AAH304" s="92"/>
      <c r="AAI304" s="92"/>
      <c r="AAJ304" s="92"/>
      <c r="AAK304" s="92"/>
      <c r="AAL304" s="92"/>
      <c r="AAM304" s="92"/>
      <c r="AAN304" s="92"/>
      <c r="AAO304" s="92"/>
      <c r="AAP304" s="92"/>
      <c r="AAQ304" s="92"/>
      <c r="AAR304" s="92"/>
      <c r="AAS304" s="92"/>
      <c r="AAT304" s="92"/>
      <c r="AAU304" s="92"/>
      <c r="AAV304" s="92"/>
      <c r="AAW304" s="92"/>
      <c r="AAX304" s="92"/>
      <c r="AAY304" s="92"/>
      <c r="AAZ304" s="92"/>
      <c r="ABA304" s="92"/>
      <c r="ABB304" s="92"/>
      <c r="ABC304" s="92"/>
      <c r="ABD304" s="92"/>
      <c r="ABE304" s="92"/>
      <c r="ABF304" s="92"/>
      <c r="ABG304" s="92"/>
      <c r="ABH304" s="92"/>
      <c r="ABI304" s="92"/>
      <c r="ABJ304" s="92"/>
      <c r="ABK304" s="92"/>
      <c r="ABL304" s="92"/>
      <c r="ABM304" s="92"/>
      <c r="ABN304" s="92"/>
      <c r="ABO304" s="92"/>
      <c r="ABP304" s="92"/>
      <c r="ABQ304" s="92"/>
      <c r="ABR304" s="92"/>
      <c r="ABS304" s="92"/>
      <c r="ABT304" s="92"/>
      <c r="ABU304" s="92"/>
      <c r="ABV304" s="92"/>
      <c r="ABW304" s="92"/>
      <c r="ABX304" s="92"/>
      <c r="ABY304" s="92"/>
      <c r="ABZ304" s="92"/>
      <c r="ACA304" s="92"/>
      <c r="ACB304" s="92"/>
      <c r="ACC304" s="92"/>
      <c r="ACD304" s="92"/>
      <c r="ACE304" s="92"/>
      <c r="ACF304" s="92"/>
      <c r="ACG304" s="92"/>
      <c r="ACH304" s="92"/>
      <c r="ACI304" s="92"/>
      <c r="ACJ304" s="92"/>
      <c r="ACK304" s="92"/>
      <c r="ACL304" s="92"/>
      <c r="ACM304" s="92"/>
      <c r="ACN304" s="92"/>
      <c r="ACO304" s="92"/>
      <c r="ACP304" s="92"/>
      <c r="ACQ304" s="92"/>
      <c r="ACR304" s="92"/>
      <c r="ACS304" s="92"/>
      <c r="ACT304" s="92"/>
      <c r="ACU304" s="92"/>
      <c r="ACV304" s="92"/>
      <c r="ACW304" s="92"/>
      <c r="ACX304" s="92"/>
      <c r="ACY304" s="92"/>
      <c r="ACZ304" s="92"/>
      <c r="ADA304" s="92"/>
      <c r="ADB304" s="92"/>
      <c r="ADC304" s="92"/>
      <c r="ADD304" s="92"/>
      <c r="ADE304" s="92"/>
      <c r="ADF304" s="92"/>
      <c r="ADG304" s="92"/>
      <c r="ADH304" s="92"/>
      <c r="ADI304" s="92"/>
      <c r="ADJ304" s="92"/>
      <c r="ADK304" s="92"/>
      <c r="ADL304" s="92"/>
      <c r="ADM304" s="92"/>
      <c r="ADN304" s="92"/>
      <c r="ADO304" s="92"/>
      <c r="ADP304" s="92"/>
      <c r="ADQ304" s="92"/>
      <c r="ADR304" s="92"/>
      <c r="ADS304" s="92"/>
      <c r="ADT304" s="92"/>
      <c r="ADU304" s="92"/>
      <c r="ADV304" s="92"/>
      <c r="ADW304" s="92"/>
      <c r="ADX304" s="92"/>
      <c r="ADY304" s="92"/>
      <c r="ADZ304" s="92"/>
      <c r="AEA304" s="92"/>
      <c r="AEB304" s="92"/>
      <c r="AEC304" s="92"/>
      <c r="AED304" s="92"/>
      <c r="AEE304" s="92"/>
      <c r="AEF304" s="92"/>
      <c r="AEG304" s="92"/>
      <c r="AEH304" s="92"/>
      <c r="AEI304" s="92"/>
      <c r="AEJ304" s="92"/>
      <c r="AEK304" s="92"/>
      <c r="AEL304" s="92"/>
      <c r="AEM304" s="92"/>
      <c r="AEN304" s="92"/>
      <c r="AEO304" s="92"/>
      <c r="AEP304" s="92"/>
      <c r="AEQ304" s="92"/>
      <c r="AER304" s="92"/>
      <c r="AES304" s="92"/>
      <c r="AET304" s="92"/>
      <c r="AEU304" s="92"/>
      <c r="AEV304" s="92"/>
      <c r="AEW304" s="92"/>
      <c r="AEX304" s="92"/>
      <c r="AEY304" s="92"/>
      <c r="AEZ304" s="92"/>
      <c r="AFA304" s="92"/>
      <c r="AFB304" s="92"/>
      <c r="AFC304" s="92"/>
      <c r="AFD304" s="92"/>
      <c r="AFE304" s="92"/>
      <c r="AFF304" s="92"/>
      <c r="AFG304" s="92"/>
      <c r="AFH304" s="92"/>
      <c r="AFI304" s="92"/>
      <c r="AFJ304" s="92"/>
      <c r="AFK304" s="92"/>
      <c r="AFL304" s="92"/>
      <c r="AFM304" s="92"/>
      <c r="AFN304" s="92"/>
      <c r="AFO304" s="92"/>
      <c r="AFP304" s="92"/>
      <c r="AFQ304" s="92"/>
      <c r="AFR304" s="92"/>
      <c r="AFS304" s="92"/>
      <c r="AFT304" s="92"/>
      <c r="AFU304" s="92"/>
      <c r="AFV304" s="92"/>
      <c r="AFW304" s="92"/>
      <c r="AFX304" s="92"/>
      <c r="AFY304" s="92"/>
      <c r="AFZ304" s="92"/>
      <c r="AGA304" s="92"/>
      <c r="AGB304" s="92"/>
      <c r="AGC304" s="92"/>
      <c r="AGD304" s="92"/>
      <c r="AGE304" s="92"/>
      <c r="AGF304" s="92"/>
      <c r="AGG304" s="92"/>
      <c r="AGH304" s="92"/>
      <c r="AGI304" s="92"/>
      <c r="AGJ304" s="92"/>
      <c r="AGK304" s="92"/>
      <c r="AGL304" s="92"/>
      <c r="AGM304" s="92"/>
      <c r="AGN304" s="92"/>
      <c r="AGO304" s="92"/>
      <c r="AGP304" s="92"/>
      <c r="AGQ304" s="92"/>
      <c r="AGR304" s="92"/>
      <c r="AGS304" s="92"/>
      <c r="AGT304" s="92"/>
      <c r="AGU304" s="92"/>
      <c r="AGV304" s="92"/>
      <c r="AGW304" s="92"/>
      <c r="AGX304" s="92"/>
      <c r="AGY304" s="92"/>
      <c r="AGZ304" s="92"/>
      <c r="AHA304" s="92"/>
      <c r="AHB304" s="92"/>
      <c r="AHC304" s="92"/>
      <c r="AHD304" s="92"/>
      <c r="AHE304" s="92"/>
      <c r="AHF304" s="92"/>
      <c r="AHG304" s="92"/>
      <c r="AHH304" s="92"/>
      <c r="AHI304" s="92"/>
      <c r="AHJ304" s="92"/>
      <c r="AHK304" s="92"/>
      <c r="AHL304" s="92"/>
      <c r="AHM304" s="92"/>
      <c r="AHN304" s="92"/>
      <c r="AHO304" s="92"/>
      <c r="AHP304" s="92"/>
      <c r="AHQ304" s="92"/>
      <c r="AHR304" s="92"/>
      <c r="AHS304" s="92"/>
      <c r="AHT304" s="92"/>
      <c r="AHU304" s="92"/>
      <c r="AHV304" s="92"/>
      <c r="AHW304" s="92"/>
      <c r="AHX304" s="92"/>
      <c r="AHY304" s="92"/>
      <c r="AHZ304" s="92"/>
      <c r="AIA304" s="92"/>
      <c r="AIB304" s="92"/>
      <c r="AIC304" s="92"/>
      <c r="AID304" s="92"/>
      <c r="AIE304" s="92"/>
      <c r="AIF304" s="92"/>
      <c r="AIG304" s="92"/>
      <c r="AIH304" s="92"/>
      <c r="AII304" s="92"/>
      <c r="AIJ304" s="92"/>
      <c r="AIK304" s="92"/>
      <c r="AIL304" s="92"/>
      <c r="AIM304" s="92"/>
      <c r="AIN304" s="92"/>
      <c r="AIO304" s="92"/>
      <c r="AIP304" s="92"/>
      <c r="AIQ304" s="92"/>
      <c r="AIR304" s="92"/>
      <c r="AIS304" s="92"/>
      <c r="AIT304" s="92"/>
      <c r="AIU304" s="92"/>
      <c r="AIV304" s="92"/>
      <c r="AIW304" s="92"/>
      <c r="AIX304" s="92"/>
      <c r="AIY304" s="92"/>
      <c r="AIZ304" s="92"/>
      <c r="AJA304" s="92"/>
      <c r="AJB304" s="92"/>
      <c r="AJC304" s="92"/>
      <c r="AJD304" s="92"/>
      <c r="AJE304" s="92"/>
      <c r="AJF304" s="92"/>
      <c r="AJG304" s="92"/>
      <c r="AJH304" s="92"/>
      <c r="AJI304" s="92"/>
      <c r="AJJ304" s="92"/>
      <c r="AJK304" s="92"/>
    </row>
    <row r="305" spans="1:947" s="515" customFormat="1" ht="12.75" customHeight="1">
      <c r="A305" s="93"/>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c r="CK305" s="92"/>
      <c r="CL305" s="92"/>
      <c r="CM305" s="92"/>
      <c r="CN305" s="92"/>
      <c r="CO305" s="92"/>
      <c r="CP305" s="92"/>
      <c r="CQ305" s="92"/>
      <c r="CR305" s="92"/>
      <c r="CS305" s="92"/>
      <c r="CT305" s="92"/>
      <c r="CU305" s="92"/>
      <c r="CV305" s="92"/>
      <c r="CW305" s="92"/>
      <c r="CX305" s="92"/>
      <c r="CY305" s="92"/>
      <c r="CZ305" s="92"/>
      <c r="DA305" s="92"/>
      <c r="DB305" s="92"/>
      <c r="DC305" s="92"/>
      <c r="DD305" s="92"/>
      <c r="DE305" s="92"/>
      <c r="DF305" s="92"/>
      <c r="DG305" s="92"/>
      <c r="DH305" s="92"/>
      <c r="DI305" s="92"/>
      <c r="DJ305" s="92"/>
      <c r="DK305" s="92"/>
      <c r="DL305" s="92"/>
      <c r="DM305" s="92"/>
      <c r="DN305" s="92"/>
      <c r="DO305" s="92"/>
      <c r="DP305" s="92"/>
      <c r="DQ305" s="92"/>
      <c r="DR305" s="92"/>
      <c r="DS305" s="92"/>
      <c r="DT305" s="92"/>
      <c r="DU305" s="92"/>
      <c r="DV305" s="92"/>
      <c r="DW305" s="92"/>
      <c r="DX305" s="92"/>
      <c r="DY305" s="92"/>
      <c r="DZ305" s="92"/>
      <c r="EA305" s="92"/>
      <c r="EB305" s="92"/>
      <c r="EC305" s="92"/>
      <c r="ED305" s="92"/>
      <c r="EE305" s="92"/>
      <c r="EF305" s="92"/>
      <c r="EG305" s="92"/>
      <c r="EH305" s="92"/>
      <c r="EI305" s="92"/>
      <c r="EJ305" s="92"/>
      <c r="EK305" s="92"/>
      <c r="EL305" s="92"/>
      <c r="EM305" s="92"/>
      <c r="EN305" s="92"/>
      <c r="EO305" s="92"/>
      <c r="EP305" s="92"/>
      <c r="EQ305" s="92"/>
      <c r="ER305" s="92"/>
      <c r="ES305" s="92"/>
      <c r="ET305" s="92"/>
      <c r="EU305" s="92"/>
      <c r="EV305" s="92"/>
      <c r="EW305" s="92"/>
      <c r="EX305" s="92"/>
      <c r="EY305" s="92"/>
      <c r="EZ305" s="92"/>
      <c r="FA305" s="92"/>
      <c r="FB305" s="92"/>
      <c r="FC305" s="92"/>
      <c r="FD305" s="92"/>
      <c r="FE305" s="92"/>
      <c r="FF305" s="92"/>
      <c r="FG305" s="92"/>
      <c r="FH305" s="92"/>
      <c r="FI305" s="92"/>
      <c r="FJ305" s="92"/>
      <c r="FK305" s="92"/>
      <c r="FL305" s="92"/>
      <c r="FM305" s="92"/>
      <c r="FN305" s="92"/>
      <c r="FO305" s="92"/>
      <c r="FP305" s="92"/>
      <c r="FQ305" s="92"/>
      <c r="FR305" s="92"/>
      <c r="FS305" s="92"/>
      <c r="FT305" s="92"/>
      <c r="FU305" s="92"/>
      <c r="FV305" s="92"/>
      <c r="FW305" s="92"/>
      <c r="FX305" s="92"/>
      <c r="FY305" s="92"/>
      <c r="FZ305" s="92"/>
      <c r="GA305" s="92"/>
      <c r="GB305" s="92"/>
      <c r="GC305" s="92"/>
      <c r="GD305" s="92"/>
      <c r="GE305" s="92"/>
      <c r="GF305" s="92"/>
      <c r="GG305" s="92"/>
      <c r="GH305" s="92"/>
      <c r="GI305" s="92"/>
      <c r="GJ305" s="92"/>
      <c r="GK305" s="92"/>
      <c r="GL305" s="92"/>
      <c r="GM305" s="92"/>
      <c r="GN305" s="92"/>
      <c r="GO305" s="92"/>
      <c r="GP305" s="92"/>
      <c r="GQ305" s="92"/>
      <c r="GR305" s="92"/>
      <c r="GS305" s="92"/>
      <c r="GT305" s="92"/>
      <c r="GU305" s="92"/>
      <c r="GV305" s="92"/>
      <c r="GW305" s="92"/>
      <c r="GX305" s="92"/>
      <c r="GY305" s="92"/>
      <c r="GZ305" s="92"/>
      <c r="HA305" s="92"/>
      <c r="HB305" s="92"/>
      <c r="HC305" s="92"/>
      <c r="HD305" s="92"/>
      <c r="HE305" s="92"/>
      <c r="HF305" s="92"/>
      <c r="HG305" s="92"/>
      <c r="HH305" s="92"/>
      <c r="HI305" s="92"/>
      <c r="HJ305" s="92"/>
      <c r="HK305" s="92"/>
      <c r="HL305" s="92"/>
      <c r="HM305" s="92"/>
      <c r="HN305" s="92"/>
      <c r="HO305" s="92"/>
      <c r="HP305" s="92"/>
      <c r="HQ305" s="92"/>
      <c r="HR305" s="92"/>
      <c r="HS305" s="92"/>
      <c r="HT305" s="92"/>
      <c r="HU305" s="92"/>
      <c r="HV305" s="92"/>
      <c r="HW305" s="92"/>
      <c r="HX305" s="92"/>
      <c r="HY305" s="92"/>
      <c r="HZ305" s="92"/>
      <c r="IA305" s="92"/>
      <c r="IB305" s="92"/>
      <c r="IC305" s="92"/>
      <c r="ID305" s="92"/>
      <c r="IE305" s="92"/>
      <c r="IF305" s="92"/>
      <c r="IG305" s="92"/>
      <c r="IH305" s="92"/>
      <c r="II305" s="92"/>
      <c r="IJ305" s="92"/>
      <c r="IK305" s="92"/>
      <c r="IL305" s="92"/>
      <c r="IM305" s="92"/>
      <c r="IN305" s="92"/>
      <c r="IO305" s="92"/>
      <c r="IP305" s="92"/>
      <c r="IQ305" s="92"/>
      <c r="IR305" s="92"/>
      <c r="IS305" s="92"/>
      <c r="IT305" s="92"/>
      <c r="IU305" s="92"/>
      <c r="IV305" s="92"/>
      <c r="IW305" s="92"/>
      <c r="IX305" s="92"/>
      <c r="IY305" s="92"/>
      <c r="IZ305" s="92"/>
      <c r="JA305" s="92"/>
      <c r="JB305" s="92"/>
      <c r="JC305" s="92"/>
      <c r="JD305" s="92"/>
      <c r="JE305" s="92"/>
      <c r="JF305" s="92"/>
      <c r="JG305" s="92"/>
      <c r="JH305" s="92"/>
      <c r="JI305" s="92"/>
      <c r="JJ305" s="92"/>
      <c r="JK305" s="92"/>
      <c r="JL305" s="92"/>
      <c r="JM305" s="92"/>
      <c r="JN305" s="92"/>
      <c r="JO305" s="92"/>
      <c r="JP305" s="92"/>
      <c r="JQ305" s="92"/>
      <c r="JR305" s="92"/>
      <c r="JS305" s="92"/>
      <c r="JT305" s="92"/>
      <c r="JU305" s="92"/>
      <c r="JV305" s="92"/>
      <c r="JW305" s="92"/>
      <c r="JX305" s="92"/>
      <c r="JY305" s="92"/>
      <c r="JZ305" s="92"/>
      <c r="KA305" s="92"/>
      <c r="KB305" s="92"/>
      <c r="KC305" s="92"/>
      <c r="KD305" s="92"/>
      <c r="KE305" s="92"/>
      <c r="KF305" s="92"/>
      <c r="KG305" s="92"/>
      <c r="KH305" s="92"/>
      <c r="KI305" s="92"/>
      <c r="KJ305" s="92"/>
      <c r="KK305" s="92"/>
      <c r="KL305" s="92"/>
      <c r="KM305" s="92"/>
      <c r="KN305" s="92"/>
      <c r="KO305" s="92"/>
      <c r="KP305" s="92"/>
      <c r="KQ305" s="92"/>
      <c r="KR305" s="92"/>
      <c r="KS305" s="92"/>
      <c r="KT305" s="92"/>
      <c r="KU305" s="92"/>
      <c r="KV305" s="92"/>
      <c r="KW305" s="92"/>
      <c r="KX305" s="92"/>
      <c r="KY305" s="92"/>
      <c r="KZ305" s="92"/>
      <c r="LA305" s="92"/>
      <c r="LB305" s="92"/>
      <c r="LC305" s="92"/>
      <c r="LD305" s="92"/>
      <c r="LE305" s="92"/>
      <c r="LF305" s="92"/>
      <c r="LG305" s="92"/>
      <c r="LH305" s="92"/>
      <c r="LI305" s="92"/>
      <c r="LJ305" s="92"/>
      <c r="LK305" s="92"/>
      <c r="LL305" s="92"/>
      <c r="LM305" s="92"/>
      <c r="LN305" s="92"/>
      <c r="LO305" s="92"/>
      <c r="LP305" s="92"/>
      <c r="LQ305" s="92"/>
      <c r="LR305" s="92"/>
      <c r="LS305" s="92"/>
      <c r="LT305" s="92"/>
      <c r="LU305" s="92"/>
      <c r="LV305" s="92"/>
      <c r="LW305" s="92"/>
      <c r="LX305" s="92"/>
      <c r="LY305" s="92"/>
      <c r="LZ305" s="92"/>
      <c r="MA305" s="92"/>
      <c r="MB305" s="92"/>
      <c r="MC305" s="92"/>
      <c r="MD305" s="92"/>
      <c r="ME305" s="92"/>
      <c r="MF305" s="92"/>
      <c r="MG305" s="92"/>
      <c r="MH305" s="92"/>
      <c r="MI305" s="92"/>
      <c r="MJ305" s="92"/>
      <c r="MK305" s="92"/>
      <c r="ML305" s="92"/>
      <c r="MM305" s="92"/>
      <c r="MN305" s="92"/>
      <c r="MO305" s="92"/>
      <c r="MP305" s="92"/>
      <c r="MQ305" s="92"/>
      <c r="MR305" s="92"/>
      <c r="MS305" s="92"/>
      <c r="MT305" s="92"/>
      <c r="MU305" s="92"/>
      <c r="MV305" s="92"/>
      <c r="MW305" s="92"/>
      <c r="MX305" s="92"/>
      <c r="MY305" s="92"/>
      <c r="MZ305" s="92"/>
      <c r="NA305" s="92"/>
      <c r="NB305" s="92"/>
      <c r="NC305" s="92"/>
      <c r="ND305" s="92"/>
      <c r="NE305" s="92"/>
      <c r="NF305" s="92"/>
      <c r="NG305" s="92"/>
      <c r="NH305" s="92"/>
      <c r="NI305" s="92"/>
      <c r="NJ305" s="92"/>
      <c r="NK305" s="92"/>
      <c r="NL305" s="92"/>
      <c r="NM305" s="92"/>
      <c r="NN305" s="92"/>
      <c r="NO305" s="92"/>
      <c r="NP305" s="92"/>
      <c r="NQ305" s="92"/>
      <c r="NR305" s="92"/>
      <c r="NS305" s="92"/>
      <c r="NT305" s="92"/>
      <c r="NU305" s="92"/>
      <c r="NV305" s="92"/>
      <c r="NW305" s="92"/>
      <c r="NX305" s="92"/>
      <c r="NY305" s="92"/>
      <c r="NZ305" s="92"/>
      <c r="OA305" s="92"/>
      <c r="OB305" s="92"/>
      <c r="OC305" s="92"/>
      <c r="OD305" s="92"/>
      <c r="OE305" s="92"/>
      <c r="OF305" s="92"/>
      <c r="OG305" s="92"/>
      <c r="OH305" s="92"/>
      <c r="OI305" s="92"/>
      <c r="OJ305" s="92"/>
      <c r="OK305" s="92"/>
      <c r="OL305" s="92"/>
      <c r="OM305" s="92"/>
      <c r="ON305" s="92"/>
      <c r="OO305" s="92"/>
      <c r="OP305" s="92"/>
      <c r="OQ305" s="92"/>
      <c r="OR305" s="92"/>
      <c r="OS305" s="92"/>
      <c r="OT305" s="92"/>
      <c r="OU305" s="92"/>
      <c r="OV305" s="92"/>
      <c r="OW305" s="92"/>
      <c r="OX305" s="92"/>
      <c r="OY305" s="92"/>
      <c r="OZ305" s="92"/>
      <c r="PA305" s="92"/>
      <c r="PB305" s="92"/>
      <c r="PC305" s="92"/>
      <c r="PD305" s="92"/>
      <c r="PE305" s="92"/>
      <c r="PF305" s="92"/>
      <c r="PG305" s="92"/>
      <c r="PH305" s="92"/>
      <c r="PI305" s="92"/>
      <c r="PJ305" s="92"/>
      <c r="PK305" s="92"/>
      <c r="PL305" s="92"/>
      <c r="PM305" s="92"/>
      <c r="PN305" s="92"/>
      <c r="PO305" s="92"/>
      <c r="PP305" s="92"/>
      <c r="PQ305" s="92"/>
      <c r="PR305" s="92"/>
      <c r="PS305" s="92"/>
      <c r="PT305" s="92"/>
      <c r="PU305" s="92"/>
      <c r="PV305" s="92"/>
      <c r="PW305" s="92"/>
      <c r="PX305" s="92"/>
      <c r="PY305" s="92"/>
      <c r="PZ305" s="92"/>
      <c r="QA305" s="92"/>
      <c r="QB305" s="92"/>
      <c r="QC305" s="92"/>
      <c r="QD305" s="92"/>
      <c r="QE305" s="92"/>
      <c r="QF305" s="92"/>
      <c r="QG305" s="92"/>
      <c r="QH305" s="92"/>
      <c r="QI305" s="92"/>
      <c r="QJ305" s="92"/>
      <c r="QK305" s="92"/>
      <c r="QL305" s="92"/>
      <c r="QM305" s="92"/>
      <c r="QN305" s="92"/>
      <c r="QO305" s="92"/>
      <c r="QP305" s="92"/>
      <c r="QQ305" s="92"/>
      <c r="QR305" s="92"/>
      <c r="QS305" s="92"/>
      <c r="QT305" s="92"/>
      <c r="QU305" s="92"/>
      <c r="QV305" s="92"/>
      <c r="QW305" s="92"/>
      <c r="QX305" s="92"/>
      <c r="QY305" s="92"/>
      <c r="QZ305" s="92"/>
      <c r="RA305" s="92"/>
      <c r="RB305" s="92"/>
      <c r="RC305" s="92"/>
      <c r="RD305" s="92"/>
      <c r="RE305" s="92"/>
      <c r="RF305" s="92"/>
      <c r="RG305" s="92"/>
      <c r="RH305" s="92"/>
      <c r="RI305" s="92"/>
      <c r="RJ305" s="92"/>
      <c r="RK305" s="92"/>
      <c r="RL305" s="92"/>
      <c r="RM305" s="92"/>
      <c r="RN305" s="92"/>
      <c r="RO305" s="92"/>
      <c r="RP305" s="92"/>
      <c r="RQ305" s="92"/>
      <c r="RR305" s="92"/>
      <c r="RS305" s="92"/>
      <c r="RT305" s="92"/>
      <c r="RU305" s="92"/>
      <c r="RV305" s="92"/>
      <c r="RW305" s="92"/>
      <c r="RX305" s="92"/>
      <c r="RY305" s="92"/>
      <c r="RZ305" s="92"/>
      <c r="SA305" s="92"/>
      <c r="SB305" s="92"/>
      <c r="SC305" s="92"/>
      <c r="SD305" s="92"/>
      <c r="SE305" s="92"/>
      <c r="SF305" s="92"/>
      <c r="SG305" s="92"/>
      <c r="SH305" s="92"/>
      <c r="SI305" s="92"/>
      <c r="SJ305" s="92"/>
      <c r="SK305" s="92"/>
      <c r="SL305" s="92"/>
      <c r="SM305" s="92"/>
      <c r="SN305" s="92"/>
      <c r="SO305" s="92"/>
      <c r="SP305" s="92"/>
      <c r="SQ305" s="92"/>
      <c r="SR305" s="92"/>
      <c r="SS305" s="92"/>
      <c r="ST305" s="92"/>
      <c r="SU305" s="92"/>
      <c r="SV305" s="92"/>
      <c r="SW305" s="92"/>
      <c r="SX305" s="92"/>
      <c r="SY305" s="92"/>
      <c r="SZ305" s="92"/>
      <c r="TA305" s="92"/>
      <c r="TB305" s="92"/>
      <c r="TC305" s="92"/>
      <c r="TD305" s="92"/>
      <c r="TE305" s="92"/>
      <c r="TF305" s="92"/>
      <c r="TG305" s="92"/>
      <c r="TH305" s="92"/>
      <c r="TI305" s="92"/>
      <c r="TJ305" s="92"/>
      <c r="TK305" s="92"/>
      <c r="TL305" s="92"/>
      <c r="TM305" s="92"/>
      <c r="TN305" s="92"/>
      <c r="TO305" s="92"/>
      <c r="TP305" s="92"/>
      <c r="TQ305" s="92"/>
      <c r="TR305" s="92"/>
      <c r="TS305" s="92"/>
      <c r="TT305" s="92"/>
      <c r="TU305" s="92"/>
      <c r="TV305" s="92"/>
      <c r="TW305" s="92"/>
      <c r="TX305" s="92"/>
      <c r="TY305" s="92"/>
      <c r="TZ305" s="92"/>
      <c r="UA305" s="92"/>
      <c r="UB305" s="92"/>
      <c r="UC305" s="92"/>
      <c r="UD305" s="92"/>
      <c r="UE305" s="92"/>
      <c r="UF305" s="92"/>
      <c r="UG305" s="92"/>
      <c r="UH305" s="92"/>
      <c r="UI305" s="92"/>
      <c r="UJ305" s="92"/>
      <c r="UK305" s="92"/>
      <c r="UL305" s="92"/>
      <c r="UM305" s="92"/>
      <c r="UN305" s="92"/>
      <c r="UO305" s="92"/>
      <c r="UP305" s="92"/>
      <c r="UQ305" s="92"/>
      <c r="UR305" s="92"/>
      <c r="US305" s="92"/>
      <c r="UT305" s="92"/>
      <c r="UU305" s="92"/>
      <c r="UV305" s="92"/>
      <c r="UW305" s="92"/>
      <c r="UX305" s="92"/>
      <c r="UY305" s="92"/>
      <c r="UZ305" s="92"/>
      <c r="VA305" s="92"/>
      <c r="VB305" s="92"/>
      <c r="VC305" s="92"/>
      <c r="VD305" s="92"/>
      <c r="VE305" s="92"/>
      <c r="VF305" s="92"/>
      <c r="VG305" s="92"/>
      <c r="VH305" s="92"/>
      <c r="VI305" s="92"/>
      <c r="VJ305" s="92"/>
      <c r="VK305" s="92"/>
      <c r="VL305" s="92"/>
      <c r="VM305" s="92"/>
      <c r="VN305" s="92"/>
      <c r="VO305" s="92"/>
      <c r="VP305" s="92"/>
      <c r="VQ305" s="92"/>
      <c r="VR305" s="92"/>
      <c r="VS305" s="92"/>
      <c r="VT305" s="92"/>
      <c r="VU305" s="92"/>
      <c r="VV305" s="92"/>
      <c r="VW305" s="92"/>
      <c r="VX305" s="92"/>
      <c r="VY305" s="92"/>
      <c r="VZ305" s="92"/>
      <c r="WA305" s="92"/>
      <c r="WB305" s="92"/>
      <c r="WC305" s="92"/>
      <c r="WD305" s="92"/>
      <c r="WE305" s="92"/>
      <c r="WF305" s="92"/>
      <c r="WG305" s="92"/>
      <c r="WH305" s="92"/>
      <c r="WI305" s="92"/>
      <c r="WJ305" s="92"/>
      <c r="WK305" s="92"/>
      <c r="WL305" s="92"/>
      <c r="WM305" s="92"/>
      <c r="WN305" s="92"/>
      <c r="WO305" s="92"/>
      <c r="WP305" s="92"/>
      <c r="WQ305" s="92"/>
      <c r="WR305" s="92"/>
      <c r="WS305" s="92"/>
      <c r="WT305" s="92"/>
      <c r="WU305" s="92"/>
      <c r="WV305" s="92"/>
      <c r="WW305" s="92"/>
      <c r="WX305" s="92"/>
      <c r="WY305" s="92"/>
      <c r="WZ305" s="92"/>
      <c r="XA305" s="92"/>
      <c r="XB305" s="92"/>
      <c r="XC305" s="92"/>
      <c r="XD305" s="92"/>
      <c r="XE305" s="92"/>
      <c r="XF305" s="92"/>
      <c r="XG305" s="92"/>
      <c r="XH305" s="92"/>
      <c r="XI305" s="92"/>
      <c r="XJ305" s="92"/>
      <c r="XK305" s="92"/>
      <c r="XL305" s="92"/>
      <c r="XM305" s="92"/>
      <c r="XN305" s="92"/>
      <c r="XO305" s="92"/>
      <c r="XP305" s="92"/>
      <c r="XQ305" s="92"/>
      <c r="XR305" s="92"/>
      <c r="XS305" s="92"/>
      <c r="XT305" s="92"/>
      <c r="XU305" s="92"/>
      <c r="XV305" s="92"/>
      <c r="XW305" s="92"/>
      <c r="XX305" s="92"/>
      <c r="XY305" s="92"/>
      <c r="XZ305" s="92"/>
      <c r="YA305" s="92"/>
      <c r="YB305" s="92"/>
      <c r="YC305" s="92"/>
      <c r="YD305" s="92"/>
      <c r="YE305" s="92"/>
      <c r="YF305" s="92"/>
      <c r="YG305" s="92"/>
      <c r="YH305" s="92"/>
      <c r="YI305" s="92"/>
      <c r="YJ305" s="92"/>
      <c r="YK305" s="92"/>
      <c r="YL305" s="92"/>
      <c r="YM305" s="92"/>
      <c r="YN305" s="92"/>
      <c r="YO305" s="92"/>
      <c r="YP305" s="92"/>
      <c r="YQ305" s="92"/>
      <c r="YR305" s="92"/>
      <c r="YS305" s="92"/>
      <c r="YT305" s="92"/>
      <c r="YU305" s="92"/>
      <c r="YV305" s="92"/>
      <c r="YW305" s="92"/>
      <c r="YX305" s="92"/>
      <c r="YY305" s="92"/>
      <c r="YZ305" s="92"/>
      <c r="ZA305" s="92"/>
      <c r="ZB305" s="92"/>
      <c r="ZC305" s="92"/>
      <c r="ZD305" s="92"/>
      <c r="ZE305" s="92"/>
      <c r="ZF305" s="92"/>
      <c r="ZG305" s="92"/>
      <c r="ZH305" s="92"/>
      <c r="ZI305" s="92"/>
      <c r="ZJ305" s="92"/>
      <c r="ZK305" s="92"/>
      <c r="ZL305" s="92"/>
      <c r="ZM305" s="92"/>
      <c r="ZN305" s="92"/>
      <c r="ZO305" s="92"/>
      <c r="ZP305" s="92"/>
      <c r="ZQ305" s="92"/>
      <c r="ZR305" s="92"/>
      <c r="ZS305" s="92"/>
      <c r="ZT305" s="92"/>
      <c r="ZU305" s="92"/>
      <c r="ZV305" s="92"/>
      <c r="ZW305" s="92"/>
      <c r="ZX305" s="92"/>
      <c r="ZY305" s="92"/>
      <c r="ZZ305" s="92"/>
      <c r="AAA305" s="92"/>
      <c r="AAB305" s="92"/>
      <c r="AAC305" s="92"/>
      <c r="AAD305" s="92"/>
      <c r="AAE305" s="92"/>
      <c r="AAF305" s="92"/>
      <c r="AAG305" s="92"/>
      <c r="AAH305" s="92"/>
      <c r="AAI305" s="92"/>
      <c r="AAJ305" s="92"/>
      <c r="AAK305" s="92"/>
      <c r="AAL305" s="92"/>
      <c r="AAM305" s="92"/>
      <c r="AAN305" s="92"/>
      <c r="AAO305" s="92"/>
      <c r="AAP305" s="92"/>
      <c r="AAQ305" s="92"/>
      <c r="AAR305" s="92"/>
      <c r="AAS305" s="92"/>
      <c r="AAT305" s="92"/>
      <c r="AAU305" s="92"/>
      <c r="AAV305" s="92"/>
      <c r="AAW305" s="92"/>
      <c r="AAX305" s="92"/>
      <c r="AAY305" s="92"/>
      <c r="AAZ305" s="92"/>
      <c r="ABA305" s="92"/>
      <c r="ABB305" s="92"/>
      <c r="ABC305" s="92"/>
      <c r="ABD305" s="92"/>
      <c r="ABE305" s="92"/>
      <c r="ABF305" s="92"/>
      <c r="ABG305" s="92"/>
      <c r="ABH305" s="92"/>
      <c r="ABI305" s="92"/>
      <c r="ABJ305" s="92"/>
      <c r="ABK305" s="92"/>
      <c r="ABL305" s="92"/>
      <c r="ABM305" s="92"/>
      <c r="ABN305" s="92"/>
      <c r="ABO305" s="92"/>
      <c r="ABP305" s="92"/>
      <c r="ABQ305" s="92"/>
      <c r="ABR305" s="92"/>
      <c r="ABS305" s="92"/>
      <c r="ABT305" s="92"/>
      <c r="ABU305" s="92"/>
      <c r="ABV305" s="92"/>
      <c r="ABW305" s="92"/>
      <c r="ABX305" s="92"/>
      <c r="ABY305" s="92"/>
      <c r="ABZ305" s="92"/>
      <c r="ACA305" s="92"/>
      <c r="ACB305" s="92"/>
      <c r="ACC305" s="92"/>
      <c r="ACD305" s="92"/>
      <c r="ACE305" s="92"/>
      <c r="ACF305" s="92"/>
      <c r="ACG305" s="92"/>
      <c r="ACH305" s="92"/>
      <c r="ACI305" s="92"/>
      <c r="ACJ305" s="92"/>
      <c r="ACK305" s="92"/>
      <c r="ACL305" s="92"/>
      <c r="ACM305" s="92"/>
      <c r="ACN305" s="92"/>
      <c r="ACO305" s="92"/>
      <c r="ACP305" s="92"/>
      <c r="ACQ305" s="92"/>
      <c r="ACR305" s="92"/>
      <c r="ACS305" s="92"/>
      <c r="ACT305" s="92"/>
      <c r="ACU305" s="92"/>
      <c r="ACV305" s="92"/>
      <c r="ACW305" s="92"/>
      <c r="ACX305" s="92"/>
      <c r="ACY305" s="92"/>
      <c r="ACZ305" s="92"/>
      <c r="ADA305" s="92"/>
      <c r="ADB305" s="92"/>
      <c r="ADC305" s="92"/>
      <c r="ADD305" s="92"/>
      <c r="ADE305" s="92"/>
      <c r="ADF305" s="92"/>
      <c r="ADG305" s="92"/>
      <c r="ADH305" s="92"/>
      <c r="ADI305" s="92"/>
      <c r="ADJ305" s="92"/>
      <c r="ADK305" s="92"/>
      <c r="ADL305" s="92"/>
      <c r="ADM305" s="92"/>
      <c r="ADN305" s="92"/>
      <c r="ADO305" s="92"/>
      <c r="ADP305" s="92"/>
      <c r="ADQ305" s="92"/>
      <c r="ADR305" s="92"/>
      <c r="ADS305" s="92"/>
      <c r="ADT305" s="92"/>
      <c r="ADU305" s="92"/>
      <c r="ADV305" s="92"/>
      <c r="ADW305" s="92"/>
      <c r="ADX305" s="92"/>
      <c r="ADY305" s="92"/>
      <c r="ADZ305" s="92"/>
      <c r="AEA305" s="92"/>
      <c r="AEB305" s="92"/>
      <c r="AEC305" s="92"/>
      <c r="AED305" s="92"/>
      <c r="AEE305" s="92"/>
      <c r="AEF305" s="92"/>
      <c r="AEG305" s="92"/>
      <c r="AEH305" s="92"/>
      <c r="AEI305" s="92"/>
      <c r="AEJ305" s="92"/>
      <c r="AEK305" s="92"/>
      <c r="AEL305" s="92"/>
      <c r="AEM305" s="92"/>
      <c r="AEN305" s="92"/>
      <c r="AEO305" s="92"/>
      <c r="AEP305" s="92"/>
      <c r="AEQ305" s="92"/>
      <c r="AER305" s="92"/>
      <c r="AES305" s="92"/>
      <c r="AET305" s="92"/>
      <c r="AEU305" s="92"/>
      <c r="AEV305" s="92"/>
      <c r="AEW305" s="92"/>
      <c r="AEX305" s="92"/>
      <c r="AEY305" s="92"/>
      <c r="AEZ305" s="92"/>
      <c r="AFA305" s="92"/>
      <c r="AFB305" s="92"/>
      <c r="AFC305" s="92"/>
      <c r="AFD305" s="92"/>
      <c r="AFE305" s="92"/>
      <c r="AFF305" s="92"/>
      <c r="AFG305" s="92"/>
      <c r="AFH305" s="92"/>
      <c r="AFI305" s="92"/>
      <c r="AFJ305" s="92"/>
      <c r="AFK305" s="92"/>
      <c r="AFL305" s="92"/>
      <c r="AFM305" s="92"/>
      <c r="AFN305" s="92"/>
      <c r="AFO305" s="92"/>
      <c r="AFP305" s="92"/>
      <c r="AFQ305" s="92"/>
      <c r="AFR305" s="92"/>
      <c r="AFS305" s="92"/>
      <c r="AFT305" s="92"/>
      <c r="AFU305" s="92"/>
      <c r="AFV305" s="92"/>
      <c r="AFW305" s="92"/>
      <c r="AFX305" s="92"/>
      <c r="AFY305" s="92"/>
      <c r="AFZ305" s="92"/>
      <c r="AGA305" s="92"/>
      <c r="AGB305" s="92"/>
      <c r="AGC305" s="92"/>
      <c r="AGD305" s="92"/>
      <c r="AGE305" s="92"/>
      <c r="AGF305" s="92"/>
      <c r="AGG305" s="92"/>
      <c r="AGH305" s="92"/>
      <c r="AGI305" s="92"/>
      <c r="AGJ305" s="92"/>
      <c r="AGK305" s="92"/>
      <c r="AGL305" s="92"/>
      <c r="AGM305" s="92"/>
      <c r="AGN305" s="92"/>
      <c r="AGO305" s="92"/>
      <c r="AGP305" s="92"/>
      <c r="AGQ305" s="92"/>
      <c r="AGR305" s="92"/>
      <c r="AGS305" s="92"/>
      <c r="AGT305" s="92"/>
      <c r="AGU305" s="92"/>
      <c r="AGV305" s="92"/>
      <c r="AGW305" s="92"/>
      <c r="AGX305" s="92"/>
      <c r="AGY305" s="92"/>
      <c r="AGZ305" s="92"/>
      <c r="AHA305" s="92"/>
      <c r="AHB305" s="92"/>
      <c r="AHC305" s="92"/>
      <c r="AHD305" s="92"/>
      <c r="AHE305" s="92"/>
      <c r="AHF305" s="92"/>
      <c r="AHG305" s="92"/>
      <c r="AHH305" s="92"/>
      <c r="AHI305" s="92"/>
      <c r="AHJ305" s="92"/>
      <c r="AHK305" s="92"/>
      <c r="AHL305" s="92"/>
      <c r="AHM305" s="92"/>
      <c r="AHN305" s="92"/>
      <c r="AHO305" s="92"/>
      <c r="AHP305" s="92"/>
      <c r="AHQ305" s="92"/>
      <c r="AHR305" s="92"/>
      <c r="AHS305" s="92"/>
      <c r="AHT305" s="92"/>
      <c r="AHU305" s="92"/>
      <c r="AHV305" s="92"/>
      <c r="AHW305" s="92"/>
      <c r="AHX305" s="92"/>
      <c r="AHY305" s="92"/>
      <c r="AHZ305" s="92"/>
      <c r="AIA305" s="92"/>
      <c r="AIB305" s="92"/>
      <c r="AIC305" s="92"/>
      <c r="AID305" s="92"/>
      <c r="AIE305" s="92"/>
      <c r="AIF305" s="92"/>
      <c r="AIG305" s="92"/>
      <c r="AIH305" s="92"/>
      <c r="AII305" s="92"/>
      <c r="AIJ305" s="92"/>
      <c r="AIK305" s="92"/>
      <c r="AIL305" s="92"/>
      <c r="AIM305" s="92"/>
      <c r="AIN305" s="92"/>
      <c r="AIO305" s="92"/>
      <c r="AIP305" s="92"/>
      <c r="AIQ305" s="92"/>
      <c r="AIR305" s="92"/>
      <c r="AIS305" s="92"/>
      <c r="AIT305" s="92"/>
      <c r="AIU305" s="92"/>
      <c r="AIV305" s="92"/>
      <c r="AIW305" s="92"/>
      <c r="AIX305" s="92"/>
      <c r="AIY305" s="92"/>
      <c r="AIZ305" s="92"/>
      <c r="AJA305" s="92"/>
      <c r="AJB305" s="92"/>
      <c r="AJC305" s="92"/>
      <c r="AJD305" s="92"/>
      <c r="AJE305" s="92"/>
      <c r="AJF305" s="92"/>
      <c r="AJG305" s="92"/>
      <c r="AJH305" s="92"/>
      <c r="AJI305" s="92"/>
      <c r="AJJ305" s="92"/>
      <c r="AJK305" s="92"/>
    </row>
    <row r="306" spans="1:947" s="515" customFormat="1" ht="12.75" customHeight="1">
      <c r="A306" s="93"/>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c r="CK306" s="92"/>
      <c r="CL306" s="92"/>
      <c r="CM306" s="92"/>
      <c r="CN306" s="92"/>
      <c r="CO306" s="92"/>
      <c r="CP306" s="92"/>
      <c r="CQ306" s="92"/>
      <c r="CR306" s="92"/>
      <c r="CS306" s="92"/>
      <c r="CT306" s="92"/>
      <c r="CU306" s="92"/>
      <c r="CV306" s="92"/>
      <c r="CW306" s="92"/>
      <c r="CX306" s="92"/>
      <c r="CY306" s="92"/>
      <c r="CZ306" s="92"/>
      <c r="DA306" s="92"/>
      <c r="DB306" s="92"/>
      <c r="DC306" s="92"/>
      <c r="DD306" s="92"/>
      <c r="DE306" s="92"/>
      <c r="DF306" s="92"/>
      <c r="DG306" s="92"/>
      <c r="DH306" s="92"/>
      <c r="DI306" s="92"/>
      <c r="DJ306" s="92"/>
      <c r="DK306" s="92"/>
      <c r="DL306" s="92"/>
      <c r="DM306" s="92"/>
      <c r="DN306" s="92"/>
      <c r="DO306" s="92"/>
      <c r="DP306" s="92"/>
      <c r="DQ306" s="92"/>
      <c r="DR306" s="92"/>
      <c r="DS306" s="92"/>
      <c r="DT306" s="92"/>
      <c r="DU306" s="92"/>
      <c r="DV306" s="92"/>
      <c r="DW306" s="92"/>
      <c r="DX306" s="92"/>
      <c r="DY306" s="92"/>
      <c r="DZ306" s="92"/>
      <c r="EA306" s="92"/>
      <c r="EB306" s="92"/>
      <c r="EC306" s="92"/>
      <c r="ED306" s="92"/>
      <c r="EE306" s="92"/>
      <c r="EF306" s="92"/>
      <c r="EG306" s="92"/>
      <c r="EH306" s="92"/>
      <c r="EI306" s="92"/>
      <c r="EJ306" s="92"/>
      <c r="EK306" s="92"/>
      <c r="EL306" s="92"/>
      <c r="EM306" s="92"/>
      <c r="EN306" s="92"/>
      <c r="EO306" s="92"/>
      <c r="EP306" s="92"/>
      <c r="EQ306" s="92"/>
      <c r="ER306" s="92"/>
      <c r="ES306" s="92"/>
      <c r="ET306" s="92"/>
      <c r="EU306" s="92"/>
      <c r="EV306" s="92"/>
      <c r="EW306" s="92"/>
      <c r="EX306" s="92"/>
      <c r="EY306" s="92"/>
      <c r="EZ306" s="92"/>
      <c r="FA306" s="92"/>
      <c r="FB306" s="92"/>
      <c r="FC306" s="92"/>
      <c r="FD306" s="92"/>
      <c r="FE306" s="92"/>
      <c r="FF306" s="92"/>
      <c r="FG306" s="92"/>
      <c r="FH306" s="92"/>
      <c r="FI306" s="92"/>
      <c r="FJ306" s="92"/>
      <c r="FK306" s="92"/>
      <c r="FL306" s="92"/>
      <c r="FM306" s="92"/>
      <c r="FN306" s="92"/>
      <c r="FO306" s="92"/>
      <c r="FP306" s="92"/>
      <c r="FQ306" s="92"/>
      <c r="FR306" s="92"/>
      <c r="FS306" s="92"/>
      <c r="FT306" s="92"/>
      <c r="FU306" s="92"/>
      <c r="FV306" s="92"/>
      <c r="FW306" s="92"/>
      <c r="FX306" s="92"/>
      <c r="FY306" s="92"/>
      <c r="FZ306" s="92"/>
      <c r="GA306" s="92"/>
      <c r="GB306" s="92"/>
      <c r="GC306" s="92"/>
      <c r="GD306" s="92"/>
      <c r="GE306" s="92"/>
      <c r="GF306" s="92"/>
      <c r="GG306" s="92"/>
      <c r="GH306" s="92"/>
      <c r="GI306" s="92"/>
      <c r="GJ306" s="92"/>
      <c r="GK306" s="92"/>
      <c r="GL306" s="92"/>
      <c r="GM306" s="92"/>
      <c r="GN306" s="92"/>
      <c r="GO306" s="92"/>
      <c r="GP306" s="92"/>
      <c r="GQ306" s="92"/>
      <c r="GR306" s="92"/>
      <c r="GS306" s="92"/>
      <c r="GT306" s="92"/>
      <c r="GU306" s="92"/>
      <c r="GV306" s="92"/>
      <c r="GW306" s="92"/>
      <c r="GX306" s="92"/>
      <c r="GY306" s="92"/>
      <c r="GZ306" s="92"/>
      <c r="HA306" s="92"/>
      <c r="HB306" s="92"/>
      <c r="HC306" s="92"/>
      <c r="HD306" s="92"/>
      <c r="HE306" s="92"/>
      <c r="HF306" s="92"/>
      <c r="HG306" s="92"/>
      <c r="HH306" s="92"/>
      <c r="HI306" s="92"/>
      <c r="HJ306" s="92"/>
      <c r="HK306" s="92"/>
      <c r="HL306" s="92"/>
      <c r="HM306" s="92"/>
      <c r="HN306" s="92"/>
      <c r="HO306" s="92"/>
      <c r="HP306" s="92"/>
      <c r="HQ306" s="92"/>
      <c r="HR306" s="92"/>
      <c r="HS306" s="92"/>
      <c r="HT306" s="92"/>
      <c r="HU306" s="92"/>
      <c r="HV306" s="92"/>
      <c r="HW306" s="92"/>
      <c r="HX306" s="92"/>
      <c r="HY306" s="92"/>
      <c r="HZ306" s="92"/>
      <c r="IA306" s="92"/>
      <c r="IB306" s="92"/>
      <c r="IC306" s="92"/>
      <c r="ID306" s="92"/>
      <c r="IE306" s="92"/>
      <c r="IF306" s="92"/>
      <c r="IG306" s="92"/>
      <c r="IH306" s="92"/>
      <c r="II306" s="92"/>
      <c r="IJ306" s="92"/>
      <c r="IK306" s="92"/>
      <c r="IL306" s="92"/>
      <c r="IM306" s="92"/>
      <c r="IN306" s="92"/>
      <c r="IO306" s="92"/>
      <c r="IP306" s="92"/>
      <c r="IQ306" s="92"/>
      <c r="IR306" s="92"/>
      <c r="IS306" s="92"/>
      <c r="IT306" s="92"/>
      <c r="IU306" s="92"/>
      <c r="IV306" s="92"/>
      <c r="IW306" s="92"/>
      <c r="IX306" s="92"/>
      <c r="IY306" s="92"/>
      <c r="IZ306" s="92"/>
      <c r="JA306" s="92"/>
      <c r="JB306" s="92"/>
      <c r="JC306" s="92"/>
      <c r="JD306" s="92"/>
      <c r="JE306" s="92"/>
      <c r="JF306" s="92"/>
      <c r="JG306" s="92"/>
      <c r="JH306" s="92"/>
      <c r="JI306" s="92"/>
      <c r="JJ306" s="92"/>
      <c r="JK306" s="92"/>
      <c r="JL306" s="92"/>
      <c r="JM306" s="92"/>
      <c r="JN306" s="92"/>
      <c r="JO306" s="92"/>
      <c r="JP306" s="92"/>
      <c r="JQ306" s="92"/>
      <c r="JR306" s="92"/>
      <c r="JS306" s="92"/>
      <c r="JT306" s="92"/>
      <c r="JU306" s="92"/>
      <c r="JV306" s="92"/>
      <c r="JW306" s="92"/>
      <c r="JX306" s="92"/>
      <c r="JY306" s="92"/>
      <c r="JZ306" s="92"/>
      <c r="KA306" s="92"/>
      <c r="KB306" s="92"/>
      <c r="KC306" s="92"/>
      <c r="KD306" s="92"/>
      <c r="KE306" s="92"/>
      <c r="KF306" s="92"/>
      <c r="KG306" s="92"/>
      <c r="KH306" s="92"/>
      <c r="KI306" s="92"/>
      <c r="KJ306" s="92"/>
      <c r="KK306" s="92"/>
      <c r="KL306" s="92"/>
      <c r="KM306" s="92"/>
      <c r="KN306" s="92"/>
      <c r="KO306" s="92"/>
      <c r="KP306" s="92"/>
      <c r="KQ306" s="92"/>
      <c r="KR306" s="92"/>
      <c r="KS306" s="92"/>
      <c r="KT306" s="92"/>
      <c r="KU306" s="92"/>
      <c r="KV306" s="92"/>
      <c r="KW306" s="92"/>
      <c r="KX306" s="92"/>
      <c r="KY306" s="92"/>
      <c r="KZ306" s="92"/>
      <c r="LA306" s="92"/>
      <c r="LB306" s="92"/>
      <c r="LC306" s="92"/>
      <c r="LD306" s="92"/>
      <c r="LE306" s="92"/>
      <c r="LF306" s="92"/>
      <c r="LG306" s="92"/>
      <c r="LH306" s="92"/>
      <c r="LI306" s="92"/>
      <c r="LJ306" s="92"/>
      <c r="LK306" s="92"/>
      <c r="LL306" s="92"/>
      <c r="LM306" s="92"/>
      <c r="LN306" s="92"/>
      <c r="LO306" s="92"/>
      <c r="LP306" s="92"/>
      <c r="LQ306" s="92"/>
      <c r="LR306" s="92"/>
      <c r="LS306" s="92"/>
      <c r="LT306" s="92"/>
      <c r="LU306" s="92"/>
      <c r="LV306" s="92"/>
      <c r="LW306" s="92"/>
      <c r="LX306" s="92"/>
      <c r="LY306" s="92"/>
      <c r="LZ306" s="92"/>
      <c r="MA306" s="92"/>
      <c r="MB306" s="92"/>
      <c r="MC306" s="92"/>
      <c r="MD306" s="92"/>
      <c r="ME306" s="92"/>
      <c r="MF306" s="92"/>
      <c r="MG306" s="92"/>
      <c r="MH306" s="92"/>
      <c r="MI306" s="92"/>
      <c r="MJ306" s="92"/>
      <c r="MK306" s="92"/>
      <c r="ML306" s="92"/>
      <c r="MM306" s="92"/>
      <c r="MN306" s="92"/>
      <c r="MO306" s="92"/>
      <c r="MP306" s="92"/>
      <c r="MQ306" s="92"/>
      <c r="MR306" s="92"/>
      <c r="MS306" s="92"/>
      <c r="MT306" s="92"/>
      <c r="MU306" s="92"/>
      <c r="MV306" s="92"/>
      <c r="MW306" s="92"/>
      <c r="MX306" s="92"/>
      <c r="MY306" s="92"/>
      <c r="MZ306" s="92"/>
      <c r="NA306" s="92"/>
      <c r="NB306" s="92"/>
      <c r="NC306" s="92"/>
      <c r="ND306" s="92"/>
      <c r="NE306" s="92"/>
      <c r="NF306" s="92"/>
      <c r="NG306" s="92"/>
      <c r="NH306" s="92"/>
      <c r="NI306" s="92"/>
      <c r="NJ306" s="92"/>
      <c r="NK306" s="92"/>
      <c r="NL306" s="92"/>
      <c r="NM306" s="92"/>
      <c r="NN306" s="92"/>
      <c r="NO306" s="92"/>
      <c r="NP306" s="92"/>
      <c r="NQ306" s="92"/>
      <c r="NR306" s="92"/>
      <c r="NS306" s="92"/>
      <c r="NT306" s="92"/>
      <c r="NU306" s="92"/>
      <c r="NV306" s="92"/>
      <c r="NW306" s="92"/>
      <c r="NX306" s="92"/>
      <c r="NY306" s="92"/>
      <c r="NZ306" s="92"/>
      <c r="OA306" s="92"/>
      <c r="OB306" s="92"/>
      <c r="OC306" s="92"/>
      <c r="OD306" s="92"/>
      <c r="OE306" s="92"/>
      <c r="OF306" s="92"/>
      <c r="OG306" s="92"/>
      <c r="OH306" s="92"/>
      <c r="OI306" s="92"/>
      <c r="OJ306" s="92"/>
      <c r="OK306" s="92"/>
      <c r="OL306" s="92"/>
      <c r="OM306" s="92"/>
      <c r="ON306" s="92"/>
      <c r="OO306" s="92"/>
      <c r="OP306" s="92"/>
      <c r="OQ306" s="92"/>
      <c r="OR306" s="92"/>
      <c r="OS306" s="92"/>
      <c r="OT306" s="92"/>
      <c r="OU306" s="92"/>
      <c r="OV306" s="92"/>
      <c r="OW306" s="92"/>
      <c r="OX306" s="92"/>
      <c r="OY306" s="92"/>
      <c r="OZ306" s="92"/>
      <c r="PA306" s="92"/>
      <c r="PB306" s="92"/>
      <c r="PC306" s="92"/>
      <c r="PD306" s="92"/>
      <c r="PE306" s="92"/>
      <c r="PF306" s="92"/>
      <c r="PG306" s="92"/>
      <c r="PH306" s="92"/>
      <c r="PI306" s="92"/>
      <c r="PJ306" s="92"/>
      <c r="PK306" s="92"/>
      <c r="PL306" s="92"/>
      <c r="PM306" s="92"/>
      <c r="PN306" s="92"/>
      <c r="PO306" s="92"/>
      <c r="PP306" s="92"/>
      <c r="PQ306" s="92"/>
      <c r="PR306" s="92"/>
      <c r="PS306" s="92"/>
      <c r="PT306" s="92"/>
      <c r="PU306" s="92"/>
      <c r="PV306" s="92"/>
      <c r="PW306" s="92"/>
      <c r="PX306" s="92"/>
      <c r="PY306" s="92"/>
      <c r="PZ306" s="92"/>
      <c r="QA306" s="92"/>
      <c r="QB306" s="92"/>
      <c r="QC306" s="92"/>
      <c r="QD306" s="92"/>
      <c r="QE306" s="92"/>
      <c r="QF306" s="92"/>
      <c r="QG306" s="92"/>
      <c r="QH306" s="92"/>
      <c r="QI306" s="92"/>
      <c r="QJ306" s="92"/>
      <c r="QK306" s="92"/>
      <c r="QL306" s="92"/>
      <c r="QM306" s="92"/>
      <c r="QN306" s="92"/>
      <c r="QO306" s="92"/>
      <c r="QP306" s="92"/>
      <c r="QQ306" s="92"/>
      <c r="QR306" s="92"/>
      <c r="QS306" s="92"/>
      <c r="QT306" s="92"/>
      <c r="QU306" s="92"/>
      <c r="QV306" s="92"/>
      <c r="QW306" s="92"/>
      <c r="QX306" s="92"/>
      <c r="QY306" s="92"/>
      <c r="QZ306" s="92"/>
      <c r="RA306" s="92"/>
      <c r="RB306" s="92"/>
      <c r="RC306" s="92"/>
      <c r="RD306" s="92"/>
      <c r="RE306" s="92"/>
      <c r="RF306" s="92"/>
      <c r="RG306" s="92"/>
      <c r="RH306" s="92"/>
      <c r="RI306" s="92"/>
      <c r="RJ306" s="92"/>
      <c r="RK306" s="92"/>
      <c r="RL306" s="92"/>
      <c r="RM306" s="92"/>
      <c r="RN306" s="92"/>
      <c r="RO306" s="92"/>
      <c r="RP306" s="92"/>
      <c r="RQ306" s="92"/>
      <c r="RR306" s="92"/>
      <c r="RS306" s="92"/>
      <c r="RT306" s="92"/>
      <c r="RU306" s="92"/>
      <c r="RV306" s="92"/>
      <c r="RW306" s="92"/>
      <c r="RX306" s="92"/>
      <c r="RY306" s="92"/>
      <c r="RZ306" s="92"/>
      <c r="SA306" s="92"/>
      <c r="SB306" s="92"/>
      <c r="SC306" s="92"/>
      <c r="SD306" s="92"/>
      <c r="SE306" s="92"/>
      <c r="SF306" s="92"/>
      <c r="SG306" s="92"/>
      <c r="SH306" s="92"/>
      <c r="SI306" s="92"/>
      <c r="SJ306" s="92"/>
      <c r="SK306" s="92"/>
      <c r="SL306" s="92"/>
      <c r="SM306" s="92"/>
      <c r="SN306" s="92"/>
      <c r="SO306" s="92"/>
      <c r="SP306" s="92"/>
      <c r="SQ306" s="92"/>
      <c r="SR306" s="92"/>
      <c r="SS306" s="92"/>
      <c r="ST306" s="92"/>
      <c r="SU306" s="92"/>
      <c r="SV306" s="92"/>
      <c r="SW306" s="92"/>
      <c r="SX306" s="92"/>
      <c r="SY306" s="92"/>
      <c r="SZ306" s="92"/>
      <c r="TA306" s="92"/>
      <c r="TB306" s="92"/>
      <c r="TC306" s="92"/>
      <c r="TD306" s="92"/>
      <c r="TE306" s="92"/>
      <c r="TF306" s="92"/>
      <c r="TG306" s="92"/>
      <c r="TH306" s="92"/>
      <c r="TI306" s="92"/>
      <c r="TJ306" s="92"/>
      <c r="TK306" s="92"/>
      <c r="TL306" s="92"/>
      <c r="TM306" s="92"/>
      <c r="TN306" s="92"/>
      <c r="TO306" s="92"/>
      <c r="TP306" s="92"/>
      <c r="TQ306" s="92"/>
      <c r="TR306" s="92"/>
      <c r="TS306" s="92"/>
      <c r="TT306" s="92"/>
      <c r="TU306" s="92"/>
      <c r="TV306" s="92"/>
      <c r="TW306" s="92"/>
      <c r="TX306" s="92"/>
      <c r="TY306" s="92"/>
      <c r="TZ306" s="92"/>
      <c r="UA306" s="92"/>
      <c r="UB306" s="92"/>
      <c r="UC306" s="92"/>
      <c r="UD306" s="92"/>
      <c r="UE306" s="92"/>
      <c r="UF306" s="92"/>
      <c r="UG306" s="92"/>
      <c r="UH306" s="92"/>
      <c r="UI306" s="92"/>
      <c r="UJ306" s="92"/>
      <c r="UK306" s="92"/>
      <c r="UL306" s="92"/>
      <c r="UM306" s="92"/>
      <c r="UN306" s="92"/>
      <c r="UO306" s="92"/>
      <c r="UP306" s="92"/>
      <c r="UQ306" s="92"/>
      <c r="UR306" s="92"/>
      <c r="US306" s="92"/>
      <c r="UT306" s="92"/>
      <c r="UU306" s="92"/>
      <c r="UV306" s="92"/>
      <c r="UW306" s="92"/>
      <c r="UX306" s="92"/>
      <c r="UY306" s="92"/>
      <c r="UZ306" s="92"/>
      <c r="VA306" s="92"/>
      <c r="VB306" s="92"/>
      <c r="VC306" s="92"/>
      <c r="VD306" s="92"/>
      <c r="VE306" s="92"/>
      <c r="VF306" s="92"/>
      <c r="VG306" s="92"/>
      <c r="VH306" s="92"/>
      <c r="VI306" s="92"/>
      <c r="VJ306" s="92"/>
      <c r="VK306" s="92"/>
      <c r="VL306" s="92"/>
      <c r="VM306" s="92"/>
      <c r="VN306" s="92"/>
      <c r="VO306" s="92"/>
      <c r="VP306" s="92"/>
      <c r="VQ306" s="92"/>
      <c r="VR306" s="92"/>
      <c r="VS306" s="92"/>
      <c r="VT306" s="92"/>
      <c r="VU306" s="92"/>
      <c r="VV306" s="92"/>
      <c r="VW306" s="92"/>
      <c r="VX306" s="92"/>
      <c r="VY306" s="92"/>
      <c r="VZ306" s="92"/>
      <c r="WA306" s="92"/>
      <c r="WB306" s="92"/>
      <c r="WC306" s="92"/>
      <c r="WD306" s="92"/>
      <c r="WE306" s="92"/>
      <c r="WF306" s="92"/>
      <c r="WG306" s="92"/>
      <c r="WH306" s="92"/>
      <c r="WI306" s="92"/>
      <c r="WJ306" s="92"/>
      <c r="WK306" s="92"/>
      <c r="WL306" s="92"/>
      <c r="WM306" s="92"/>
      <c r="WN306" s="92"/>
      <c r="WO306" s="92"/>
      <c r="WP306" s="92"/>
      <c r="WQ306" s="92"/>
      <c r="WR306" s="92"/>
      <c r="WS306" s="92"/>
      <c r="WT306" s="92"/>
      <c r="WU306" s="92"/>
      <c r="WV306" s="92"/>
      <c r="WW306" s="92"/>
      <c r="WX306" s="92"/>
      <c r="WY306" s="92"/>
      <c r="WZ306" s="92"/>
      <c r="XA306" s="92"/>
      <c r="XB306" s="92"/>
      <c r="XC306" s="92"/>
      <c r="XD306" s="92"/>
      <c r="XE306" s="92"/>
      <c r="XF306" s="92"/>
      <c r="XG306" s="92"/>
      <c r="XH306" s="92"/>
      <c r="XI306" s="92"/>
      <c r="XJ306" s="92"/>
      <c r="XK306" s="92"/>
      <c r="XL306" s="92"/>
      <c r="XM306" s="92"/>
      <c r="XN306" s="92"/>
      <c r="XO306" s="92"/>
      <c r="XP306" s="92"/>
      <c r="XQ306" s="92"/>
      <c r="XR306" s="92"/>
      <c r="XS306" s="92"/>
      <c r="XT306" s="92"/>
      <c r="XU306" s="92"/>
      <c r="XV306" s="92"/>
      <c r="XW306" s="92"/>
      <c r="XX306" s="92"/>
      <c r="XY306" s="92"/>
      <c r="XZ306" s="92"/>
      <c r="YA306" s="92"/>
      <c r="YB306" s="92"/>
      <c r="YC306" s="92"/>
      <c r="YD306" s="92"/>
      <c r="YE306" s="92"/>
      <c r="YF306" s="92"/>
      <c r="YG306" s="92"/>
      <c r="YH306" s="92"/>
      <c r="YI306" s="92"/>
      <c r="YJ306" s="92"/>
      <c r="YK306" s="92"/>
      <c r="YL306" s="92"/>
      <c r="YM306" s="92"/>
      <c r="YN306" s="92"/>
      <c r="YO306" s="92"/>
      <c r="YP306" s="92"/>
      <c r="YQ306" s="92"/>
      <c r="YR306" s="92"/>
      <c r="YS306" s="92"/>
      <c r="YT306" s="92"/>
      <c r="YU306" s="92"/>
      <c r="YV306" s="92"/>
      <c r="YW306" s="92"/>
      <c r="YX306" s="92"/>
      <c r="YY306" s="92"/>
      <c r="YZ306" s="92"/>
      <c r="ZA306" s="92"/>
      <c r="ZB306" s="92"/>
      <c r="ZC306" s="92"/>
      <c r="ZD306" s="92"/>
      <c r="ZE306" s="92"/>
      <c r="ZF306" s="92"/>
      <c r="ZG306" s="92"/>
      <c r="ZH306" s="92"/>
      <c r="ZI306" s="92"/>
      <c r="ZJ306" s="92"/>
      <c r="ZK306" s="92"/>
      <c r="ZL306" s="92"/>
      <c r="ZM306" s="92"/>
      <c r="ZN306" s="92"/>
      <c r="ZO306" s="92"/>
      <c r="ZP306" s="92"/>
      <c r="ZQ306" s="92"/>
      <c r="ZR306" s="92"/>
      <c r="ZS306" s="92"/>
      <c r="ZT306" s="92"/>
      <c r="ZU306" s="92"/>
      <c r="ZV306" s="92"/>
      <c r="ZW306" s="92"/>
      <c r="ZX306" s="92"/>
      <c r="ZY306" s="92"/>
      <c r="ZZ306" s="92"/>
      <c r="AAA306" s="92"/>
      <c r="AAB306" s="92"/>
      <c r="AAC306" s="92"/>
      <c r="AAD306" s="92"/>
      <c r="AAE306" s="92"/>
      <c r="AAF306" s="92"/>
      <c r="AAG306" s="92"/>
      <c r="AAH306" s="92"/>
      <c r="AAI306" s="92"/>
      <c r="AAJ306" s="92"/>
      <c r="AAK306" s="92"/>
      <c r="AAL306" s="92"/>
      <c r="AAM306" s="92"/>
      <c r="AAN306" s="92"/>
      <c r="AAO306" s="92"/>
      <c r="AAP306" s="92"/>
      <c r="AAQ306" s="92"/>
      <c r="AAR306" s="92"/>
      <c r="AAS306" s="92"/>
      <c r="AAT306" s="92"/>
      <c r="AAU306" s="92"/>
      <c r="AAV306" s="92"/>
      <c r="AAW306" s="92"/>
      <c r="AAX306" s="92"/>
      <c r="AAY306" s="92"/>
      <c r="AAZ306" s="92"/>
      <c r="ABA306" s="92"/>
      <c r="ABB306" s="92"/>
      <c r="ABC306" s="92"/>
      <c r="ABD306" s="92"/>
      <c r="ABE306" s="92"/>
      <c r="ABF306" s="92"/>
      <c r="ABG306" s="92"/>
      <c r="ABH306" s="92"/>
      <c r="ABI306" s="92"/>
      <c r="ABJ306" s="92"/>
      <c r="ABK306" s="92"/>
      <c r="ABL306" s="92"/>
      <c r="ABM306" s="92"/>
      <c r="ABN306" s="92"/>
      <c r="ABO306" s="92"/>
      <c r="ABP306" s="92"/>
      <c r="ABQ306" s="92"/>
      <c r="ABR306" s="92"/>
      <c r="ABS306" s="92"/>
      <c r="ABT306" s="92"/>
      <c r="ABU306" s="92"/>
      <c r="ABV306" s="92"/>
      <c r="ABW306" s="92"/>
      <c r="ABX306" s="92"/>
      <c r="ABY306" s="92"/>
      <c r="ABZ306" s="92"/>
      <c r="ACA306" s="92"/>
      <c r="ACB306" s="92"/>
      <c r="ACC306" s="92"/>
      <c r="ACD306" s="92"/>
      <c r="ACE306" s="92"/>
      <c r="ACF306" s="92"/>
      <c r="ACG306" s="92"/>
      <c r="ACH306" s="92"/>
      <c r="ACI306" s="92"/>
      <c r="ACJ306" s="92"/>
      <c r="ACK306" s="92"/>
      <c r="ACL306" s="92"/>
      <c r="ACM306" s="92"/>
      <c r="ACN306" s="92"/>
      <c r="ACO306" s="92"/>
      <c r="ACP306" s="92"/>
      <c r="ACQ306" s="92"/>
      <c r="ACR306" s="92"/>
      <c r="ACS306" s="92"/>
      <c r="ACT306" s="92"/>
      <c r="ACU306" s="92"/>
      <c r="ACV306" s="92"/>
      <c r="ACW306" s="92"/>
      <c r="ACX306" s="92"/>
      <c r="ACY306" s="92"/>
      <c r="ACZ306" s="92"/>
      <c r="ADA306" s="92"/>
      <c r="ADB306" s="92"/>
      <c r="ADC306" s="92"/>
      <c r="ADD306" s="92"/>
      <c r="ADE306" s="92"/>
      <c r="ADF306" s="92"/>
      <c r="ADG306" s="92"/>
      <c r="ADH306" s="92"/>
      <c r="ADI306" s="92"/>
      <c r="ADJ306" s="92"/>
      <c r="ADK306" s="92"/>
      <c r="ADL306" s="92"/>
      <c r="ADM306" s="92"/>
      <c r="ADN306" s="92"/>
      <c r="ADO306" s="92"/>
      <c r="ADP306" s="92"/>
      <c r="ADQ306" s="92"/>
      <c r="ADR306" s="92"/>
      <c r="ADS306" s="92"/>
      <c r="ADT306" s="92"/>
      <c r="ADU306" s="92"/>
      <c r="ADV306" s="92"/>
      <c r="ADW306" s="92"/>
      <c r="ADX306" s="92"/>
      <c r="ADY306" s="92"/>
      <c r="ADZ306" s="92"/>
      <c r="AEA306" s="92"/>
      <c r="AEB306" s="92"/>
      <c r="AEC306" s="92"/>
      <c r="AED306" s="92"/>
      <c r="AEE306" s="92"/>
      <c r="AEF306" s="92"/>
      <c r="AEG306" s="92"/>
      <c r="AEH306" s="92"/>
      <c r="AEI306" s="92"/>
      <c r="AEJ306" s="92"/>
      <c r="AEK306" s="92"/>
      <c r="AEL306" s="92"/>
      <c r="AEM306" s="92"/>
      <c r="AEN306" s="92"/>
      <c r="AEO306" s="92"/>
      <c r="AEP306" s="92"/>
      <c r="AEQ306" s="92"/>
      <c r="AER306" s="92"/>
      <c r="AES306" s="92"/>
      <c r="AET306" s="92"/>
      <c r="AEU306" s="92"/>
      <c r="AEV306" s="92"/>
      <c r="AEW306" s="92"/>
      <c r="AEX306" s="92"/>
      <c r="AEY306" s="92"/>
      <c r="AEZ306" s="92"/>
      <c r="AFA306" s="92"/>
      <c r="AFB306" s="92"/>
      <c r="AFC306" s="92"/>
      <c r="AFD306" s="92"/>
      <c r="AFE306" s="92"/>
      <c r="AFF306" s="92"/>
      <c r="AFG306" s="92"/>
      <c r="AFH306" s="92"/>
      <c r="AFI306" s="92"/>
      <c r="AFJ306" s="92"/>
      <c r="AFK306" s="92"/>
      <c r="AFL306" s="92"/>
      <c r="AFM306" s="92"/>
      <c r="AFN306" s="92"/>
      <c r="AFO306" s="92"/>
      <c r="AFP306" s="92"/>
      <c r="AFQ306" s="92"/>
      <c r="AFR306" s="92"/>
      <c r="AFS306" s="92"/>
      <c r="AFT306" s="92"/>
      <c r="AFU306" s="92"/>
      <c r="AFV306" s="92"/>
      <c r="AFW306" s="92"/>
      <c r="AFX306" s="92"/>
      <c r="AFY306" s="92"/>
      <c r="AFZ306" s="92"/>
      <c r="AGA306" s="92"/>
      <c r="AGB306" s="92"/>
      <c r="AGC306" s="92"/>
      <c r="AGD306" s="92"/>
      <c r="AGE306" s="92"/>
      <c r="AGF306" s="92"/>
      <c r="AGG306" s="92"/>
      <c r="AGH306" s="92"/>
      <c r="AGI306" s="92"/>
      <c r="AGJ306" s="92"/>
      <c r="AGK306" s="92"/>
      <c r="AGL306" s="92"/>
      <c r="AGM306" s="92"/>
      <c r="AGN306" s="92"/>
      <c r="AGO306" s="92"/>
      <c r="AGP306" s="92"/>
      <c r="AGQ306" s="92"/>
      <c r="AGR306" s="92"/>
      <c r="AGS306" s="92"/>
      <c r="AGT306" s="92"/>
      <c r="AGU306" s="92"/>
      <c r="AGV306" s="92"/>
      <c r="AGW306" s="92"/>
      <c r="AGX306" s="92"/>
      <c r="AGY306" s="92"/>
      <c r="AGZ306" s="92"/>
      <c r="AHA306" s="92"/>
      <c r="AHB306" s="92"/>
      <c r="AHC306" s="92"/>
      <c r="AHD306" s="92"/>
      <c r="AHE306" s="92"/>
      <c r="AHF306" s="92"/>
      <c r="AHG306" s="92"/>
      <c r="AHH306" s="92"/>
      <c r="AHI306" s="92"/>
      <c r="AHJ306" s="92"/>
      <c r="AHK306" s="92"/>
      <c r="AHL306" s="92"/>
      <c r="AHM306" s="92"/>
      <c r="AHN306" s="92"/>
      <c r="AHO306" s="92"/>
      <c r="AHP306" s="92"/>
      <c r="AHQ306" s="92"/>
      <c r="AHR306" s="92"/>
      <c r="AHS306" s="92"/>
      <c r="AHT306" s="92"/>
      <c r="AHU306" s="92"/>
      <c r="AHV306" s="92"/>
      <c r="AHW306" s="92"/>
      <c r="AHX306" s="92"/>
      <c r="AHY306" s="92"/>
      <c r="AHZ306" s="92"/>
      <c r="AIA306" s="92"/>
      <c r="AIB306" s="92"/>
      <c r="AIC306" s="92"/>
      <c r="AID306" s="92"/>
      <c r="AIE306" s="92"/>
      <c r="AIF306" s="92"/>
      <c r="AIG306" s="92"/>
      <c r="AIH306" s="92"/>
      <c r="AII306" s="92"/>
      <c r="AIJ306" s="92"/>
      <c r="AIK306" s="92"/>
      <c r="AIL306" s="92"/>
      <c r="AIM306" s="92"/>
      <c r="AIN306" s="92"/>
      <c r="AIO306" s="92"/>
      <c r="AIP306" s="92"/>
      <c r="AIQ306" s="92"/>
      <c r="AIR306" s="92"/>
      <c r="AIS306" s="92"/>
      <c r="AIT306" s="92"/>
      <c r="AIU306" s="92"/>
      <c r="AIV306" s="92"/>
      <c r="AIW306" s="92"/>
      <c r="AIX306" s="92"/>
      <c r="AIY306" s="92"/>
      <c r="AIZ306" s="92"/>
      <c r="AJA306" s="92"/>
      <c r="AJB306" s="92"/>
      <c r="AJC306" s="92"/>
      <c r="AJD306" s="92"/>
      <c r="AJE306" s="92"/>
      <c r="AJF306" s="92"/>
      <c r="AJG306" s="92"/>
      <c r="AJH306" s="92"/>
      <c r="AJI306" s="92"/>
      <c r="AJJ306" s="92"/>
      <c r="AJK306" s="92"/>
    </row>
    <row r="307" spans="1:947" s="515" customFormat="1" ht="12.75" customHeight="1">
      <c r="A307" s="93"/>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c r="CK307" s="92"/>
      <c r="CL307" s="92"/>
      <c r="CM307" s="92"/>
      <c r="CN307" s="92"/>
      <c r="CO307" s="92"/>
      <c r="CP307" s="92"/>
      <c r="CQ307" s="92"/>
      <c r="CR307" s="92"/>
      <c r="CS307" s="92"/>
      <c r="CT307" s="92"/>
      <c r="CU307" s="92"/>
      <c r="CV307" s="92"/>
      <c r="CW307" s="92"/>
      <c r="CX307" s="92"/>
      <c r="CY307" s="92"/>
      <c r="CZ307" s="92"/>
      <c r="DA307" s="92"/>
      <c r="DB307" s="92"/>
      <c r="DC307" s="92"/>
      <c r="DD307" s="92"/>
      <c r="DE307" s="92"/>
      <c r="DF307" s="92"/>
      <c r="DG307" s="92"/>
      <c r="DH307" s="92"/>
      <c r="DI307" s="92"/>
      <c r="DJ307" s="92"/>
      <c r="DK307" s="92"/>
      <c r="DL307" s="92"/>
      <c r="DM307" s="92"/>
      <c r="DN307" s="92"/>
      <c r="DO307" s="92"/>
      <c r="DP307" s="92"/>
      <c r="DQ307" s="92"/>
      <c r="DR307" s="92"/>
      <c r="DS307" s="92"/>
      <c r="DT307" s="92"/>
      <c r="DU307" s="92"/>
      <c r="DV307" s="92"/>
      <c r="DW307" s="92"/>
      <c r="DX307" s="92"/>
      <c r="DY307" s="92"/>
      <c r="DZ307" s="92"/>
      <c r="EA307" s="92"/>
      <c r="EB307" s="92"/>
      <c r="EC307" s="92"/>
      <c r="ED307" s="92"/>
      <c r="EE307" s="92"/>
      <c r="EF307" s="92"/>
      <c r="EG307" s="92"/>
      <c r="EH307" s="92"/>
      <c r="EI307" s="92"/>
      <c r="EJ307" s="92"/>
      <c r="EK307" s="92"/>
      <c r="EL307" s="92"/>
      <c r="EM307" s="92"/>
      <c r="EN307" s="92"/>
      <c r="EO307" s="92"/>
      <c r="EP307" s="92"/>
      <c r="EQ307" s="92"/>
      <c r="ER307" s="92"/>
      <c r="ES307" s="92"/>
      <c r="ET307" s="92"/>
      <c r="EU307" s="92"/>
      <c r="EV307" s="92"/>
      <c r="EW307" s="92"/>
      <c r="EX307" s="92"/>
      <c r="EY307" s="92"/>
      <c r="EZ307" s="92"/>
      <c r="FA307" s="92"/>
      <c r="FB307" s="92"/>
      <c r="FC307" s="92"/>
      <c r="FD307" s="92"/>
      <c r="FE307" s="92"/>
      <c r="FF307" s="92"/>
      <c r="FG307" s="92"/>
      <c r="FH307" s="92"/>
      <c r="FI307" s="92"/>
      <c r="FJ307" s="92"/>
      <c r="FK307" s="92"/>
      <c r="FL307" s="92"/>
      <c r="FM307" s="92"/>
      <c r="FN307" s="92"/>
      <c r="FO307" s="92"/>
      <c r="FP307" s="92"/>
      <c r="FQ307" s="92"/>
      <c r="FR307" s="92"/>
      <c r="FS307" s="92"/>
      <c r="FT307" s="92"/>
      <c r="FU307" s="92"/>
      <c r="FV307" s="92"/>
      <c r="FW307" s="92"/>
      <c r="FX307" s="92"/>
      <c r="FY307" s="92"/>
      <c r="FZ307" s="92"/>
      <c r="GA307" s="92"/>
      <c r="GB307" s="92"/>
      <c r="GC307" s="92"/>
      <c r="GD307" s="92"/>
      <c r="GE307" s="92"/>
      <c r="GF307" s="92"/>
      <c r="GG307" s="92"/>
      <c r="GH307" s="92"/>
      <c r="GI307" s="92"/>
      <c r="GJ307" s="92"/>
      <c r="GK307" s="92"/>
      <c r="GL307" s="92"/>
      <c r="GM307" s="92"/>
      <c r="GN307" s="92"/>
      <c r="GO307" s="92"/>
      <c r="GP307" s="92"/>
      <c r="GQ307" s="92"/>
      <c r="GR307" s="92"/>
      <c r="GS307" s="92"/>
      <c r="GT307" s="92"/>
      <c r="GU307" s="92"/>
      <c r="GV307" s="92"/>
      <c r="GW307" s="92"/>
      <c r="GX307" s="92"/>
      <c r="GY307" s="92"/>
      <c r="GZ307" s="92"/>
      <c r="HA307" s="92"/>
      <c r="HB307" s="92"/>
      <c r="HC307" s="92"/>
      <c r="HD307" s="92"/>
      <c r="HE307" s="92"/>
      <c r="HF307" s="92"/>
      <c r="HG307" s="92"/>
      <c r="HH307" s="92"/>
      <c r="HI307" s="92"/>
      <c r="HJ307" s="92"/>
      <c r="HK307" s="92"/>
      <c r="HL307" s="92"/>
      <c r="HM307" s="92"/>
      <c r="HN307" s="92"/>
      <c r="HO307" s="92"/>
      <c r="HP307" s="92"/>
      <c r="HQ307" s="92"/>
      <c r="HR307" s="92"/>
      <c r="HS307" s="92"/>
      <c r="HT307" s="92"/>
      <c r="HU307" s="92"/>
      <c r="HV307" s="92"/>
      <c r="HW307" s="92"/>
      <c r="HX307" s="92"/>
      <c r="HY307" s="92"/>
      <c r="HZ307" s="92"/>
      <c r="IA307" s="92"/>
      <c r="IB307" s="92"/>
      <c r="IC307" s="92"/>
      <c r="ID307" s="92"/>
      <c r="IE307" s="92"/>
      <c r="IF307" s="92"/>
      <c r="IG307" s="92"/>
      <c r="IH307" s="92"/>
      <c r="II307" s="92"/>
      <c r="IJ307" s="92"/>
      <c r="IK307" s="92"/>
      <c r="IL307" s="92"/>
      <c r="IM307" s="92"/>
      <c r="IN307" s="92"/>
      <c r="IO307" s="92"/>
      <c r="IP307" s="92"/>
      <c r="IQ307" s="92"/>
      <c r="IR307" s="92"/>
      <c r="IS307" s="92"/>
      <c r="IT307" s="92"/>
      <c r="IU307" s="92"/>
      <c r="IV307" s="92"/>
      <c r="IW307" s="92"/>
      <c r="IX307" s="92"/>
      <c r="IY307" s="92"/>
      <c r="IZ307" s="92"/>
      <c r="JA307" s="92"/>
      <c r="JB307" s="92"/>
      <c r="JC307" s="92"/>
      <c r="JD307" s="92"/>
      <c r="JE307" s="92"/>
      <c r="JF307" s="92"/>
      <c r="JG307" s="92"/>
      <c r="JH307" s="92"/>
      <c r="JI307" s="92"/>
      <c r="JJ307" s="92"/>
      <c r="JK307" s="92"/>
      <c r="JL307" s="92"/>
      <c r="JM307" s="92"/>
      <c r="JN307" s="92"/>
      <c r="JO307" s="92"/>
      <c r="JP307" s="92"/>
      <c r="JQ307" s="92"/>
      <c r="JR307" s="92"/>
      <c r="JS307" s="92"/>
      <c r="JT307" s="92"/>
      <c r="JU307" s="92"/>
      <c r="JV307" s="92"/>
      <c r="JW307" s="92"/>
      <c r="JX307" s="92"/>
      <c r="JY307" s="92"/>
      <c r="JZ307" s="92"/>
      <c r="KA307" s="92"/>
      <c r="KB307" s="92"/>
      <c r="KC307" s="92"/>
      <c r="KD307" s="92"/>
      <c r="KE307" s="92"/>
      <c r="KF307" s="92"/>
      <c r="KG307" s="92"/>
      <c r="KH307" s="92"/>
      <c r="KI307" s="92"/>
      <c r="KJ307" s="92"/>
      <c r="KK307" s="92"/>
      <c r="KL307" s="92"/>
      <c r="KM307" s="92"/>
      <c r="KN307" s="92"/>
      <c r="KO307" s="92"/>
      <c r="KP307" s="92"/>
      <c r="KQ307" s="92"/>
      <c r="KR307" s="92"/>
      <c r="KS307" s="92"/>
      <c r="KT307" s="92"/>
      <c r="KU307" s="92"/>
      <c r="KV307" s="92"/>
      <c r="KW307" s="92"/>
      <c r="KX307" s="92"/>
      <c r="KY307" s="92"/>
      <c r="KZ307" s="92"/>
      <c r="LA307" s="92"/>
      <c r="LB307" s="92"/>
      <c r="LC307" s="92"/>
      <c r="LD307" s="92"/>
      <c r="LE307" s="92"/>
      <c r="LF307" s="92"/>
      <c r="LG307" s="92"/>
      <c r="LH307" s="92"/>
      <c r="LI307" s="92"/>
      <c r="LJ307" s="92"/>
      <c r="LK307" s="92"/>
      <c r="LL307" s="92"/>
      <c r="LM307" s="92"/>
      <c r="LN307" s="92"/>
      <c r="LO307" s="92"/>
      <c r="LP307" s="92"/>
      <c r="LQ307" s="92"/>
      <c r="LR307" s="92"/>
      <c r="LS307" s="92"/>
      <c r="LT307" s="92"/>
      <c r="LU307" s="92"/>
      <c r="LV307" s="92"/>
      <c r="LW307" s="92"/>
      <c r="LX307" s="92"/>
      <c r="LY307" s="92"/>
      <c r="LZ307" s="92"/>
      <c r="MA307" s="92"/>
      <c r="MB307" s="92"/>
      <c r="MC307" s="92"/>
      <c r="MD307" s="92"/>
      <c r="ME307" s="92"/>
      <c r="MF307" s="92"/>
      <c r="MG307" s="92"/>
      <c r="MH307" s="92"/>
      <c r="MI307" s="92"/>
      <c r="MJ307" s="92"/>
      <c r="MK307" s="92"/>
      <c r="ML307" s="92"/>
      <c r="MM307" s="92"/>
      <c r="MN307" s="92"/>
      <c r="MO307" s="92"/>
      <c r="MP307" s="92"/>
      <c r="MQ307" s="92"/>
      <c r="MR307" s="92"/>
      <c r="MS307" s="92"/>
      <c r="MT307" s="92"/>
      <c r="MU307" s="92"/>
      <c r="MV307" s="92"/>
      <c r="MW307" s="92"/>
      <c r="MX307" s="92"/>
      <c r="MY307" s="92"/>
      <c r="MZ307" s="92"/>
      <c r="NA307" s="92"/>
      <c r="NB307" s="92"/>
      <c r="NC307" s="92"/>
      <c r="ND307" s="92"/>
      <c r="NE307" s="92"/>
      <c r="NF307" s="92"/>
      <c r="NG307" s="92"/>
      <c r="NH307" s="92"/>
      <c r="NI307" s="92"/>
      <c r="NJ307" s="92"/>
      <c r="NK307" s="92"/>
      <c r="NL307" s="92"/>
      <c r="NM307" s="92"/>
      <c r="NN307" s="92"/>
      <c r="NO307" s="92"/>
      <c r="NP307" s="92"/>
      <c r="NQ307" s="92"/>
      <c r="NR307" s="92"/>
      <c r="NS307" s="92"/>
      <c r="NT307" s="92"/>
      <c r="NU307" s="92"/>
      <c r="NV307" s="92"/>
      <c r="NW307" s="92"/>
      <c r="NX307" s="92"/>
      <c r="NY307" s="92"/>
      <c r="NZ307" s="92"/>
      <c r="OA307" s="92"/>
      <c r="OB307" s="92"/>
      <c r="OC307" s="92"/>
      <c r="OD307" s="92"/>
      <c r="OE307" s="92"/>
      <c r="OF307" s="92"/>
      <c r="OG307" s="92"/>
      <c r="OH307" s="92"/>
      <c r="OI307" s="92"/>
      <c r="OJ307" s="92"/>
      <c r="OK307" s="92"/>
      <c r="OL307" s="92"/>
      <c r="OM307" s="92"/>
      <c r="ON307" s="92"/>
      <c r="OO307" s="92"/>
      <c r="OP307" s="92"/>
      <c r="OQ307" s="92"/>
      <c r="OR307" s="92"/>
      <c r="OS307" s="92"/>
      <c r="OT307" s="92"/>
      <c r="OU307" s="92"/>
      <c r="OV307" s="92"/>
      <c r="OW307" s="92"/>
      <c r="OX307" s="92"/>
      <c r="OY307" s="92"/>
      <c r="OZ307" s="92"/>
      <c r="PA307" s="92"/>
      <c r="PB307" s="92"/>
      <c r="PC307" s="92"/>
      <c r="PD307" s="92"/>
      <c r="PE307" s="92"/>
      <c r="PF307" s="92"/>
      <c r="PG307" s="92"/>
      <c r="PH307" s="92"/>
      <c r="PI307" s="92"/>
      <c r="PJ307" s="92"/>
      <c r="PK307" s="92"/>
      <c r="PL307" s="92"/>
      <c r="PM307" s="92"/>
      <c r="PN307" s="92"/>
      <c r="PO307" s="92"/>
      <c r="PP307" s="92"/>
      <c r="PQ307" s="92"/>
      <c r="PR307" s="92"/>
      <c r="PS307" s="92"/>
      <c r="PT307" s="92"/>
      <c r="PU307" s="92"/>
      <c r="PV307" s="92"/>
      <c r="PW307" s="92"/>
      <c r="PX307" s="92"/>
      <c r="PY307" s="92"/>
      <c r="PZ307" s="92"/>
      <c r="QA307" s="92"/>
      <c r="QB307" s="92"/>
      <c r="QC307" s="92"/>
      <c r="QD307" s="92"/>
      <c r="QE307" s="92"/>
      <c r="QF307" s="92"/>
      <c r="QG307" s="92"/>
      <c r="QH307" s="92"/>
      <c r="QI307" s="92"/>
      <c r="QJ307" s="92"/>
      <c r="QK307" s="92"/>
      <c r="QL307" s="92"/>
      <c r="QM307" s="92"/>
      <c r="QN307" s="92"/>
      <c r="QO307" s="92"/>
      <c r="QP307" s="92"/>
      <c r="QQ307" s="92"/>
      <c r="QR307" s="92"/>
      <c r="QS307" s="92"/>
      <c r="QT307" s="92"/>
      <c r="QU307" s="92"/>
      <c r="QV307" s="92"/>
      <c r="QW307" s="92"/>
      <c r="QX307" s="92"/>
      <c r="QY307" s="92"/>
      <c r="QZ307" s="92"/>
      <c r="RA307" s="92"/>
      <c r="RB307" s="92"/>
      <c r="RC307" s="92"/>
      <c r="RD307" s="92"/>
      <c r="RE307" s="92"/>
      <c r="RF307" s="92"/>
      <c r="RG307" s="92"/>
      <c r="RH307" s="92"/>
      <c r="RI307" s="92"/>
      <c r="RJ307" s="92"/>
      <c r="RK307" s="92"/>
      <c r="RL307" s="92"/>
      <c r="RM307" s="92"/>
      <c r="RN307" s="92"/>
      <c r="RO307" s="92"/>
      <c r="RP307" s="92"/>
      <c r="RQ307" s="92"/>
      <c r="RR307" s="92"/>
      <c r="RS307" s="92"/>
      <c r="RT307" s="92"/>
      <c r="RU307" s="92"/>
      <c r="RV307" s="92"/>
      <c r="RW307" s="92"/>
      <c r="RX307" s="92"/>
      <c r="RY307" s="92"/>
      <c r="RZ307" s="92"/>
      <c r="SA307" s="92"/>
      <c r="SB307" s="92"/>
      <c r="SC307" s="92"/>
      <c r="SD307" s="92"/>
      <c r="SE307" s="92"/>
      <c r="SF307" s="92"/>
      <c r="SG307" s="92"/>
      <c r="SH307" s="92"/>
      <c r="SI307" s="92"/>
      <c r="SJ307" s="92"/>
      <c r="SK307" s="92"/>
      <c r="SL307" s="92"/>
      <c r="SM307" s="92"/>
      <c r="SN307" s="92"/>
      <c r="SO307" s="92"/>
      <c r="SP307" s="92"/>
      <c r="SQ307" s="92"/>
      <c r="SR307" s="92"/>
      <c r="SS307" s="92"/>
      <c r="ST307" s="92"/>
      <c r="SU307" s="92"/>
      <c r="SV307" s="92"/>
      <c r="SW307" s="92"/>
      <c r="SX307" s="92"/>
      <c r="SY307" s="92"/>
      <c r="SZ307" s="92"/>
      <c r="TA307" s="92"/>
      <c r="TB307" s="92"/>
      <c r="TC307" s="92"/>
      <c r="TD307" s="92"/>
      <c r="TE307" s="92"/>
      <c r="TF307" s="92"/>
      <c r="TG307" s="92"/>
      <c r="TH307" s="92"/>
      <c r="TI307" s="92"/>
      <c r="TJ307" s="92"/>
      <c r="TK307" s="92"/>
      <c r="TL307" s="92"/>
      <c r="TM307" s="92"/>
      <c r="TN307" s="92"/>
      <c r="TO307" s="92"/>
      <c r="TP307" s="92"/>
      <c r="TQ307" s="92"/>
      <c r="TR307" s="92"/>
      <c r="TS307" s="92"/>
      <c r="TT307" s="92"/>
      <c r="TU307" s="92"/>
      <c r="TV307" s="92"/>
      <c r="TW307" s="92"/>
      <c r="TX307" s="92"/>
      <c r="TY307" s="92"/>
      <c r="TZ307" s="92"/>
      <c r="UA307" s="92"/>
      <c r="UB307" s="92"/>
      <c r="UC307" s="92"/>
      <c r="UD307" s="92"/>
      <c r="UE307" s="92"/>
      <c r="UF307" s="92"/>
      <c r="UG307" s="92"/>
      <c r="UH307" s="92"/>
      <c r="UI307" s="92"/>
      <c r="UJ307" s="92"/>
      <c r="UK307" s="92"/>
      <c r="UL307" s="92"/>
      <c r="UM307" s="92"/>
      <c r="UN307" s="92"/>
      <c r="UO307" s="92"/>
      <c r="UP307" s="92"/>
      <c r="UQ307" s="92"/>
      <c r="UR307" s="92"/>
      <c r="US307" s="92"/>
      <c r="UT307" s="92"/>
      <c r="UU307" s="92"/>
      <c r="UV307" s="92"/>
      <c r="UW307" s="92"/>
      <c r="UX307" s="92"/>
      <c r="UY307" s="92"/>
      <c r="UZ307" s="92"/>
      <c r="VA307" s="92"/>
      <c r="VB307" s="92"/>
      <c r="VC307" s="92"/>
      <c r="VD307" s="92"/>
      <c r="VE307" s="92"/>
      <c r="VF307" s="92"/>
      <c r="VG307" s="92"/>
      <c r="VH307" s="92"/>
      <c r="VI307" s="92"/>
      <c r="VJ307" s="92"/>
      <c r="VK307" s="92"/>
      <c r="VL307" s="92"/>
      <c r="VM307" s="92"/>
      <c r="VN307" s="92"/>
      <c r="VO307" s="92"/>
      <c r="VP307" s="92"/>
      <c r="VQ307" s="92"/>
      <c r="VR307" s="92"/>
      <c r="VS307" s="92"/>
      <c r="VT307" s="92"/>
      <c r="VU307" s="92"/>
      <c r="VV307" s="92"/>
      <c r="VW307" s="92"/>
      <c r="VX307" s="92"/>
      <c r="VY307" s="92"/>
      <c r="VZ307" s="92"/>
      <c r="WA307" s="92"/>
      <c r="WB307" s="92"/>
      <c r="WC307" s="92"/>
      <c r="WD307" s="92"/>
      <c r="WE307" s="92"/>
      <c r="WF307" s="92"/>
      <c r="WG307" s="92"/>
      <c r="WH307" s="92"/>
      <c r="WI307" s="92"/>
      <c r="WJ307" s="92"/>
      <c r="WK307" s="92"/>
      <c r="WL307" s="92"/>
      <c r="WM307" s="92"/>
      <c r="WN307" s="92"/>
      <c r="WO307" s="92"/>
      <c r="WP307" s="92"/>
      <c r="WQ307" s="92"/>
      <c r="WR307" s="92"/>
      <c r="WS307" s="92"/>
      <c r="WT307" s="92"/>
      <c r="WU307" s="92"/>
      <c r="WV307" s="92"/>
      <c r="WW307" s="92"/>
      <c r="WX307" s="92"/>
      <c r="WY307" s="92"/>
      <c r="WZ307" s="92"/>
      <c r="XA307" s="92"/>
      <c r="XB307" s="92"/>
      <c r="XC307" s="92"/>
      <c r="XD307" s="92"/>
      <c r="XE307" s="92"/>
      <c r="XF307" s="92"/>
      <c r="XG307" s="92"/>
      <c r="XH307" s="92"/>
      <c r="XI307" s="92"/>
      <c r="XJ307" s="92"/>
      <c r="XK307" s="92"/>
      <c r="XL307" s="92"/>
      <c r="XM307" s="92"/>
      <c r="XN307" s="92"/>
      <c r="XO307" s="92"/>
      <c r="XP307" s="92"/>
      <c r="XQ307" s="92"/>
      <c r="XR307" s="92"/>
      <c r="XS307" s="92"/>
      <c r="XT307" s="92"/>
      <c r="XU307" s="92"/>
      <c r="XV307" s="92"/>
      <c r="XW307" s="92"/>
      <c r="XX307" s="92"/>
      <c r="XY307" s="92"/>
      <c r="XZ307" s="92"/>
      <c r="YA307" s="92"/>
      <c r="YB307" s="92"/>
      <c r="YC307" s="92"/>
      <c r="YD307" s="92"/>
      <c r="YE307" s="92"/>
      <c r="YF307" s="92"/>
      <c r="YG307" s="92"/>
      <c r="YH307" s="92"/>
      <c r="YI307" s="92"/>
      <c r="YJ307" s="92"/>
      <c r="YK307" s="92"/>
      <c r="YL307" s="92"/>
      <c r="YM307" s="92"/>
      <c r="YN307" s="92"/>
      <c r="YO307" s="92"/>
      <c r="YP307" s="92"/>
      <c r="YQ307" s="92"/>
      <c r="YR307" s="92"/>
      <c r="YS307" s="92"/>
      <c r="YT307" s="92"/>
      <c r="YU307" s="92"/>
      <c r="YV307" s="92"/>
      <c r="YW307" s="92"/>
      <c r="YX307" s="92"/>
      <c r="YY307" s="92"/>
      <c r="YZ307" s="92"/>
      <c r="ZA307" s="92"/>
      <c r="ZB307" s="92"/>
      <c r="ZC307" s="92"/>
      <c r="ZD307" s="92"/>
      <c r="ZE307" s="92"/>
      <c r="ZF307" s="92"/>
      <c r="ZG307" s="92"/>
      <c r="ZH307" s="92"/>
      <c r="ZI307" s="92"/>
      <c r="ZJ307" s="92"/>
      <c r="ZK307" s="92"/>
      <c r="ZL307" s="92"/>
      <c r="ZM307" s="92"/>
      <c r="ZN307" s="92"/>
      <c r="ZO307" s="92"/>
      <c r="ZP307" s="92"/>
      <c r="ZQ307" s="92"/>
      <c r="ZR307" s="92"/>
      <c r="ZS307" s="92"/>
      <c r="ZT307" s="92"/>
      <c r="ZU307" s="92"/>
      <c r="ZV307" s="92"/>
      <c r="ZW307" s="92"/>
      <c r="ZX307" s="92"/>
      <c r="ZY307" s="92"/>
      <c r="ZZ307" s="92"/>
      <c r="AAA307" s="92"/>
      <c r="AAB307" s="92"/>
      <c r="AAC307" s="92"/>
      <c r="AAD307" s="92"/>
      <c r="AAE307" s="92"/>
      <c r="AAF307" s="92"/>
      <c r="AAG307" s="92"/>
      <c r="AAH307" s="92"/>
      <c r="AAI307" s="92"/>
      <c r="AAJ307" s="92"/>
      <c r="AAK307" s="92"/>
      <c r="AAL307" s="92"/>
      <c r="AAM307" s="92"/>
      <c r="AAN307" s="92"/>
      <c r="AAO307" s="92"/>
      <c r="AAP307" s="92"/>
      <c r="AAQ307" s="92"/>
      <c r="AAR307" s="92"/>
      <c r="AAS307" s="92"/>
      <c r="AAT307" s="92"/>
      <c r="AAU307" s="92"/>
      <c r="AAV307" s="92"/>
      <c r="AAW307" s="92"/>
      <c r="AAX307" s="92"/>
      <c r="AAY307" s="92"/>
      <c r="AAZ307" s="92"/>
      <c r="ABA307" s="92"/>
      <c r="ABB307" s="92"/>
      <c r="ABC307" s="92"/>
      <c r="ABD307" s="92"/>
      <c r="ABE307" s="92"/>
      <c r="ABF307" s="92"/>
      <c r="ABG307" s="92"/>
      <c r="ABH307" s="92"/>
      <c r="ABI307" s="92"/>
      <c r="ABJ307" s="92"/>
      <c r="ABK307" s="92"/>
      <c r="ABL307" s="92"/>
      <c r="ABM307" s="92"/>
      <c r="ABN307" s="92"/>
      <c r="ABO307" s="92"/>
      <c r="ABP307" s="92"/>
      <c r="ABQ307" s="92"/>
      <c r="ABR307" s="92"/>
      <c r="ABS307" s="92"/>
      <c r="ABT307" s="92"/>
      <c r="ABU307" s="92"/>
      <c r="ABV307" s="92"/>
      <c r="ABW307" s="92"/>
      <c r="ABX307" s="92"/>
      <c r="ABY307" s="92"/>
      <c r="ABZ307" s="92"/>
      <c r="ACA307" s="92"/>
      <c r="ACB307" s="92"/>
      <c r="ACC307" s="92"/>
      <c r="ACD307" s="92"/>
      <c r="ACE307" s="92"/>
      <c r="ACF307" s="92"/>
      <c r="ACG307" s="92"/>
      <c r="ACH307" s="92"/>
      <c r="ACI307" s="92"/>
      <c r="ACJ307" s="92"/>
      <c r="ACK307" s="92"/>
      <c r="ACL307" s="92"/>
      <c r="ACM307" s="92"/>
      <c r="ACN307" s="92"/>
      <c r="ACO307" s="92"/>
      <c r="ACP307" s="92"/>
      <c r="ACQ307" s="92"/>
      <c r="ACR307" s="92"/>
      <c r="ACS307" s="92"/>
      <c r="ACT307" s="92"/>
      <c r="ACU307" s="92"/>
      <c r="ACV307" s="92"/>
      <c r="ACW307" s="92"/>
      <c r="ACX307" s="92"/>
      <c r="ACY307" s="92"/>
      <c r="ACZ307" s="92"/>
      <c r="ADA307" s="92"/>
      <c r="ADB307" s="92"/>
      <c r="ADC307" s="92"/>
      <c r="ADD307" s="92"/>
      <c r="ADE307" s="92"/>
      <c r="ADF307" s="92"/>
      <c r="ADG307" s="92"/>
      <c r="ADH307" s="92"/>
      <c r="ADI307" s="92"/>
      <c r="ADJ307" s="92"/>
      <c r="ADK307" s="92"/>
      <c r="ADL307" s="92"/>
      <c r="ADM307" s="92"/>
      <c r="ADN307" s="92"/>
      <c r="ADO307" s="92"/>
      <c r="ADP307" s="92"/>
      <c r="ADQ307" s="92"/>
      <c r="ADR307" s="92"/>
      <c r="ADS307" s="92"/>
      <c r="ADT307" s="92"/>
      <c r="ADU307" s="92"/>
      <c r="ADV307" s="92"/>
      <c r="ADW307" s="92"/>
      <c r="ADX307" s="92"/>
      <c r="ADY307" s="92"/>
      <c r="ADZ307" s="92"/>
      <c r="AEA307" s="92"/>
      <c r="AEB307" s="92"/>
      <c r="AEC307" s="92"/>
      <c r="AED307" s="92"/>
      <c r="AEE307" s="92"/>
      <c r="AEF307" s="92"/>
      <c r="AEG307" s="92"/>
      <c r="AEH307" s="92"/>
      <c r="AEI307" s="92"/>
      <c r="AEJ307" s="92"/>
      <c r="AEK307" s="92"/>
      <c r="AEL307" s="92"/>
      <c r="AEM307" s="92"/>
      <c r="AEN307" s="92"/>
      <c r="AEO307" s="92"/>
      <c r="AEP307" s="92"/>
      <c r="AEQ307" s="92"/>
      <c r="AER307" s="92"/>
      <c r="AES307" s="92"/>
      <c r="AET307" s="92"/>
      <c r="AEU307" s="92"/>
      <c r="AEV307" s="92"/>
      <c r="AEW307" s="92"/>
      <c r="AEX307" s="92"/>
      <c r="AEY307" s="92"/>
      <c r="AEZ307" s="92"/>
      <c r="AFA307" s="92"/>
      <c r="AFB307" s="92"/>
      <c r="AFC307" s="92"/>
      <c r="AFD307" s="92"/>
      <c r="AFE307" s="92"/>
      <c r="AFF307" s="92"/>
      <c r="AFG307" s="92"/>
      <c r="AFH307" s="92"/>
      <c r="AFI307" s="92"/>
      <c r="AFJ307" s="92"/>
      <c r="AFK307" s="92"/>
      <c r="AFL307" s="92"/>
      <c r="AFM307" s="92"/>
      <c r="AFN307" s="92"/>
      <c r="AFO307" s="92"/>
      <c r="AFP307" s="92"/>
      <c r="AFQ307" s="92"/>
      <c r="AFR307" s="92"/>
      <c r="AFS307" s="92"/>
      <c r="AFT307" s="92"/>
      <c r="AFU307" s="92"/>
      <c r="AFV307" s="92"/>
      <c r="AFW307" s="92"/>
      <c r="AFX307" s="92"/>
      <c r="AFY307" s="92"/>
      <c r="AFZ307" s="92"/>
      <c r="AGA307" s="92"/>
      <c r="AGB307" s="92"/>
      <c r="AGC307" s="92"/>
      <c r="AGD307" s="92"/>
      <c r="AGE307" s="92"/>
      <c r="AGF307" s="92"/>
      <c r="AGG307" s="92"/>
      <c r="AGH307" s="92"/>
      <c r="AGI307" s="92"/>
      <c r="AGJ307" s="92"/>
      <c r="AGK307" s="92"/>
      <c r="AGL307" s="92"/>
      <c r="AGM307" s="92"/>
      <c r="AGN307" s="92"/>
      <c r="AGO307" s="92"/>
      <c r="AGP307" s="92"/>
      <c r="AGQ307" s="92"/>
      <c r="AGR307" s="92"/>
      <c r="AGS307" s="92"/>
      <c r="AGT307" s="92"/>
      <c r="AGU307" s="92"/>
      <c r="AGV307" s="92"/>
      <c r="AGW307" s="92"/>
      <c r="AGX307" s="92"/>
      <c r="AGY307" s="92"/>
      <c r="AGZ307" s="92"/>
      <c r="AHA307" s="92"/>
      <c r="AHB307" s="92"/>
      <c r="AHC307" s="92"/>
      <c r="AHD307" s="92"/>
      <c r="AHE307" s="92"/>
      <c r="AHF307" s="92"/>
      <c r="AHG307" s="92"/>
      <c r="AHH307" s="92"/>
      <c r="AHI307" s="92"/>
      <c r="AHJ307" s="92"/>
      <c r="AHK307" s="92"/>
      <c r="AHL307" s="92"/>
      <c r="AHM307" s="92"/>
      <c r="AHN307" s="92"/>
      <c r="AHO307" s="92"/>
      <c r="AHP307" s="92"/>
      <c r="AHQ307" s="92"/>
      <c r="AHR307" s="92"/>
      <c r="AHS307" s="92"/>
      <c r="AHT307" s="92"/>
      <c r="AHU307" s="92"/>
      <c r="AHV307" s="92"/>
      <c r="AHW307" s="92"/>
      <c r="AHX307" s="92"/>
      <c r="AHY307" s="92"/>
      <c r="AHZ307" s="92"/>
      <c r="AIA307" s="92"/>
      <c r="AIB307" s="92"/>
      <c r="AIC307" s="92"/>
      <c r="AID307" s="92"/>
      <c r="AIE307" s="92"/>
      <c r="AIF307" s="92"/>
      <c r="AIG307" s="92"/>
      <c r="AIH307" s="92"/>
      <c r="AII307" s="92"/>
      <c r="AIJ307" s="92"/>
      <c r="AIK307" s="92"/>
      <c r="AIL307" s="92"/>
      <c r="AIM307" s="92"/>
      <c r="AIN307" s="92"/>
      <c r="AIO307" s="92"/>
      <c r="AIP307" s="92"/>
      <c r="AIQ307" s="92"/>
      <c r="AIR307" s="92"/>
      <c r="AIS307" s="92"/>
      <c r="AIT307" s="92"/>
      <c r="AIU307" s="92"/>
      <c r="AIV307" s="92"/>
      <c r="AIW307" s="92"/>
      <c r="AIX307" s="92"/>
      <c r="AIY307" s="92"/>
      <c r="AIZ307" s="92"/>
      <c r="AJA307" s="92"/>
      <c r="AJB307" s="92"/>
      <c r="AJC307" s="92"/>
      <c r="AJD307" s="92"/>
      <c r="AJE307" s="92"/>
      <c r="AJF307" s="92"/>
      <c r="AJG307" s="92"/>
      <c r="AJH307" s="92"/>
      <c r="AJI307" s="92"/>
      <c r="AJJ307" s="92"/>
      <c r="AJK307" s="92"/>
    </row>
    <row r="308" spans="1:947" s="515" customFormat="1" ht="12.75" customHeight="1">
      <c r="A308" s="93"/>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c r="CK308" s="92"/>
      <c r="CL308" s="92"/>
      <c r="CM308" s="92"/>
      <c r="CN308" s="92"/>
      <c r="CO308" s="92"/>
      <c r="CP308" s="92"/>
      <c r="CQ308" s="92"/>
      <c r="CR308" s="92"/>
      <c r="CS308" s="92"/>
      <c r="CT308" s="92"/>
      <c r="CU308" s="92"/>
      <c r="CV308" s="92"/>
      <c r="CW308" s="92"/>
      <c r="CX308" s="92"/>
      <c r="CY308" s="92"/>
      <c r="CZ308" s="92"/>
      <c r="DA308" s="92"/>
      <c r="DB308" s="92"/>
      <c r="DC308" s="92"/>
      <c r="DD308" s="92"/>
      <c r="DE308" s="92"/>
      <c r="DF308" s="92"/>
      <c r="DG308" s="92"/>
      <c r="DH308" s="92"/>
      <c r="DI308" s="92"/>
      <c r="DJ308" s="92"/>
      <c r="DK308" s="92"/>
      <c r="DL308" s="92"/>
      <c r="DM308" s="92"/>
      <c r="DN308" s="92"/>
      <c r="DO308" s="92"/>
      <c r="DP308" s="92"/>
      <c r="DQ308" s="92"/>
      <c r="DR308" s="92"/>
      <c r="DS308" s="92"/>
      <c r="DT308" s="92"/>
      <c r="DU308" s="92"/>
      <c r="DV308" s="92"/>
      <c r="DW308" s="92"/>
      <c r="DX308" s="92"/>
      <c r="DY308" s="92"/>
      <c r="DZ308" s="92"/>
      <c r="EA308" s="92"/>
      <c r="EB308" s="92"/>
      <c r="EC308" s="92"/>
      <c r="ED308" s="92"/>
      <c r="EE308" s="92"/>
      <c r="EF308" s="92"/>
      <c r="EG308" s="92"/>
      <c r="EH308" s="92"/>
      <c r="EI308" s="92"/>
      <c r="EJ308" s="92"/>
      <c r="EK308" s="92"/>
      <c r="EL308" s="92"/>
      <c r="EM308" s="92"/>
      <c r="EN308" s="92"/>
      <c r="EO308" s="92"/>
      <c r="EP308" s="92"/>
      <c r="EQ308" s="92"/>
      <c r="ER308" s="92"/>
      <c r="ES308" s="92"/>
      <c r="ET308" s="92"/>
      <c r="EU308" s="92"/>
      <c r="EV308" s="92"/>
      <c r="EW308" s="92"/>
      <c r="EX308" s="92"/>
      <c r="EY308" s="92"/>
      <c r="EZ308" s="92"/>
      <c r="FA308" s="92"/>
      <c r="FB308" s="92"/>
      <c r="FC308" s="92"/>
      <c r="FD308" s="92"/>
      <c r="FE308" s="92"/>
      <c r="FF308" s="92"/>
      <c r="FG308" s="92"/>
      <c r="FH308" s="92"/>
      <c r="FI308" s="92"/>
      <c r="FJ308" s="92"/>
      <c r="FK308" s="92"/>
      <c r="FL308" s="92"/>
      <c r="FM308" s="92"/>
      <c r="FN308" s="92"/>
      <c r="FO308" s="92"/>
      <c r="FP308" s="92"/>
      <c r="FQ308" s="92"/>
      <c r="FR308" s="92"/>
      <c r="FS308" s="92"/>
      <c r="FT308" s="92"/>
      <c r="FU308" s="92"/>
      <c r="FV308" s="92"/>
      <c r="FW308" s="92"/>
      <c r="FX308" s="92"/>
      <c r="FY308" s="92"/>
      <c r="FZ308" s="92"/>
      <c r="GA308" s="92"/>
      <c r="GB308" s="92"/>
      <c r="GC308" s="92"/>
      <c r="GD308" s="92"/>
      <c r="GE308" s="92"/>
      <c r="GF308" s="92"/>
      <c r="GG308" s="92"/>
      <c r="GH308" s="92"/>
      <c r="GI308" s="92"/>
      <c r="GJ308" s="92"/>
      <c r="GK308" s="92"/>
      <c r="GL308" s="92"/>
      <c r="GM308" s="92"/>
      <c r="GN308" s="92"/>
      <c r="GO308" s="92"/>
      <c r="GP308" s="92"/>
      <c r="GQ308" s="92"/>
      <c r="GR308" s="92"/>
      <c r="GS308" s="92"/>
      <c r="GT308" s="92"/>
      <c r="GU308" s="92"/>
      <c r="GV308" s="92"/>
      <c r="GW308" s="92"/>
      <c r="GX308" s="92"/>
      <c r="GY308" s="92"/>
      <c r="GZ308" s="92"/>
      <c r="HA308" s="92"/>
      <c r="HB308" s="92"/>
      <c r="HC308" s="92"/>
      <c r="HD308" s="92"/>
      <c r="HE308" s="92"/>
      <c r="HF308" s="92"/>
      <c r="HG308" s="92"/>
      <c r="HH308" s="92"/>
      <c r="HI308" s="92"/>
      <c r="HJ308" s="92"/>
      <c r="HK308" s="92"/>
      <c r="HL308" s="92"/>
      <c r="HM308" s="92"/>
      <c r="HN308" s="92"/>
      <c r="HO308" s="92"/>
      <c r="HP308" s="92"/>
      <c r="HQ308" s="92"/>
      <c r="HR308" s="92"/>
      <c r="HS308" s="92"/>
      <c r="HT308" s="92"/>
      <c r="HU308" s="92"/>
      <c r="HV308" s="92"/>
      <c r="HW308" s="92"/>
      <c r="HX308" s="92"/>
      <c r="HY308" s="92"/>
      <c r="HZ308" s="92"/>
      <c r="IA308" s="92"/>
      <c r="IB308" s="92"/>
      <c r="IC308" s="92"/>
      <c r="ID308" s="92"/>
      <c r="IE308" s="92"/>
      <c r="IF308" s="92"/>
      <c r="IG308" s="92"/>
      <c r="IH308" s="92"/>
      <c r="II308" s="92"/>
      <c r="IJ308" s="92"/>
      <c r="IK308" s="92"/>
      <c r="IL308" s="92"/>
      <c r="IM308" s="92"/>
      <c r="IN308" s="92"/>
      <c r="IO308" s="92"/>
      <c r="IP308" s="92"/>
      <c r="IQ308" s="92"/>
      <c r="IR308" s="92"/>
      <c r="IS308" s="92"/>
      <c r="IT308" s="92"/>
      <c r="IU308" s="92"/>
      <c r="IV308" s="92"/>
      <c r="IW308" s="92"/>
      <c r="IX308" s="92"/>
      <c r="IY308" s="92"/>
      <c r="IZ308" s="92"/>
      <c r="JA308" s="92"/>
      <c r="JB308" s="92"/>
      <c r="JC308" s="92"/>
      <c r="JD308" s="92"/>
      <c r="JE308" s="92"/>
      <c r="JF308" s="92"/>
      <c r="JG308" s="92"/>
      <c r="JH308" s="92"/>
      <c r="JI308" s="92"/>
      <c r="JJ308" s="92"/>
      <c r="JK308" s="92"/>
      <c r="JL308" s="92"/>
      <c r="JM308" s="92"/>
      <c r="JN308" s="92"/>
      <c r="JO308" s="92"/>
      <c r="JP308" s="92"/>
      <c r="JQ308" s="92"/>
      <c r="JR308" s="92"/>
      <c r="JS308" s="92"/>
      <c r="JT308" s="92"/>
      <c r="JU308" s="92"/>
      <c r="JV308" s="92"/>
      <c r="JW308" s="92"/>
      <c r="JX308" s="92"/>
      <c r="JY308" s="92"/>
      <c r="JZ308" s="92"/>
      <c r="KA308" s="92"/>
      <c r="KB308" s="92"/>
      <c r="KC308" s="92"/>
      <c r="KD308" s="92"/>
      <c r="KE308" s="92"/>
      <c r="KF308" s="92"/>
      <c r="KG308" s="92"/>
      <c r="KH308" s="92"/>
      <c r="KI308" s="92"/>
      <c r="KJ308" s="92"/>
      <c r="KK308" s="92"/>
      <c r="KL308" s="92"/>
      <c r="KM308" s="92"/>
      <c r="KN308" s="92"/>
      <c r="KO308" s="92"/>
      <c r="KP308" s="92"/>
      <c r="KQ308" s="92"/>
      <c r="KR308" s="92"/>
      <c r="KS308" s="92"/>
      <c r="KT308" s="92"/>
      <c r="KU308" s="92"/>
      <c r="KV308" s="92"/>
      <c r="KW308" s="92"/>
      <c r="KX308" s="92"/>
      <c r="KY308" s="92"/>
      <c r="KZ308" s="92"/>
      <c r="LA308" s="92"/>
      <c r="LB308" s="92"/>
      <c r="LC308" s="92"/>
      <c r="LD308" s="92"/>
      <c r="LE308" s="92"/>
      <c r="LF308" s="92"/>
      <c r="LG308" s="92"/>
      <c r="LH308" s="92"/>
      <c r="LI308" s="92"/>
      <c r="LJ308" s="92"/>
      <c r="LK308" s="92"/>
      <c r="LL308" s="92"/>
      <c r="LM308" s="92"/>
      <c r="LN308" s="92"/>
      <c r="LO308" s="92"/>
      <c r="LP308" s="92"/>
      <c r="LQ308" s="92"/>
      <c r="LR308" s="92"/>
      <c r="LS308" s="92"/>
      <c r="LT308" s="92"/>
      <c r="LU308" s="92"/>
      <c r="LV308" s="92"/>
      <c r="LW308" s="92"/>
      <c r="LX308" s="92"/>
      <c r="LY308" s="92"/>
      <c r="LZ308" s="92"/>
      <c r="MA308" s="92"/>
      <c r="MB308" s="92"/>
      <c r="MC308" s="92"/>
      <c r="MD308" s="92"/>
      <c r="ME308" s="92"/>
      <c r="MF308" s="92"/>
      <c r="MG308" s="92"/>
      <c r="MH308" s="92"/>
      <c r="MI308" s="92"/>
      <c r="MJ308" s="92"/>
      <c r="MK308" s="92"/>
      <c r="ML308" s="92"/>
      <c r="MM308" s="92"/>
      <c r="MN308" s="92"/>
      <c r="MO308" s="92"/>
      <c r="MP308" s="92"/>
      <c r="MQ308" s="92"/>
      <c r="MR308" s="92"/>
      <c r="MS308" s="92"/>
      <c r="MT308" s="92"/>
      <c r="MU308" s="92"/>
      <c r="MV308" s="92"/>
      <c r="MW308" s="92"/>
      <c r="MX308" s="92"/>
      <c r="MY308" s="92"/>
      <c r="MZ308" s="92"/>
      <c r="NA308" s="92"/>
      <c r="NB308" s="92"/>
      <c r="NC308" s="92"/>
      <c r="ND308" s="92"/>
      <c r="NE308" s="92"/>
      <c r="NF308" s="92"/>
      <c r="NG308" s="92"/>
      <c r="NH308" s="92"/>
      <c r="NI308" s="92"/>
      <c r="NJ308" s="92"/>
      <c r="NK308" s="92"/>
      <c r="NL308" s="92"/>
      <c r="NM308" s="92"/>
      <c r="NN308" s="92"/>
      <c r="NO308" s="92"/>
      <c r="NP308" s="92"/>
      <c r="NQ308" s="92"/>
      <c r="NR308" s="92"/>
      <c r="NS308" s="92"/>
      <c r="NT308" s="92"/>
      <c r="NU308" s="92"/>
      <c r="NV308" s="92"/>
      <c r="NW308" s="92"/>
      <c r="NX308" s="92"/>
      <c r="NY308" s="92"/>
      <c r="NZ308" s="92"/>
      <c r="OA308" s="92"/>
      <c r="OB308" s="92"/>
      <c r="OC308" s="92"/>
      <c r="OD308" s="92"/>
      <c r="OE308" s="92"/>
      <c r="OF308" s="92"/>
      <c r="OG308" s="92"/>
      <c r="OH308" s="92"/>
      <c r="OI308" s="92"/>
      <c r="OJ308" s="92"/>
      <c r="OK308" s="92"/>
      <c r="OL308" s="92"/>
      <c r="OM308" s="92"/>
      <c r="ON308" s="92"/>
      <c r="OO308" s="92"/>
      <c r="OP308" s="92"/>
      <c r="OQ308" s="92"/>
      <c r="OR308" s="92"/>
      <c r="OS308" s="92"/>
      <c r="OT308" s="92"/>
      <c r="OU308" s="92"/>
      <c r="OV308" s="92"/>
      <c r="OW308" s="92"/>
      <c r="OX308" s="92"/>
      <c r="OY308" s="92"/>
      <c r="OZ308" s="92"/>
      <c r="PA308" s="92"/>
      <c r="PB308" s="92"/>
      <c r="PC308" s="92"/>
      <c r="PD308" s="92"/>
      <c r="PE308" s="92"/>
      <c r="PF308" s="92"/>
      <c r="PG308" s="92"/>
      <c r="PH308" s="92"/>
      <c r="PI308" s="92"/>
      <c r="PJ308" s="92"/>
      <c r="PK308" s="92"/>
      <c r="PL308" s="92"/>
      <c r="PM308" s="92"/>
      <c r="PN308" s="92"/>
      <c r="PO308" s="92"/>
      <c r="PP308" s="92"/>
      <c r="PQ308" s="92"/>
      <c r="PR308" s="92"/>
      <c r="PS308" s="92"/>
      <c r="PT308" s="92"/>
      <c r="PU308" s="92"/>
      <c r="PV308" s="92"/>
      <c r="PW308" s="92"/>
      <c r="PX308" s="92"/>
      <c r="PY308" s="92"/>
      <c r="PZ308" s="92"/>
      <c r="QA308" s="92"/>
      <c r="QB308" s="92"/>
      <c r="QC308" s="92"/>
      <c r="QD308" s="92"/>
      <c r="QE308" s="92"/>
      <c r="QF308" s="92"/>
      <c r="QG308" s="92"/>
      <c r="QH308" s="92"/>
      <c r="QI308" s="92"/>
      <c r="QJ308" s="92"/>
      <c r="QK308" s="92"/>
      <c r="QL308" s="92"/>
      <c r="QM308" s="92"/>
      <c r="QN308" s="92"/>
      <c r="QO308" s="92"/>
      <c r="QP308" s="92"/>
      <c r="QQ308" s="92"/>
      <c r="QR308" s="92"/>
      <c r="QS308" s="92"/>
      <c r="QT308" s="92"/>
      <c r="QU308" s="92"/>
      <c r="QV308" s="92"/>
      <c r="QW308" s="92"/>
      <c r="QX308" s="92"/>
      <c r="QY308" s="92"/>
      <c r="QZ308" s="92"/>
      <c r="RA308" s="92"/>
      <c r="RB308" s="92"/>
      <c r="RC308" s="92"/>
      <c r="RD308" s="92"/>
      <c r="RE308" s="92"/>
      <c r="RF308" s="92"/>
      <c r="RG308" s="92"/>
      <c r="RH308" s="92"/>
      <c r="RI308" s="92"/>
      <c r="RJ308" s="92"/>
      <c r="RK308" s="92"/>
      <c r="RL308" s="92"/>
      <c r="RM308" s="92"/>
      <c r="RN308" s="92"/>
      <c r="RO308" s="92"/>
      <c r="RP308" s="92"/>
      <c r="RQ308" s="92"/>
      <c r="RR308" s="92"/>
      <c r="RS308" s="92"/>
      <c r="RT308" s="92"/>
      <c r="RU308" s="92"/>
      <c r="RV308" s="92"/>
      <c r="RW308" s="92"/>
      <c r="RX308" s="92"/>
      <c r="RY308" s="92"/>
      <c r="RZ308" s="92"/>
      <c r="SA308" s="92"/>
      <c r="SB308" s="92"/>
      <c r="SC308" s="92"/>
      <c r="SD308" s="92"/>
      <c r="SE308" s="92"/>
      <c r="SF308" s="92"/>
      <c r="SG308" s="92"/>
      <c r="SH308" s="92"/>
      <c r="SI308" s="92"/>
      <c r="SJ308" s="92"/>
      <c r="SK308" s="92"/>
      <c r="SL308" s="92"/>
      <c r="SM308" s="92"/>
      <c r="SN308" s="92"/>
      <c r="SO308" s="92"/>
      <c r="SP308" s="92"/>
      <c r="SQ308" s="92"/>
      <c r="SR308" s="92"/>
      <c r="SS308" s="92"/>
      <c r="ST308" s="92"/>
      <c r="SU308" s="92"/>
      <c r="SV308" s="92"/>
      <c r="SW308" s="92"/>
      <c r="SX308" s="92"/>
      <c r="SY308" s="92"/>
      <c r="SZ308" s="92"/>
      <c r="TA308" s="92"/>
      <c r="TB308" s="92"/>
      <c r="TC308" s="92"/>
      <c r="TD308" s="92"/>
      <c r="TE308" s="92"/>
      <c r="TF308" s="92"/>
      <c r="TG308" s="92"/>
      <c r="TH308" s="92"/>
      <c r="TI308" s="92"/>
      <c r="TJ308" s="92"/>
      <c r="TK308" s="92"/>
      <c r="TL308" s="92"/>
      <c r="TM308" s="92"/>
      <c r="TN308" s="92"/>
      <c r="TO308" s="92"/>
      <c r="TP308" s="92"/>
      <c r="TQ308" s="92"/>
      <c r="TR308" s="92"/>
      <c r="TS308" s="92"/>
      <c r="TT308" s="92"/>
      <c r="TU308" s="92"/>
      <c r="TV308" s="92"/>
      <c r="TW308" s="92"/>
      <c r="TX308" s="92"/>
      <c r="TY308" s="92"/>
      <c r="TZ308" s="92"/>
      <c r="UA308" s="92"/>
      <c r="UB308" s="92"/>
      <c r="UC308" s="92"/>
      <c r="UD308" s="92"/>
      <c r="UE308" s="92"/>
      <c r="UF308" s="92"/>
      <c r="UG308" s="92"/>
      <c r="UH308" s="92"/>
      <c r="UI308" s="92"/>
      <c r="UJ308" s="92"/>
      <c r="UK308" s="92"/>
      <c r="UL308" s="92"/>
      <c r="UM308" s="92"/>
      <c r="UN308" s="92"/>
      <c r="UO308" s="92"/>
      <c r="UP308" s="92"/>
      <c r="UQ308" s="92"/>
      <c r="UR308" s="92"/>
      <c r="US308" s="92"/>
      <c r="UT308" s="92"/>
      <c r="UU308" s="92"/>
      <c r="UV308" s="92"/>
      <c r="UW308" s="92"/>
      <c r="UX308" s="92"/>
      <c r="UY308" s="92"/>
      <c r="UZ308" s="92"/>
      <c r="VA308" s="92"/>
      <c r="VB308" s="92"/>
      <c r="VC308" s="92"/>
      <c r="VD308" s="92"/>
      <c r="VE308" s="92"/>
      <c r="VF308" s="92"/>
      <c r="VG308" s="92"/>
      <c r="VH308" s="92"/>
      <c r="VI308" s="92"/>
      <c r="VJ308" s="92"/>
      <c r="VK308" s="92"/>
      <c r="VL308" s="92"/>
      <c r="VM308" s="92"/>
      <c r="VN308" s="92"/>
      <c r="VO308" s="92"/>
      <c r="VP308" s="92"/>
      <c r="VQ308" s="92"/>
      <c r="VR308" s="92"/>
      <c r="VS308" s="92"/>
      <c r="VT308" s="92"/>
      <c r="VU308" s="92"/>
      <c r="VV308" s="92"/>
      <c r="VW308" s="92"/>
      <c r="VX308" s="92"/>
      <c r="VY308" s="92"/>
      <c r="VZ308" s="92"/>
      <c r="WA308" s="92"/>
      <c r="WB308" s="92"/>
      <c r="WC308" s="92"/>
      <c r="WD308" s="92"/>
      <c r="WE308" s="92"/>
      <c r="WF308" s="92"/>
      <c r="WG308" s="92"/>
      <c r="WH308" s="92"/>
      <c r="WI308" s="92"/>
      <c r="WJ308" s="92"/>
      <c r="WK308" s="92"/>
      <c r="WL308" s="92"/>
      <c r="WM308" s="92"/>
      <c r="WN308" s="92"/>
      <c r="WO308" s="92"/>
      <c r="WP308" s="92"/>
      <c r="WQ308" s="92"/>
      <c r="WR308" s="92"/>
      <c r="WS308" s="92"/>
      <c r="WT308" s="92"/>
      <c r="WU308" s="92"/>
      <c r="WV308" s="92"/>
      <c r="WW308" s="92"/>
      <c r="WX308" s="92"/>
      <c r="WY308" s="92"/>
      <c r="WZ308" s="92"/>
      <c r="XA308" s="92"/>
      <c r="XB308" s="92"/>
      <c r="XC308" s="92"/>
      <c r="XD308" s="92"/>
      <c r="XE308" s="92"/>
      <c r="XF308" s="92"/>
      <c r="XG308" s="92"/>
      <c r="XH308" s="92"/>
      <c r="XI308" s="92"/>
      <c r="XJ308" s="92"/>
      <c r="XK308" s="92"/>
      <c r="XL308" s="92"/>
      <c r="XM308" s="92"/>
      <c r="XN308" s="92"/>
      <c r="XO308" s="92"/>
      <c r="XP308" s="92"/>
      <c r="XQ308" s="92"/>
      <c r="XR308" s="92"/>
      <c r="XS308" s="92"/>
      <c r="XT308" s="92"/>
      <c r="XU308" s="92"/>
      <c r="XV308" s="92"/>
      <c r="XW308" s="92"/>
      <c r="XX308" s="92"/>
      <c r="XY308" s="92"/>
      <c r="XZ308" s="92"/>
      <c r="YA308" s="92"/>
      <c r="YB308" s="92"/>
      <c r="YC308" s="92"/>
      <c r="YD308" s="92"/>
      <c r="YE308" s="92"/>
      <c r="YF308" s="92"/>
      <c r="YG308" s="92"/>
      <c r="YH308" s="92"/>
      <c r="YI308" s="92"/>
      <c r="YJ308" s="92"/>
      <c r="YK308" s="92"/>
      <c r="YL308" s="92"/>
      <c r="YM308" s="92"/>
      <c r="YN308" s="92"/>
      <c r="YO308" s="92"/>
      <c r="YP308" s="92"/>
      <c r="YQ308" s="92"/>
      <c r="YR308" s="92"/>
      <c r="YS308" s="92"/>
      <c r="YT308" s="92"/>
      <c r="YU308" s="92"/>
      <c r="YV308" s="92"/>
      <c r="YW308" s="92"/>
      <c r="YX308" s="92"/>
      <c r="YY308" s="92"/>
      <c r="YZ308" s="92"/>
      <c r="ZA308" s="92"/>
      <c r="ZB308" s="92"/>
      <c r="ZC308" s="92"/>
      <c r="ZD308" s="92"/>
      <c r="ZE308" s="92"/>
      <c r="ZF308" s="92"/>
      <c r="ZG308" s="92"/>
      <c r="ZH308" s="92"/>
      <c r="ZI308" s="92"/>
      <c r="ZJ308" s="92"/>
      <c r="ZK308" s="92"/>
      <c r="ZL308" s="92"/>
      <c r="ZM308" s="92"/>
      <c r="ZN308" s="92"/>
      <c r="ZO308" s="92"/>
      <c r="ZP308" s="92"/>
      <c r="ZQ308" s="92"/>
      <c r="ZR308" s="92"/>
      <c r="ZS308" s="92"/>
      <c r="ZT308" s="92"/>
      <c r="ZU308" s="92"/>
      <c r="ZV308" s="92"/>
      <c r="ZW308" s="92"/>
      <c r="ZX308" s="92"/>
      <c r="ZY308" s="92"/>
      <c r="ZZ308" s="92"/>
      <c r="AAA308" s="92"/>
      <c r="AAB308" s="92"/>
      <c r="AAC308" s="92"/>
      <c r="AAD308" s="92"/>
      <c r="AAE308" s="92"/>
      <c r="AAF308" s="92"/>
      <c r="AAG308" s="92"/>
      <c r="AAH308" s="92"/>
      <c r="AAI308" s="92"/>
      <c r="AAJ308" s="92"/>
      <c r="AAK308" s="92"/>
      <c r="AAL308" s="92"/>
      <c r="AAM308" s="92"/>
      <c r="AAN308" s="92"/>
      <c r="AAO308" s="92"/>
      <c r="AAP308" s="92"/>
      <c r="AAQ308" s="92"/>
      <c r="AAR308" s="92"/>
      <c r="AAS308" s="92"/>
      <c r="AAT308" s="92"/>
      <c r="AAU308" s="92"/>
      <c r="AAV308" s="92"/>
      <c r="AAW308" s="92"/>
      <c r="AAX308" s="92"/>
      <c r="AAY308" s="92"/>
      <c r="AAZ308" s="92"/>
      <c r="ABA308" s="92"/>
      <c r="ABB308" s="92"/>
      <c r="ABC308" s="92"/>
      <c r="ABD308" s="92"/>
      <c r="ABE308" s="92"/>
      <c r="ABF308" s="92"/>
      <c r="ABG308" s="92"/>
      <c r="ABH308" s="92"/>
      <c r="ABI308" s="92"/>
      <c r="ABJ308" s="92"/>
      <c r="ABK308" s="92"/>
      <c r="ABL308" s="92"/>
      <c r="ABM308" s="92"/>
      <c r="ABN308" s="92"/>
      <c r="ABO308" s="92"/>
      <c r="ABP308" s="92"/>
      <c r="ABQ308" s="92"/>
      <c r="ABR308" s="92"/>
      <c r="ABS308" s="92"/>
      <c r="ABT308" s="92"/>
      <c r="ABU308" s="92"/>
      <c r="ABV308" s="92"/>
      <c r="ABW308" s="92"/>
      <c r="ABX308" s="92"/>
      <c r="ABY308" s="92"/>
      <c r="ABZ308" s="92"/>
      <c r="ACA308" s="92"/>
      <c r="ACB308" s="92"/>
      <c r="ACC308" s="92"/>
      <c r="ACD308" s="92"/>
      <c r="ACE308" s="92"/>
      <c r="ACF308" s="92"/>
      <c r="ACG308" s="92"/>
      <c r="ACH308" s="92"/>
      <c r="ACI308" s="92"/>
      <c r="ACJ308" s="92"/>
      <c r="ACK308" s="92"/>
      <c r="ACL308" s="92"/>
      <c r="ACM308" s="92"/>
      <c r="ACN308" s="92"/>
      <c r="ACO308" s="92"/>
      <c r="ACP308" s="92"/>
      <c r="ACQ308" s="92"/>
      <c r="ACR308" s="92"/>
      <c r="ACS308" s="92"/>
      <c r="ACT308" s="92"/>
      <c r="ACU308" s="92"/>
      <c r="ACV308" s="92"/>
      <c r="ACW308" s="92"/>
      <c r="ACX308" s="92"/>
      <c r="ACY308" s="92"/>
      <c r="ACZ308" s="92"/>
      <c r="ADA308" s="92"/>
      <c r="ADB308" s="92"/>
      <c r="ADC308" s="92"/>
      <c r="ADD308" s="92"/>
      <c r="ADE308" s="92"/>
      <c r="ADF308" s="92"/>
      <c r="ADG308" s="92"/>
      <c r="ADH308" s="92"/>
      <c r="ADI308" s="92"/>
      <c r="ADJ308" s="92"/>
      <c r="ADK308" s="92"/>
      <c r="ADL308" s="92"/>
      <c r="ADM308" s="92"/>
      <c r="ADN308" s="92"/>
      <c r="ADO308" s="92"/>
      <c r="ADP308" s="92"/>
      <c r="ADQ308" s="92"/>
      <c r="ADR308" s="92"/>
      <c r="ADS308" s="92"/>
      <c r="ADT308" s="92"/>
      <c r="ADU308" s="92"/>
      <c r="ADV308" s="92"/>
      <c r="ADW308" s="92"/>
      <c r="ADX308" s="92"/>
      <c r="ADY308" s="92"/>
      <c r="ADZ308" s="92"/>
      <c r="AEA308" s="92"/>
      <c r="AEB308" s="92"/>
      <c r="AEC308" s="92"/>
      <c r="AED308" s="92"/>
      <c r="AEE308" s="92"/>
      <c r="AEF308" s="92"/>
      <c r="AEG308" s="92"/>
      <c r="AEH308" s="92"/>
      <c r="AEI308" s="92"/>
      <c r="AEJ308" s="92"/>
      <c r="AEK308" s="92"/>
      <c r="AEL308" s="92"/>
      <c r="AEM308" s="92"/>
      <c r="AEN308" s="92"/>
      <c r="AEO308" s="92"/>
      <c r="AEP308" s="92"/>
      <c r="AEQ308" s="92"/>
      <c r="AER308" s="92"/>
      <c r="AES308" s="92"/>
      <c r="AET308" s="92"/>
      <c r="AEU308" s="92"/>
      <c r="AEV308" s="92"/>
      <c r="AEW308" s="92"/>
      <c r="AEX308" s="92"/>
      <c r="AEY308" s="92"/>
      <c r="AEZ308" s="92"/>
      <c r="AFA308" s="92"/>
      <c r="AFB308" s="92"/>
      <c r="AFC308" s="92"/>
      <c r="AFD308" s="92"/>
      <c r="AFE308" s="92"/>
      <c r="AFF308" s="92"/>
      <c r="AFG308" s="92"/>
      <c r="AFH308" s="92"/>
      <c r="AFI308" s="92"/>
      <c r="AFJ308" s="92"/>
      <c r="AFK308" s="92"/>
      <c r="AFL308" s="92"/>
      <c r="AFM308" s="92"/>
      <c r="AFN308" s="92"/>
      <c r="AFO308" s="92"/>
      <c r="AFP308" s="92"/>
      <c r="AFQ308" s="92"/>
      <c r="AFR308" s="92"/>
      <c r="AFS308" s="92"/>
      <c r="AFT308" s="92"/>
      <c r="AFU308" s="92"/>
      <c r="AFV308" s="92"/>
      <c r="AFW308" s="92"/>
      <c r="AFX308" s="92"/>
      <c r="AFY308" s="92"/>
      <c r="AFZ308" s="92"/>
      <c r="AGA308" s="92"/>
      <c r="AGB308" s="92"/>
      <c r="AGC308" s="92"/>
      <c r="AGD308" s="92"/>
      <c r="AGE308" s="92"/>
      <c r="AGF308" s="92"/>
      <c r="AGG308" s="92"/>
      <c r="AGH308" s="92"/>
      <c r="AGI308" s="92"/>
      <c r="AGJ308" s="92"/>
      <c r="AGK308" s="92"/>
      <c r="AGL308" s="92"/>
      <c r="AGM308" s="92"/>
      <c r="AGN308" s="92"/>
      <c r="AGO308" s="92"/>
      <c r="AGP308" s="92"/>
      <c r="AGQ308" s="92"/>
      <c r="AGR308" s="92"/>
      <c r="AGS308" s="92"/>
      <c r="AGT308" s="92"/>
      <c r="AGU308" s="92"/>
      <c r="AGV308" s="92"/>
      <c r="AGW308" s="92"/>
      <c r="AGX308" s="92"/>
      <c r="AGY308" s="92"/>
      <c r="AGZ308" s="92"/>
      <c r="AHA308" s="92"/>
      <c r="AHB308" s="92"/>
      <c r="AHC308" s="92"/>
      <c r="AHD308" s="92"/>
      <c r="AHE308" s="92"/>
      <c r="AHF308" s="92"/>
      <c r="AHG308" s="92"/>
      <c r="AHH308" s="92"/>
      <c r="AHI308" s="92"/>
      <c r="AHJ308" s="92"/>
      <c r="AHK308" s="92"/>
      <c r="AHL308" s="92"/>
      <c r="AHM308" s="92"/>
      <c r="AHN308" s="92"/>
      <c r="AHO308" s="92"/>
      <c r="AHP308" s="92"/>
      <c r="AHQ308" s="92"/>
      <c r="AHR308" s="92"/>
      <c r="AHS308" s="92"/>
      <c r="AHT308" s="92"/>
      <c r="AHU308" s="92"/>
      <c r="AHV308" s="92"/>
      <c r="AHW308" s="92"/>
      <c r="AHX308" s="92"/>
      <c r="AHY308" s="92"/>
      <c r="AHZ308" s="92"/>
      <c r="AIA308" s="92"/>
      <c r="AIB308" s="92"/>
      <c r="AIC308" s="92"/>
      <c r="AID308" s="92"/>
      <c r="AIE308" s="92"/>
      <c r="AIF308" s="92"/>
      <c r="AIG308" s="92"/>
      <c r="AIH308" s="92"/>
      <c r="AII308" s="92"/>
      <c r="AIJ308" s="92"/>
      <c r="AIK308" s="92"/>
      <c r="AIL308" s="92"/>
      <c r="AIM308" s="92"/>
      <c r="AIN308" s="92"/>
      <c r="AIO308" s="92"/>
      <c r="AIP308" s="92"/>
      <c r="AIQ308" s="92"/>
      <c r="AIR308" s="92"/>
      <c r="AIS308" s="92"/>
      <c r="AIT308" s="92"/>
      <c r="AIU308" s="92"/>
      <c r="AIV308" s="92"/>
      <c r="AIW308" s="92"/>
      <c r="AIX308" s="92"/>
      <c r="AIY308" s="92"/>
      <c r="AIZ308" s="92"/>
      <c r="AJA308" s="92"/>
      <c r="AJB308" s="92"/>
      <c r="AJC308" s="92"/>
      <c r="AJD308" s="92"/>
      <c r="AJE308" s="92"/>
      <c r="AJF308" s="92"/>
      <c r="AJG308" s="92"/>
      <c r="AJH308" s="92"/>
      <c r="AJI308" s="92"/>
      <c r="AJJ308" s="92"/>
      <c r="AJK308" s="92"/>
    </row>
    <row r="309" spans="1:947" s="515" customFormat="1" ht="12.75" customHeight="1">
      <c r="A309" s="93"/>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c r="CK309" s="92"/>
      <c r="CL309" s="92"/>
      <c r="CM309" s="92"/>
      <c r="CN309" s="92"/>
      <c r="CO309" s="92"/>
      <c r="CP309" s="92"/>
      <c r="CQ309" s="92"/>
      <c r="CR309" s="92"/>
      <c r="CS309" s="92"/>
      <c r="CT309" s="92"/>
      <c r="CU309" s="92"/>
      <c r="CV309" s="92"/>
      <c r="CW309" s="92"/>
      <c r="CX309" s="92"/>
      <c r="CY309" s="92"/>
      <c r="CZ309" s="92"/>
      <c r="DA309" s="92"/>
      <c r="DB309" s="92"/>
      <c r="DC309" s="92"/>
      <c r="DD309" s="92"/>
      <c r="DE309" s="92"/>
      <c r="DF309" s="92"/>
      <c r="DG309" s="92"/>
      <c r="DH309" s="92"/>
      <c r="DI309" s="92"/>
      <c r="DJ309" s="92"/>
      <c r="DK309" s="92"/>
      <c r="DL309" s="92"/>
      <c r="DM309" s="92"/>
      <c r="DN309" s="92"/>
      <c r="DO309" s="92"/>
      <c r="DP309" s="92"/>
      <c r="DQ309" s="92"/>
      <c r="DR309" s="92"/>
      <c r="DS309" s="92"/>
      <c r="DT309" s="92"/>
      <c r="DU309" s="92"/>
      <c r="DV309" s="92"/>
      <c r="DW309" s="92"/>
      <c r="DX309" s="92"/>
      <c r="DY309" s="92"/>
      <c r="DZ309" s="92"/>
      <c r="EA309" s="92"/>
      <c r="EB309" s="92"/>
      <c r="EC309" s="92"/>
      <c r="ED309" s="92"/>
      <c r="EE309" s="92"/>
      <c r="EF309" s="92"/>
      <c r="EG309" s="92"/>
      <c r="EH309" s="92"/>
      <c r="EI309" s="92"/>
      <c r="EJ309" s="92"/>
      <c r="EK309" s="92"/>
      <c r="EL309" s="92"/>
      <c r="EM309" s="92"/>
      <c r="EN309" s="92"/>
      <c r="EO309" s="92"/>
      <c r="EP309" s="92"/>
      <c r="EQ309" s="92"/>
      <c r="ER309" s="92"/>
      <c r="ES309" s="92"/>
      <c r="ET309" s="92"/>
      <c r="EU309" s="92"/>
      <c r="EV309" s="92"/>
      <c r="EW309" s="92"/>
      <c r="EX309" s="92"/>
      <c r="EY309" s="92"/>
      <c r="EZ309" s="92"/>
      <c r="FA309" s="92"/>
      <c r="FB309" s="92"/>
      <c r="FC309" s="92"/>
      <c r="FD309" s="92"/>
      <c r="FE309" s="92"/>
      <c r="FF309" s="92"/>
      <c r="FG309" s="92"/>
      <c r="FH309" s="92"/>
      <c r="FI309" s="92"/>
      <c r="FJ309" s="92"/>
      <c r="FK309" s="92"/>
      <c r="FL309" s="92"/>
      <c r="FM309" s="92"/>
      <c r="FN309" s="92"/>
      <c r="FO309" s="92"/>
      <c r="FP309" s="92"/>
      <c r="FQ309" s="92"/>
      <c r="FR309" s="92"/>
      <c r="FS309" s="92"/>
      <c r="FT309" s="92"/>
      <c r="FU309" s="92"/>
      <c r="FV309" s="92"/>
      <c r="FW309" s="92"/>
      <c r="FX309" s="92"/>
      <c r="FY309" s="92"/>
      <c r="FZ309" s="92"/>
      <c r="GA309" s="92"/>
      <c r="GB309" s="92"/>
      <c r="GC309" s="92"/>
      <c r="GD309" s="92"/>
      <c r="GE309" s="92"/>
      <c r="GF309" s="92"/>
      <c r="GG309" s="92"/>
      <c r="GH309" s="92"/>
      <c r="GI309" s="92"/>
      <c r="GJ309" s="92"/>
      <c r="GK309" s="92"/>
      <c r="GL309" s="92"/>
      <c r="GM309" s="92"/>
      <c r="GN309" s="92"/>
      <c r="GO309" s="92"/>
      <c r="GP309" s="92"/>
      <c r="GQ309" s="92"/>
      <c r="GR309" s="92"/>
      <c r="GS309" s="92"/>
      <c r="GT309" s="92"/>
      <c r="GU309" s="92"/>
      <c r="GV309" s="92"/>
      <c r="GW309" s="92"/>
      <c r="GX309" s="92"/>
      <c r="GY309" s="92"/>
      <c r="GZ309" s="92"/>
      <c r="HA309" s="92"/>
      <c r="HB309" s="92"/>
      <c r="HC309" s="92"/>
      <c r="HD309" s="92"/>
      <c r="HE309" s="92"/>
      <c r="HF309" s="92"/>
      <c r="HG309" s="92"/>
      <c r="HH309" s="92"/>
      <c r="HI309" s="92"/>
      <c r="HJ309" s="92"/>
      <c r="HK309" s="92"/>
      <c r="HL309" s="92"/>
      <c r="HM309" s="92"/>
      <c r="HN309" s="92"/>
      <c r="HO309" s="92"/>
      <c r="HP309" s="92"/>
      <c r="HQ309" s="92"/>
      <c r="HR309" s="92"/>
      <c r="HS309" s="92"/>
      <c r="HT309" s="92"/>
      <c r="HU309" s="92"/>
      <c r="HV309" s="92"/>
      <c r="HW309" s="92"/>
      <c r="HX309" s="92"/>
      <c r="HY309" s="92"/>
      <c r="HZ309" s="92"/>
      <c r="IA309" s="92"/>
      <c r="IB309" s="92"/>
      <c r="IC309" s="92"/>
      <c r="ID309" s="92"/>
      <c r="IE309" s="92"/>
      <c r="IF309" s="92"/>
      <c r="IG309" s="92"/>
      <c r="IH309" s="92"/>
      <c r="II309" s="92"/>
      <c r="IJ309" s="92"/>
      <c r="IK309" s="92"/>
      <c r="IL309" s="92"/>
      <c r="IM309" s="92"/>
      <c r="IN309" s="92"/>
      <c r="IO309" s="92"/>
      <c r="IP309" s="92"/>
      <c r="IQ309" s="92"/>
      <c r="IR309" s="92"/>
      <c r="IS309" s="92"/>
      <c r="IT309" s="92"/>
      <c r="IU309" s="92"/>
      <c r="IV309" s="92"/>
      <c r="IW309" s="92"/>
      <c r="IX309" s="92"/>
      <c r="IY309" s="92"/>
      <c r="IZ309" s="92"/>
      <c r="JA309" s="92"/>
      <c r="JB309" s="92"/>
      <c r="JC309" s="92"/>
      <c r="JD309" s="92"/>
      <c r="JE309" s="92"/>
      <c r="JF309" s="92"/>
      <c r="JG309" s="92"/>
      <c r="JH309" s="92"/>
      <c r="JI309" s="92"/>
      <c r="JJ309" s="92"/>
      <c r="JK309" s="92"/>
      <c r="JL309" s="92"/>
      <c r="JM309" s="92"/>
      <c r="JN309" s="92"/>
      <c r="JO309" s="92"/>
      <c r="JP309" s="92"/>
      <c r="JQ309" s="92"/>
      <c r="JR309" s="92"/>
      <c r="JS309" s="92"/>
      <c r="JT309" s="92"/>
      <c r="JU309" s="92"/>
      <c r="JV309" s="92"/>
      <c r="JW309" s="92"/>
      <c r="JX309" s="92"/>
      <c r="JY309" s="92"/>
      <c r="JZ309" s="92"/>
      <c r="KA309" s="92"/>
      <c r="KB309" s="92"/>
      <c r="KC309" s="92"/>
      <c r="KD309" s="92"/>
      <c r="KE309" s="92"/>
      <c r="KF309" s="92"/>
      <c r="KG309" s="92"/>
      <c r="KH309" s="92"/>
      <c r="KI309" s="92"/>
      <c r="KJ309" s="92"/>
      <c r="KK309" s="92"/>
      <c r="KL309" s="92"/>
      <c r="KM309" s="92"/>
      <c r="KN309" s="92"/>
      <c r="KO309" s="92"/>
      <c r="KP309" s="92"/>
      <c r="KQ309" s="92"/>
      <c r="KR309" s="92"/>
      <c r="KS309" s="92"/>
      <c r="KT309" s="92"/>
      <c r="KU309" s="92"/>
      <c r="KV309" s="92"/>
      <c r="KW309" s="92"/>
      <c r="KX309" s="92"/>
      <c r="KY309" s="92"/>
      <c r="KZ309" s="92"/>
      <c r="LA309" s="92"/>
      <c r="LB309" s="92"/>
      <c r="LC309" s="92"/>
      <c r="LD309" s="92"/>
      <c r="LE309" s="92"/>
      <c r="LF309" s="92"/>
      <c r="LG309" s="92"/>
      <c r="LH309" s="92"/>
      <c r="LI309" s="92"/>
      <c r="LJ309" s="92"/>
      <c r="LK309" s="92"/>
      <c r="LL309" s="92"/>
      <c r="LM309" s="92"/>
      <c r="LN309" s="92"/>
      <c r="LO309" s="92"/>
      <c r="LP309" s="92"/>
      <c r="LQ309" s="92"/>
      <c r="LR309" s="92"/>
      <c r="LS309" s="92"/>
      <c r="LT309" s="92"/>
      <c r="LU309" s="92"/>
      <c r="LV309" s="92"/>
      <c r="LW309" s="92"/>
      <c r="LX309" s="92"/>
      <c r="LY309" s="92"/>
      <c r="LZ309" s="92"/>
      <c r="MA309" s="92"/>
      <c r="MB309" s="92"/>
      <c r="MC309" s="92"/>
      <c r="MD309" s="92"/>
      <c r="ME309" s="92"/>
      <c r="MF309" s="92"/>
      <c r="MG309" s="92"/>
      <c r="MH309" s="92"/>
      <c r="MI309" s="92"/>
      <c r="MJ309" s="92"/>
      <c r="MK309" s="92"/>
      <c r="ML309" s="92"/>
      <c r="MM309" s="92"/>
      <c r="MN309" s="92"/>
      <c r="MO309" s="92"/>
      <c r="MP309" s="92"/>
      <c r="MQ309" s="92"/>
      <c r="MR309" s="92"/>
      <c r="MS309" s="92"/>
      <c r="MT309" s="92"/>
      <c r="MU309" s="92"/>
      <c r="MV309" s="92"/>
      <c r="MW309" s="92"/>
      <c r="MX309" s="92"/>
      <c r="MY309" s="92"/>
      <c r="MZ309" s="92"/>
      <c r="NA309" s="92"/>
      <c r="NB309" s="92"/>
      <c r="NC309" s="92"/>
      <c r="ND309" s="92"/>
      <c r="NE309" s="92"/>
      <c r="NF309" s="92"/>
      <c r="NG309" s="92"/>
      <c r="NH309" s="92"/>
      <c r="NI309" s="92"/>
      <c r="NJ309" s="92"/>
      <c r="NK309" s="92"/>
      <c r="NL309" s="92"/>
      <c r="NM309" s="92"/>
      <c r="NN309" s="92"/>
      <c r="NO309" s="92"/>
      <c r="NP309" s="92"/>
      <c r="NQ309" s="92"/>
      <c r="NR309" s="92"/>
      <c r="NS309" s="92"/>
      <c r="NT309" s="92"/>
      <c r="NU309" s="92"/>
      <c r="NV309" s="92"/>
      <c r="NW309" s="92"/>
      <c r="NX309" s="92"/>
      <c r="NY309" s="92"/>
      <c r="NZ309" s="92"/>
      <c r="OA309" s="92"/>
      <c r="OB309" s="92"/>
      <c r="OC309" s="92"/>
      <c r="OD309" s="92"/>
      <c r="OE309" s="92"/>
      <c r="OF309" s="92"/>
      <c r="OG309" s="92"/>
      <c r="OH309" s="92"/>
      <c r="OI309" s="92"/>
      <c r="OJ309" s="92"/>
      <c r="OK309" s="92"/>
      <c r="OL309" s="92"/>
      <c r="OM309" s="92"/>
      <c r="ON309" s="92"/>
      <c r="OO309" s="92"/>
      <c r="OP309" s="92"/>
      <c r="OQ309" s="92"/>
      <c r="OR309" s="92"/>
      <c r="OS309" s="92"/>
      <c r="OT309" s="92"/>
      <c r="OU309" s="92"/>
      <c r="OV309" s="92"/>
      <c r="OW309" s="92"/>
      <c r="OX309" s="92"/>
      <c r="OY309" s="92"/>
      <c r="OZ309" s="92"/>
      <c r="PA309" s="92"/>
      <c r="PB309" s="92"/>
      <c r="PC309" s="92"/>
      <c r="PD309" s="92"/>
      <c r="PE309" s="92"/>
      <c r="PF309" s="92"/>
      <c r="PG309" s="92"/>
      <c r="PH309" s="92"/>
      <c r="PI309" s="92"/>
      <c r="PJ309" s="92"/>
      <c r="PK309" s="92"/>
      <c r="PL309" s="92"/>
      <c r="PM309" s="92"/>
      <c r="PN309" s="92"/>
      <c r="PO309" s="92"/>
      <c r="PP309" s="92"/>
      <c r="PQ309" s="92"/>
      <c r="PR309" s="92"/>
      <c r="PS309" s="92"/>
      <c r="PT309" s="92"/>
      <c r="PU309" s="92"/>
      <c r="PV309" s="92"/>
      <c r="PW309" s="92"/>
      <c r="PX309" s="92"/>
      <c r="PY309" s="92"/>
      <c r="PZ309" s="92"/>
      <c r="QA309" s="92"/>
      <c r="QB309" s="92"/>
      <c r="QC309" s="92"/>
      <c r="QD309" s="92"/>
      <c r="QE309" s="92"/>
      <c r="QF309" s="92"/>
      <c r="QG309" s="92"/>
      <c r="QH309" s="92"/>
      <c r="QI309" s="92"/>
      <c r="QJ309" s="92"/>
      <c r="QK309" s="92"/>
      <c r="QL309" s="92"/>
      <c r="QM309" s="92"/>
      <c r="QN309" s="92"/>
      <c r="QO309" s="92"/>
      <c r="QP309" s="92"/>
      <c r="QQ309" s="92"/>
      <c r="QR309" s="92"/>
      <c r="QS309" s="92"/>
      <c r="QT309" s="92"/>
      <c r="QU309" s="92"/>
      <c r="QV309" s="92"/>
      <c r="QW309" s="92"/>
      <c r="QX309" s="92"/>
      <c r="QY309" s="92"/>
      <c r="QZ309" s="92"/>
      <c r="RA309" s="92"/>
      <c r="RB309" s="92"/>
      <c r="RC309" s="92"/>
      <c r="RD309" s="92"/>
      <c r="RE309" s="92"/>
      <c r="RF309" s="92"/>
      <c r="RG309" s="92"/>
      <c r="RH309" s="92"/>
      <c r="RI309" s="92"/>
      <c r="RJ309" s="92"/>
      <c r="RK309" s="92"/>
      <c r="RL309" s="92"/>
      <c r="RM309" s="92"/>
      <c r="RN309" s="92"/>
      <c r="RO309" s="92"/>
      <c r="RP309" s="92"/>
      <c r="RQ309" s="92"/>
      <c r="RR309" s="92"/>
      <c r="RS309" s="92"/>
      <c r="RT309" s="92"/>
      <c r="RU309" s="92"/>
      <c r="RV309" s="92"/>
      <c r="RW309" s="92"/>
      <c r="RX309" s="92"/>
      <c r="RY309" s="92"/>
      <c r="RZ309" s="92"/>
      <c r="SA309" s="92"/>
      <c r="SB309" s="92"/>
      <c r="SC309" s="92"/>
      <c r="SD309" s="92"/>
      <c r="SE309" s="92"/>
      <c r="SF309" s="92"/>
      <c r="SG309" s="92"/>
      <c r="SH309" s="92"/>
      <c r="SI309" s="92"/>
      <c r="SJ309" s="92"/>
      <c r="SK309" s="92"/>
      <c r="SL309" s="92"/>
      <c r="SM309" s="92"/>
      <c r="SN309" s="92"/>
      <c r="SO309" s="92"/>
      <c r="SP309" s="92"/>
      <c r="SQ309" s="92"/>
      <c r="SR309" s="92"/>
      <c r="SS309" s="92"/>
      <c r="ST309" s="92"/>
      <c r="SU309" s="92"/>
      <c r="SV309" s="92"/>
      <c r="SW309" s="92"/>
      <c r="SX309" s="92"/>
      <c r="SY309" s="92"/>
      <c r="SZ309" s="92"/>
      <c r="TA309" s="92"/>
      <c r="TB309" s="92"/>
      <c r="TC309" s="92"/>
      <c r="TD309" s="92"/>
      <c r="TE309" s="92"/>
      <c r="TF309" s="92"/>
      <c r="TG309" s="92"/>
      <c r="TH309" s="92"/>
      <c r="TI309" s="92"/>
      <c r="TJ309" s="92"/>
      <c r="TK309" s="92"/>
      <c r="TL309" s="92"/>
      <c r="TM309" s="92"/>
      <c r="TN309" s="92"/>
      <c r="TO309" s="92"/>
      <c r="TP309" s="92"/>
      <c r="TQ309" s="92"/>
      <c r="TR309" s="92"/>
      <c r="TS309" s="92"/>
      <c r="TT309" s="92"/>
      <c r="TU309" s="92"/>
      <c r="TV309" s="92"/>
      <c r="TW309" s="92"/>
      <c r="TX309" s="92"/>
      <c r="TY309" s="92"/>
      <c r="TZ309" s="92"/>
      <c r="UA309" s="92"/>
      <c r="UB309" s="92"/>
      <c r="UC309" s="92"/>
      <c r="UD309" s="92"/>
      <c r="UE309" s="92"/>
      <c r="UF309" s="92"/>
      <c r="UG309" s="92"/>
      <c r="UH309" s="92"/>
      <c r="UI309" s="92"/>
      <c r="UJ309" s="92"/>
      <c r="UK309" s="92"/>
      <c r="UL309" s="92"/>
      <c r="UM309" s="92"/>
      <c r="UN309" s="92"/>
      <c r="UO309" s="92"/>
      <c r="UP309" s="92"/>
      <c r="UQ309" s="92"/>
      <c r="UR309" s="92"/>
      <c r="US309" s="92"/>
      <c r="UT309" s="92"/>
      <c r="UU309" s="92"/>
      <c r="UV309" s="92"/>
      <c r="UW309" s="92"/>
      <c r="UX309" s="92"/>
      <c r="UY309" s="92"/>
      <c r="UZ309" s="92"/>
      <c r="VA309" s="92"/>
      <c r="VB309" s="92"/>
      <c r="VC309" s="92"/>
      <c r="VD309" s="92"/>
      <c r="VE309" s="92"/>
      <c r="VF309" s="92"/>
      <c r="VG309" s="92"/>
      <c r="VH309" s="92"/>
      <c r="VI309" s="92"/>
      <c r="VJ309" s="92"/>
      <c r="VK309" s="92"/>
      <c r="VL309" s="92"/>
      <c r="VM309" s="92"/>
      <c r="VN309" s="92"/>
      <c r="VO309" s="92"/>
      <c r="VP309" s="92"/>
      <c r="VQ309" s="92"/>
      <c r="VR309" s="92"/>
      <c r="VS309" s="92"/>
      <c r="VT309" s="92"/>
      <c r="VU309" s="92"/>
      <c r="VV309" s="92"/>
      <c r="VW309" s="92"/>
      <c r="VX309" s="92"/>
      <c r="VY309" s="92"/>
      <c r="VZ309" s="92"/>
      <c r="WA309" s="92"/>
      <c r="WB309" s="92"/>
      <c r="WC309" s="92"/>
      <c r="WD309" s="92"/>
      <c r="WE309" s="92"/>
      <c r="WF309" s="92"/>
      <c r="WG309" s="92"/>
      <c r="WH309" s="92"/>
      <c r="WI309" s="92"/>
      <c r="WJ309" s="92"/>
      <c r="WK309" s="92"/>
      <c r="WL309" s="92"/>
      <c r="WM309" s="92"/>
      <c r="WN309" s="92"/>
      <c r="WO309" s="92"/>
      <c r="WP309" s="92"/>
      <c r="WQ309" s="92"/>
      <c r="WR309" s="92"/>
      <c r="WS309" s="92"/>
      <c r="WT309" s="92"/>
      <c r="WU309" s="92"/>
      <c r="WV309" s="92"/>
      <c r="WW309" s="92"/>
      <c r="WX309" s="92"/>
      <c r="WY309" s="92"/>
      <c r="WZ309" s="92"/>
      <c r="XA309" s="92"/>
      <c r="XB309" s="92"/>
      <c r="XC309" s="92"/>
      <c r="XD309" s="92"/>
      <c r="XE309" s="92"/>
      <c r="XF309" s="92"/>
      <c r="XG309" s="92"/>
      <c r="XH309" s="92"/>
      <c r="XI309" s="92"/>
      <c r="XJ309" s="92"/>
      <c r="XK309" s="92"/>
      <c r="XL309" s="92"/>
      <c r="XM309" s="92"/>
      <c r="XN309" s="92"/>
      <c r="XO309" s="92"/>
      <c r="XP309" s="92"/>
      <c r="XQ309" s="92"/>
      <c r="XR309" s="92"/>
      <c r="XS309" s="92"/>
      <c r="XT309" s="92"/>
      <c r="XU309" s="92"/>
      <c r="XV309" s="92"/>
      <c r="XW309" s="92"/>
      <c r="XX309" s="92"/>
      <c r="XY309" s="92"/>
      <c r="XZ309" s="92"/>
      <c r="YA309" s="92"/>
      <c r="YB309" s="92"/>
      <c r="YC309" s="92"/>
      <c r="YD309" s="92"/>
      <c r="YE309" s="92"/>
      <c r="YF309" s="92"/>
      <c r="YG309" s="92"/>
      <c r="YH309" s="92"/>
      <c r="YI309" s="92"/>
      <c r="YJ309" s="92"/>
      <c r="YK309" s="92"/>
      <c r="YL309" s="92"/>
      <c r="YM309" s="92"/>
      <c r="YN309" s="92"/>
      <c r="YO309" s="92"/>
      <c r="YP309" s="92"/>
      <c r="YQ309" s="92"/>
      <c r="YR309" s="92"/>
      <c r="YS309" s="92"/>
      <c r="YT309" s="92"/>
      <c r="YU309" s="92"/>
      <c r="YV309" s="92"/>
      <c r="YW309" s="92"/>
      <c r="YX309" s="92"/>
      <c r="YY309" s="92"/>
      <c r="YZ309" s="92"/>
      <c r="ZA309" s="92"/>
      <c r="ZB309" s="92"/>
      <c r="ZC309" s="92"/>
      <c r="ZD309" s="92"/>
      <c r="ZE309" s="92"/>
      <c r="ZF309" s="92"/>
      <c r="ZG309" s="92"/>
      <c r="ZH309" s="92"/>
      <c r="ZI309" s="92"/>
      <c r="ZJ309" s="92"/>
      <c r="ZK309" s="92"/>
      <c r="ZL309" s="92"/>
      <c r="ZM309" s="92"/>
      <c r="ZN309" s="92"/>
      <c r="ZO309" s="92"/>
      <c r="ZP309" s="92"/>
      <c r="ZQ309" s="92"/>
      <c r="ZR309" s="92"/>
      <c r="ZS309" s="92"/>
      <c r="ZT309" s="92"/>
      <c r="ZU309" s="92"/>
      <c r="ZV309" s="92"/>
      <c r="ZW309" s="92"/>
      <c r="ZX309" s="92"/>
      <c r="ZY309" s="92"/>
      <c r="ZZ309" s="92"/>
      <c r="AAA309" s="92"/>
      <c r="AAB309" s="92"/>
      <c r="AAC309" s="92"/>
      <c r="AAD309" s="92"/>
      <c r="AAE309" s="92"/>
      <c r="AAF309" s="92"/>
      <c r="AAG309" s="92"/>
      <c r="AAH309" s="92"/>
      <c r="AAI309" s="92"/>
      <c r="AAJ309" s="92"/>
      <c r="AAK309" s="92"/>
      <c r="AAL309" s="92"/>
      <c r="AAM309" s="92"/>
      <c r="AAN309" s="92"/>
      <c r="AAO309" s="92"/>
      <c r="AAP309" s="92"/>
      <c r="AAQ309" s="92"/>
      <c r="AAR309" s="92"/>
      <c r="AAS309" s="92"/>
      <c r="AAT309" s="92"/>
      <c r="AAU309" s="92"/>
      <c r="AAV309" s="92"/>
      <c r="AAW309" s="92"/>
      <c r="AAX309" s="92"/>
      <c r="AAY309" s="92"/>
      <c r="AAZ309" s="92"/>
      <c r="ABA309" s="92"/>
      <c r="ABB309" s="92"/>
      <c r="ABC309" s="92"/>
      <c r="ABD309" s="92"/>
      <c r="ABE309" s="92"/>
      <c r="ABF309" s="92"/>
      <c r="ABG309" s="92"/>
      <c r="ABH309" s="92"/>
      <c r="ABI309" s="92"/>
      <c r="ABJ309" s="92"/>
      <c r="ABK309" s="92"/>
      <c r="ABL309" s="92"/>
      <c r="ABM309" s="92"/>
      <c r="ABN309" s="92"/>
      <c r="ABO309" s="92"/>
      <c r="ABP309" s="92"/>
      <c r="ABQ309" s="92"/>
      <c r="ABR309" s="92"/>
      <c r="ABS309" s="92"/>
      <c r="ABT309" s="92"/>
      <c r="ABU309" s="92"/>
      <c r="ABV309" s="92"/>
      <c r="ABW309" s="92"/>
      <c r="ABX309" s="92"/>
      <c r="ABY309" s="92"/>
      <c r="ABZ309" s="92"/>
      <c r="ACA309" s="92"/>
      <c r="ACB309" s="92"/>
      <c r="ACC309" s="92"/>
      <c r="ACD309" s="92"/>
      <c r="ACE309" s="92"/>
      <c r="ACF309" s="92"/>
      <c r="ACG309" s="92"/>
      <c r="ACH309" s="92"/>
      <c r="ACI309" s="92"/>
      <c r="ACJ309" s="92"/>
      <c r="ACK309" s="92"/>
      <c r="ACL309" s="92"/>
      <c r="ACM309" s="92"/>
      <c r="ACN309" s="92"/>
      <c r="ACO309" s="92"/>
      <c r="ACP309" s="92"/>
      <c r="ACQ309" s="92"/>
      <c r="ACR309" s="92"/>
      <c r="ACS309" s="92"/>
      <c r="ACT309" s="92"/>
      <c r="ACU309" s="92"/>
      <c r="ACV309" s="92"/>
      <c r="ACW309" s="92"/>
      <c r="ACX309" s="92"/>
      <c r="ACY309" s="92"/>
      <c r="ACZ309" s="92"/>
      <c r="ADA309" s="92"/>
      <c r="ADB309" s="92"/>
      <c r="ADC309" s="92"/>
      <c r="ADD309" s="92"/>
      <c r="ADE309" s="92"/>
      <c r="ADF309" s="92"/>
      <c r="ADG309" s="92"/>
      <c r="ADH309" s="92"/>
      <c r="ADI309" s="92"/>
      <c r="ADJ309" s="92"/>
      <c r="ADK309" s="92"/>
      <c r="ADL309" s="92"/>
      <c r="ADM309" s="92"/>
      <c r="ADN309" s="92"/>
      <c r="ADO309" s="92"/>
      <c r="ADP309" s="92"/>
      <c r="ADQ309" s="92"/>
      <c r="ADR309" s="92"/>
      <c r="ADS309" s="92"/>
      <c r="ADT309" s="92"/>
      <c r="ADU309" s="92"/>
      <c r="ADV309" s="92"/>
      <c r="ADW309" s="92"/>
      <c r="ADX309" s="92"/>
      <c r="ADY309" s="92"/>
      <c r="ADZ309" s="92"/>
      <c r="AEA309" s="92"/>
      <c r="AEB309" s="92"/>
      <c r="AEC309" s="92"/>
      <c r="AED309" s="92"/>
      <c r="AEE309" s="92"/>
      <c r="AEF309" s="92"/>
      <c r="AEG309" s="92"/>
      <c r="AEH309" s="92"/>
      <c r="AEI309" s="92"/>
      <c r="AEJ309" s="92"/>
      <c r="AEK309" s="92"/>
      <c r="AEL309" s="92"/>
      <c r="AEM309" s="92"/>
      <c r="AEN309" s="92"/>
      <c r="AEO309" s="92"/>
      <c r="AEP309" s="92"/>
      <c r="AEQ309" s="92"/>
      <c r="AER309" s="92"/>
      <c r="AES309" s="92"/>
      <c r="AET309" s="92"/>
      <c r="AEU309" s="92"/>
      <c r="AEV309" s="92"/>
      <c r="AEW309" s="92"/>
      <c r="AEX309" s="92"/>
      <c r="AEY309" s="92"/>
      <c r="AEZ309" s="92"/>
      <c r="AFA309" s="92"/>
      <c r="AFB309" s="92"/>
      <c r="AFC309" s="92"/>
      <c r="AFD309" s="92"/>
      <c r="AFE309" s="92"/>
      <c r="AFF309" s="92"/>
      <c r="AFG309" s="92"/>
      <c r="AFH309" s="92"/>
      <c r="AFI309" s="92"/>
      <c r="AFJ309" s="92"/>
      <c r="AFK309" s="92"/>
      <c r="AFL309" s="92"/>
      <c r="AFM309" s="92"/>
      <c r="AFN309" s="92"/>
      <c r="AFO309" s="92"/>
      <c r="AFP309" s="92"/>
      <c r="AFQ309" s="92"/>
      <c r="AFR309" s="92"/>
      <c r="AFS309" s="92"/>
      <c r="AFT309" s="92"/>
      <c r="AFU309" s="92"/>
      <c r="AFV309" s="92"/>
      <c r="AFW309" s="92"/>
      <c r="AFX309" s="92"/>
      <c r="AFY309" s="92"/>
      <c r="AFZ309" s="92"/>
      <c r="AGA309" s="92"/>
      <c r="AGB309" s="92"/>
      <c r="AGC309" s="92"/>
      <c r="AGD309" s="92"/>
      <c r="AGE309" s="92"/>
      <c r="AGF309" s="92"/>
      <c r="AGG309" s="92"/>
      <c r="AGH309" s="92"/>
      <c r="AGI309" s="92"/>
      <c r="AGJ309" s="92"/>
      <c r="AGK309" s="92"/>
      <c r="AGL309" s="92"/>
      <c r="AGM309" s="92"/>
      <c r="AGN309" s="92"/>
      <c r="AGO309" s="92"/>
      <c r="AGP309" s="92"/>
      <c r="AGQ309" s="92"/>
      <c r="AGR309" s="92"/>
      <c r="AGS309" s="92"/>
      <c r="AGT309" s="92"/>
      <c r="AGU309" s="92"/>
      <c r="AGV309" s="92"/>
      <c r="AGW309" s="92"/>
      <c r="AGX309" s="92"/>
      <c r="AGY309" s="92"/>
      <c r="AGZ309" s="92"/>
      <c r="AHA309" s="92"/>
      <c r="AHB309" s="92"/>
      <c r="AHC309" s="92"/>
      <c r="AHD309" s="92"/>
      <c r="AHE309" s="92"/>
      <c r="AHF309" s="92"/>
      <c r="AHG309" s="92"/>
      <c r="AHH309" s="92"/>
      <c r="AHI309" s="92"/>
      <c r="AHJ309" s="92"/>
      <c r="AHK309" s="92"/>
      <c r="AHL309" s="92"/>
      <c r="AHM309" s="92"/>
      <c r="AHN309" s="92"/>
      <c r="AHO309" s="92"/>
      <c r="AHP309" s="92"/>
      <c r="AHQ309" s="92"/>
      <c r="AHR309" s="92"/>
      <c r="AHS309" s="92"/>
      <c r="AHT309" s="92"/>
      <c r="AHU309" s="92"/>
      <c r="AHV309" s="92"/>
      <c r="AHW309" s="92"/>
      <c r="AHX309" s="92"/>
      <c r="AHY309" s="92"/>
      <c r="AHZ309" s="92"/>
      <c r="AIA309" s="92"/>
      <c r="AIB309" s="92"/>
      <c r="AIC309" s="92"/>
      <c r="AID309" s="92"/>
      <c r="AIE309" s="92"/>
      <c r="AIF309" s="92"/>
      <c r="AIG309" s="92"/>
      <c r="AIH309" s="92"/>
      <c r="AII309" s="92"/>
      <c r="AIJ309" s="92"/>
      <c r="AIK309" s="92"/>
      <c r="AIL309" s="92"/>
      <c r="AIM309" s="92"/>
      <c r="AIN309" s="92"/>
      <c r="AIO309" s="92"/>
      <c r="AIP309" s="92"/>
      <c r="AIQ309" s="92"/>
      <c r="AIR309" s="92"/>
      <c r="AIS309" s="92"/>
      <c r="AIT309" s="92"/>
      <c r="AIU309" s="92"/>
      <c r="AIV309" s="92"/>
      <c r="AIW309" s="92"/>
      <c r="AIX309" s="92"/>
      <c r="AIY309" s="92"/>
      <c r="AIZ309" s="92"/>
      <c r="AJA309" s="92"/>
      <c r="AJB309" s="92"/>
      <c r="AJC309" s="92"/>
      <c r="AJD309" s="92"/>
      <c r="AJE309" s="92"/>
      <c r="AJF309" s="92"/>
      <c r="AJG309" s="92"/>
      <c r="AJH309" s="92"/>
      <c r="AJI309" s="92"/>
      <c r="AJJ309" s="92"/>
      <c r="AJK309" s="92"/>
    </row>
    <row r="310" spans="1:947" s="515" customFormat="1" ht="12.75" customHeight="1">
      <c r="A310" s="93"/>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c r="CK310" s="92"/>
      <c r="CL310" s="92"/>
      <c r="CM310" s="92"/>
      <c r="CN310" s="92"/>
      <c r="CO310" s="92"/>
      <c r="CP310" s="92"/>
      <c r="CQ310" s="92"/>
      <c r="CR310" s="92"/>
      <c r="CS310" s="92"/>
      <c r="CT310" s="92"/>
      <c r="CU310" s="92"/>
      <c r="CV310" s="92"/>
      <c r="CW310" s="92"/>
      <c r="CX310" s="92"/>
      <c r="CY310" s="92"/>
      <c r="CZ310" s="92"/>
      <c r="DA310" s="92"/>
      <c r="DB310" s="92"/>
      <c r="DC310" s="92"/>
      <c r="DD310" s="92"/>
      <c r="DE310" s="92"/>
      <c r="DF310" s="92"/>
      <c r="DG310" s="92"/>
      <c r="DH310" s="92"/>
      <c r="DI310" s="92"/>
      <c r="DJ310" s="92"/>
      <c r="DK310" s="92"/>
      <c r="DL310" s="92"/>
      <c r="DM310" s="92"/>
      <c r="DN310" s="92"/>
      <c r="DO310" s="92"/>
      <c r="DP310" s="92"/>
      <c r="DQ310" s="92"/>
      <c r="DR310" s="92"/>
      <c r="DS310" s="92"/>
      <c r="DT310" s="92"/>
      <c r="DU310" s="92"/>
      <c r="DV310" s="92"/>
      <c r="DW310" s="92"/>
      <c r="DX310" s="92"/>
      <c r="DY310" s="92"/>
      <c r="DZ310" s="92"/>
      <c r="EA310" s="92"/>
      <c r="EB310" s="92"/>
      <c r="EC310" s="92"/>
      <c r="ED310" s="92"/>
      <c r="EE310" s="92"/>
      <c r="EF310" s="92"/>
      <c r="EG310" s="92"/>
      <c r="EH310" s="92"/>
      <c r="EI310" s="92"/>
      <c r="EJ310" s="92"/>
      <c r="EK310" s="92"/>
      <c r="EL310" s="92"/>
      <c r="EM310" s="92"/>
      <c r="EN310" s="92"/>
      <c r="EO310" s="92"/>
      <c r="EP310" s="92"/>
      <c r="EQ310" s="92"/>
      <c r="ER310" s="92"/>
      <c r="ES310" s="92"/>
      <c r="ET310" s="92"/>
      <c r="EU310" s="92"/>
      <c r="EV310" s="92"/>
      <c r="EW310" s="92"/>
      <c r="EX310" s="92"/>
      <c r="EY310" s="92"/>
      <c r="EZ310" s="92"/>
      <c r="FA310" s="92"/>
      <c r="FB310" s="92"/>
      <c r="FC310" s="92"/>
      <c r="FD310" s="92"/>
      <c r="FE310" s="92"/>
      <c r="FF310" s="92"/>
      <c r="FG310" s="92"/>
      <c r="FH310" s="92"/>
      <c r="FI310" s="92"/>
      <c r="FJ310" s="92"/>
      <c r="FK310" s="92"/>
      <c r="FL310" s="92"/>
      <c r="FM310" s="92"/>
      <c r="FN310" s="92"/>
      <c r="FO310" s="92"/>
      <c r="FP310" s="92"/>
      <c r="FQ310" s="92"/>
      <c r="FR310" s="92"/>
      <c r="FS310" s="92"/>
      <c r="FT310" s="92"/>
      <c r="FU310" s="92"/>
      <c r="FV310" s="92"/>
      <c r="FW310" s="92"/>
      <c r="FX310" s="92"/>
      <c r="FY310" s="92"/>
      <c r="FZ310" s="92"/>
      <c r="GA310" s="92"/>
      <c r="GB310" s="92"/>
      <c r="GC310" s="92"/>
      <c r="GD310" s="92"/>
      <c r="GE310" s="92"/>
      <c r="GF310" s="92"/>
      <c r="GG310" s="92"/>
      <c r="GH310" s="92"/>
      <c r="GI310" s="92"/>
      <c r="GJ310" s="92"/>
      <c r="GK310" s="92"/>
      <c r="GL310" s="92"/>
      <c r="GM310" s="92"/>
      <c r="GN310" s="92"/>
      <c r="GO310" s="92"/>
      <c r="GP310" s="92"/>
      <c r="GQ310" s="92"/>
      <c r="GR310" s="92"/>
      <c r="GS310" s="92"/>
      <c r="GT310" s="92"/>
      <c r="GU310" s="92"/>
      <c r="GV310" s="92"/>
      <c r="GW310" s="92"/>
      <c r="GX310" s="92"/>
      <c r="GY310" s="92"/>
      <c r="GZ310" s="92"/>
      <c r="HA310" s="92"/>
      <c r="HB310" s="92"/>
      <c r="HC310" s="92"/>
      <c r="HD310" s="92"/>
      <c r="HE310" s="92"/>
      <c r="HF310" s="92"/>
      <c r="HG310" s="92"/>
      <c r="HH310" s="92"/>
      <c r="HI310" s="92"/>
      <c r="HJ310" s="92"/>
      <c r="HK310" s="92"/>
      <c r="HL310" s="92"/>
      <c r="HM310" s="92"/>
      <c r="HN310" s="92"/>
      <c r="HO310" s="92"/>
      <c r="HP310" s="92"/>
      <c r="HQ310" s="92"/>
      <c r="HR310" s="92"/>
      <c r="HS310" s="92"/>
      <c r="HT310" s="92"/>
      <c r="HU310" s="92"/>
      <c r="HV310" s="92"/>
      <c r="HW310" s="92"/>
      <c r="HX310" s="92"/>
      <c r="HY310" s="92"/>
      <c r="HZ310" s="92"/>
      <c r="IA310" s="92"/>
      <c r="IB310" s="92"/>
      <c r="IC310" s="92"/>
      <c r="ID310" s="92"/>
      <c r="IE310" s="92"/>
      <c r="IF310" s="92"/>
      <c r="IG310" s="92"/>
      <c r="IH310" s="92"/>
      <c r="II310" s="92"/>
      <c r="IJ310" s="92"/>
      <c r="IK310" s="92"/>
      <c r="IL310" s="92"/>
      <c r="IM310" s="92"/>
      <c r="IN310" s="92"/>
      <c r="IO310" s="92"/>
      <c r="IP310" s="92"/>
      <c r="IQ310" s="92"/>
      <c r="IR310" s="92"/>
      <c r="IS310" s="92"/>
      <c r="IT310" s="92"/>
      <c r="IU310" s="92"/>
      <c r="IV310" s="92"/>
      <c r="IW310" s="92"/>
      <c r="IX310" s="92"/>
      <c r="IY310" s="92"/>
      <c r="IZ310" s="92"/>
      <c r="JA310" s="92"/>
      <c r="JB310" s="92"/>
      <c r="JC310" s="92"/>
      <c r="JD310" s="92"/>
      <c r="JE310" s="92"/>
      <c r="JF310" s="92"/>
      <c r="JG310" s="92"/>
      <c r="JH310" s="92"/>
      <c r="JI310" s="92"/>
      <c r="JJ310" s="92"/>
      <c r="JK310" s="92"/>
      <c r="JL310" s="92"/>
      <c r="JM310" s="92"/>
      <c r="JN310" s="92"/>
      <c r="JO310" s="92"/>
      <c r="JP310" s="92"/>
      <c r="JQ310" s="92"/>
      <c r="JR310" s="92"/>
      <c r="JS310" s="92"/>
      <c r="JT310" s="92"/>
      <c r="JU310" s="92"/>
      <c r="JV310" s="92"/>
      <c r="JW310" s="92"/>
      <c r="JX310" s="92"/>
      <c r="JY310" s="92"/>
      <c r="JZ310" s="92"/>
      <c r="KA310" s="92"/>
      <c r="KB310" s="92"/>
      <c r="KC310" s="92"/>
      <c r="KD310" s="92"/>
      <c r="KE310" s="92"/>
      <c r="KF310" s="92"/>
      <c r="KG310" s="92"/>
      <c r="KH310" s="92"/>
      <c r="KI310" s="92"/>
      <c r="KJ310" s="92"/>
      <c r="KK310" s="92"/>
      <c r="KL310" s="92"/>
      <c r="KM310" s="92"/>
      <c r="KN310" s="92"/>
      <c r="KO310" s="92"/>
      <c r="KP310" s="92"/>
      <c r="KQ310" s="92"/>
      <c r="KR310" s="92"/>
      <c r="KS310" s="92"/>
      <c r="KT310" s="92"/>
      <c r="KU310" s="92"/>
      <c r="KV310" s="92"/>
      <c r="KW310" s="92"/>
      <c r="KX310" s="92"/>
      <c r="KY310" s="92"/>
      <c r="KZ310" s="92"/>
      <c r="LA310" s="92"/>
      <c r="LB310" s="92"/>
      <c r="LC310" s="92"/>
      <c r="LD310" s="92"/>
      <c r="LE310" s="92"/>
      <c r="LF310" s="92"/>
      <c r="LG310" s="92"/>
      <c r="LH310" s="92"/>
      <c r="LI310" s="92"/>
      <c r="LJ310" s="92"/>
      <c r="LK310" s="92"/>
      <c r="LL310" s="92"/>
      <c r="LM310" s="92"/>
      <c r="LN310" s="92"/>
      <c r="LO310" s="92"/>
      <c r="LP310" s="92"/>
      <c r="LQ310" s="92"/>
      <c r="LR310" s="92"/>
      <c r="LS310" s="92"/>
      <c r="LT310" s="92"/>
      <c r="LU310" s="92"/>
      <c r="LV310" s="92"/>
      <c r="LW310" s="92"/>
      <c r="LX310" s="92"/>
      <c r="LY310" s="92"/>
      <c r="LZ310" s="92"/>
      <c r="MA310" s="92"/>
      <c r="MB310" s="92"/>
      <c r="MC310" s="92"/>
      <c r="MD310" s="92"/>
      <c r="ME310" s="92"/>
      <c r="MF310" s="92"/>
      <c r="MG310" s="92"/>
      <c r="MH310" s="92"/>
      <c r="MI310" s="92"/>
      <c r="MJ310" s="92"/>
      <c r="MK310" s="92"/>
      <c r="ML310" s="92"/>
      <c r="MM310" s="92"/>
      <c r="MN310" s="92"/>
      <c r="MO310" s="92"/>
      <c r="MP310" s="92"/>
      <c r="MQ310" s="92"/>
      <c r="MR310" s="92"/>
      <c r="MS310" s="92"/>
      <c r="MT310" s="92"/>
      <c r="MU310" s="92"/>
      <c r="MV310" s="92"/>
      <c r="MW310" s="92"/>
      <c r="MX310" s="92"/>
      <c r="MY310" s="92"/>
      <c r="MZ310" s="92"/>
      <c r="NA310" s="92"/>
      <c r="NB310" s="92"/>
      <c r="NC310" s="92"/>
      <c r="ND310" s="92"/>
      <c r="NE310" s="92"/>
      <c r="NF310" s="92"/>
      <c r="NG310" s="92"/>
      <c r="NH310" s="92"/>
      <c r="NI310" s="92"/>
      <c r="NJ310" s="92"/>
      <c r="NK310" s="92"/>
      <c r="NL310" s="92"/>
      <c r="NM310" s="92"/>
      <c r="NN310" s="92"/>
      <c r="NO310" s="92"/>
      <c r="NP310" s="92"/>
      <c r="NQ310" s="92"/>
      <c r="NR310" s="92"/>
      <c r="NS310" s="92"/>
      <c r="NT310" s="92"/>
      <c r="NU310" s="92"/>
      <c r="NV310" s="92"/>
      <c r="NW310" s="92"/>
      <c r="NX310" s="92"/>
      <c r="NY310" s="92"/>
      <c r="NZ310" s="92"/>
      <c r="OA310" s="92"/>
      <c r="OB310" s="92"/>
      <c r="OC310" s="92"/>
      <c r="OD310" s="92"/>
      <c r="OE310" s="92"/>
      <c r="OF310" s="92"/>
      <c r="OG310" s="92"/>
      <c r="OH310" s="92"/>
      <c r="OI310" s="92"/>
      <c r="OJ310" s="92"/>
      <c r="OK310" s="92"/>
      <c r="OL310" s="92"/>
      <c r="OM310" s="92"/>
      <c r="ON310" s="92"/>
      <c r="OO310" s="92"/>
      <c r="OP310" s="92"/>
      <c r="OQ310" s="92"/>
      <c r="OR310" s="92"/>
      <c r="OS310" s="92"/>
      <c r="OT310" s="92"/>
      <c r="OU310" s="92"/>
      <c r="OV310" s="92"/>
      <c r="OW310" s="92"/>
      <c r="OX310" s="92"/>
      <c r="OY310" s="92"/>
      <c r="OZ310" s="92"/>
      <c r="PA310" s="92"/>
      <c r="PB310" s="92"/>
      <c r="PC310" s="92"/>
      <c r="PD310" s="92"/>
      <c r="PE310" s="92"/>
      <c r="PF310" s="92"/>
      <c r="PG310" s="92"/>
      <c r="PH310" s="92"/>
      <c r="PI310" s="92"/>
      <c r="PJ310" s="92"/>
      <c r="PK310" s="92"/>
      <c r="PL310" s="92"/>
      <c r="PM310" s="92"/>
      <c r="PN310" s="92"/>
      <c r="PO310" s="92"/>
      <c r="PP310" s="92"/>
      <c r="PQ310" s="92"/>
      <c r="PR310" s="92"/>
      <c r="PS310" s="92"/>
      <c r="PT310" s="92"/>
      <c r="PU310" s="92"/>
      <c r="PV310" s="92"/>
      <c r="PW310" s="92"/>
      <c r="PX310" s="92"/>
      <c r="PY310" s="92"/>
      <c r="PZ310" s="92"/>
      <c r="QA310" s="92"/>
      <c r="QB310" s="92"/>
      <c r="QC310" s="92"/>
      <c r="QD310" s="92"/>
      <c r="QE310" s="92"/>
      <c r="QF310" s="92"/>
      <c r="QG310" s="92"/>
      <c r="QH310" s="92"/>
      <c r="QI310" s="92"/>
      <c r="QJ310" s="92"/>
      <c r="QK310" s="92"/>
      <c r="QL310" s="92"/>
      <c r="QM310" s="92"/>
      <c r="QN310" s="92"/>
      <c r="QO310" s="92"/>
      <c r="QP310" s="92"/>
      <c r="QQ310" s="92"/>
      <c r="QR310" s="92"/>
      <c r="QS310" s="92"/>
      <c r="QT310" s="92"/>
      <c r="QU310" s="92"/>
      <c r="QV310" s="92"/>
      <c r="QW310" s="92"/>
      <c r="QX310" s="92"/>
      <c r="QY310" s="92"/>
      <c r="QZ310" s="92"/>
      <c r="RA310" s="92"/>
      <c r="RB310" s="92"/>
      <c r="RC310" s="92"/>
      <c r="RD310" s="92"/>
      <c r="RE310" s="92"/>
      <c r="RF310" s="92"/>
      <c r="RG310" s="92"/>
      <c r="RH310" s="92"/>
      <c r="RI310" s="92"/>
      <c r="RJ310" s="92"/>
      <c r="RK310" s="92"/>
      <c r="RL310" s="92"/>
      <c r="RM310" s="92"/>
      <c r="RN310" s="92"/>
      <c r="RO310" s="92"/>
      <c r="RP310" s="92"/>
      <c r="RQ310" s="92"/>
      <c r="RR310" s="92"/>
      <c r="RS310" s="92"/>
      <c r="RT310" s="92"/>
      <c r="RU310" s="92"/>
      <c r="RV310" s="92"/>
      <c r="RW310" s="92"/>
      <c r="RX310" s="92"/>
      <c r="RY310" s="92"/>
      <c r="RZ310" s="92"/>
      <c r="SA310" s="92"/>
      <c r="SB310" s="92"/>
      <c r="SC310" s="92"/>
      <c r="SD310" s="92"/>
      <c r="SE310" s="92"/>
      <c r="SF310" s="92"/>
      <c r="SG310" s="92"/>
      <c r="SH310" s="92"/>
      <c r="SI310" s="92"/>
      <c r="SJ310" s="92"/>
      <c r="SK310" s="92"/>
      <c r="SL310" s="92"/>
      <c r="SM310" s="92"/>
      <c r="SN310" s="92"/>
      <c r="SO310" s="92"/>
      <c r="SP310" s="92"/>
      <c r="SQ310" s="92"/>
      <c r="SR310" s="92"/>
      <c r="SS310" s="92"/>
      <c r="ST310" s="92"/>
      <c r="SU310" s="92"/>
      <c r="SV310" s="92"/>
      <c r="SW310" s="92"/>
      <c r="SX310" s="92"/>
      <c r="SY310" s="92"/>
      <c r="SZ310" s="92"/>
      <c r="TA310" s="92"/>
      <c r="TB310" s="92"/>
      <c r="TC310" s="92"/>
      <c r="TD310" s="92"/>
      <c r="TE310" s="92"/>
      <c r="TF310" s="92"/>
      <c r="TG310" s="92"/>
      <c r="TH310" s="92"/>
      <c r="TI310" s="92"/>
      <c r="TJ310" s="92"/>
      <c r="TK310" s="92"/>
      <c r="TL310" s="92"/>
      <c r="TM310" s="92"/>
      <c r="TN310" s="92"/>
      <c r="TO310" s="92"/>
      <c r="TP310" s="92"/>
      <c r="TQ310" s="92"/>
      <c r="TR310" s="92"/>
      <c r="TS310" s="92"/>
      <c r="TT310" s="92"/>
      <c r="TU310" s="92"/>
      <c r="TV310" s="92"/>
      <c r="TW310" s="92"/>
      <c r="TX310" s="92"/>
      <c r="TY310" s="92"/>
      <c r="TZ310" s="92"/>
      <c r="UA310" s="92"/>
      <c r="UB310" s="92"/>
      <c r="UC310" s="92"/>
      <c r="UD310" s="92"/>
      <c r="UE310" s="92"/>
      <c r="UF310" s="92"/>
      <c r="UG310" s="92"/>
      <c r="UH310" s="92"/>
      <c r="UI310" s="92"/>
      <c r="UJ310" s="92"/>
      <c r="UK310" s="92"/>
      <c r="UL310" s="92"/>
      <c r="UM310" s="92"/>
      <c r="UN310" s="92"/>
      <c r="UO310" s="92"/>
      <c r="UP310" s="92"/>
      <c r="UQ310" s="92"/>
      <c r="UR310" s="92"/>
      <c r="US310" s="92"/>
      <c r="UT310" s="92"/>
      <c r="UU310" s="92"/>
      <c r="UV310" s="92"/>
      <c r="UW310" s="92"/>
      <c r="UX310" s="92"/>
      <c r="UY310" s="92"/>
      <c r="UZ310" s="92"/>
      <c r="VA310" s="92"/>
      <c r="VB310" s="92"/>
      <c r="VC310" s="92"/>
      <c r="VD310" s="92"/>
      <c r="VE310" s="92"/>
      <c r="VF310" s="92"/>
      <c r="VG310" s="92"/>
      <c r="VH310" s="92"/>
      <c r="VI310" s="92"/>
      <c r="VJ310" s="92"/>
      <c r="VK310" s="92"/>
      <c r="VL310" s="92"/>
      <c r="VM310" s="92"/>
      <c r="VN310" s="92"/>
      <c r="VO310" s="92"/>
      <c r="VP310" s="92"/>
      <c r="VQ310" s="92"/>
      <c r="VR310" s="92"/>
      <c r="VS310" s="92"/>
      <c r="VT310" s="92"/>
      <c r="VU310" s="92"/>
      <c r="VV310" s="92"/>
      <c r="VW310" s="92"/>
      <c r="VX310" s="92"/>
      <c r="VY310" s="92"/>
      <c r="VZ310" s="92"/>
      <c r="WA310" s="92"/>
      <c r="WB310" s="92"/>
      <c r="WC310" s="92"/>
      <c r="WD310" s="92"/>
      <c r="WE310" s="92"/>
      <c r="WF310" s="92"/>
      <c r="WG310" s="92"/>
      <c r="WH310" s="92"/>
      <c r="WI310" s="92"/>
      <c r="WJ310" s="92"/>
      <c r="WK310" s="92"/>
      <c r="WL310" s="92"/>
      <c r="WM310" s="92"/>
      <c r="WN310" s="92"/>
      <c r="WO310" s="92"/>
      <c r="WP310" s="92"/>
      <c r="WQ310" s="92"/>
      <c r="WR310" s="92"/>
      <c r="WS310" s="92"/>
      <c r="WT310" s="92"/>
      <c r="WU310" s="92"/>
      <c r="WV310" s="92"/>
      <c r="WW310" s="92"/>
      <c r="WX310" s="92"/>
      <c r="WY310" s="92"/>
      <c r="WZ310" s="92"/>
      <c r="XA310" s="92"/>
      <c r="XB310" s="92"/>
      <c r="XC310" s="92"/>
      <c r="XD310" s="92"/>
      <c r="XE310" s="92"/>
      <c r="XF310" s="92"/>
      <c r="XG310" s="92"/>
      <c r="XH310" s="92"/>
      <c r="XI310" s="92"/>
      <c r="XJ310" s="92"/>
      <c r="XK310" s="92"/>
      <c r="XL310" s="92"/>
      <c r="XM310" s="92"/>
      <c r="XN310" s="92"/>
      <c r="XO310" s="92"/>
      <c r="XP310" s="92"/>
      <c r="XQ310" s="92"/>
      <c r="XR310" s="92"/>
      <c r="XS310" s="92"/>
      <c r="XT310" s="92"/>
      <c r="XU310" s="92"/>
      <c r="XV310" s="92"/>
      <c r="XW310" s="92"/>
      <c r="XX310" s="92"/>
      <c r="XY310" s="92"/>
      <c r="XZ310" s="92"/>
      <c r="YA310" s="92"/>
      <c r="YB310" s="92"/>
      <c r="YC310" s="92"/>
      <c r="YD310" s="92"/>
      <c r="YE310" s="92"/>
      <c r="YF310" s="92"/>
      <c r="YG310" s="92"/>
      <c r="YH310" s="92"/>
      <c r="YI310" s="92"/>
      <c r="YJ310" s="92"/>
      <c r="YK310" s="92"/>
      <c r="YL310" s="92"/>
      <c r="YM310" s="92"/>
      <c r="YN310" s="92"/>
      <c r="YO310" s="92"/>
      <c r="YP310" s="92"/>
      <c r="YQ310" s="92"/>
      <c r="YR310" s="92"/>
      <c r="YS310" s="92"/>
      <c r="YT310" s="92"/>
      <c r="YU310" s="92"/>
      <c r="YV310" s="92"/>
      <c r="YW310" s="92"/>
      <c r="YX310" s="92"/>
      <c r="YY310" s="92"/>
      <c r="YZ310" s="92"/>
      <c r="ZA310" s="92"/>
      <c r="ZB310" s="92"/>
      <c r="ZC310" s="92"/>
      <c r="ZD310" s="92"/>
      <c r="ZE310" s="92"/>
      <c r="ZF310" s="92"/>
      <c r="ZG310" s="92"/>
      <c r="ZH310" s="92"/>
      <c r="ZI310" s="92"/>
      <c r="ZJ310" s="92"/>
      <c r="ZK310" s="92"/>
      <c r="ZL310" s="92"/>
      <c r="ZM310" s="92"/>
      <c r="ZN310" s="92"/>
      <c r="ZO310" s="92"/>
      <c r="ZP310" s="92"/>
      <c r="ZQ310" s="92"/>
      <c r="ZR310" s="92"/>
      <c r="ZS310" s="92"/>
      <c r="ZT310" s="92"/>
      <c r="ZU310" s="92"/>
      <c r="ZV310" s="92"/>
      <c r="ZW310" s="92"/>
      <c r="ZX310" s="92"/>
      <c r="ZY310" s="92"/>
      <c r="ZZ310" s="92"/>
      <c r="AAA310" s="92"/>
      <c r="AAB310" s="92"/>
      <c r="AAC310" s="92"/>
      <c r="AAD310" s="92"/>
      <c r="AAE310" s="92"/>
      <c r="AAF310" s="92"/>
      <c r="AAG310" s="92"/>
      <c r="AAH310" s="92"/>
      <c r="AAI310" s="92"/>
      <c r="AAJ310" s="92"/>
      <c r="AAK310" s="92"/>
      <c r="AAL310" s="92"/>
      <c r="AAM310" s="92"/>
      <c r="AAN310" s="92"/>
      <c r="AAO310" s="92"/>
      <c r="AAP310" s="92"/>
      <c r="AAQ310" s="92"/>
      <c r="AAR310" s="92"/>
      <c r="AAS310" s="92"/>
      <c r="AAT310" s="92"/>
      <c r="AAU310" s="92"/>
      <c r="AAV310" s="92"/>
      <c r="AAW310" s="92"/>
      <c r="AAX310" s="92"/>
      <c r="AAY310" s="92"/>
      <c r="AAZ310" s="92"/>
      <c r="ABA310" s="92"/>
      <c r="ABB310" s="92"/>
      <c r="ABC310" s="92"/>
      <c r="ABD310" s="92"/>
      <c r="ABE310" s="92"/>
      <c r="ABF310" s="92"/>
      <c r="ABG310" s="92"/>
      <c r="ABH310" s="92"/>
      <c r="ABI310" s="92"/>
      <c r="ABJ310" s="92"/>
      <c r="ABK310" s="92"/>
      <c r="ABL310" s="92"/>
      <c r="ABM310" s="92"/>
      <c r="ABN310" s="92"/>
      <c r="ABO310" s="92"/>
      <c r="ABP310" s="92"/>
      <c r="ABQ310" s="92"/>
      <c r="ABR310" s="92"/>
      <c r="ABS310" s="92"/>
      <c r="ABT310" s="92"/>
      <c r="ABU310" s="92"/>
      <c r="ABV310" s="92"/>
      <c r="ABW310" s="92"/>
      <c r="ABX310" s="92"/>
      <c r="ABY310" s="92"/>
      <c r="ABZ310" s="92"/>
      <c r="ACA310" s="92"/>
      <c r="ACB310" s="92"/>
      <c r="ACC310" s="92"/>
      <c r="ACD310" s="92"/>
      <c r="ACE310" s="92"/>
      <c r="ACF310" s="92"/>
      <c r="ACG310" s="92"/>
      <c r="ACH310" s="92"/>
      <c r="ACI310" s="92"/>
      <c r="ACJ310" s="92"/>
      <c r="ACK310" s="92"/>
      <c r="ACL310" s="92"/>
      <c r="ACM310" s="92"/>
      <c r="ACN310" s="92"/>
      <c r="ACO310" s="92"/>
      <c r="ACP310" s="92"/>
      <c r="ACQ310" s="92"/>
      <c r="ACR310" s="92"/>
      <c r="ACS310" s="92"/>
      <c r="ACT310" s="92"/>
      <c r="ACU310" s="92"/>
      <c r="ACV310" s="92"/>
      <c r="ACW310" s="92"/>
      <c r="ACX310" s="92"/>
      <c r="ACY310" s="92"/>
      <c r="ACZ310" s="92"/>
      <c r="ADA310" s="92"/>
      <c r="ADB310" s="92"/>
      <c r="ADC310" s="92"/>
      <c r="ADD310" s="92"/>
      <c r="ADE310" s="92"/>
      <c r="ADF310" s="92"/>
      <c r="ADG310" s="92"/>
      <c r="ADH310" s="92"/>
      <c r="ADI310" s="92"/>
      <c r="ADJ310" s="92"/>
      <c r="ADK310" s="92"/>
      <c r="ADL310" s="92"/>
      <c r="ADM310" s="92"/>
      <c r="ADN310" s="92"/>
      <c r="ADO310" s="92"/>
      <c r="ADP310" s="92"/>
      <c r="ADQ310" s="92"/>
      <c r="ADR310" s="92"/>
      <c r="ADS310" s="92"/>
      <c r="ADT310" s="92"/>
      <c r="ADU310" s="92"/>
      <c r="ADV310" s="92"/>
      <c r="ADW310" s="92"/>
      <c r="ADX310" s="92"/>
      <c r="ADY310" s="92"/>
      <c r="ADZ310" s="92"/>
      <c r="AEA310" s="92"/>
      <c r="AEB310" s="92"/>
      <c r="AEC310" s="92"/>
      <c r="AED310" s="92"/>
      <c r="AEE310" s="92"/>
      <c r="AEF310" s="92"/>
      <c r="AEG310" s="92"/>
      <c r="AEH310" s="92"/>
      <c r="AEI310" s="92"/>
      <c r="AEJ310" s="92"/>
      <c r="AEK310" s="92"/>
      <c r="AEL310" s="92"/>
      <c r="AEM310" s="92"/>
      <c r="AEN310" s="92"/>
      <c r="AEO310" s="92"/>
      <c r="AEP310" s="92"/>
      <c r="AEQ310" s="92"/>
      <c r="AER310" s="92"/>
      <c r="AES310" s="92"/>
      <c r="AET310" s="92"/>
      <c r="AEU310" s="92"/>
      <c r="AEV310" s="92"/>
      <c r="AEW310" s="92"/>
      <c r="AEX310" s="92"/>
      <c r="AEY310" s="92"/>
      <c r="AEZ310" s="92"/>
      <c r="AFA310" s="92"/>
      <c r="AFB310" s="92"/>
      <c r="AFC310" s="92"/>
      <c r="AFD310" s="92"/>
      <c r="AFE310" s="92"/>
      <c r="AFF310" s="92"/>
      <c r="AFG310" s="92"/>
      <c r="AFH310" s="92"/>
      <c r="AFI310" s="92"/>
      <c r="AFJ310" s="92"/>
      <c r="AFK310" s="92"/>
      <c r="AFL310" s="92"/>
      <c r="AFM310" s="92"/>
      <c r="AFN310" s="92"/>
      <c r="AFO310" s="92"/>
      <c r="AFP310" s="92"/>
      <c r="AFQ310" s="92"/>
      <c r="AFR310" s="92"/>
      <c r="AFS310" s="92"/>
      <c r="AFT310" s="92"/>
      <c r="AFU310" s="92"/>
      <c r="AFV310" s="92"/>
      <c r="AFW310" s="92"/>
      <c r="AFX310" s="92"/>
      <c r="AFY310" s="92"/>
      <c r="AFZ310" s="92"/>
      <c r="AGA310" s="92"/>
      <c r="AGB310" s="92"/>
      <c r="AGC310" s="92"/>
      <c r="AGD310" s="92"/>
      <c r="AGE310" s="92"/>
      <c r="AGF310" s="92"/>
      <c r="AGG310" s="92"/>
      <c r="AGH310" s="92"/>
      <c r="AGI310" s="92"/>
      <c r="AGJ310" s="92"/>
      <c r="AGK310" s="92"/>
      <c r="AGL310" s="92"/>
      <c r="AGM310" s="92"/>
      <c r="AGN310" s="92"/>
      <c r="AGO310" s="92"/>
      <c r="AGP310" s="92"/>
      <c r="AGQ310" s="92"/>
      <c r="AGR310" s="92"/>
      <c r="AGS310" s="92"/>
      <c r="AGT310" s="92"/>
      <c r="AGU310" s="92"/>
      <c r="AGV310" s="92"/>
      <c r="AGW310" s="92"/>
      <c r="AGX310" s="92"/>
      <c r="AGY310" s="92"/>
      <c r="AGZ310" s="92"/>
      <c r="AHA310" s="92"/>
      <c r="AHB310" s="92"/>
      <c r="AHC310" s="92"/>
      <c r="AHD310" s="92"/>
      <c r="AHE310" s="92"/>
      <c r="AHF310" s="92"/>
      <c r="AHG310" s="92"/>
      <c r="AHH310" s="92"/>
      <c r="AHI310" s="92"/>
      <c r="AHJ310" s="92"/>
      <c r="AHK310" s="92"/>
      <c r="AHL310" s="92"/>
      <c r="AHM310" s="92"/>
      <c r="AHN310" s="92"/>
      <c r="AHO310" s="92"/>
      <c r="AHP310" s="92"/>
      <c r="AHQ310" s="92"/>
      <c r="AHR310" s="92"/>
      <c r="AHS310" s="92"/>
      <c r="AHT310" s="92"/>
      <c r="AHU310" s="92"/>
      <c r="AHV310" s="92"/>
      <c r="AHW310" s="92"/>
      <c r="AHX310" s="92"/>
      <c r="AHY310" s="92"/>
      <c r="AHZ310" s="92"/>
      <c r="AIA310" s="92"/>
      <c r="AIB310" s="92"/>
      <c r="AIC310" s="92"/>
      <c r="AID310" s="92"/>
      <c r="AIE310" s="92"/>
      <c r="AIF310" s="92"/>
      <c r="AIG310" s="92"/>
      <c r="AIH310" s="92"/>
      <c r="AII310" s="92"/>
      <c r="AIJ310" s="92"/>
      <c r="AIK310" s="92"/>
      <c r="AIL310" s="92"/>
      <c r="AIM310" s="92"/>
      <c r="AIN310" s="92"/>
      <c r="AIO310" s="92"/>
      <c r="AIP310" s="92"/>
      <c r="AIQ310" s="92"/>
      <c r="AIR310" s="92"/>
      <c r="AIS310" s="92"/>
      <c r="AIT310" s="92"/>
      <c r="AIU310" s="92"/>
      <c r="AIV310" s="92"/>
      <c r="AIW310" s="92"/>
      <c r="AIX310" s="92"/>
      <c r="AIY310" s="92"/>
      <c r="AIZ310" s="92"/>
      <c r="AJA310" s="92"/>
      <c r="AJB310" s="92"/>
      <c r="AJC310" s="92"/>
      <c r="AJD310" s="92"/>
      <c r="AJE310" s="92"/>
      <c r="AJF310" s="92"/>
      <c r="AJG310" s="92"/>
      <c r="AJH310" s="92"/>
      <c r="AJI310" s="92"/>
      <c r="AJJ310" s="92"/>
      <c r="AJK310" s="92"/>
    </row>
    <row r="311" spans="1:947" s="515" customFormat="1" ht="12.75" customHeight="1">
      <c r="A311" s="93"/>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2"/>
      <c r="CL311" s="92"/>
      <c r="CM311" s="92"/>
      <c r="CN311" s="92"/>
      <c r="CO311" s="92"/>
      <c r="CP311" s="92"/>
      <c r="CQ311" s="92"/>
      <c r="CR311" s="92"/>
      <c r="CS311" s="92"/>
      <c r="CT311" s="92"/>
      <c r="CU311" s="92"/>
      <c r="CV311" s="92"/>
      <c r="CW311" s="92"/>
      <c r="CX311" s="92"/>
      <c r="CY311" s="92"/>
      <c r="CZ311" s="92"/>
      <c r="DA311" s="92"/>
      <c r="DB311" s="92"/>
      <c r="DC311" s="92"/>
      <c r="DD311" s="92"/>
      <c r="DE311" s="92"/>
      <c r="DF311" s="92"/>
      <c r="DG311" s="92"/>
      <c r="DH311" s="92"/>
      <c r="DI311" s="92"/>
      <c r="DJ311" s="92"/>
      <c r="DK311" s="92"/>
      <c r="DL311" s="92"/>
      <c r="DM311" s="92"/>
      <c r="DN311" s="92"/>
      <c r="DO311" s="92"/>
      <c r="DP311" s="92"/>
      <c r="DQ311" s="92"/>
      <c r="DR311" s="92"/>
      <c r="DS311" s="92"/>
      <c r="DT311" s="92"/>
      <c r="DU311" s="92"/>
      <c r="DV311" s="92"/>
      <c r="DW311" s="92"/>
      <c r="DX311" s="92"/>
      <c r="DY311" s="92"/>
      <c r="DZ311" s="92"/>
      <c r="EA311" s="92"/>
      <c r="EB311" s="92"/>
      <c r="EC311" s="92"/>
      <c r="ED311" s="92"/>
      <c r="EE311" s="92"/>
      <c r="EF311" s="92"/>
      <c r="EG311" s="92"/>
      <c r="EH311" s="92"/>
      <c r="EI311" s="92"/>
      <c r="EJ311" s="92"/>
      <c r="EK311" s="92"/>
      <c r="EL311" s="92"/>
      <c r="EM311" s="92"/>
      <c r="EN311" s="92"/>
      <c r="EO311" s="92"/>
      <c r="EP311" s="92"/>
      <c r="EQ311" s="92"/>
      <c r="ER311" s="92"/>
      <c r="ES311" s="92"/>
      <c r="ET311" s="92"/>
      <c r="EU311" s="92"/>
      <c r="EV311" s="92"/>
      <c r="EW311" s="92"/>
      <c r="EX311" s="92"/>
      <c r="EY311" s="92"/>
      <c r="EZ311" s="92"/>
      <c r="FA311" s="92"/>
      <c r="FB311" s="92"/>
      <c r="FC311" s="92"/>
      <c r="FD311" s="92"/>
      <c r="FE311" s="92"/>
      <c r="FF311" s="92"/>
      <c r="FG311" s="92"/>
      <c r="FH311" s="92"/>
      <c r="FI311" s="92"/>
      <c r="FJ311" s="92"/>
      <c r="FK311" s="92"/>
      <c r="FL311" s="92"/>
      <c r="FM311" s="92"/>
      <c r="FN311" s="92"/>
      <c r="FO311" s="92"/>
      <c r="FP311" s="92"/>
      <c r="FQ311" s="92"/>
      <c r="FR311" s="92"/>
      <c r="FS311" s="92"/>
      <c r="FT311" s="92"/>
      <c r="FU311" s="92"/>
      <c r="FV311" s="92"/>
      <c r="FW311" s="92"/>
      <c r="FX311" s="92"/>
      <c r="FY311" s="92"/>
      <c r="FZ311" s="92"/>
      <c r="GA311" s="92"/>
      <c r="GB311" s="92"/>
      <c r="GC311" s="92"/>
      <c r="GD311" s="92"/>
      <c r="GE311" s="92"/>
      <c r="GF311" s="92"/>
      <c r="GG311" s="92"/>
      <c r="GH311" s="92"/>
      <c r="GI311" s="92"/>
      <c r="GJ311" s="92"/>
      <c r="GK311" s="92"/>
      <c r="GL311" s="92"/>
      <c r="GM311" s="92"/>
      <c r="GN311" s="92"/>
      <c r="GO311" s="92"/>
      <c r="GP311" s="92"/>
      <c r="GQ311" s="92"/>
      <c r="GR311" s="92"/>
      <c r="GS311" s="92"/>
      <c r="GT311" s="92"/>
      <c r="GU311" s="92"/>
      <c r="GV311" s="92"/>
      <c r="GW311" s="92"/>
      <c r="GX311" s="92"/>
      <c r="GY311" s="92"/>
      <c r="GZ311" s="92"/>
      <c r="HA311" s="92"/>
      <c r="HB311" s="92"/>
      <c r="HC311" s="92"/>
      <c r="HD311" s="92"/>
      <c r="HE311" s="92"/>
      <c r="HF311" s="92"/>
      <c r="HG311" s="92"/>
      <c r="HH311" s="92"/>
      <c r="HI311" s="92"/>
      <c r="HJ311" s="92"/>
      <c r="HK311" s="92"/>
      <c r="HL311" s="92"/>
      <c r="HM311" s="92"/>
      <c r="HN311" s="92"/>
      <c r="HO311" s="92"/>
      <c r="HP311" s="92"/>
      <c r="HQ311" s="92"/>
      <c r="HR311" s="92"/>
      <c r="HS311" s="92"/>
      <c r="HT311" s="92"/>
      <c r="HU311" s="92"/>
      <c r="HV311" s="92"/>
      <c r="HW311" s="92"/>
      <c r="HX311" s="92"/>
      <c r="HY311" s="92"/>
      <c r="HZ311" s="92"/>
      <c r="IA311" s="92"/>
      <c r="IB311" s="92"/>
      <c r="IC311" s="92"/>
      <c r="ID311" s="92"/>
      <c r="IE311" s="92"/>
      <c r="IF311" s="92"/>
      <c r="IG311" s="92"/>
      <c r="IH311" s="92"/>
      <c r="II311" s="92"/>
      <c r="IJ311" s="92"/>
      <c r="IK311" s="92"/>
      <c r="IL311" s="92"/>
      <c r="IM311" s="92"/>
      <c r="IN311" s="92"/>
      <c r="IO311" s="92"/>
      <c r="IP311" s="92"/>
      <c r="IQ311" s="92"/>
      <c r="IR311" s="92"/>
      <c r="IS311" s="92"/>
      <c r="IT311" s="92"/>
      <c r="IU311" s="92"/>
      <c r="IV311" s="92"/>
      <c r="IW311" s="92"/>
      <c r="IX311" s="92"/>
      <c r="IY311" s="92"/>
      <c r="IZ311" s="92"/>
      <c r="JA311" s="92"/>
      <c r="JB311" s="92"/>
      <c r="JC311" s="92"/>
      <c r="JD311" s="92"/>
      <c r="JE311" s="92"/>
      <c r="JF311" s="92"/>
      <c r="JG311" s="92"/>
      <c r="JH311" s="92"/>
      <c r="JI311" s="92"/>
      <c r="JJ311" s="92"/>
      <c r="JK311" s="92"/>
      <c r="JL311" s="92"/>
      <c r="JM311" s="92"/>
      <c r="JN311" s="92"/>
      <c r="JO311" s="92"/>
      <c r="JP311" s="92"/>
      <c r="JQ311" s="92"/>
      <c r="JR311" s="92"/>
      <c r="JS311" s="92"/>
      <c r="JT311" s="92"/>
      <c r="JU311" s="92"/>
      <c r="JV311" s="92"/>
      <c r="JW311" s="92"/>
      <c r="JX311" s="92"/>
      <c r="JY311" s="92"/>
      <c r="JZ311" s="92"/>
      <c r="KA311" s="92"/>
      <c r="KB311" s="92"/>
      <c r="KC311" s="92"/>
      <c r="KD311" s="92"/>
      <c r="KE311" s="92"/>
      <c r="KF311" s="92"/>
      <c r="KG311" s="92"/>
      <c r="KH311" s="92"/>
      <c r="KI311" s="92"/>
      <c r="KJ311" s="92"/>
      <c r="KK311" s="92"/>
      <c r="KL311" s="92"/>
      <c r="KM311" s="92"/>
      <c r="KN311" s="92"/>
      <c r="KO311" s="92"/>
      <c r="KP311" s="92"/>
      <c r="KQ311" s="92"/>
      <c r="KR311" s="92"/>
      <c r="KS311" s="92"/>
      <c r="KT311" s="92"/>
      <c r="KU311" s="92"/>
      <c r="KV311" s="92"/>
      <c r="KW311" s="92"/>
      <c r="KX311" s="92"/>
      <c r="KY311" s="92"/>
      <c r="KZ311" s="92"/>
      <c r="LA311" s="92"/>
      <c r="LB311" s="92"/>
      <c r="LC311" s="92"/>
      <c r="LD311" s="92"/>
      <c r="LE311" s="92"/>
      <c r="LF311" s="92"/>
      <c r="LG311" s="92"/>
      <c r="LH311" s="92"/>
      <c r="LI311" s="92"/>
      <c r="LJ311" s="92"/>
      <c r="LK311" s="92"/>
      <c r="LL311" s="92"/>
      <c r="LM311" s="92"/>
      <c r="LN311" s="92"/>
      <c r="LO311" s="92"/>
      <c r="LP311" s="92"/>
      <c r="LQ311" s="92"/>
      <c r="LR311" s="92"/>
      <c r="LS311" s="92"/>
      <c r="LT311" s="92"/>
      <c r="LU311" s="92"/>
      <c r="LV311" s="92"/>
      <c r="LW311" s="92"/>
      <c r="LX311" s="92"/>
      <c r="LY311" s="92"/>
      <c r="LZ311" s="92"/>
      <c r="MA311" s="92"/>
      <c r="MB311" s="92"/>
      <c r="MC311" s="92"/>
      <c r="MD311" s="92"/>
      <c r="ME311" s="92"/>
      <c r="MF311" s="92"/>
      <c r="MG311" s="92"/>
      <c r="MH311" s="92"/>
      <c r="MI311" s="92"/>
      <c r="MJ311" s="92"/>
      <c r="MK311" s="92"/>
      <c r="ML311" s="92"/>
      <c r="MM311" s="92"/>
      <c r="MN311" s="92"/>
      <c r="MO311" s="92"/>
      <c r="MP311" s="92"/>
      <c r="MQ311" s="92"/>
      <c r="MR311" s="92"/>
      <c r="MS311" s="92"/>
      <c r="MT311" s="92"/>
      <c r="MU311" s="92"/>
      <c r="MV311" s="92"/>
      <c r="MW311" s="92"/>
      <c r="MX311" s="92"/>
      <c r="MY311" s="92"/>
      <c r="MZ311" s="92"/>
      <c r="NA311" s="92"/>
      <c r="NB311" s="92"/>
      <c r="NC311" s="92"/>
      <c r="ND311" s="92"/>
      <c r="NE311" s="92"/>
      <c r="NF311" s="92"/>
      <c r="NG311" s="92"/>
      <c r="NH311" s="92"/>
      <c r="NI311" s="92"/>
      <c r="NJ311" s="92"/>
      <c r="NK311" s="92"/>
      <c r="NL311" s="92"/>
      <c r="NM311" s="92"/>
      <c r="NN311" s="92"/>
      <c r="NO311" s="92"/>
      <c r="NP311" s="92"/>
      <c r="NQ311" s="92"/>
      <c r="NR311" s="92"/>
      <c r="NS311" s="92"/>
      <c r="NT311" s="92"/>
      <c r="NU311" s="92"/>
      <c r="NV311" s="92"/>
      <c r="NW311" s="92"/>
      <c r="NX311" s="92"/>
      <c r="NY311" s="92"/>
      <c r="NZ311" s="92"/>
      <c r="OA311" s="92"/>
      <c r="OB311" s="92"/>
      <c r="OC311" s="92"/>
      <c r="OD311" s="92"/>
      <c r="OE311" s="92"/>
      <c r="OF311" s="92"/>
      <c r="OG311" s="92"/>
      <c r="OH311" s="92"/>
      <c r="OI311" s="92"/>
      <c r="OJ311" s="92"/>
      <c r="OK311" s="92"/>
      <c r="OL311" s="92"/>
      <c r="OM311" s="92"/>
      <c r="ON311" s="92"/>
      <c r="OO311" s="92"/>
      <c r="OP311" s="92"/>
      <c r="OQ311" s="92"/>
      <c r="OR311" s="92"/>
      <c r="OS311" s="92"/>
      <c r="OT311" s="92"/>
      <c r="OU311" s="92"/>
      <c r="OV311" s="92"/>
      <c r="OW311" s="92"/>
      <c r="OX311" s="92"/>
      <c r="OY311" s="92"/>
      <c r="OZ311" s="92"/>
      <c r="PA311" s="92"/>
      <c r="PB311" s="92"/>
      <c r="PC311" s="92"/>
      <c r="PD311" s="92"/>
      <c r="PE311" s="92"/>
      <c r="PF311" s="92"/>
      <c r="PG311" s="92"/>
      <c r="PH311" s="92"/>
      <c r="PI311" s="92"/>
      <c r="PJ311" s="92"/>
      <c r="PK311" s="92"/>
      <c r="PL311" s="92"/>
      <c r="PM311" s="92"/>
      <c r="PN311" s="92"/>
      <c r="PO311" s="92"/>
      <c r="PP311" s="92"/>
      <c r="PQ311" s="92"/>
      <c r="PR311" s="92"/>
      <c r="PS311" s="92"/>
      <c r="PT311" s="92"/>
      <c r="PU311" s="92"/>
      <c r="PV311" s="92"/>
      <c r="PW311" s="92"/>
      <c r="PX311" s="92"/>
      <c r="PY311" s="92"/>
      <c r="PZ311" s="92"/>
      <c r="QA311" s="92"/>
      <c r="QB311" s="92"/>
      <c r="QC311" s="92"/>
      <c r="QD311" s="92"/>
      <c r="QE311" s="92"/>
      <c r="QF311" s="92"/>
      <c r="QG311" s="92"/>
      <c r="QH311" s="92"/>
      <c r="QI311" s="92"/>
      <c r="QJ311" s="92"/>
      <c r="QK311" s="92"/>
      <c r="QL311" s="92"/>
      <c r="QM311" s="92"/>
      <c r="QN311" s="92"/>
      <c r="QO311" s="92"/>
      <c r="QP311" s="92"/>
      <c r="QQ311" s="92"/>
      <c r="QR311" s="92"/>
      <c r="QS311" s="92"/>
      <c r="QT311" s="92"/>
      <c r="QU311" s="92"/>
      <c r="QV311" s="92"/>
      <c r="QW311" s="92"/>
      <c r="QX311" s="92"/>
      <c r="QY311" s="92"/>
      <c r="QZ311" s="92"/>
      <c r="RA311" s="92"/>
      <c r="RB311" s="92"/>
      <c r="RC311" s="92"/>
      <c r="RD311" s="92"/>
      <c r="RE311" s="92"/>
      <c r="RF311" s="92"/>
      <c r="RG311" s="92"/>
      <c r="RH311" s="92"/>
      <c r="RI311" s="92"/>
      <c r="RJ311" s="92"/>
      <c r="RK311" s="92"/>
      <c r="RL311" s="92"/>
      <c r="RM311" s="92"/>
      <c r="RN311" s="92"/>
      <c r="RO311" s="92"/>
      <c r="RP311" s="92"/>
      <c r="RQ311" s="92"/>
      <c r="RR311" s="92"/>
      <c r="RS311" s="92"/>
      <c r="RT311" s="92"/>
      <c r="RU311" s="92"/>
      <c r="RV311" s="92"/>
      <c r="RW311" s="92"/>
      <c r="RX311" s="92"/>
      <c r="RY311" s="92"/>
      <c r="RZ311" s="92"/>
      <c r="SA311" s="92"/>
      <c r="SB311" s="92"/>
      <c r="SC311" s="92"/>
      <c r="SD311" s="92"/>
      <c r="SE311" s="92"/>
      <c r="SF311" s="92"/>
      <c r="SG311" s="92"/>
      <c r="SH311" s="92"/>
      <c r="SI311" s="92"/>
      <c r="SJ311" s="92"/>
      <c r="SK311" s="92"/>
      <c r="SL311" s="92"/>
      <c r="SM311" s="92"/>
      <c r="SN311" s="92"/>
      <c r="SO311" s="92"/>
      <c r="SP311" s="92"/>
      <c r="SQ311" s="92"/>
      <c r="SR311" s="92"/>
      <c r="SS311" s="92"/>
      <c r="ST311" s="92"/>
      <c r="SU311" s="92"/>
      <c r="SV311" s="92"/>
      <c r="SW311" s="92"/>
      <c r="SX311" s="92"/>
      <c r="SY311" s="92"/>
      <c r="SZ311" s="92"/>
      <c r="TA311" s="92"/>
      <c r="TB311" s="92"/>
      <c r="TC311" s="92"/>
      <c r="TD311" s="92"/>
      <c r="TE311" s="92"/>
      <c r="TF311" s="92"/>
      <c r="TG311" s="92"/>
      <c r="TH311" s="92"/>
      <c r="TI311" s="92"/>
      <c r="TJ311" s="92"/>
      <c r="TK311" s="92"/>
      <c r="TL311" s="92"/>
      <c r="TM311" s="92"/>
      <c r="TN311" s="92"/>
      <c r="TO311" s="92"/>
      <c r="TP311" s="92"/>
      <c r="TQ311" s="92"/>
      <c r="TR311" s="92"/>
      <c r="TS311" s="92"/>
      <c r="TT311" s="92"/>
      <c r="TU311" s="92"/>
      <c r="TV311" s="92"/>
      <c r="TW311" s="92"/>
      <c r="TX311" s="92"/>
      <c r="TY311" s="92"/>
      <c r="TZ311" s="92"/>
      <c r="UA311" s="92"/>
      <c r="UB311" s="92"/>
      <c r="UC311" s="92"/>
      <c r="UD311" s="92"/>
      <c r="UE311" s="92"/>
      <c r="UF311" s="92"/>
      <c r="UG311" s="92"/>
      <c r="UH311" s="92"/>
      <c r="UI311" s="92"/>
      <c r="UJ311" s="92"/>
      <c r="UK311" s="92"/>
      <c r="UL311" s="92"/>
      <c r="UM311" s="92"/>
      <c r="UN311" s="92"/>
      <c r="UO311" s="92"/>
      <c r="UP311" s="92"/>
      <c r="UQ311" s="92"/>
      <c r="UR311" s="92"/>
      <c r="US311" s="92"/>
      <c r="UT311" s="92"/>
      <c r="UU311" s="92"/>
      <c r="UV311" s="92"/>
      <c r="UW311" s="92"/>
      <c r="UX311" s="92"/>
      <c r="UY311" s="92"/>
      <c r="UZ311" s="92"/>
      <c r="VA311" s="92"/>
      <c r="VB311" s="92"/>
      <c r="VC311" s="92"/>
      <c r="VD311" s="92"/>
      <c r="VE311" s="92"/>
      <c r="VF311" s="92"/>
      <c r="VG311" s="92"/>
      <c r="VH311" s="92"/>
      <c r="VI311" s="92"/>
      <c r="VJ311" s="92"/>
      <c r="VK311" s="92"/>
      <c r="VL311" s="92"/>
      <c r="VM311" s="92"/>
      <c r="VN311" s="92"/>
      <c r="VO311" s="92"/>
      <c r="VP311" s="92"/>
      <c r="VQ311" s="92"/>
      <c r="VR311" s="92"/>
      <c r="VS311" s="92"/>
      <c r="VT311" s="92"/>
      <c r="VU311" s="92"/>
      <c r="VV311" s="92"/>
      <c r="VW311" s="92"/>
      <c r="VX311" s="92"/>
      <c r="VY311" s="92"/>
      <c r="VZ311" s="92"/>
      <c r="WA311" s="92"/>
      <c r="WB311" s="92"/>
      <c r="WC311" s="92"/>
      <c r="WD311" s="92"/>
      <c r="WE311" s="92"/>
      <c r="WF311" s="92"/>
      <c r="WG311" s="92"/>
      <c r="WH311" s="92"/>
      <c r="WI311" s="92"/>
      <c r="WJ311" s="92"/>
      <c r="WK311" s="92"/>
      <c r="WL311" s="92"/>
      <c r="WM311" s="92"/>
      <c r="WN311" s="92"/>
      <c r="WO311" s="92"/>
      <c r="WP311" s="92"/>
      <c r="WQ311" s="92"/>
      <c r="WR311" s="92"/>
      <c r="WS311" s="92"/>
      <c r="WT311" s="92"/>
      <c r="WU311" s="92"/>
      <c r="WV311" s="92"/>
      <c r="WW311" s="92"/>
      <c r="WX311" s="92"/>
      <c r="WY311" s="92"/>
      <c r="WZ311" s="92"/>
      <c r="XA311" s="92"/>
      <c r="XB311" s="92"/>
      <c r="XC311" s="92"/>
      <c r="XD311" s="92"/>
      <c r="XE311" s="92"/>
      <c r="XF311" s="92"/>
      <c r="XG311" s="92"/>
      <c r="XH311" s="92"/>
      <c r="XI311" s="92"/>
      <c r="XJ311" s="92"/>
      <c r="XK311" s="92"/>
      <c r="XL311" s="92"/>
      <c r="XM311" s="92"/>
      <c r="XN311" s="92"/>
      <c r="XO311" s="92"/>
      <c r="XP311" s="92"/>
      <c r="XQ311" s="92"/>
      <c r="XR311" s="92"/>
      <c r="XS311" s="92"/>
      <c r="XT311" s="92"/>
      <c r="XU311" s="92"/>
      <c r="XV311" s="92"/>
      <c r="XW311" s="92"/>
      <c r="XX311" s="92"/>
      <c r="XY311" s="92"/>
      <c r="XZ311" s="92"/>
      <c r="YA311" s="92"/>
      <c r="YB311" s="92"/>
      <c r="YC311" s="92"/>
      <c r="YD311" s="92"/>
      <c r="YE311" s="92"/>
      <c r="YF311" s="92"/>
      <c r="YG311" s="92"/>
      <c r="YH311" s="92"/>
      <c r="YI311" s="92"/>
      <c r="YJ311" s="92"/>
      <c r="YK311" s="92"/>
      <c r="YL311" s="92"/>
      <c r="YM311" s="92"/>
      <c r="YN311" s="92"/>
      <c r="YO311" s="92"/>
      <c r="YP311" s="92"/>
      <c r="YQ311" s="92"/>
      <c r="YR311" s="92"/>
      <c r="YS311" s="92"/>
      <c r="YT311" s="92"/>
      <c r="YU311" s="92"/>
      <c r="YV311" s="92"/>
      <c r="YW311" s="92"/>
      <c r="YX311" s="92"/>
      <c r="YY311" s="92"/>
      <c r="YZ311" s="92"/>
      <c r="ZA311" s="92"/>
      <c r="ZB311" s="92"/>
      <c r="ZC311" s="92"/>
      <c r="ZD311" s="92"/>
      <c r="ZE311" s="92"/>
      <c r="ZF311" s="92"/>
      <c r="ZG311" s="92"/>
      <c r="ZH311" s="92"/>
      <c r="ZI311" s="92"/>
      <c r="ZJ311" s="92"/>
      <c r="ZK311" s="92"/>
      <c r="ZL311" s="92"/>
      <c r="ZM311" s="92"/>
      <c r="ZN311" s="92"/>
      <c r="ZO311" s="92"/>
      <c r="ZP311" s="92"/>
      <c r="ZQ311" s="92"/>
      <c r="ZR311" s="92"/>
      <c r="ZS311" s="92"/>
      <c r="ZT311" s="92"/>
      <c r="ZU311" s="92"/>
      <c r="ZV311" s="92"/>
      <c r="ZW311" s="92"/>
      <c r="ZX311" s="92"/>
      <c r="ZY311" s="92"/>
      <c r="ZZ311" s="92"/>
      <c r="AAA311" s="92"/>
      <c r="AAB311" s="92"/>
      <c r="AAC311" s="92"/>
      <c r="AAD311" s="92"/>
      <c r="AAE311" s="92"/>
      <c r="AAF311" s="92"/>
      <c r="AAG311" s="92"/>
      <c r="AAH311" s="92"/>
      <c r="AAI311" s="92"/>
      <c r="AAJ311" s="92"/>
      <c r="AAK311" s="92"/>
      <c r="AAL311" s="92"/>
      <c r="AAM311" s="92"/>
      <c r="AAN311" s="92"/>
      <c r="AAO311" s="92"/>
      <c r="AAP311" s="92"/>
      <c r="AAQ311" s="92"/>
      <c r="AAR311" s="92"/>
      <c r="AAS311" s="92"/>
      <c r="AAT311" s="92"/>
      <c r="AAU311" s="92"/>
      <c r="AAV311" s="92"/>
      <c r="AAW311" s="92"/>
      <c r="AAX311" s="92"/>
      <c r="AAY311" s="92"/>
      <c r="AAZ311" s="92"/>
      <c r="ABA311" s="92"/>
      <c r="ABB311" s="92"/>
      <c r="ABC311" s="92"/>
      <c r="ABD311" s="92"/>
      <c r="ABE311" s="92"/>
      <c r="ABF311" s="92"/>
      <c r="ABG311" s="92"/>
      <c r="ABH311" s="92"/>
      <c r="ABI311" s="92"/>
      <c r="ABJ311" s="92"/>
      <c r="ABK311" s="92"/>
      <c r="ABL311" s="92"/>
      <c r="ABM311" s="92"/>
      <c r="ABN311" s="92"/>
      <c r="ABO311" s="92"/>
      <c r="ABP311" s="92"/>
      <c r="ABQ311" s="92"/>
      <c r="ABR311" s="92"/>
      <c r="ABS311" s="92"/>
      <c r="ABT311" s="92"/>
      <c r="ABU311" s="92"/>
      <c r="ABV311" s="92"/>
      <c r="ABW311" s="92"/>
      <c r="ABX311" s="92"/>
      <c r="ABY311" s="92"/>
      <c r="ABZ311" s="92"/>
      <c r="ACA311" s="92"/>
      <c r="ACB311" s="92"/>
      <c r="ACC311" s="92"/>
      <c r="ACD311" s="92"/>
      <c r="ACE311" s="92"/>
      <c r="ACF311" s="92"/>
      <c r="ACG311" s="92"/>
      <c r="ACH311" s="92"/>
      <c r="ACI311" s="92"/>
      <c r="ACJ311" s="92"/>
      <c r="ACK311" s="92"/>
      <c r="ACL311" s="92"/>
      <c r="ACM311" s="92"/>
      <c r="ACN311" s="92"/>
      <c r="ACO311" s="92"/>
      <c r="ACP311" s="92"/>
      <c r="ACQ311" s="92"/>
      <c r="ACR311" s="92"/>
      <c r="ACS311" s="92"/>
      <c r="ACT311" s="92"/>
      <c r="ACU311" s="92"/>
      <c r="ACV311" s="92"/>
      <c r="ACW311" s="92"/>
      <c r="ACX311" s="92"/>
      <c r="ACY311" s="92"/>
      <c r="ACZ311" s="92"/>
      <c r="ADA311" s="92"/>
      <c r="ADB311" s="92"/>
      <c r="ADC311" s="92"/>
      <c r="ADD311" s="92"/>
      <c r="ADE311" s="92"/>
      <c r="ADF311" s="92"/>
      <c r="ADG311" s="92"/>
      <c r="ADH311" s="92"/>
      <c r="ADI311" s="92"/>
      <c r="ADJ311" s="92"/>
      <c r="ADK311" s="92"/>
      <c r="ADL311" s="92"/>
      <c r="ADM311" s="92"/>
      <c r="ADN311" s="92"/>
      <c r="ADO311" s="92"/>
      <c r="ADP311" s="92"/>
      <c r="ADQ311" s="92"/>
      <c r="ADR311" s="92"/>
      <c r="ADS311" s="92"/>
      <c r="ADT311" s="92"/>
      <c r="ADU311" s="92"/>
      <c r="ADV311" s="92"/>
      <c r="ADW311" s="92"/>
      <c r="ADX311" s="92"/>
      <c r="ADY311" s="92"/>
      <c r="ADZ311" s="92"/>
      <c r="AEA311" s="92"/>
      <c r="AEB311" s="92"/>
      <c r="AEC311" s="92"/>
      <c r="AED311" s="92"/>
      <c r="AEE311" s="92"/>
      <c r="AEF311" s="92"/>
      <c r="AEG311" s="92"/>
      <c r="AEH311" s="92"/>
      <c r="AEI311" s="92"/>
      <c r="AEJ311" s="92"/>
      <c r="AEK311" s="92"/>
      <c r="AEL311" s="92"/>
      <c r="AEM311" s="92"/>
      <c r="AEN311" s="92"/>
      <c r="AEO311" s="92"/>
      <c r="AEP311" s="92"/>
      <c r="AEQ311" s="92"/>
      <c r="AER311" s="92"/>
      <c r="AES311" s="92"/>
      <c r="AET311" s="92"/>
      <c r="AEU311" s="92"/>
      <c r="AEV311" s="92"/>
      <c r="AEW311" s="92"/>
      <c r="AEX311" s="92"/>
      <c r="AEY311" s="92"/>
      <c r="AEZ311" s="92"/>
      <c r="AFA311" s="92"/>
      <c r="AFB311" s="92"/>
      <c r="AFC311" s="92"/>
      <c r="AFD311" s="92"/>
      <c r="AFE311" s="92"/>
      <c r="AFF311" s="92"/>
      <c r="AFG311" s="92"/>
      <c r="AFH311" s="92"/>
      <c r="AFI311" s="92"/>
      <c r="AFJ311" s="92"/>
      <c r="AFK311" s="92"/>
      <c r="AFL311" s="92"/>
      <c r="AFM311" s="92"/>
      <c r="AFN311" s="92"/>
      <c r="AFO311" s="92"/>
      <c r="AFP311" s="92"/>
      <c r="AFQ311" s="92"/>
      <c r="AFR311" s="92"/>
      <c r="AFS311" s="92"/>
      <c r="AFT311" s="92"/>
      <c r="AFU311" s="92"/>
      <c r="AFV311" s="92"/>
      <c r="AFW311" s="92"/>
      <c r="AFX311" s="92"/>
      <c r="AFY311" s="92"/>
      <c r="AFZ311" s="92"/>
      <c r="AGA311" s="92"/>
      <c r="AGB311" s="92"/>
      <c r="AGC311" s="92"/>
      <c r="AGD311" s="92"/>
      <c r="AGE311" s="92"/>
      <c r="AGF311" s="92"/>
      <c r="AGG311" s="92"/>
      <c r="AGH311" s="92"/>
      <c r="AGI311" s="92"/>
      <c r="AGJ311" s="92"/>
      <c r="AGK311" s="92"/>
      <c r="AGL311" s="92"/>
      <c r="AGM311" s="92"/>
      <c r="AGN311" s="92"/>
      <c r="AGO311" s="92"/>
      <c r="AGP311" s="92"/>
      <c r="AGQ311" s="92"/>
      <c r="AGR311" s="92"/>
      <c r="AGS311" s="92"/>
      <c r="AGT311" s="92"/>
      <c r="AGU311" s="92"/>
      <c r="AGV311" s="92"/>
      <c r="AGW311" s="92"/>
      <c r="AGX311" s="92"/>
      <c r="AGY311" s="92"/>
      <c r="AGZ311" s="92"/>
      <c r="AHA311" s="92"/>
      <c r="AHB311" s="92"/>
      <c r="AHC311" s="92"/>
      <c r="AHD311" s="92"/>
      <c r="AHE311" s="92"/>
      <c r="AHF311" s="92"/>
      <c r="AHG311" s="92"/>
      <c r="AHH311" s="92"/>
      <c r="AHI311" s="92"/>
      <c r="AHJ311" s="92"/>
      <c r="AHK311" s="92"/>
      <c r="AHL311" s="92"/>
      <c r="AHM311" s="92"/>
      <c r="AHN311" s="92"/>
      <c r="AHO311" s="92"/>
      <c r="AHP311" s="92"/>
      <c r="AHQ311" s="92"/>
      <c r="AHR311" s="92"/>
      <c r="AHS311" s="92"/>
      <c r="AHT311" s="92"/>
      <c r="AHU311" s="92"/>
      <c r="AHV311" s="92"/>
      <c r="AHW311" s="92"/>
      <c r="AHX311" s="92"/>
      <c r="AHY311" s="92"/>
      <c r="AHZ311" s="92"/>
      <c r="AIA311" s="92"/>
      <c r="AIB311" s="92"/>
      <c r="AIC311" s="92"/>
      <c r="AID311" s="92"/>
      <c r="AIE311" s="92"/>
      <c r="AIF311" s="92"/>
      <c r="AIG311" s="92"/>
      <c r="AIH311" s="92"/>
      <c r="AII311" s="92"/>
      <c r="AIJ311" s="92"/>
      <c r="AIK311" s="92"/>
      <c r="AIL311" s="92"/>
      <c r="AIM311" s="92"/>
      <c r="AIN311" s="92"/>
      <c r="AIO311" s="92"/>
      <c r="AIP311" s="92"/>
      <c r="AIQ311" s="92"/>
      <c r="AIR311" s="92"/>
      <c r="AIS311" s="92"/>
      <c r="AIT311" s="92"/>
      <c r="AIU311" s="92"/>
      <c r="AIV311" s="92"/>
      <c r="AIW311" s="92"/>
      <c r="AIX311" s="92"/>
      <c r="AIY311" s="92"/>
      <c r="AIZ311" s="92"/>
      <c r="AJA311" s="92"/>
      <c r="AJB311" s="92"/>
      <c r="AJC311" s="92"/>
      <c r="AJD311" s="92"/>
      <c r="AJE311" s="92"/>
      <c r="AJF311" s="92"/>
      <c r="AJG311" s="92"/>
      <c r="AJH311" s="92"/>
      <c r="AJI311" s="92"/>
      <c r="AJJ311" s="92"/>
      <c r="AJK311" s="92"/>
    </row>
    <row r="312" spans="1:947" s="515" customFormat="1" ht="12.75" customHeight="1">
      <c r="A312" s="93"/>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c r="CK312" s="92"/>
      <c r="CL312" s="92"/>
      <c r="CM312" s="92"/>
      <c r="CN312" s="92"/>
      <c r="CO312" s="92"/>
      <c r="CP312" s="92"/>
      <c r="CQ312" s="92"/>
      <c r="CR312" s="92"/>
      <c r="CS312" s="92"/>
      <c r="CT312" s="92"/>
      <c r="CU312" s="92"/>
      <c r="CV312" s="92"/>
      <c r="CW312" s="92"/>
      <c r="CX312" s="92"/>
      <c r="CY312" s="92"/>
      <c r="CZ312" s="92"/>
      <c r="DA312" s="92"/>
      <c r="DB312" s="92"/>
      <c r="DC312" s="92"/>
      <c r="DD312" s="92"/>
      <c r="DE312" s="92"/>
      <c r="DF312" s="92"/>
      <c r="DG312" s="92"/>
      <c r="DH312" s="92"/>
      <c r="DI312" s="92"/>
      <c r="DJ312" s="92"/>
      <c r="DK312" s="92"/>
      <c r="DL312" s="92"/>
      <c r="DM312" s="92"/>
      <c r="DN312" s="92"/>
      <c r="DO312" s="92"/>
      <c r="DP312" s="92"/>
      <c r="DQ312" s="92"/>
      <c r="DR312" s="92"/>
      <c r="DS312" s="92"/>
      <c r="DT312" s="92"/>
      <c r="DU312" s="92"/>
      <c r="DV312" s="92"/>
      <c r="DW312" s="92"/>
      <c r="DX312" s="92"/>
      <c r="DY312" s="92"/>
      <c r="DZ312" s="92"/>
      <c r="EA312" s="92"/>
      <c r="EB312" s="92"/>
      <c r="EC312" s="92"/>
      <c r="ED312" s="92"/>
      <c r="EE312" s="92"/>
      <c r="EF312" s="92"/>
      <c r="EG312" s="92"/>
      <c r="EH312" s="92"/>
      <c r="EI312" s="92"/>
      <c r="EJ312" s="92"/>
      <c r="EK312" s="92"/>
      <c r="EL312" s="92"/>
      <c r="EM312" s="92"/>
      <c r="EN312" s="92"/>
      <c r="EO312" s="92"/>
      <c r="EP312" s="92"/>
      <c r="EQ312" s="92"/>
      <c r="ER312" s="92"/>
      <c r="ES312" s="92"/>
      <c r="ET312" s="92"/>
      <c r="EU312" s="92"/>
      <c r="EV312" s="92"/>
      <c r="EW312" s="92"/>
      <c r="EX312" s="92"/>
      <c r="EY312" s="92"/>
      <c r="EZ312" s="92"/>
      <c r="FA312" s="92"/>
      <c r="FB312" s="92"/>
      <c r="FC312" s="92"/>
      <c r="FD312" s="92"/>
      <c r="FE312" s="92"/>
      <c r="FF312" s="92"/>
      <c r="FG312" s="92"/>
      <c r="FH312" s="92"/>
      <c r="FI312" s="92"/>
      <c r="FJ312" s="92"/>
      <c r="FK312" s="92"/>
      <c r="FL312" s="92"/>
      <c r="FM312" s="92"/>
      <c r="FN312" s="92"/>
      <c r="FO312" s="92"/>
      <c r="FP312" s="92"/>
      <c r="FQ312" s="92"/>
      <c r="FR312" s="92"/>
      <c r="FS312" s="92"/>
      <c r="FT312" s="92"/>
      <c r="FU312" s="92"/>
      <c r="FV312" s="92"/>
      <c r="FW312" s="92"/>
      <c r="FX312" s="92"/>
      <c r="FY312" s="92"/>
      <c r="FZ312" s="92"/>
      <c r="GA312" s="92"/>
      <c r="GB312" s="92"/>
      <c r="GC312" s="92"/>
      <c r="GD312" s="92"/>
      <c r="GE312" s="92"/>
      <c r="GF312" s="92"/>
      <c r="GG312" s="92"/>
      <c r="GH312" s="92"/>
      <c r="GI312" s="92"/>
      <c r="GJ312" s="92"/>
      <c r="GK312" s="92"/>
      <c r="GL312" s="92"/>
      <c r="GM312" s="92"/>
      <c r="GN312" s="92"/>
      <c r="GO312" s="92"/>
      <c r="GP312" s="92"/>
      <c r="GQ312" s="92"/>
      <c r="GR312" s="92"/>
      <c r="GS312" s="92"/>
      <c r="GT312" s="92"/>
      <c r="GU312" s="92"/>
      <c r="GV312" s="92"/>
      <c r="GW312" s="92"/>
      <c r="GX312" s="92"/>
      <c r="GY312" s="92"/>
      <c r="GZ312" s="92"/>
      <c r="HA312" s="92"/>
      <c r="HB312" s="92"/>
      <c r="HC312" s="92"/>
      <c r="HD312" s="92"/>
      <c r="HE312" s="92"/>
      <c r="HF312" s="92"/>
      <c r="HG312" s="92"/>
      <c r="HH312" s="92"/>
      <c r="HI312" s="92"/>
      <c r="HJ312" s="92"/>
      <c r="HK312" s="92"/>
      <c r="HL312" s="92"/>
      <c r="HM312" s="92"/>
      <c r="HN312" s="92"/>
      <c r="HO312" s="92"/>
      <c r="HP312" s="92"/>
      <c r="HQ312" s="92"/>
      <c r="HR312" s="92"/>
      <c r="HS312" s="92"/>
      <c r="HT312" s="92"/>
      <c r="HU312" s="92"/>
      <c r="HV312" s="92"/>
      <c r="HW312" s="92"/>
      <c r="HX312" s="92"/>
      <c r="HY312" s="92"/>
      <c r="HZ312" s="92"/>
      <c r="IA312" s="92"/>
      <c r="IB312" s="92"/>
      <c r="IC312" s="92"/>
      <c r="ID312" s="92"/>
      <c r="IE312" s="92"/>
      <c r="IF312" s="92"/>
      <c r="IG312" s="92"/>
      <c r="IH312" s="92"/>
      <c r="II312" s="92"/>
      <c r="IJ312" s="92"/>
      <c r="IK312" s="92"/>
      <c r="IL312" s="92"/>
      <c r="IM312" s="92"/>
      <c r="IN312" s="92"/>
      <c r="IO312" s="92"/>
      <c r="IP312" s="92"/>
      <c r="IQ312" s="92"/>
      <c r="IR312" s="92"/>
      <c r="IS312" s="92"/>
      <c r="IT312" s="92"/>
      <c r="IU312" s="92"/>
      <c r="IV312" s="92"/>
      <c r="IW312" s="92"/>
      <c r="IX312" s="92"/>
      <c r="IY312" s="92"/>
      <c r="IZ312" s="92"/>
      <c r="JA312" s="92"/>
      <c r="JB312" s="92"/>
      <c r="JC312" s="92"/>
      <c r="JD312" s="92"/>
      <c r="JE312" s="92"/>
      <c r="JF312" s="92"/>
      <c r="JG312" s="92"/>
      <c r="JH312" s="92"/>
      <c r="JI312" s="92"/>
      <c r="JJ312" s="92"/>
      <c r="JK312" s="92"/>
      <c r="JL312" s="92"/>
      <c r="JM312" s="92"/>
      <c r="JN312" s="92"/>
      <c r="JO312" s="92"/>
      <c r="JP312" s="92"/>
      <c r="JQ312" s="92"/>
      <c r="JR312" s="92"/>
      <c r="JS312" s="92"/>
      <c r="JT312" s="92"/>
      <c r="JU312" s="92"/>
      <c r="JV312" s="92"/>
      <c r="JW312" s="92"/>
      <c r="JX312" s="92"/>
      <c r="JY312" s="92"/>
      <c r="JZ312" s="92"/>
      <c r="KA312" s="92"/>
      <c r="KB312" s="92"/>
      <c r="KC312" s="92"/>
      <c r="KD312" s="92"/>
      <c r="KE312" s="92"/>
      <c r="KF312" s="92"/>
      <c r="KG312" s="92"/>
      <c r="KH312" s="92"/>
      <c r="KI312" s="92"/>
      <c r="KJ312" s="92"/>
      <c r="KK312" s="92"/>
      <c r="KL312" s="92"/>
      <c r="KM312" s="92"/>
      <c r="KN312" s="92"/>
      <c r="KO312" s="92"/>
      <c r="KP312" s="92"/>
      <c r="KQ312" s="92"/>
      <c r="KR312" s="92"/>
      <c r="KS312" s="92"/>
      <c r="KT312" s="92"/>
      <c r="KU312" s="92"/>
      <c r="KV312" s="92"/>
      <c r="KW312" s="92"/>
      <c r="KX312" s="92"/>
      <c r="KY312" s="92"/>
      <c r="KZ312" s="92"/>
      <c r="LA312" s="92"/>
      <c r="LB312" s="92"/>
      <c r="LC312" s="92"/>
      <c r="LD312" s="92"/>
      <c r="LE312" s="92"/>
      <c r="LF312" s="92"/>
      <c r="LG312" s="92"/>
      <c r="LH312" s="92"/>
      <c r="LI312" s="92"/>
      <c r="LJ312" s="92"/>
      <c r="LK312" s="92"/>
      <c r="LL312" s="92"/>
      <c r="LM312" s="92"/>
      <c r="LN312" s="92"/>
      <c r="LO312" s="92"/>
      <c r="LP312" s="92"/>
      <c r="LQ312" s="92"/>
      <c r="LR312" s="92"/>
      <c r="LS312" s="92"/>
      <c r="LT312" s="92"/>
      <c r="LU312" s="92"/>
      <c r="LV312" s="92"/>
      <c r="LW312" s="92"/>
      <c r="LX312" s="92"/>
      <c r="LY312" s="92"/>
      <c r="LZ312" s="92"/>
      <c r="MA312" s="92"/>
      <c r="MB312" s="92"/>
      <c r="MC312" s="92"/>
      <c r="MD312" s="92"/>
      <c r="ME312" s="92"/>
      <c r="MF312" s="92"/>
      <c r="MG312" s="92"/>
      <c r="MH312" s="92"/>
      <c r="MI312" s="92"/>
      <c r="MJ312" s="92"/>
      <c r="MK312" s="92"/>
      <c r="ML312" s="92"/>
      <c r="MM312" s="92"/>
      <c r="MN312" s="92"/>
      <c r="MO312" s="92"/>
      <c r="MP312" s="92"/>
      <c r="MQ312" s="92"/>
      <c r="MR312" s="92"/>
      <c r="MS312" s="92"/>
      <c r="MT312" s="92"/>
      <c r="MU312" s="92"/>
      <c r="MV312" s="92"/>
      <c r="MW312" s="92"/>
      <c r="MX312" s="92"/>
      <c r="MY312" s="92"/>
      <c r="MZ312" s="92"/>
      <c r="NA312" s="92"/>
      <c r="NB312" s="92"/>
      <c r="NC312" s="92"/>
      <c r="ND312" s="92"/>
      <c r="NE312" s="92"/>
      <c r="NF312" s="92"/>
      <c r="NG312" s="92"/>
      <c r="NH312" s="92"/>
      <c r="NI312" s="92"/>
      <c r="NJ312" s="92"/>
      <c r="NK312" s="92"/>
      <c r="NL312" s="92"/>
      <c r="NM312" s="92"/>
      <c r="NN312" s="92"/>
      <c r="NO312" s="92"/>
      <c r="NP312" s="92"/>
      <c r="NQ312" s="92"/>
      <c r="NR312" s="92"/>
      <c r="NS312" s="92"/>
      <c r="NT312" s="92"/>
      <c r="NU312" s="92"/>
      <c r="NV312" s="92"/>
      <c r="NW312" s="92"/>
      <c r="NX312" s="92"/>
      <c r="NY312" s="92"/>
      <c r="NZ312" s="92"/>
      <c r="OA312" s="92"/>
      <c r="OB312" s="92"/>
      <c r="OC312" s="92"/>
      <c r="OD312" s="92"/>
      <c r="OE312" s="92"/>
      <c r="OF312" s="92"/>
      <c r="OG312" s="92"/>
      <c r="OH312" s="92"/>
      <c r="OI312" s="92"/>
      <c r="OJ312" s="92"/>
      <c r="OK312" s="92"/>
      <c r="OL312" s="92"/>
      <c r="OM312" s="92"/>
      <c r="ON312" s="92"/>
      <c r="OO312" s="92"/>
      <c r="OP312" s="92"/>
      <c r="OQ312" s="92"/>
      <c r="OR312" s="92"/>
      <c r="OS312" s="92"/>
      <c r="OT312" s="92"/>
      <c r="OU312" s="92"/>
      <c r="OV312" s="92"/>
      <c r="OW312" s="92"/>
      <c r="OX312" s="92"/>
      <c r="OY312" s="92"/>
      <c r="OZ312" s="92"/>
      <c r="PA312" s="92"/>
      <c r="PB312" s="92"/>
      <c r="PC312" s="92"/>
      <c r="PD312" s="92"/>
      <c r="PE312" s="92"/>
      <c r="PF312" s="92"/>
      <c r="PG312" s="92"/>
      <c r="PH312" s="92"/>
      <c r="PI312" s="92"/>
      <c r="PJ312" s="92"/>
      <c r="PK312" s="92"/>
      <c r="PL312" s="92"/>
      <c r="PM312" s="92"/>
      <c r="PN312" s="92"/>
      <c r="PO312" s="92"/>
      <c r="PP312" s="92"/>
      <c r="PQ312" s="92"/>
      <c r="PR312" s="92"/>
      <c r="PS312" s="92"/>
      <c r="PT312" s="92"/>
      <c r="PU312" s="92"/>
      <c r="PV312" s="92"/>
      <c r="PW312" s="92"/>
      <c r="PX312" s="92"/>
      <c r="PY312" s="92"/>
      <c r="PZ312" s="92"/>
      <c r="QA312" s="92"/>
      <c r="QB312" s="92"/>
      <c r="QC312" s="92"/>
      <c r="QD312" s="92"/>
      <c r="QE312" s="92"/>
      <c r="QF312" s="92"/>
      <c r="QG312" s="92"/>
      <c r="QH312" s="92"/>
      <c r="QI312" s="92"/>
      <c r="QJ312" s="92"/>
      <c r="QK312" s="92"/>
      <c r="QL312" s="92"/>
      <c r="QM312" s="92"/>
      <c r="QN312" s="92"/>
      <c r="QO312" s="92"/>
      <c r="QP312" s="92"/>
      <c r="QQ312" s="92"/>
      <c r="QR312" s="92"/>
      <c r="QS312" s="92"/>
      <c r="QT312" s="92"/>
      <c r="QU312" s="92"/>
      <c r="QV312" s="92"/>
      <c r="QW312" s="92"/>
      <c r="QX312" s="92"/>
      <c r="QY312" s="92"/>
      <c r="QZ312" s="92"/>
      <c r="RA312" s="92"/>
      <c r="RB312" s="92"/>
      <c r="RC312" s="92"/>
      <c r="RD312" s="92"/>
      <c r="RE312" s="92"/>
      <c r="RF312" s="92"/>
      <c r="RG312" s="92"/>
      <c r="RH312" s="92"/>
      <c r="RI312" s="92"/>
      <c r="RJ312" s="92"/>
      <c r="RK312" s="92"/>
      <c r="RL312" s="92"/>
      <c r="RM312" s="92"/>
      <c r="RN312" s="92"/>
      <c r="RO312" s="92"/>
      <c r="RP312" s="92"/>
      <c r="RQ312" s="92"/>
      <c r="RR312" s="92"/>
      <c r="RS312" s="92"/>
      <c r="RT312" s="92"/>
      <c r="RU312" s="92"/>
      <c r="RV312" s="92"/>
      <c r="RW312" s="92"/>
      <c r="RX312" s="92"/>
      <c r="RY312" s="92"/>
      <c r="RZ312" s="92"/>
      <c r="SA312" s="92"/>
      <c r="SB312" s="92"/>
      <c r="SC312" s="92"/>
      <c r="SD312" s="92"/>
      <c r="SE312" s="92"/>
      <c r="SF312" s="92"/>
      <c r="SG312" s="92"/>
      <c r="SH312" s="92"/>
      <c r="SI312" s="92"/>
      <c r="SJ312" s="92"/>
      <c r="SK312" s="92"/>
      <c r="SL312" s="92"/>
      <c r="SM312" s="92"/>
      <c r="SN312" s="92"/>
      <c r="SO312" s="92"/>
      <c r="SP312" s="92"/>
      <c r="SQ312" s="92"/>
      <c r="SR312" s="92"/>
      <c r="SS312" s="92"/>
      <c r="ST312" s="92"/>
      <c r="SU312" s="92"/>
      <c r="SV312" s="92"/>
      <c r="SW312" s="92"/>
      <c r="SX312" s="92"/>
      <c r="SY312" s="92"/>
      <c r="SZ312" s="92"/>
      <c r="TA312" s="92"/>
      <c r="TB312" s="92"/>
      <c r="TC312" s="92"/>
      <c r="TD312" s="92"/>
      <c r="TE312" s="92"/>
      <c r="TF312" s="92"/>
      <c r="TG312" s="92"/>
      <c r="TH312" s="92"/>
      <c r="TI312" s="92"/>
      <c r="TJ312" s="92"/>
      <c r="TK312" s="92"/>
      <c r="TL312" s="92"/>
      <c r="TM312" s="92"/>
      <c r="TN312" s="92"/>
      <c r="TO312" s="92"/>
      <c r="TP312" s="92"/>
      <c r="TQ312" s="92"/>
      <c r="TR312" s="92"/>
      <c r="TS312" s="92"/>
      <c r="TT312" s="92"/>
      <c r="TU312" s="92"/>
      <c r="TV312" s="92"/>
      <c r="TW312" s="92"/>
      <c r="TX312" s="92"/>
      <c r="TY312" s="92"/>
      <c r="TZ312" s="92"/>
      <c r="UA312" s="92"/>
      <c r="UB312" s="92"/>
      <c r="UC312" s="92"/>
      <c r="UD312" s="92"/>
      <c r="UE312" s="92"/>
      <c r="UF312" s="92"/>
      <c r="UG312" s="92"/>
      <c r="UH312" s="92"/>
      <c r="UI312" s="92"/>
      <c r="UJ312" s="92"/>
      <c r="UK312" s="92"/>
      <c r="UL312" s="92"/>
      <c r="UM312" s="92"/>
      <c r="UN312" s="92"/>
      <c r="UO312" s="92"/>
      <c r="UP312" s="92"/>
      <c r="UQ312" s="92"/>
      <c r="UR312" s="92"/>
      <c r="US312" s="92"/>
      <c r="UT312" s="92"/>
      <c r="UU312" s="92"/>
      <c r="UV312" s="92"/>
      <c r="UW312" s="92"/>
      <c r="UX312" s="92"/>
      <c r="UY312" s="92"/>
      <c r="UZ312" s="92"/>
      <c r="VA312" s="92"/>
      <c r="VB312" s="92"/>
      <c r="VC312" s="92"/>
      <c r="VD312" s="92"/>
      <c r="VE312" s="92"/>
      <c r="VF312" s="92"/>
      <c r="VG312" s="92"/>
      <c r="VH312" s="92"/>
      <c r="VI312" s="92"/>
      <c r="VJ312" s="92"/>
      <c r="VK312" s="92"/>
      <c r="VL312" s="92"/>
      <c r="VM312" s="92"/>
      <c r="VN312" s="92"/>
      <c r="VO312" s="92"/>
      <c r="VP312" s="92"/>
      <c r="VQ312" s="92"/>
      <c r="VR312" s="92"/>
      <c r="VS312" s="92"/>
      <c r="VT312" s="92"/>
      <c r="VU312" s="92"/>
      <c r="VV312" s="92"/>
      <c r="VW312" s="92"/>
      <c r="VX312" s="92"/>
      <c r="VY312" s="92"/>
      <c r="VZ312" s="92"/>
      <c r="WA312" s="92"/>
      <c r="WB312" s="92"/>
      <c r="WC312" s="92"/>
      <c r="WD312" s="92"/>
      <c r="WE312" s="92"/>
      <c r="WF312" s="92"/>
      <c r="WG312" s="92"/>
      <c r="WH312" s="92"/>
      <c r="WI312" s="92"/>
      <c r="WJ312" s="92"/>
      <c r="WK312" s="92"/>
      <c r="WL312" s="92"/>
      <c r="WM312" s="92"/>
      <c r="WN312" s="92"/>
      <c r="WO312" s="92"/>
      <c r="WP312" s="92"/>
      <c r="WQ312" s="92"/>
      <c r="WR312" s="92"/>
      <c r="WS312" s="92"/>
      <c r="WT312" s="92"/>
      <c r="WU312" s="92"/>
      <c r="WV312" s="92"/>
      <c r="WW312" s="92"/>
      <c r="WX312" s="92"/>
      <c r="WY312" s="92"/>
      <c r="WZ312" s="92"/>
      <c r="XA312" s="92"/>
      <c r="XB312" s="92"/>
      <c r="XC312" s="92"/>
      <c r="XD312" s="92"/>
      <c r="XE312" s="92"/>
      <c r="XF312" s="92"/>
      <c r="XG312" s="92"/>
      <c r="XH312" s="92"/>
      <c r="XI312" s="92"/>
      <c r="XJ312" s="92"/>
      <c r="XK312" s="92"/>
      <c r="XL312" s="92"/>
      <c r="XM312" s="92"/>
      <c r="XN312" s="92"/>
      <c r="XO312" s="92"/>
      <c r="XP312" s="92"/>
      <c r="XQ312" s="92"/>
      <c r="XR312" s="92"/>
      <c r="XS312" s="92"/>
      <c r="XT312" s="92"/>
      <c r="XU312" s="92"/>
      <c r="XV312" s="92"/>
      <c r="XW312" s="92"/>
      <c r="XX312" s="92"/>
      <c r="XY312" s="92"/>
      <c r="XZ312" s="92"/>
      <c r="YA312" s="92"/>
      <c r="YB312" s="92"/>
      <c r="YC312" s="92"/>
      <c r="YD312" s="92"/>
      <c r="YE312" s="92"/>
      <c r="YF312" s="92"/>
      <c r="YG312" s="92"/>
      <c r="YH312" s="92"/>
      <c r="YI312" s="92"/>
      <c r="YJ312" s="92"/>
      <c r="YK312" s="92"/>
      <c r="YL312" s="92"/>
      <c r="YM312" s="92"/>
      <c r="YN312" s="92"/>
      <c r="YO312" s="92"/>
      <c r="YP312" s="92"/>
      <c r="YQ312" s="92"/>
      <c r="YR312" s="92"/>
      <c r="YS312" s="92"/>
      <c r="YT312" s="92"/>
      <c r="YU312" s="92"/>
      <c r="YV312" s="92"/>
      <c r="YW312" s="92"/>
      <c r="YX312" s="92"/>
      <c r="YY312" s="92"/>
      <c r="YZ312" s="92"/>
      <c r="ZA312" s="92"/>
      <c r="ZB312" s="92"/>
      <c r="ZC312" s="92"/>
      <c r="ZD312" s="92"/>
      <c r="ZE312" s="92"/>
      <c r="ZF312" s="92"/>
      <c r="ZG312" s="92"/>
      <c r="ZH312" s="92"/>
      <c r="ZI312" s="92"/>
      <c r="ZJ312" s="92"/>
      <c r="ZK312" s="92"/>
      <c r="ZL312" s="92"/>
      <c r="ZM312" s="92"/>
      <c r="ZN312" s="92"/>
      <c r="ZO312" s="92"/>
      <c r="ZP312" s="92"/>
      <c r="ZQ312" s="92"/>
      <c r="ZR312" s="92"/>
      <c r="ZS312" s="92"/>
      <c r="ZT312" s="92"/>
      <c r="ZU312" s="92"/>
      <c r="ZV312" s="92"/>
      <c r="ZW312" s="92"/>
      <c r="ZX312" s="92"/>
      <c r="ZY312" s="92"/>
      <c r="ZZ312" s="92"/>
      <c r="AAA312" s="92"/>
      <c r="AAB312" s="92"/>
      <c r="AAC312" s="92"/>
      <c r="AAD312" s="92"/>
      <c r="AAE312" s="92"/>
      <c r="AAF312" s="92"/>
      <c r="AAG312" s="92"/>
      <c r="AAH312" s="92"/>
      <c r="AAI312" s="92"/>
      <c r="AAJ312" s="92"/>
      <c r="AAK312" s="92"/>
      <c r="AAL312" s="92"/>
      <c r="AAM312" s="92"/>
      <c r="AAN312" s="92"/>
      <c r="AAO312" s="92"/>
      <c r="AAP312" s="92"/>
      <c r="AAQ312" s="92"/>
      <c r="AAR312" s="92"/>
      <c r="AAS312" s="92"/>
      <c r="AAT312" s="92"/>
      <c r="AAU312" s="92"/>
      <c r="AAV312" s="92"/>
      <c r="AAW312" s="92"/>
      <c r="AAX312" s="92"/>
      <c r="AAY312" s="92"/>
      <c r="AAZ312" s="92"/>
      <c r="ABA312" s="92"/>
      <c r="ABB312" s="92"/>
      <c r="ABC312" s="92"/>
      <c r="ABD312" s="92"/>
      <c r="ABE312" s="92"/>
      <c r="ABF312" s="92"/>
      <c r="ABG312" s="92"/>
      <c r="ABH312" s="92"/>
      <c r="ABI312" s="92"/>
      <c r="ABJ312" s="92"/>
      <c r="ABK312" s="92"/>
      <c r="ABL312" s="92"/>
      <c r="ABM312" s="92"/>
      <c r="ABN312" s="92"/>
      <c r="ABO312" s="92"/>
      <c r="ABP312" s="92"/>
      <c r="ABQ312" s="92"/>
      <c r="ABR312" s="92"/>
      <c r="ABS312" s="92"/>
      <c r="ABT312" s="92"/>
      <c r="ABU312" s="92"/>
      <c r="ABV312" s="92"/>
      <c r="ABW312" s="92"/>
      <c r="ABX312" s="92"/>
      <c r="ABY312" s="92"/>
      <c r="ABZ312" s="92"/>
      <c r="ACA312" s="92"/>
      <c r="ACB312" s="92"/>
      <c r="ACC312" s="92"/>
      <c r="ACD312" s="92"/>
      <c r="ACE312" s="92"/>
      <c r="ACF312" s="92"/>
      <c r="ACG312" s="92"/>
      <c r="ACH312" s="92"/>
      <c r="ACI312" s="92"/>
      <c r="ACJ312" s="92"/>
      <c r="ACK312" s="92"/>
      <c r="ACL312" s="92"/>
      <c r="ACM312" s="92"/>
      <c r="ACN312" s="92"/>
      <c r="ACO312" s="92"/>
      <c r="ACP312" s="92"/>
      <c r="ACQ312" s="92"/>
      <c r="ACR312" s="92"/>
      <c r="ACS312" s="92"/>
      <c r="ACT312" s="92"/>
      <c r="ACU312" s="92"/>
      <c r="ACV312" s="92"/>
      <c r="ACW312" s="92"/>
      <c r="ACX312" s="92"/>
      <c r="ACY312" s="92"/>
      <c r="ACZ312" s="92"/>
      <c r="ADA312" s="92"/>
      <c r="ADB312" s="92"/>
      <c r="ADC312" s="92"/>
      <c r="ADD312" s="92"/>
      <c r="ADE312" s="92"/>
      <c r="ADF312" s="92"/>
      <c r="ADG312" s="92"/>
      <c r="ADH312" s="92"/>
      <c r="ADI312" s="92"/>
      <c r="ADJ312" s="92"/>
      <c r="ADK312" s="92"/>
      <c r="ADL312" s="92"/>
      <c r="ADM312" s="92"/>
      <c r="ADN312" s="92"/>
      <c r="ADO312" s="92"/>
      <c r="ADP312" s="92"/>
      <c r="ADQ312" s="92"/>
      <c r="ADR312" s="92"/>
      <c r="ADS312" s="92"/>
      <c r="ADT312" s="92"/>
      <c r="ADU312" s="92"/>
      <c r="ADV312" s="92"/>
      <c r="ADW312" s="92"/>
      <c r="ADX312" s="92"/>
      <c r="ADY312" s="92"/>
      <c r="ADZ312" s="92"/>
      <c r="AEA312" s="92"/>
      <c r="AEB312" s="92"/>
      <c r="AEC312" s="92"/>
      <c r="AED312" s="92"/>
      <c r="AEE312" s="92"/>
      <c r="AEF312" s="92"/>
      <c r="AEG312" s="92"/>
      <c r="AEH312" s="92"/>
      <c r="AEI312" s="92"/>
      <c r="AEJ312" s="92"/>
      <c r="AEK312" s="92"/>
      <c r="AEL312" s="92"/>
      <c r="AEM312" s="92"/>
      <c r="AEN312" s="92"/>
      <c r="AEO312" s="92"/>
      <c r="AEP312" s="92"/>
      <c r="AEQ312" s="92"/>
      <c r="AER312" s="92"/>
      <c r="AES312" s="92"/>
      <c r="AET312" s="92"/>
      <c r="AEU312" s="92"/>
      <c r="AEV312" s="92"/>
      <c r="AEW312" s="92"/>
      <c r="AEX312" s="92"/>
      <c r="AEY312" s="92"/>
      <c r="AEZ312" s="92"/>
      <c r="AFA312" s="92"/>
      <c r="AFB312" s="92"/>
      <c r="AFC312" s="92"/>
      <c r="AFD312" s="92"/>
      <c r="AFE312" s="92"/>
      <c r="AFF312" s="92"/>
      <c r="AFG312" s="92"/>
      <c r="AFH312" s="92"/>
      <c r="AFI312" s="92"/>
      <c r="AFJ312" s="92"/>
      <c r="AFK312" s="92"/>
      <c r="AFL312" s="92"/>
      <c r="AFM312" s="92"/>
      <c r="AFN312" s="92"/>
      <c r="AFO312" s="92"/>
      <c r="AFP312" s="92"/>
      <c r="AFQ312" s="92"/>
      <c r="AFR312" s="92"/>
      <c r="AFS312" s="92"/>
      <c r="AFT312" s="92"/>
      <c r="AFU312" s="92"/>
      <c r="AFV312" s="92"/>
      <c r="AFW312" s="92"/>
      <c r="AFX312" s="92"/>
      <c r="AFY312" s="92"/>
      <c r="AFZ312" s="92"/>
      <c r="AGA312" s="92"/>
      <c r="AGB312" s="92"/>
      <c r="AGC312" s="92"/>
      <c r="AGD312" s="92"/>
      <c r="AGE312" s="92"/>
      <c r="AGF312" s="92"/>
      <c r="AGG312" s="92"/>
      <c r="AGH312" s="92"/>
      <c r="AGI312" s="92"/>
      <c r="AGJ312" s="92"/>
      <c r="AGK312" s="92"/>
      <c r="AGL312" s="92"/>
      <c r="AGM312" s="92"/>
      <c r="AGN312" s="92"/>
      <c r="AGO312" s="92"/>
      <c r="AGP312" s="92"/>
      <c r="AGQ312" s="92"/>
      <c r="AGR312" s="92"/>
      <c r="AGS312" s="92"/>
      <c r="AGT312" s="92"/>
      <c r="AGU312" s="92"/>
      <c r="AGV312" s="92"/>
      <c r="AGW312" s="92"/>
      <c r="AGX312" s="92"/>
      <c r="AGY312" s="92"/>
      <c r="AGZ312" s="92"/>
      <c r="AHA312" s="92"/>
      <c r="AHB312" s="92"/>
      <c r="AHC312" s="92"/>
      <c r="AHD312" s="92"/>
      <c r="AHE312" s="92"/>
      <c r="AHF312" s="92"/>
      <c r="AHG312" s="92"/>
      <c r="AHH312" s="92"/>
      <c r="AHI312" s="92"/>
      <c r="AHJ312" s="92"/>
      <c r="AHK312" s="92"/>
      <c r="AHL312" s="92"/>
      <c r="AHM312" s="92"/>
      <c r="AHN312" s="92"/>
      <c r="AHO312" s="92"/>
      <c r="AHP312" s="92"/>
      <c r="AHQ312" s="92"/>
      <c r="AHR312" s="92"/>
      <c r="AHS312" s="92"/>
      <c r="AHT312" s="92"/>
      <c r="AHU312" s="92"/>
      <c r="AHV312" s="92"/>
      <c r="AHW312" s="92"/>
      <c r="AHX312" s="92"/>
      <c r="AHY312" s="92"/>
      <c r="AHZ312" s="92"/>
      <c r="AIA312" s="92"/>
      <c r="AIB312" s="92"/>
      <c r="AIC312" s="92"/>
      <c r="AID312" s="92"/>
      <c r="AIE312" s="92"/>
      <c r="AIF312" s="92"/>
      <c r="AIG312" s="92"/>
      <c r="AIH312" s="92"/>
      <c r="AII312" s="92"/>
      <c r="AIJ312" s="92"/>
      <c r="AIK312" s="92"/>
      <c r="AIL312" s="92"/>
      <c r="AIM312" s="92"/>
      <c r="AIN312" s="92"/>
      <c r="AIO312" s="92"/>
      <c r="AIP312" s="92"/>
      <c r="AIQ312" s="92"/>
      <c r="AIR312" s="92"/>
      <c r="AIS312" s="92"/>
      <c r="AIT312" s="92"/>
      <c r="AIU312" s="92"/>
      <c r="AIV312" s="92"/>
      <c r="AIW312" s="92"/>
      <c r="AIX312" s="92"/>
      <c r="AIY312" s="92"/>
      <c r="AIZ312" s="92"/>
      <c r="AJA312" s="92"/>
      <c r="AJB312" s="92"/>
      <c r="AJC312" s="92"/>
      <c r="AJD312" s="92"/>
      <c r="AJE312" s="92"/>
      <c r="AJF312" s="92"/>
      <c r="AJG312" s="92"/>
      <c r="AJH312" s="92"/>
      <c r="AJI312" s="92"/>
      <c r="AJJ312" s="92"/>
      <c r="AJK312" s="92"/>
    </row>
    <row r="313" spans="1:947" s="515" customFormat="1" ht="12.75" customHeight="1">
      <c r="A313" s="93"/>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c r="CK313" s="92"/>
      <c r="CL313" s="92"/>
      <c r="CM313" s="92"/>
      <c r="CN313" s="92"/>
      <c r="CO313" s="92"/>
      <c r="CP313" s="92"/>
      <c r="CQ313" s="92"/>
      <c r="CR313" s="92"/>
      <c r="CS313" s="92"/>
      <c r="CT313" s="92"/>
      <c r="CU313" s="92"/>
      <c r="CV313" s="92"/>
      <c r="CW313" s="92"/>
      <c r="CX313" s="92"/>
      <c r="CY313" s="92"/>
      <c r="CZ313" s="92"/>
      <c r="DA313" s="92"/>
      <c r="DB313" s="92"/>
      <c r="DC313" s="92"/>
      <c r="DD313" s="92"/>
      <c r="DE313" s="92"/>
      <c r="DF313" s="92"/>
      <c r="DG313" s="92"/>
      <c r="DH313" s="92"/>
      <c r="DI313" s="92"/>
      <c r="DJ313" s="92"/>
      <c r="DK313" s="92"/>
      <c r="DL313" s="92"/>
      <c r="DM313" s="92"/>
      <c r="DN313" s="92"/>
      <c r="DO313" s="92"/>
      <c r="DP313" s="92"/>
      <c r="DQ313" s="92"/>
      <c r="DR313" s="92"/>
      <c r="DS313" s="92"/>
      <c r="DT313" s="92"/>
      <c r="DU313" s="92"/>
      <c r="DV313" s="92"/>
      <c r="DW313" s="92"/>
      <c r="DX313" s="92"/>
      <c r="DY313" s="92"/>
      <c r="DZ313" s="92"/>
      <c r="EA313" s="92"/>
      <c r="EB313" s="92"/>
      <c r="EC313" s="92"/>
      <c r="ED313" s="92"/>
      <c r="EE313" s="92"/>
      <c r="EF313" s="92"/>
      <c r="EG313" s="92"/>
      <c r="EH313" s="92"/>
      <c r="EI313" s="92"/>
      <c r="EJ313" s="92"/>
      <c r="EK313" s="92"/>
      <c r="EL313" s="92"/>
      <c r="EM313" s="92"/>
      <c r="EN313" s="92"/>
      <c r="EO313" s="92"/>
      <c r="EP313" s="92"/>
      <c r="EQ313" s="92"/>
      <c r="ER313" s="92"/>
      <c r="ES313" s="92"/>
      <c r="ET313" s="92"/>
      <c r="EU313" s="92"/>
      <c r="EV313" s="92"/>
      <c r="EW313" s="92"/>
      <c r="EX313" s="92"/>
      <c r="EY313" s="92"/>
      <c r="EZ313" s="92"/>
      <c r="FA313" s="92"/>
      <c r="FB313" s="92"/>
      <c r="FC313" s="92"/>
      <c r="FD313" s="92"/>
      <c r="FE313" s="92"/>
      <c r="FF313" s="92"/>
      <c r="FG313" s="92"/>
      <c r="FH313" s="92"/>
      <c r="FI313" s="92"/>
      <c r="FJ313" s="92"/>
      <c r="FK313" s="92"/>
      <c r="FL313" s="92"/>
      <c r="FM313" s="92"/>
      <c r="FN313" s="92"/>
      <c r="FO313" s="92"/>
      <c r="FP313" s="92"/>
      <c r="FQ313" s="92"/>
      <c r="FR313" s="92"/>
      <c r="FS313" s="92"/>
      <c r="FT313" s="92"/>
      <c r="FU313" s="92"/>
      <c r="FV313" s="92"/>
      <c r="FW313" s="92"/>
      <c r="FX313" s="92"/>
      <c r="FY313" s="92"/>
      <c r="FZ313" s="92"/>
      <c r="GA313" s="92"/>
      <c r="GB313" s="92"/>
      <c r="GC313" s="92"/>
      <c r="GD313" s="92"/>
      <c r="GE313" s="92"/>
      <c r="GF313" s="92"/>
      <c r="GG313" s="92"/>
      <c r="GH313" s="92"/>
      <c r="GI313" s="92"/>
      <c r="GJ313" s="92"/>
      <c r="GK313" s="92"/>
      <c r="GL313" s="92"/>
      <c r="GM313" s="92"/>
      <c r="GN313" s="92"/>
      <c r="GO313" s="92"/>
      <c r="GP313" s="92"/>
      <c r="GQ313" s="92"/>
      <c r="GR313" s="92"/>
      <c r="GS313" s="92"/>
      <c r="GT313" s="92"/>
      <c r="GU313" s="92"/>
      <c r="GV313" s="92"/>
      <c r="GW313" s="92"/>
      <c r="GX313" s="92"/>
      <c r="GY313" s="92"/>
      <c r="GZ313" s="92"/>
      <c r="HA313" s="92"/>
      <c r="HB313" s="92"/>
      <c r="HC313" s="92"/>
      <c r="HD313" s="92"/>
      <c r="HE313" s="92"/>
      <c r="HF313" s="92"/>
      <c r="HG313" s="92"/>
      <c r="HH313" s="92"/>
      <c r="HI313" s="92"/>
      <c r="HJ313" s="92"/>
      <c r="HK313" s="92"/>
      <c r="HL313" s="92"/>
      <c r="HM313" s="92"/>
      <c r="HN313" s="92"/>
      <c r="HO313" s="92"/>
      <c r="HP313" s="92"/>
      <c r="HQ313" s="92"/>
      <c r="HR313" s="92"/>
      <c r="HS313" s="92"/>
      <c r="HT313" s="92"/>
      <c r="HU313" s="92"/>
      <c r="HV313" s="92"/>
      <c r="HW313" s="92"/>
      <c r="HX313" s="92"/>
      <c r="HY313" s="92"/>
      <c r="HZ313" s="92"/>
      <c r="IA313" s="92"/>
      <c r="IB313" s="92"/>
      <c r="IC313" s="92"/>
      <c r="ID313" s="92"/>
      <c r="IE313" s="92"/>
      <c r="IF313" s="92"/>
      <c r="IG313" s="92"/>
      <c r="IH313" s="92"/>
      <c r="II313" s="92"/>
      <c r="IJ313" s="92"/>
      <c r="IK313" s="92"/>
      <c r="IL313" s="92"/>
      <c r="IM313" s="92"/>
      <c r="IN313" s="92"/>
      <c r="IO313" s="92"/>
      <c r="IP313" s="92"/>
      <c r="IQ313" s="92"/>
      <c r="IR313" s="92"/>
      <c r="IS313" s="92"/>
      <c r="IT313" s="92"/>
      <c r="IU313" s="92"/>
      <c r="IV313" s="92"/>
      <c r="IW313" s="92"/>
      <c r="IX313" s="92"/>
      <c r="IY313" s="92"/>
      <c r="IZ313" s="92"/>
      <c r="JA313" s="92"/>
      <c r="JB313" s="92"/>
      <c r="JC313" s="92"/>
      <c r="JD313" s="92"/>
      <c r="JE313" s="92"/>
      <c r="JF313" s="92"/>
      <c r="JG313" s="92"/>
      <c r="JH313" s="92"/>
      <c r="JI313" s="92"/>
      <c r="JJ313" s="92"/>
      <c r="JK313" s="92"/>
      <c r="JL313" s="92"/>
      <c r="JM313" s="92"/>
      <c r="JN313" s="92"/>
      <c r="JO313" s="92"/>
      <c r="JP313" s="92"/>
      <c r="JQ313" s="92"/>
      <c r="JR313" s="92"/>
      <c r="JS313" s="92"/>
      <c r="JT313" s="92"/>
      <c r="JU313" s="92"/>
      <c r="JV313" s="92"/>
      <c r="JW313" s="92"/>
      <c r="JX313" s="92"/>
      <c r="JY313" s="92"/>
      <c r="JZ313" s="92"/>
      <c r="KA313" s="92"/>
      <c r="KB313" s="92"/>
      <c r="KC313" s="92"/>
      <c r="KD313" s="92"/>
      <c r="KE313" s="92"/>
      <c r="KF313" s="92"/>
      <c r="KG313" s="92"/>
      <c r="KH313" s="92"/>
      <c r="KI313" s="92"/>
      <c r="KJ313" s="92"/>
      <c r="KK313" s="92"/>
      <c r="KL313" s="92"/>
      <c r="KM313" s="92"/>
      <c r="KN313" s="92"/>
      <c r="KO313" s="92"/>
      <c r="KP313" s="92"/>
      <c r="KQ313" s="92"/>
      <c r="KR313" s="92"/>
      <c r="KS313" s="92"/>
      <c r="KT313" s="92"/>
      <c r="KU313" s="92"/>
      <c r="KV313" s="92"/>
      <c r="KW313" s="92"/>
      <c r="KX313" s="92"/>
      <c r="KY313" s="92"/>
      <c r="KZ313" s="92"/>
      <c r="LA313" s="92"/>
      <c r="LB313" s="92"/>
      <c r="LC313" s="92"/>
      <c r="LD313" s="92"/>
      <c r="LE313" s="92"/>
      <c r="LF313" s="92"/>
      <c r="LG313" s="92"/>
      <c r="LH313" s="92"/>
      <c r="LI313" s="92"/>
      <c r="LJ313" s="92"/>
      <c r="LK313" s="92"/>
      <c r="LL313" s="92"/>
      <c r="LM313" s="92"/>
      <c r="LN313" s="92"/>
      <c r="LO313" s="92"/>
      <c r="LP313" s="92"/>
      <c r="LQ313" s="92"/>
      <c r="LR313" s="92"/>
      <c r="LS313" s="92"/>
      <c r="LT313" s="92"/>
      <c r="LU313" s="92"/>
      <c r="LV313" s="92"/>
      <c r="LW313" s="92"/>
      <c r="LX313" s="92"/>
      <c r="LY313" s="92"/>
      <c r="LZ313" s="92"/>
      <c r="MA313" s="92"/>
      <c r="MB313" s="92"/>
      <c r="MC313" s="92"/>
      <c r="MD313" s="92"/>
      <c r="ME313" s="92"/>
      <c r="MF313" s="92"/>
      <c r="MG313" s="92"/>
      <c r="MH313" s="92"/>
      <c r="MI313" s="92"/>
      <c r="MJ313" s="92"/>
      <c r="MK313" s="92"/>
      <c r="ML313" s="92"/>
      <c r="MM313" s="92"/>
      <c r="MN313" s="92"/>
      <c r="MO313" s="92"/>
      <c r="MP313" s="92"/>
      <c r="MQ313" s="92"/>
      <c r="MR313" s="92"/>
      <c r="MS313" s="92"/>
      <c r="MT313" s="92"/>
      <c r="MU313" s="92"/>
      <c r="MV313" s="92"/>
      <c r="MW313" s="92"/>
      <c r="MX313" s="92"/>
      <c r="MY313" s="92"/>
      <c r="MZ313" s="92"/>
      <c r="NA313" s="92"/>
      <c r="NB313" s="92"/>
      <c r="NC313" s="92"/>
      <c r="ND313" s="92"/>
      <c r="NE313" s="92"/>
      <c r="NF313" s="92"/>
      <c r="NG313" s="92"/>
      <c r="NH313" s="92"/>
      <c r="NI313" s="92"/>
      <c r="NJ313" s="92"/>
      <c r="NK313" s="92"/>
      <c r="NL313" s="92"/>
      <c r="NM313" s="92"/>
      <c r="NN313" s="92"/>
      <c r="NO313" s="92"/>
      <c r="NP313" s="92"/>
      <c r="NQ313" s="92"/>
      <c r="NR313" s="92"/>
      <c r="NS313" s="92"/>
      <c r="NT313" s="92"/>
      <c r="NU313" s="92"/>
      <c r="NV313" s="92"/>
      <c r="NW313" s="92"/>
      <c r="NX313" s="92"/>
      <c r="NY313" s="92"/>
      <c r="NZ313" s="92"/>
      <c r="OA313" s="92"/>
      <c r="OB313" s="92"/>
      <c r="OC313" s="92"/>
      <c r="OD313" s="92"/>
      <c r="OE313" s="92"/>
      <c r="OF313" s="92"/>
      <c r="OG313" s="92"/>
      <c r="OH313" s="92"/>
      <c r="OI313" s="92"/>
      <c r="OJ313" s="92"/>
      <c r="OK313" s="92"/>
      <c r="OL313" s="92"/>
      <c r="OM313" s="92"/>
      <c r="ON313" s="92"/>
      <c r="OO313" s="92"/>
      <c r="OP313" s="92"/>
      <c r="OQ313" s="92"/>
      <c r="OR313" s="92"/>
      <c r="OS313" s="92"/>
      <c r="OT313" s="92"/>
      <c r="OU313" s="92"/>
      <c r="OV313" s="92"/>
      <c r="OW313" s="92"/>
      <c r="OX313" s="92"/>
      <c r="OY313" s="92"/>
      <c r="OZ313" s="92"/>
      <c r="PA313" s="92"/>
      <c r="PB313" s="92"/>
      <c r="PC313" s="92"/>
      <c r="PD313" s="92"/>
      <c r="PE313" s="92"/>
      <c r="PF313" s="92"/>
      <c r="PG313" s="92"/>
      <c r="PH313" s="92"/>
      <c r="PI313" s="92"/>
      <c r="PJ313" s="92"/>
      <c r="PK313" s="92"/>
      <c r="PL313" s="92"/>
      <c r="PM313" s="92"/>
      <c r="PN313" s="92"/>
      <c r="PO313" s="92"/>
      <c r="PP313" s="92"/>
      <c r="PQ313" s="92"/>
      <c r="PR313" s="92"/>
      <c r="PS313" s="92"/>
      <c r="PT313" s="92"/>
      <c r="PU313" s="92"/>
      <c r="PV313" s="92"/>
      <c r="PW313" s="92"/>
      <c r="PX313" s="92"/>
      <c r="PY313" s="92"/>
      <c r="PZ313" s="92"/>
      <c r="QA313" s="92"/>
      <c r="QB313" s="92"/>
      <c r="QC313" s="92"/>
      <c r="QD313" s="92"/>
      <c r="QE313" s="92"/>
      <c r="QF313" s="92"/>
      <c r="QG313" s="92"/>
      <c r="QH313" s="92"/>
      <c r="QI313" s="92"/>
      <c r="QJ313" s="92"/>
      <c r="QK313" s="92"/>
      <c r="QL313" s="92"/>
      <c r="QM313" s="92"/>
      <c r="QN313" s="92"/>
      <c r="QO313" s="92"/>
      <c r="QP313" s="92"/>
      <c r="QQ313" s="92"/>
      <c r="QR313" s="92"/>
      <c r="QS313" s="92"/>
      <c r="QT313" s="92"/>
      <c r="QU313" s="92"/>
      <c r="QV313" s="92"/>
      <c r="QW313" s="92"/>
      <c r="QX313" s="92"/>
      <c r="QY313" s="92"/>
      <c r="QZ313" s="92"/>
      <c r="RA313" s="92"/>
      <c r="RB313" s="92"/>
      <c r="RC313" s="92"/>
      <c r="RD313" s="92"/>
      <c r="RE313" s="92"/>
      <c r="RF313" s="92"/>
      <c r="RG313" s="92"/>
      <c r="RH313" s="92"/>
      <c r="RI313" s="92"/>
      <c r="RJ313" s="92"/>
      <c r="RK313" s="92"/>
      <c r="RL313" s="92"/>
      <c r="RM313" s="92"/>
      <c r="RN313" s="92"/>
      <c r="RO313" s="92"/>
      <c r="RP313" s="92"/>
      <c r="RQ313" s="92"/>
      <c r="RR313" s="92"/>
      <c r="RS313" s="92"/>
      <c r="RT313" s="92"/>
      <c r="RU313" s="92"/>
      <c r="RV313" s="92"/>
      <c r="RW313" s="92"/>
      <c r="RX313" s="92"/>
      <c r="RY313" s="92"/>
      <c r="RZ313" s="92"/>
      <c r="SA313" s="92"/>
      <c r="SB313" s="92"/>
      <c r="SC313" s="92"/>
      <c r="SD313" s="92"/>
      <c r="SE313" s="92"/>
      <c r="SF313" s="92"/>
      <c r="SG313" s="92"/>
      <c r="SH313" s="92"/>
      <c r="SI313" s="92"/>
      <c r="SJ313" s="92"/>
      <c r="SK313" s="92"/>
      <c r="SL313" s="92"/>
      <c r="SM313" s="92"/>
      <c r="SN313" s="92"/>
      <c r="SO313" s="92"/>
      <c r="SP313" s="92"/>
      <c r="SQ313" s="92"/>
      <c r="SR313" s="92"/>
      <c r="SS313" s="92"/>
      <c r="ST313" s="92"/>
      <c r="SU313" s="92"/>
      <c r="SV313" s="92"/>
      <c r="SW313" s="92"/>
      <c r="SX313" s="92"/>
      <c r="SY313" s="92"/>
      <c r="SZ313" s="92"/>
      <c r="TA313" s="92"/>
      <c r="TB313" s="92"/>
      <c r="TC313" s="92"/>
      <c r="TD313" s="92"/>
      <c r="TE313" s="92"/>
      <c r="TF313" s="92"/>
      <c r="TG313" s="92"/>
      <c r="TH313" s="92"/>
      <c r="TI313" s="92"/>
      <c r="TJ313" s="92"/>
      <c r="TK313" s="92"/>
      <c r="TL313" s="92"/>
      <c r="TM313" s="92"/>
      <c r="TN313" s="92"/>
      <c r="TO313" s="92"/>
      <c r="TP313" s="92"/>
      <c r="TQ313" s="92"/>
      <c r="TR313" s="92"/>
      <c r="TS313" s="92"/>
      <c r="TT313" s="92"/>
      <c r="TU313" s="92"/>
      <c r="TV313" s="92"/>
      <c r="TW313" s="92"/>
      <c r="TX313" s="92"/>
      <c r="TY313" s="92"/>
      <c r="TZ313" s="92"/>
      <c r="UA313" s="92"/>
      <c r="UB313" s="92"/>
      <c r="UC313" s="92"/>
      <c r="UD313" s="92"/>
      <c r="UE313" s="92"/>
      <c r="UF313" s="92"/>
      <c r="UG313" s="92"/>
      <c r="UH313" s="92"/>
      <c r="UI313" s="92"/>
      <c r="UJ313" s="92"/>
      <c r="UK313" s="92"/>
      <c r="UL313" s="92"/>
      <c r="UM313" s="92"/>
      <c r="UN313" s="92"/>
      <c r="UO313" s="92"/>
      <c r="UP313" s="92"/>
      <c r="UQ313" s="92"/>
      <c r="UR313" s="92"/>
      <c r="US313" s="92"/>
      <c r="UT313" s="92"/>
      <c r="UU313" s="92"/>
      <c r="UV313" s="92"/>
      <c r="UW313" s="92"/>
      <c r="UX313" s="92"/>
      <c r="UY313" s="92"/>
      <c r="UZ313" s="92"/>
      <c r="VA313" s="92"/>
      <c r="VB313" s="92"/>
      <c r="VC313" s="92"/>
      <c r="VD313" s="92"/>
      <c r="VE313" s="92"/>
      <c r="VF313" s="92"/>
      <c r="VG313" s="92"/>
      <c r="VH313" s="92"/>
      <c r="VI313" s="92"/>
      <c r="VJ313" s="92"/>
      <c r="VK313" s="92"/>
      <c r="VL313" s="92"/>
      <c r="VM313" s="92"/>
      <c r="VN313" s="92"/>
      <c r="VO313" s="92"/>
      <c r="VP313" s="92"/>
      <c r="VQ313" s="92"/>
      <c r="VR313" s="92"/>
      <c r="VS313" s="92"/>
      <c r="VT313" s="92"/>
      <c r="VU313" s="92"/>
      <c r="VV313" s="92"/>
      <c r="VW313" s="92"/>
      <c r="VX313" s="92"/>
      <c r="VY313" s="92"/>
      <c r="VZ313" s="92"/>
      <c r="WA313" s="92"/>
      <c r="WB313" s="92"/>
      <c r="WC313" s="92"/>
      <c r="WD313" s="92"/>
      <c r="WE313" s="92"/>
      <c r="WF313" s="92"/>
      <c r="WG313" s="92"/>
      <c r="WH313" s="92"/>
      <c r="WI313" s="92"/>
      <c r="WJ313" s="92"/>
      <c r="WK313" s="92"/>
      <c r="WL313" s="92"/>
      <c r="WM313" s="92"/>
      <c r="WN313" s="92"/>
      <c r="WO313" s="92"/>
      <c r="WP313" s="92"/>
      <c r="WQ313" s="92"/>
      <c r="WR313" s="92"/>
      <c r="WS313" s="92"/>
      <c r="WT313" s="92"/>
      <c r="WU313" s="92"/>
      <c r="WV313" s="92"/>
      <c r="WW313" s="92"/>
      <c r="WX313" s="92"/>
      <c r="WY313" s="92"/>
      <c r="WZ313" s="92"/>
      <c r="XA313" s="92"/>
      <c r="XB313" s="92"/>
      <c r="XC313" s="92"/>
      <c r="XD313" s="92"/>
      <c r="XE313" s="92"/>
      <c r="XF313" s="92"/>
      <c r="XG313" s="92"/>
      <c r="XH313" s="92"/>
      <c r="XI313" s="92"/>
      <c r="XJ313" s="92"/>
      <c r="XK313" s="92"/>
      <c r="XL313" s="92"/>
      <c r="XM313" s="92"/>
      <c r="XN313" s="92"/>
      <c r="XO313" s="92"/>
      <c r="XP313" s="92"/>
      <c r="XQ313" s="92"/>
      <c r="XR313" s="92"/>
      <c r="XS313" s="92"/>
      <c r="XT313" s="92"/>
      <c r="XU313" s="92"/>
      <c r="XV313" s="92"/>
      <c r="XW313" s="92"/>
      <c r="XX313" s="92"/>
      <c r="XY313" s="92"/>
      <c r="XZ313" s="92"/>
      <c r="YA313" s="92"/>
      <c r="YB313" s="92"/>
      <c r="YC313" s="92"/>
      <c r="YD313" s="92"/>
      <c r="YE313" s="92"/>
      <c r="YF313" s="92"/>
      <c r="YG313" s="92"/>
      <c r="YH313" s="92"/>
      <c r="YI313" s="92"/>
      <c r="YJ313" s="92"/>
      <c r="YK313" s="92"/>
      <c r="YL313" s="92"/>
      <c r="YM313" s="92"/>
      <c r="YN313" s="92"/>
      <c r="YO313" s="92"/>
      <c r="YP313" s="92"/>
      <c r="YQ313" s="92"/>
      <c r="YR313" s="92"/>
      <c r="YS313" s="92"/>
      <c r="YT313" s="92"/>
      <c r="YU313" s="92"/>
      <c r="YV313" s="92"/>
      <c r="YW313" s="92"/>
      <c r="YX313" s="92"/>
      <c r="YY313" s="92"/>
      <c r="YZ313" s="92"/>
      <c r="ZA313" s="92"/>
      <c r="ZB313" s="92"/>
      <c r="ZC313" s="92"/>
      <c r="ZD313" s="92"/>
      <c r="ZE313" s="92"/>
      <c r="ZF313" s="92"/>
      <c r="ZG313" s="92"/>
      <c r="ZH313" s="92"/>
      <c r="ZI313" s="92"/>
      <c r="ZJ313" s="92"/>
      <c r="ZK313" s="92"/>
      <c r="ZL313" s="92"/>
      <c r="ZM313" s="92"/>
      <c r="ZN313" s="92"/>
      <c r="ZO313" s="92"/>
      <c r="ZP313" s="92"/>
      <c r="ZQ313" s="92"/>
      <c r="ZR313" s="92"/>
      <c r="ZS313" s="92"/>
      <c r="ZT313" s="92"/>
      <c r="ZU313" s="92"/>
      <c r="ZV313" s="92"/>
      <c r="ZW313" s="92"/>
      <c r="ZX313" s="92"/>
      <c r="ZY313" s="92"/>
      <c r="ZZ313" s="92"/>
      <c r="AAA313" s="92"/>
      <c r="AAB313" s="92"/>
      <c r="AAC313" s="92"/>
      <c r="AAD313" s="92"/>
      <c r="AAE313" s="92"/>
      <c r="AAF313" s="92"/>
      <c r="AAG313" s="92"/>
      <c r="AAH313" s="92"/>
      <c r="AAI313" s="92"/>
      <c r="AAJ313" s="92"/>
      <c r="AAK313" s="92"/>
      <c r="AAL313" s="92"/>
      <c r="AAM313" s="92"/>
      <c r="AAN313" s="92"/>
      <c r="AAO313" s="92"/>
      <c r="AAP313" s="92"/>
      <c r="AAQ313" s="92"/>
      <c r="AAR313" s="92"/>
      <c r="AAS313" s="92"/>
      <c r="AAT313" s="92"/>
      <c r="AAU313" s="92"/>
      <c r="AAV313" s="92"/>
      <c r="AAW313" s="92"/>
      <c r="AAX313" s="92"/>
      <c r="AAY313" s="92"/>
      <c r="AAZ313" s="92"/>
      <c r="ABA313" s="92"/>
      <c r="ABB313" s="92"/>
      <c r="ABC313" s="92"/>
      <c r="ABD313" s="92"/>
      <c r="ABE313" s="92"/>
      <c r="ABF313" s="92"/>
      <c r="ABG313" s="92"/>
      <c r="ABH313" s="92"/>
      <c r="ABI313" s="92"/>
      <c r="ABJ313" s="92"/>
      <c r="ABK313" s="92"/>
      <c r="ABL313" s="92"/>
      <c r="ABM313" s="92"/>
      <c r="ABN313" s="92"/>
      <c r="ABO313" s="92"/>
      <c r="ABP313" s="92"/>
      <c r="ABQ313" s="92"/>
      <c r="ABR313" s="92"/>
      <c r="ABS313" s="92"/>
      <c r="ABT313" s="92"/>
      <c r="ABU313" s="92"/>
      <c r="ABV313" s="92"/>
      <c r="ABW313" s="92"/>
      <c r="ABX313" s="92"/>
      <c r="ABY313" s="92"/>
      <c r="ABZ313" s="92"/>
      <c r="ACA313" s="92"/>
      <c r="ACB313" s="92"/>
      <c r="ACC313" s="92"/>
      <c r="ACD313" s="92"/>
      <c r="ACE313" s="92"/>
      <c r="ACF313" s="92"/>
      <c r="ACG313" s="92"/>
      <c r="ACH313" s="92"/>
      <c r="ACI313" s="92"/>
      <c r="ACJ313" s="92"/>
      <c r="ACK313" s="92"/>
      <c r="ACL313" s="92"/>
      <c r="ACM313" s="92"/>
      <c r="ACN313" s="92"/>
      <c r="ACO313" s="92"/>
      <c r="ACP313" s="92"/>
      <c r="ACQ313" s="92"/>
      <c r="ACR313" s="92"/>
      <c r="ACS313" s="92"/>
      <c r="ACT313" s="92"/>
      <c r="ACU313" s="92"/>
      <c r="ACV313" s="92"/>
      <c r="ACW313" s="92"/>
      <c r="ACX313" s="92"/>
      <c r="ACY313" s="92"/>
      <c r="ACZ313" s="92"/>
      <c r="ADA313" s="92"/>
      <c r="ADB313" s="92"/>
      <c r="ADC313" s="92"/>
      <c r="ADD313" s="92"/>
      <c r="ADE313" s="92"/>
      <c r="ADF313" s="92"/>
      <c r="ADG313" s="92"/>
      <c r="ADH313" s="92"/>
      <c r="ADI313" s="92"/>
      <c r="ADJ313" s="92"/>
      <c r="ADK313" s="92"/>
      <c r="ADL313" s="92"/>
      <c r="ADM313" s="92"/>
      <c r="ADN313" s="92"/>
      <c r="ADO313" s="92"/>
      <c r="ADP313" s="92"/>
      <c r="ADQ313" s="92"/>
      <c r="ADR313" s="92"/>
      <c r="ADS313" s="92"/>
      <c r="ADT313" s="92"/>
      <c r="ADU313" s="92"/>
      <c r="ADV313" s="92"/>
      <c r="ADW313" s="92"/>
      <c r="ADX313" s="92"/>
      <c r="ADY313" s="92"/>
      <c r="ADZ313" s="92"/>
      <c r="AEA313" s="92"/>
      <c r="AEB313" s="92"/>
      <c r="AEC313" s="92"/>
      <c r="AED313" s="92"/>
      <c r="AEE313" s="92"/>
      <c r="AEF313" s="92"/>
      <c r="AEG313" s="92"/>
      <c r="AEH313" s="92"/>
      <c r="AEI313" s="92"/>
      <c r="AEJ313" s="92"/>
      <c r="AEK313" s="92"/>
      <c r="AEL313" s="92"/>
      <c r="AEM313" s="92"/>
      <c r="AEN313" s="92"/>
      <c r="AEO313" s="92"/>
      <c r="AEP313" s="92"/>
      <c r="AEQ313" s="92"/>
      <c r="AER313" s="92"/>
      <c r="AES313" s="92"/>
      <c r="AET313" s="92"/>
      <c r="AEU313" s="92"/>
      <c r="AEV313" s="92"/>
      <c r="AEW313" s="92"/>
      <c r="AEX313" s="92"/>
      <c r="AEY313" s="92"/>
      <c r="AEZ313" s="92"/>
      <c r="AFA313" s="92"/>
      <c r="AFB313" s="92"/>
      <c r="AFC313" s="92"/>
      <c r="AFD313" s="92"/>
      <c r="AFE313" s="92"/>
      <c r="AFF313" s="92"/>
      <c r="AFG313" s="92"/>
      <c r="AFH313" s="92"/>
      <c r="AFI313" s="92"/>
      <c r="AFJ313" s="92"/>
      <c r="AFK313" s="92"/>
      <c r="AFL313" s="92"/>
      <c r="AFM313" s="92"/>
      <c r="AFN313" s="92"/>
      <c r="AFO313" s="92"/>
      <c r="AFP313" s="92"/>
      <c r="AFQ313" s="92"/>
      <c r="AFR313" s="92"/>
      <c r="AFS313" s="92"/>
      <c r="AFT313" s="92"/>
      <c r="AFU313" s="92"/>
      <c r="AFV313" s="92"/>
      <c r="AFW313" s="92"/>
      <c r="AFX313" s="92"/>
      <c r="AFY313" s="92"/>
      <c r="AFZ313" s="92"/>
      <c r="AGA313" s="92"/>
      <c r="AGB313" s="92"/>
      <c r="AGC313" s="92"/>
      <c r="AGD313" s="92"/>
      <c r="AGE313" s="92"/>
      <c r="AGF313" s="92"/>
      <c r="AGG313" s="92"/>
      <c r="AGH313" s="92"/>
      <c r="AGI313" s="92"/>
      <c r="AGJ313" s="92"/>
      <c r="AGK313" s="92"/>
      <c r="AGL313" s="92"/>
      <c r="AGM313" s="92"/>
      <c r="AGN313" s="92"/>
      <c r="AGO313" s="92"/>
      <c r="AGP313" s="92"/>
      <c r="AGQ313" s="92"/>
      <c r="AGR313" s="92"/>
      <c r="AGS313" s="92"/>
      <c r="AGT313" s="92"/>
      <c r="AGU313" s="92"/>
      <c r="AGV313" s="92"/>
      <c r="AGW313" s="92"/>
      <c r="AGX313" s="92"/>
      <c r="AGY313" s="92"/>
      <c r="AGZ313" s="92"/>
      <c r="AHA313" s="92"/>
      <c r="AHB313" s="92"/>
      <c r="AHC313" s="92"/>
      <c r="AHD313" s="92"/>
      <c r="AHE313" s="92"/>
      <c r="AHF313" s="92"/>
      <c r="AHG313" s="92"/>
      <c r="AHH313" s="92"/>
      <c r="AHI313" s="92"/>
      <c r="AHJ313" s="92"/>
      <c r="AHK313" s="92"/>
      <c r="AHL313" s="92"/>
      <c r="AHM313" s="92"/>
      <c r="AHN313" s="92"/>
      <c r="AHO313" s="92"/>
      <c r="AHP313" s="92"/>
      <c r="AHQ313" s="92"/>
      <c r="AHR313" s="92"/>
      <c r="AHS313" s="92"/>
      <c r="AHT313" s="92"/>
      <c r="AHU313" s="92"/>
      <c r="AHV313" s="92"/>
      <c r="AHW313" s="92"/>
      <c r="AHX313" s="92"/>
      <c r="AHY313" s="92"/>
      <c r="AHZ313" s="92"/>
      <c r="AIA313" s="92"/>
      <c r="AIB313" s="92"/>
      <c r="AIC313" s="92"/>
      <c r="AID313" s="92"/>
      <c r="AIE313" s="92"/>
      <c r="AIF313" s="92"/>
      <c r="AIG313" s="92"/>
      <c r="AIH313" s="92"/>
      <c r="AII313" s="92"/>
      <c r="AIJ313" s="92"/>
      <c r="AIK313" s="92"/>
      <c r="AIL313" s="92"/>
      <c r="AIM313" s="92"/>
      <c r="AIN313" s="92"/>
      <c r="AIO313" s="92"/>
      <c r="AIP313" s="92"/>
      <c r="AIQ313" s="92"/>
      <c r="AIR313" s="92"/>
      <c r="AIS313" s="92"/>
      <c r="AIT313" s="92"/>
      <c r="AIU313" s="92"/>
      <c r="AIV313" s="92"/>
      <c r="AIW313" s="92"/>
      <c r="AIX313" s="92"/>
      <c r="AIY313" s="92"/>
      <c r="AIZ313" s="92"/>
      <c r="AJA313" s="92"/>
      <c r="AJB313" s="92"/>
      <c r="AJC313" s="92"/>
      <c r="AJD313" s="92"/>
      <c r="AJE313" s="92"/>
      <c r="AJF313" s="92"/>
      <c r="AJG313" s="92"/>
      <c r="AJH313" s="92"/>
      <c r="AJI313" s="92"/>
      <c r="AJJ313" s="92"/>
      <c r="AJK313" s="92"/>
    </row>
    <row r="314" spans="1:947" s="515" customFormat="1" ht="12.75" customHeight="1">
      <c r="A314" s="93"/>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c r="CM314" s="92"/>
      <c r="CN314" s="92"/>
      <c r="CO314" s="92"/>
      <c r="CP314" s="92"/>
      <c r="CQ314" s="92"/>
      <c r="CR314" s="92"/>
      <c r="CS314" s="92"/>
      <c r="CT314" s="92"/>
      <c r="CU314" s="92"/>
      <c r="CV314" s="92"/>
      <c r="CW314" s="92"/>
      <c r="CX314" s="92"/>
      <c r="CY314" s="92"/>
      <c r="CZ314" s="92"/>
      <c r="DA314" s="92"/>
      <c r="DB314" s="92"/>
      <c r="DC314" s="92"/>
      <c r="DD314" s="92"/>
      <c r="DE314" s="92"/>
      <c r="DF314" s="92"/>
      <c r="DG314" s="92"/>
      <c r="DH314" s="92"/>
      <c r="DI314" s="92"/>
      <c r="DJ314" s="92"/>
      <c r="DK314" s="92"/>
      <c r="DL314" s="92"/>
      <c r="DM314" s="92"/>
      <c r="DN314" s="92"/>
      <c r="DO314" s="92"/>
      <c r="DP314" s="92"/>
      <c r="DQ314" s="92"/>
      <c r="DR314" s="92"/>
      <c r="DS314" s="92"/>
      <c r="DT314" s="92"/>
      <c r="DU314" s="92"/>
      <c r="DV314" s="92"/>
      <c r="DW314" s="92"/>
      <c r="DX314" s="92"/>
      <c r="DY314" s="92"/>
      <c r="DZ314" s="92"/>
      <c r="EA314" s="92"/>
      <c r="EB314" s="92"/>
      <c r="EC314" s="92"/>
      <c r="ED314" s="92"/>
      <c r="EE314" s="92"/>
      <c r="EF314" s="92"/>
      <c r="EG314" s="92"/>
      <c r="EH314" s="92"/>
      <c r="EI314" s="92"/>
      <c r="EJ314" s="92"/>
      <c r="EK314" s="92"/>
      <c r="EL314" s="92"/>
      <c r="EM314" s="92"/>
      <c r="EN314" s="92"/>
      <c r="EO314" s="92"/>
      <c r="EP314" s="92"/>
      <c r="EQ314" s="92"/>
      <c r="ER314" s="92"/>
      <c r="ES314" s="92"/>
      <c r="ET314" s="92"/>
      <c r="EU314" s="92"/>
      <c r="EV314" s="92"/>
      <c r="EW314" s="92"/>
      <c r="EX314" s="92"/>
      <c r="EY314" s="92"/>
      <c r="EZ314" s="92"/>
      <c r="FA314" s="92"/>
      <c r="FB314" s="92"/>
      <c r="FC314" s="92"/>
      <c r="FD314" s="92"/>
      <c r="FE314" s="92"/>
      <c r="FF314" s="92"/>
      <c r="FG314" s="92"/>
      <c r="FH314" s="92"/>
      <c r="FI314" s="92"/>
      <c r="FJ314" s="92"/>
      <c r="FK314" s="92"/>
      <c r="FL314" s="92"/>
      <c r="FM314" s="92"/>
      <c r="FN314" s="92"/>
      <c r="FO314" s="92"/>
      <c r="FP314" s="92"/>
      <c r="FQ314" s="92"/>
      <c r="FR314" s="92"/>
      <c r="FS314" s="92"/>
      <c r="FT314" s="92"/>
      <c r="FU314" s="92"/>
      <c r="FV314" s="92"/>
      <c r="FW314" s="92"/>
      <c r="FX314" s="92"/>
      <c r="FY314" s="92"/>
      <c r="FZ314" s="92"/>
      <c r="GA314" s="92"/>
      <c r="GB314" s="92"/>
      <c r="GC314" s="92"/>
      <c r="GD314" s="92"/>
      <c r="GE314" s="92"/>
      <c r="GF314" s="92"/>
      <c r="GG314" s="92"/>
      <c r="GH314" s="92"/>
      <c r="GI314" s="92"/>
      <c r="GJ314" s="92"/>
      <c r="GK314" s="92"/>
      <c r="GL314" s="92"/>
      <c r="GM314" s="92"/>
      <c r="GN314" s="92"/>
      <c r="GO314" s="92"/>
      <c r="GP314" s="92"/>
      <c r="GQ314" s="92"/>
      <c r="GR314" s="92"/>
      <c r="GS314" s="92"/>
      <c r="GT314" s="92"/>
      <c r="GU314" s="92"/>
      <c r="GV314" s="92"/>
      <c r="GW314" s="92"/>
      <c r="GX314" s="92"/>
      <c r="GY314" s="92"/>
      <c r="GZ314" s="92"/>
      <c r="HA314" s="92"/>
      <c r="HB314" s="92"/>
      <c r="HC314" s="92"/>
      <c r="HD314" s="92"/>
      <c r="HE314" s="92"/>
      <c r="HF314" s="92"/>
      <c r="HG314" s="92"/>
      <c r="HH314" s="92"/>
      <c r="HI314" s="92"/>
      <c r="HJ314" s="92"/>
      <c r="HK314" s="92"/>
      <c r="HL314" s="92"/>
      <c r="HM314" s="92"/>
      <c r="HN314" s="92"/>
      <c r="HO314" s="92"/>
      <c r="HP314" s="92"/>
      <c r="HQ314" s="92"/>
      <c r="HR314" s="92"/>
      <c r="HS314" s="92"/>
      <c r="HT314" s="92"/>
      <c r="HU314" s="92"/>
      <c r="HV314" s="92"/>
      <c r="HW314" s="92"/>
      <c r="HX314" s="92"/>
      <c r="HY314" s="92"/>
      <c r="HZ314" s="92"/>
      <c r="IA314" s="92"/>
      <c r="IB314" s="92"/>
      <c r="IC314" s="92"/>
      <c r="ID314" s="92"/>
      <c r="IE314" s="92"/>
      <c r="IF314" s="92"/>
      <c r="IG314" s="92"/>
      <c r="IH314" s="92"/>
      <c r="II314" s="92"/>
      <c r="IJ314" s="92"/>
      <c r="IK314" s="92"/>
      <c r="IL314" s="92"/>
      <c r="IM314" s="92"/>
      <c r="IN314" s="92"/>
      <c r="IO314" s="92"/>
      <c r="IP314" s="92"/>
      <c r="IQ314" s="92"/>
      <c r="IR314" s="92"/>
      <c r="IS314" s="92"/>
      <c r="IT314" s="92"/>
      <c r="IU314" s="92"/>
      <c r="IV314" s="92"/>
      <c r="IW314" s="92"/>
      <c r="IX314" s="92"/>
      <c r="IY314" s="92"/>
      <c r="IZ314" s="92"/>
      <c r="JA314" s="92"/>
      <c r="JB314" s="92"/>
      <c r="JC314" s="92"/>
      <c r="JD314" s="92"/>
      <c r="JE314" s="92"/>
      <c r="JF314" s="92"/>
      <c r="JG314" s="92"/>
      <c r="JH314" s="92"/>
      <c r="JI314" s="92"/>
      <c r="JJ314" s="92"/>
      <c r="JK314" s="92"/>
      <c r="JL314" s="92"/>
      <c r="JM314" s="92"/>
      <c r="JN314" s="92"/>
      <c r="JO314" s="92"/>
      <c r="JP314" s="92"/>
      <c r="JQ314" s="92"/>
      <c r="JR314" s="92"/>
      <c r="JS314" s="92"/>
      <c r="JT314" s="92"/>
      <c r="JU314" s="92"/>
      <c r="JV314" s="92"/>
      <c r="JW314" s="92"/>
      <c r="JX314" s="92"/>
      <c r="JY314" s="92"/>
      <c r="JZ314" s="92"/>
      <c r="KA314" s="92"/>
      <c r="KB314" s="92"/>
      <c r="KC314" s="92"/>
      <c r="KD314" s="92"/>
      <c r="KE314" s="92"/>
      <c r="KF314" s="92"/>
      <c r="KG314" s="92"/>
      <c r="KH314" s="92"/>
      <c r="KI314" s="92"/>
      <c r="KJ314" s="92"/>
      <c r="KK314" s="92"/>
      <c r="KL314" s="92"/>
      <c r="KM314" s="92"/>
      <c r="KN314" s="92"/>
      <c r="KO314" s="92"/>
      <c r="KP314" s="92"/>
      <c r="KQ314" s="92"/>
      <c r="KR314" s="92"/>
      <c r="KS314" s="92"/>
      <c r="KT314" s="92"/>
      <c r="KU314" s="92"/>
      <c r="KV314" s="92"/>
      <c r="KW314" s="92"/>
      <c r="KX314" s="92"/>
      <c r="KY314" s="92"/>
      <c r="KZ314" s="92"/>
      <c r="LA314" s="92"/>
      <c r="LB314" s="92"/>
      <c r="LC314" s="92"/>
      <c r="LD314" s="92"/>
      <c r="LE314" s="92"/>
      <c r="LF314" s="92"/>
      <c r="LG314" s="92"/>
      <c r="LH314" s="92"/>
      <c r="LI314" s="92"/>
      <c r="LJ314" s="92"/>
      <c r="LK314" s="92"/>
      <c r="LL314" s="92"/>
      <c r="LM314" s="92"/>
      <c r="LN314" s="92"/>
      <c r="LO314" s="92"/>
      <c r="LP314" s="92"/>
      <c r="LQ314" s="92"/>
      <c r="LR314" s="92"/>
      <c r="LS314" s="92"/>
      <c r="LT314" s="92"/>
      <c r="LU314" s="92"/>
      <c r="LV314" s="92"/>
      <c r="LW314" s="92"/>
      <c r="LX314" s="92"/>
      <c r="LY314" s="92"/>
      <c r="LZ314" s="92"/>
      <c r="MA314" s="92"/>
      <c r="MB314" s="92"/>
      <c r="MC314" s="92"/>
      <c r="MD314" s="92"/>
      <c r="ME314" s="92"/>
      <c r="MF314" s="92"/>
      <c r="MG314" s="92"/>
      <c r="MH314" s="92"/>
      <c r="MI314" s="92"/>
      <c r="MJ314" s="92"/>
      <c r="MK314" s="92"/>
      <c r="ML314" s="92"/>
      <c r="MM314" s="92"/>
      <c r="MN314" s="92"/>
      <c r="MO314" s="92"/>
      <c r="MP314" s="92"/>
      <c r="MQ314" s="92"/>
      <c r="MR314" s="92"/>
      <c r="MS314" s="92"/>
      <c r="MT314" s="92"/>
      <c r="MU314" s="92"/>
      <c r="MV314" s="92"/>
      <c r="MW314" s="92"/>
      <c r="MX314" s="92"/>
      <c r="MY314" s="92"/>
      <c r="MZ314" s="92"/>
      <c r="NA314" s="92"/>
      <c r="NB314" s="92"/>
      <c r="NC314" s="92"/>
      <c r="ND314" s="92"/>
      <c r="NE314" s="92"/>
      <c r="NF314" s="92"/>
      <c r="NG314" s="92"/>
      <c r="NH314" s="92"/>
      <c r="NI314" s="92"/>
      <c r="NJ314" s="92"/>
      <c r="NK314" s="92"/>
      <c r="NL314" s="92"/>
      <c r="NM314" s="92"/>
      <c r="NN314" s="92"/>
      <c r="NO314" s="92"/>
      <c r="NP314" s="92"/>
      <c r="NQ314" s="92"/>
      <c r="NR314" s="92"/>
      <c r="NS314" s="92"/>
      <c r="NT314" s="92"/>
      <c r="NU314" s="92"/>
      <c r="NV314" s="92"/>
      <c r="NW314" s="92"/>
      <c r="NX314" s="92"/>
      <c r="NY314" s="92"/>
      <c r="NZ314" s="92"/>
      <c r="OA314" s="92"/>
      <c r="OB314" s="92"/>
      <c r="OC314" s="92"/>
      <c r="OD314" s="92"/>
      <c r="OE314" s="92"/>
      <c r="OF314" s="92"/>
      <c r="OG314" s="92"/>
      <c r="OH314" s="92"/>
      <c r="OI314" s="92"/>
      <c r="OJ314" s="92"/>
      <c r="OK314" s="92"/>
      <c r="OL314" s="92"/>
      <c r="OM314" s="92"/>
      <c r="ON314" s="92"/>
      <c r="OO314" s="92"/>
      <c r="OP314" s="92"/>
      <c r="OQ314" s="92"/>
      <c r="OR314" s="92"/>
      <c r="OS314" s="92"/>
      <c r="OT314" s="92"/>
      <c r="OU314" s="92"/>
      <c r="OV314" s="92"/>
      <c r="OW314" s="92"/>
      <c r="OX314" s="92"/>
      <c r="OY314" s="92"/>
      <c r="OZ314" s="92"/>
      <c r="PA314" s="92"/>
      <c r="PB314" s="92"/>
      <c r="PC314" s="92"/>
      <c r="PD314" s="92"/>
      <c r="PE314" s="92"/>
      <c r="PF314" s="92"/>
      <c r="PG314" s="92"/>
      <c r="PH314" s="92"/>
      <c r="PI314" s="92"/>
      <c r="PJ314" s="92"/>
      <c r="PK314" s="92"/>
      <c r="PL314" s="92"/>
      <c r="PM314" s="92"/>
      <c r="PN314" s="92"/>
      <c r="PO314" s="92"/>
      <c r="PP314" s="92"/>
      <c r="PQ314" s="92"/>
      <c r="PR314" s="92"/>
      <c r="PS314" s="92"/>
      <c r="PT314" s="92"/>
      <c r="PU314" s="92"/>
      <c r="PV314" s="92"/>
      <c r="PW314" s="92"/>
      <c r="PX314" s="92"/>
      <c r="PY314" s="92"/>
      <c r="PZ314" s="92"/>
      <c r="QA314" s="92"/>
      <c r="QB314" s="92"/>
      <c r="QC314" s="92"/>
      <c r="QD314" s="92"/>
      <c r="QE314" s="92"/>
      <c r="QF314" s="92"/>
      <c r="QG314" s="92"/>
      <c r="QH314" s="92"/>
      <c r="QI314" s="92"/>
      <c r="QJ314" s="92"/>
      <c r="QK314" s="92"/>
      <c r="QL314" s="92"/>
      <c r="QM314" s="92"/>
      <c r="QN314" s="92"/>
      <c r="QO314" s="92"/>
      <c r="QP314" s="92"/>
      <c r="QQ314" s="92"/>
      <c r="QR314" s="92"/>
      <c r="QS314" s="92"/>
      <c r="QT314" s="92"/>
      <c r="QU314" s="92"/>
      <c r="QV314" s="92"/>
      <c r="QW314" s="92"/>
      <c r="QX314" s="92"/>
      <c r="QY314" s="92"/>
      <c r="QZ314" s="92"/>
      <c r="RA314" s="92"/>
      <c r="RB314" s="92"/>
      <c r="RC314" s="92"/>
      <c r="RD314" s="92"/>
      <c r="RE314" s="92"/>
      <c r="RF314" s="92"/>
      <c r="RG314" s="92"/>
      <c r="RH314" s="92"/>
      <c r="RI314" s="92"/>
      <c r="RJ314" s="92"/>
      <c r="RK314" s="92"/>
      <c r="RL314" s="92"/>
      <c r="RM314" s="92"/>
      <c r="RN314" s="92"/>
      <c r="RO314" s="92"/>
      <c r="RP314" s="92"/>
      <c r="RQ314" s="92"/>
      <c r="RR314" s="92"/>
      <c r="RS314" s="92"/>
      <c r="RT314" s="92"/>
      <c r="RU314" s="92"/>
      <c r="RV314" s="92"/>
      <c r="RW314" s="92"/>
      <c r="RX314" s="92"/>
      <c r="RY314" s="92"/>
      <c r="RZ314" s="92"/>
      <c r="SA314" s="92"/>
      <c r="SB314" s="92"/>
      <c r="SC314" s="92"/>
      <c r="SD314" s="92"/>
      <c r="SE314" s="92"/>
      <c r="SF314" s="92"/>
      <c r="SG314" s="92"/>
      <c r="SH314" s="92"/>
      <c r="SI314" s="92"/>
      <c r="SJ314" s="92"/>
      <c r="SK314" s="92"/>
      <c r="SL314" s="92"/>
      <c r="SM314" s="92"/>
      <c r="SN314" s="92"/>
      <c r="SO314" s="92"/>
      <c r="SP314" s="92"/>
      <c r="SQ314" s="92"/>
      <c r="SR314" s="92"/>
      <c r="SS314" s="92"/>
      <c r="ST314" s="92"/>
      <c r="SU314" s="92"/>
      <c r="SV314" s="92"/>
      <c r="SW314" s="92"/>
      <c r="SX314" s="92"/>
      <c r="SY314" s="92"/>
      <c r="SZ314" s="92"/>
      <c r="TA314" s="92"/>
      <c r="TB314" s="92"/>
      <c r="TC314" s="92"/>
      <c r="TD314" s="92"/>
      <c r="TE314" s="92"/>
      <c r="TF314" s="92"/>
      <c r="TG314" s="92"/>
      <c r="TH314" s="92"/>
      <c r="TI314" s="92"/>
      <c r="TJ314" s="92"/>
      <c r="TK314" s="92"/>
      <c r="TL314" s="92"/>
      <c r="TM314" s="92"/>
      <c r="TN314" s="92"/>
      <c r="TO314" s="92"/>
      <c r="TP314" s="92"/>
      <c r="TQ314" s="92"/>
      <c r="TR314" s="92"/>
      <c r="TS314" s="92"/>
      <c r="TT314" s="92"/>
      <c r="TU314" s="92"/>
      <c r="TV314" s="92"/>
      <c r="TW314" s="92"/>
      <c r="TX314" s="92"/>
      <c r="TY314" s="92"/>
      <c r="TZ314" s="92"/>
      <c r="UA314" s="92"/>
      <c r="UB314" s="92"/>
      <c r="UC314" s="92"/>
      <c r="UD314" s="92"/>
      <c r="UE314" s="92"/>
      <c r="UF314" s="92"/>
      <c r="UG314" s="92"/>
      <c r="UH314" s="92"/>
      <c r="UI314" s="92"/>
      <c r="UJ314" s="92"/>
      <c r="UK314" s="92"/>
      <c r="UL314" s="92"/>
      <c r="UM314" s="92"/>
      <c r="UN314" s="92"/>
      <c r="UO314" s="92"/>
      <c r="UP314" s="92"/>
      <c r="UQ314" s="92"/>
      <c r="UR314" s="92"/>
      <c r="US314" s="92"/>
      <c r="UT314" s="92"/>
      <c r="UU314" s="92"/>
      <c r="UV314" s="92"/>
      <c r="UW314" s="92"/>
      <c r="UX314" s="92"/>
      <c r="UY314" s="92"/>
      <c r="UZ314" s="92"/>
      <c r="VA314" s="92"/>
      <c r="VB314" s="92"/>
      <c r="VC314" s="92"/>
      <c r="VD314" s="92"/>
      <c r="VE314" s="92"/>
      <c r="VF314" s="92"/>
      <c r="VG314" s="92"/>
      <c r="VH314" s="92"/>
      <c r="VI314" s="92"/>
      <c r="VJ314" s="92"/>
      <c r="VK314" s="92"/>
      <c r="VL314" s="92"/>
      <c r="VM314" s="92"/>
      <c r="VN314" s="92"/>
      <c r="VO314" s="92"/>
      <c r="VP314" s="92"/>
      <c r="VQ314" s="92"/>
      <c r="VR314" s="92"/>
      <c r="VS314" s="92"/>
      <c r="VT314" s="92"/>
      <c r="VU314" s="92"/>
      <c r="VV314" s="92"/>
      <c r="VW314" s="92"/>
      <c r="VX314" s="92"/>
      <c r="VY314" s="92"/>
      <c r="VZ314" s="92"/>
      <c r="WA314" s="92"/>
      <c r="WB314" s="92"/>
      <c r="WC314" s="92"/>
      <c r="WD314" s="92"/>
      <c r="WE314" s="92"/>
      <c r="WF314" s="92"/>
      <c r="WG314" s="92"/>
      <c r="WH314" s="92"/>
      <c r="WI314" s="92"/>
      <c r="WJ314" s="92"/>
      <c r="WK314" s="92"/>
      <c r="WL314" s="92"/>
      <c r="WM314" s="92"/>
      <c r="WN314" s="92"/>
      <c r="WO314" s="92"/>
      <c r="WP314" s="92"/>
      <c r="WQ314" s="92"/>
      <c r="WR314" s="92"/>
      <c r="WS314" s="92"/>
      <c r="WT314" s="92"/>
      <c r="WU314" s="92"/>
      <c r="WV314" s="92"/>
      <c r="WW314" s="92"/>
      <c r="WX314" s="92"/>
      <c r="WY314" s="92"/>
      <c r="WZ314" s="92"/>
      <c r="XA314" s="92"/>
      <c r="XB314" s="92"/>
      <c r="XC314" s="92"/>
      <c r="XD314" s="92"/>
      <c r="XE314" s="92"/>
      <c r="XF314" s="92"/>
      <c r="XG314" s="92"/>
      <c r="XH314" s="92"/>
      <c r="XI314" s="92"/>
      <c r="XJ314" s="92"/>
      <c r="XK314" s="92"/>
      <c r="XL314" s="92"/>
      <c r="XM314" s="92"/>
      <c r="XN314" s="92"/>
      <c r="XO314" s="92"/>
      <c r="XP314" s="92"/>
      <c r="XQ314" s="92"/>
      <c r="XR314" s="92"/>
      <c r="XS314" s="92"/>
      <c r="XT314" s="92"/>
      <c r="XU314" s="92"/>
      <c r="XV314" s="92"/>
      <c r="XW314" s="92"/>
      <c r="XX314" s="92"/>
      <c r="XY314" s="92"/>
      <c r="XZ314" s="92"/>
      <c r="YA314" s="92"/>
      <c r="YB314" s="92"/>
      <c r="YC314" s="92"/>
      <c r="YD314" s="92"/>
      <c r="YE314" s="92"/>
      <c r="YF314" s="92"/>
      <c r="YG314" s="92"/>
      <c r="YH314" s="92"/>
      <c r="YI314" s="92"/>
      <c r="YJ314" s="92"/>
      <c r="YK314" s="92"/>
      <c r="YL314" s="92"/>
      <c r="YM314" s="92"/>
      <c r="YN314" s="92"/>
      <c r="YO314" s="92"/>
      <c r="YP314" s="92"/>
      <c r="YQ314" s="92"/>
      <c r="YR314" s="92"/>
      <c r="YS314" s="92"/>
      <c r="YT314" s="92"/>
      <c r="YU314" s="92"/>
      <c r="YV314" s="92"/>
      <c r="YW314" s="92"/>
      <c r="YX314" s="92"/>
      <c r="YY314" s="92"/>
      <c r="YZ314" s="92"/>
      <c r="ZA314" s="92"/>
      <c r="ZB314" s="92"/>
      <c r="ZC314" s="92"/>
      <c r="ZD314" s="92"/>
      <c r="ZE314" s="92"/>
      <c r="ZF314" s="92"/>
      <c r="ZG314" s="92"/>
      <c r="ZH314" s="92"/>
      <c r="ZI314" s="92"/>
      <c r="ZJ314" s="92"/>
      <c r="ZK314" s="92"/>
      <c r="ZL314" s="92"/>
      <c r="ZM314" s="92"/>
      <c r="ZN314" s="92"/>
      <c r="ZO314" s="92"/>
      <c r="ZP314" s="92"/>
      <c r="ZQ314" s="92"/>
      <c r="ZR314" s="92"/>
      <c r="ZS314" s="92"/>
      <c r="ZT314" s="92"/>
      <c r="ZU314" s="92"/>
      <c r="ZV314" s="92"/>
      <c r="ZW314" s="92"/>
      <c r="ZX314" s="92"/>
      <c r="ZY314" s="92"/>
      <c r="ZZ314" s="92"/>
      <c r="AAA314" s="92"/>
      <c r="AAB314" s="92"/>
      <c r="AAC314" s="92"/>
      <c r="AAD314" s="92"/>
      <c r="AAE314" s="92"/>
      <c r="AAF314" s="92"/>
      <c r="AAG314" s="92"/>
      <c r="AAH314" s="92"/>
      <c r="AAI314" s="92"/>
      <c r="AAJ314" s="92"/>
      <c r="AAK314" s="92"/>
      <c r="AAL314" s="92"/>
      <c r="AAM314" s="92"/>
      <c r="AAN314" s="92"/>
      <c r="AAO314" s="92"/>
      <c r="AAP314" s="92"/>
      <c r="AAQ314" s="92"/>
      <c r="AAR314" s="92"/>
      <c r="AAS314" s="92"/>
      <c r="AAT314" s="92"/>
      <c r="AAU314" s="92"/>
      <c r="AAV314" s="92"/>
      <c r="AAW314" s="92"/>
      <c r="AAX314" s="92"/>
      <c r="AAY314" s="92"/>
      <c r="AAZ314" s="92"/>
      <c r="ABA314" s="92"/>
      <c r="ABB314" s="92"/>
      <c r="ABC314" s="92"/>
      <c r="ABD314" s="92"/>
      <c r="ABE314" s="92"/>
      <c r="ABF314" s="92"/>
      <c r="ABG314" s="92"/>
      <c r="ABH314" s="92"/>
      <c r="ABI314" s="92"/>
      <c r="ABJ314" s="92"/>
      <c r="ABK314" s="92"/>
      <c r="ABL314" s="92"/>
      <c r="ABM314" s="92"/>
      <c r="ABN314" s="92"/>
      <c r="ABO314" s="92"/>
      <c r="ABP314" s="92"/>
      <c r="ABQ314" s="92"/>
      <c r="ABR314" s="92"/>
      <c r="ABS314" s="92"/>
      <c r="ABT314" s="92"/>
      <c r="ABU314" s="92"/>
      <c r="ABV314" s="92"/>
      <c r="ABW314" s="92"/>
      <c r="ABX314" s="92"/>
      <c r="ABY314" s="92"/>
      <c r="ABZ314" s="92"/>
      <c r="ACA314" s="92"/>
      <c r="ACB314" s="92"/>
      <c r="ACC314" s="92"/>
      <c r="ACD314" s="92"/>
      <c r="ACE314" s="92"/>
      <c r="ACF314" s="92"/>
      <c r="ACG314" s="92"/>
      <c r="ACH314" s="92"/>
      <c r="ACI314" s="92"/>
      <c r="ACJ314" s="92"/>
      <c r="ACK314" s="92"/>
      <c r="ACL314" s="92"/>
      <c r="ACM314" s="92"/>
      <c r="ACN314" s="92"/>
      <c r="ACO314" s="92"/>
      <c r="ACP314" s="92"/>
      <c r="ACQ314" s="92"/>
      <c r="ACR314" s="92"/>
      <c r="ACS314" s="92"/>
      <c r="ACT314" s="92"/>
      <c r="ACU314" s="92"/>
      <c r="ACV314" s="92"/>
      <c r="ACW314" s="92"/>
      <c r="ACX314" s="92"/>
      <c r="ACY314" s="92"/>
      <c r="ACZ314" s="92"/>
      <c r="ADA314" s="92"/>
      <c r="ADB314" s="92"/>
      <c r="ADC314" s="92"/>
      <c r="ADD314" s="92"/>
      <c r="ADE314" s="92"/>
      <c r="ADF314" s="92"/>
      <c r="ADG314" s="92"/>
      <c r="ADH314" s="92"/>
      <c r="ADI314" s="92"/>
      <c r="ADJ314" s="92"/>
      <c r="ADK314" s="92"/>
      <c r="ADL314" s="92"/>
      <c r="ADM314" s="92"/>
      <c r="ADN314" s="92"/>
      <c r="ADO314" s="92"/>
      <c r="ADP314" s="92"/>
      <c r="ADQ314" s="92"/>
      <c r="ADR314" s="92"/>
      <c r="ADS314" s="92"/>
      <c r="ADT314" s="92"/>
      <c r="ADU314" s="92"/>
      <c r="ADV314" s="92"/>
      <c r="ADW314" s="92"/>
      <c r="ADX314" s="92"/>
      <c r="ADY314" s="92"/>
      <c r="ADZ314" s="92"/>
      <c r="AEA314" s="92"/>
      <c r="AEB314" s="92"/>
      <c r="AEC314" s="92"/>
      <c r="AED314" s="92"/>
      <c r="AEE314" s="92"/>
      <c r="AEF314" s="92"/>
      <c r="AEG314" s="92"/>
      <c r="AEH314" s="92"/>
      <c r="AEI314" s="92"/>
      <c r="AEJ314" s="92"/>
      <c r="AEK314" s="92"/>
      <c r="AEL314" s="92"/>
      <c r="AEM314" s="92"/>
      <c r="AEN314" s="92"/>
      <c r="AEO314" s="92"/>
      <c r="AEP314" s="92"/>
      <c r="AEQ314" s="92"/>
      <c r="AER314" s="92"/>
      <c r="AES314" s="92"/>
      <c r="AET314" s="92"/>
      <c r="AEU314" s="92"/>
      <c r="AEV314" s="92"/>
      <c r="AEW314" s="92"/>
      <c r="AEX314" s="92"/>
      <c r="AEY314" s="92"/>
      <c r="AEZ314" s="92"/>
      <c r="AFA314" s="92"/>
      <c r="AFB314" s="92"/>
      <c r="AFC314" s="92"/>
      <c r="AFD314" s="92"/>
      <c r="AFE314" s="92"/>
      <c r="AFF314" s="92"/>
      <c r="AFG314" s="92"/>
      <c r="AFH314" s="92"/>
      <c r="AFI314" s="92"/>
      <c r="AFJ314" s="92"/>
      <c r="AFK314" s="92"/>
      <c r="AFL314" s="92"/>
      <c r="AFM314" s="92"/>
      <c r="AFN314" s="92"/>
      <c r="AFO314" s="92"/>
      <c r="AFP314" s="92"/>
      <c r="AFQ314" s="92"/>
      <c r="AFR314" s="92"/>
      <c r="AFS314" s="92"/>
      <c r="AFT314" s="92"/>
      <c r="AFU314" s="92"/>
      <c r="AFV314" s="92"/>
      <c r="AFW314" s="92"/>
      <c r="AFX314" s="92"/>
      <c r="AFY314" s="92"/>
      <c r="AFZ314" s="92"/>
      <c r="AGA314" s="92"/>
      <c r="AGB314" s="92"/>
      <c r="AGC314" s="92"/>
      <c r="AGD314" s="92"/>
      <c r="AGE314" s="92"/>
      <c r="AGF314" s="92"/>
      <c r="AGG314" s="92"/>
      <c r="AGH314" s="92"/>
      <c r="AGI314" s="92"/>
      <c r="AGJ314" s="92"/>
      <c r="AGK314" s="92"/>
      <c r="AGL314" s="92"/>
      <c r="AGM314" s="92"/>
      <c r="AGN314" s="92"/>
      <c r="AGO314" s="92"/>
      <c r="AGP314" s="92"/>
      <c r="AGQ314" s="92"/>
      <c r="AGR314" s="92"/>
      <c r="AGS314" s="92"/>
      <c r="AGT314" s="92"/>
      <c r="AGU314" s="92"/>
      <c r="AGV314" s="92"/>
      <c r="AGW314" s="92"/>
      <c r="AGX314" s="92"/>
      <c r="AGY314" s="92"/>
      <c r="AGZ314" s="92"/>
      <c r="AHA314" s="92"/>
      <c r="AHB314" s="92"/>
      <c r="AHC314" s="92"/>
      <c r="AHD314" s="92"/>
      <c r="AHE314" s="92"/>
      <c r="AHF314" s="92"/>
      <c r="AHG314" s="92"/>
      <c r="AHH314" s="92"/>
      <c r="AHI314" s="92"/>
      <c r="AHJ314" s="92"/>
      <c r="AHK314" s="92"/>
      <c r="AHL314" s="92"/>
      <c r="AHM314" s="92"/>
      <c r="AHN314" s="92"/>
      <c r="AHO314" s="92"/>
      <c r="AHP314" s="92"/>
      <c r="AHQ314" s="92"/>
      <c r="AHR314" s="92"/>
      <c r="AHS314" s="92"/>
      <c r="AHT314" s="92"/>
      <c r="AHU314" s="92"/>
      <c r="AHV314" s="92"/>
      <c r="AHW314" s="92"/>
      <c r="AHX314" s="92"/>
      <c r="AHY314" s="92"/>
      <c r="AHZ314" s="92"/>
      <c r="AIA314" s="92"/>
      <c r="AIB314" s="92"/>
      <c r="AIC314" s="92"/>
      <c r="AID314" s="92"/>
      <c r="AIE314" s="92"/>
      <c r="AIF314" s="92"/>
      <c r="AIG314" s="92"/>
      <c r="AIH314" s="92"/>
      <c r="AII314" s="92"/>
      <c r="AIJ314" s="92"/>
      <c r="AIK314" s="92"/>
      <c r="AIL314" s="92"/>
      <c r="AIM314" s="92"/>
      <c r="AIN314" s="92"/>
      <c r="AIO314" s="92"/>
      <c r="AIP314" s="92"/>
      <c r="AIQ314" s="92"/>
      <c r="AIR314" s="92"/>
      <c r="AIS314" s="92"/>
      <c r="AIT314" s="92"/>
      <c r="AIU314" s="92"/>
      <c r="AIV314" s="92"/>
      <c r="AIW314" s="92"/>
      <c r="AIX314" s="92"/>
      <c r="AIY314" s="92"/>
      <c r="AIZ314" s="92"/>
      <c r="AJA314" s="92"/>
      <c r="AJB314" s="92"/>
      <c r="AJC314" s="92"/>
      <c r="AJD314" s="92"/>
      <c r="AJE314" s="92"/>
      <c r="AJF314" s="92"/>
      <c r="AJG314" s="92"/>
      <c r="AJH314" s="92"/>
      <c r="AJI314" s="92"/>
      <c r="AJJ314" s="92"/>
      <c r="AJK314" s="92"/>
    </row>
    <row r="315" spans="1:947" s="515" customFormat="1" ht="12.75" customHeight="1">
      <c r="A315" s="93"/>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c r="CK315" s="92"/>
      <c r="CL315" s="92"/>
      <c r="CM315" s="92"/>
      <c r="CN315" s="92"/>
      <c r="CO315" s="92"/>
      <c r="CP315" s="92"/>
      <c r="CQ315" s="92"/>
      <c r="CR315" s="92"/>
      <c r="CS315" s="92"/>
      <c r="CT315" s="92"/>
      <c r="CU315" s="92"/>
      <c r="CV315" s="92"/>
      <c r="CW315" s="92"/>
      <c r="CX315" s="92"/>
      <c r="CY315" s="92"/>
      <c r="CZ315" s="92"/>
      <c r="DA315" s="92"/>
      <c r="DB315" s="92"/>
      <c r="DC315" s="92"/>
      <c r="DD315" s="92"/>
      <c r="DE315" s="92"/>
      <c r="DF315" s="92"/>
      <c r="DG315" s="92"/>
      <c r="DH315" s="92"/>
      <c r="DI315" s="92"/>
      <c r="DJ315" s="92"/>
      <c r="DK315" s="92"/>
      <c r="DL315" s="92"/>
      <c r="DM315" s="92"/>
      <c r="DN315" s="92"/>
      <c r="DO315" s="92"/>
      <c r="DP315" s="92"/>
      <c r="DQ315" s="92"/>
      <c r="DR315" s="92"/>
      <c r="DS315" s="92"/>
      <c r="DT315" s="92"/>
      <c r="DU315" s="92"/>
      <c r="DV315" s="92"/>
      <c r="DW315" s="92"/>
      <c r="DX315" s="92"/>
      <c r="DY315" s="92"/>
      <c r="DZ315" s="92"/>
      <c r="EA315" s="92"/>
      <c r="EB315" s="92"/>
      <c r="EC315" s="92"/>
      <c r="ED315" s="92"/>
      <c r="EE315" s="92"/>
      <c r="EF315" s="92"/>
      <c r="EG315" s="92"/>
      <c r="EH315" s="92"/>
      <c r="EI315" s="92"/>
      <c r="EJ315" s="92"/>
      <c r="EK315" s="92"/>
      <c r="EL315" s="92"/>
      <c r="EM315" s="92"/>
      <c r="EN315" s="92"/>
      <c r="EO315" s="92"/>
      <c r="EP315" s="92"/>
      <c r="EQ315" s="92"/>
      <c r="ER315" s="92"/>
      <c r="ES315" s="92"/>
      <c r="ET315" s="92"/>
      <c r="EU315" s="92"/>
      <c r="EV315" s="92"/>
      <c r="EW315" s="92"/>
      <c r="EX315" s="92"/>
      <c r="EY315" s="92"/>
      <c r="EZ315" s="92"/>
      <c r="FA315" s="92"/>
      <c r="FB315" s="92"/>
      <c r="FC315" s="92"/>
      <c r="FD315" s="92"/>
      <c r="FE315" s="92"/>
      <c r="FF315" s="92"/>
      <c r="FG315" s="92"/>
      <c r="FH315" s="92"/>
      <c r="FI315" s="92"/>
      <c r="FJ315" s="92"/>
      <c r="FK315" s="92"/>
      <c r="FL315" s="92"/>
      <c r="FM315" s="92"/>
      <c r="FN315" s="92"/>
      <c r="FO315" s="92"/>
      <c r="FP315" s="92"/>
      <c r="FQ315" s="92"/>
      <c r="FR315" s="92"/>
      <c r="FS315" s="92"/>
      <c r="FT315" s="92"/>
      <c r="FU315" s="92"/>
      <c r="FV315" s="92"/>
      <c r="FW315" s="92"/>
      <c r="FX315" s="92"/>
      <c r="FY315" s="92"/>
      <c r="FZ315" s="92"/>
      <c r="GA315" s="92"/>
      <c r="GB315" s="92"/>
      <c r="GC315" s="92"/>
      <c r="GD315" s="92"/>
      <c r="GE315" s="92"/>
      <c r="GF315" s="92"/>
      <c r="GG315" s="92"/>
      <c r="GH315" s="92"/>
      <c r="GI315" s="92"/>
      <c r="GJ315" s="92"/>
      <c r="GK315" s="92"/>
      <c r="GL315" s="92"/>
      <c r="GM315" s="92"/>
      <c r="GN315" s="92"/>
      <c r="GO315" s="92"/>
      <c r="GP315" s="92"/>
      <c r="GQ315" s="92"/>
      <c r="GR315" s="92"/>
      <c r="GS315" s="92"/>
      <c r="GT315" s="92"/>
      <c r="GU315" s="92"/>
      <c r="GV315" s="92"/>
      <c r="GW315" s="92"/>
      <c r="GX315" s="92"/>
      <c r="GY315" s="92"/>
      <c r="GZ315" s="92"/>
      <c r="HA315" s="92"/>
      <c r="HB315" s="92"/>
      <c r="HC315" s="92"/>
      <c r="HD315" s="92"/>
      <c r="HE315" s="92"/>
      <c r="HF315" s="92"/>
      <c r="HG315" s="92"/>
      <c r="HH315" s="92"/>
      <c r="HI315" s="92"/>
      <c r="HJ315" s="92"/>
      <c r="HK315" s="92"/>
      <c r="HL315" s="92"/>
      <c r="HM315" s="92"/>
      <c r="HN315" s="92"/>
      <c r="HO315" s="92"/>
      <c r="HP315" s="92"/>
      <c r="HQ315" s="92"/>
      <c r="HR315" s="92"/>
      <c r="HS315" s="92"/>
      <c r="HT315" s="92"/>
      <c r="HU315" s="92"/>
      <c r="HV315" s="92"/>
      <c r="HW315" s="92"/>
      <c r="HX315" s="92"/>
      <c r="HY315" s="92"/>
      <c r="HZ315" s="92"/>
      <c r="IA315" s="92"/>
      <c r="IB315" s="92"/>
      <c r="IC315" s="92"/>
      <c r="ID315" s="92"/>
      <c r="IE315" s="92"/>
      <c r="IF315" s="92"/>
      <c r="IG315" s="92"/>
      <c r="IH315" s="92"/>
      <c r="II315" s="92"/>
      <c r="IJ315" s="92"/>
      <c r="IK315" s="92"/>
      <c r="IL315" s="92"/>
      <c r="IM315" s="92"/>
      <c r="IN315" s="92"/>
      <c r="IO315" s="92"/>
      <c r="IP315" s="92"/>
      <c r="IQ315" s="92"/>
      <c r="IR315" s="92"/>
      <c r="IS315" s="92"/>
      <c r="IT315" s="92"/>
      <c r="IU315" s="92"/>
      <c r="IV315" s="92"/>
      <c r="IW315" s="92"/>
      <c r="IX315" s="92"/>
      <c r="IY315" s="92"/>
      <c r="IZ315" s="92"/>
      <c r="JA315" s="92"/>
      <c r="JB315" s="92"/>
      <c r="JC315" s="92"/>
      <c r="JD315" s="92"/>
      <c r="JE315" s="92"/>
      <c r="JF315" s="92"/>
      <c r="JG315" s="92"/>
      <c r="JH315" s="92"/>
      <c r="JI315" s="92"/>
      <c r="JJ315" s="92"/>
      <c r="JK315" s="92"/>
      <c r="JL315" s="92"/>
      <c r="JM315" s="92"/>
      <c r="JN315" s="92"/>
      <c r="JO315" s="92"/>
      <c r="JP315" s="92"/>
      <c r="JQ315" s="92"/>
      <c r="JR315" s="92"/>
      <c r="JS315" s="92"/>
      <c r="JT315" s="92"/>
      <c r="JU315" s="92"/>
      <c r="JV315" s="92"/>
      <c r="JW315" s="92"/>
      <c r="JX315" s="92"/>
      <c r="JY315" s="92"/>
      <c r="JZ315" s="92"/>
      <c r="KA315" s="92"/>
      <c r="KB315" s="92"/>
      <c r="KC315" s="92"/>
      <c r="KD315" s="92"/>
      <c r="KE315" s="92"/>
      <c r="KF315" s="92"/>
      <c r="KG315" s="92"/>
      <c r="KH315" s="92"/>
      <c r="KI315" s="92"/>
      <c r="KJ315" s="92"/>
      <c r="KK315" s="92"/>
      <c r="KL315" s="92"/>
      <c r="KM315" s="92"/>
      <c r="KN315" s="92"/>
      <c r="KO315" s="92"/>
      <c r="KP315" s="92"/>
      <c r="KQ315" s="92"/>
      <c r="KR315" s="92"/>
      <c r="KS315" s="92"/>
      <c r="KT315" s="92"/>
      <c r="KU315" s="92"/>
      <c r="KV315" s="92"/>
      <c r="KW315" s="92"/>
      <c r="KX315" s="92"/>
      <c r="KY315" s="92"/>
      <c r="KZ315" s="92"/>
      <c r="LA315" s="92"/>
      <c r="LB315" s="92"/>
      <c r="LC315" s="92"/>
      <c r="LD315" s="92"/>
      <c r="LE315" s="92"/>
      <c r="LF315" s="92"/>
      <c r="LG315" s="92"/>
      <c r="LH315" s="92"/>
      <c r="LI315" s="92"/>
      <c r="LJ315" s="92"/>
      <c r="LK315" s="92"/>
      <c r="LL315" s="92"/>
      <c r="LM315" s="92"/>
      <c r="LN315" s="92"/>
      <c r="LO315" s="92"/>
      <c r="LP315" s="92"/>
      <c r="LQ315" s="92"/>
      <c r="LR315" s="92"/>
      <c r="LS315" s="92"/>
      <c r="LT315" s="92"/>
      <c r="LU315" s="92"/>
      <c r="LV315" s="92"/>
      <c r="LW315" s="92"/>
      <c r="LX315" s="92"/>
      <c r="LY315" s="92"/>
      <c r="LZ315" s="92"/>
      <c r="MA315" s="92"/>
      <c r="MB315" s="92"/>
      <c r="MC315" s="92"/>
      <c r="MD315" s="92"/>
      <c r="ME315" s="92"/>
      <c r="MF315" s="92"/>
      <c r="MG315" s="92"/>
      <c r="MH315" s="92"/>
      <c r="MI315" s="92"/>
      <c r="MJ315" s="92"/>
      <c r="MK315" s="92"/>
      <c r="ML315" s="92"/>
      <c r="MM315" s="92"/>
      <c r="MN315" s="92"/>
      <c r="MO315" s="92"/>
      <c r="MP315" s="92"/>
      <c r="MQ315" s="92"/>
      <c r="MR315" s="92"/>
      <c r="MS315" s="92"/>
      <c r="MT315" s="92"/>
      <c r="MU315" s="92"/>
      <c r="MV315" s="92"/>
      <c r="MW315" s="92"/>
      <c r="MX315" s="92"/>
      <c r="MY315" s="92"/>
      <c r="MZ315" s="92"/>
      <c r="NA315" s="92"/>
      <c r="NB315" s="92"/>
      <c r="NC315" s="92"/>
      <c r="ND315" s="92"/>
      <c r="NE315" s="92"/>
      <c r="NF315" s="92"/>
      <c r="NG315" s="92"/>
      <c r="NH315" s="92"/>
      <c r="NI315" s="92"/>
      <c r="NJ315" s="92"/>
      <c r="NK315" s="92"/>
      <c r="NL315" s="92"/>
      <c r="NM315" s="92"/>
      <c r="NN315" s="92"/>
      <c r="NO315" s="92"/>
      <c r="NP315" s="92"/>
      <c r="NQ315" s="92"/>
      <c r="NR315" s="92"/>
      <c r="NS315" s="92"/>
      <c r="NT315" s="92"/>
      <c r="NU315" s="92"/>
      <c r="NV315" s="92"/>
      <c r="NW315" s="92"/>
      <c r="NX315" s="92"/>
      <c r="NY315" s="92"/>
      <c r="NZ315" s="92"/>
      <c r="OA315" s="92"/>
      <c r="OB315" s="92"/>
      <c r="OC315" s="92"/>
      <c r="OD315" s="92"/>
      <c r="OE315" s="92"/>
      <c r="OF315" s="92"/>
      <c r="OG315" s="92"/>
      <c r="OH315" s="92"/>
      <c r="OI315" s="92"/>
      <c r="OJ315" s="92"/>
      <c r="OK315" s="92"/>
      <c r="OL315" s="92"/>
      <c r="OM315" s="92"/>
      <c r="ON315" s="92"/>
      <c r="OO315" s="92"/>
      <c r="OP315" s="92"/>
      <c r="OQ315" s="92"/>
      <c r="OR315" s="92"/>
      <c r="OS315" s="92"/>
      <c r="OT315" s="92"/>
      <c r="OU315" s="92"/>
      <c r="OV315" s="92"/>
      <c r="OW315" s="92"/>
      <c r="OX315" s="92"/>
      <c r="OY315" s="92"/>
      <c r="OZ315" s="92"/>
      <c r="PA315" s="92"/>
      <c r="PB315" s="92"/>
      <c r="PC315" s="92"/>
      <c r="PD315" s="92"/>
      <c r="PE315" s="92"/>
      <c r="PF315" s="92"/>
      <c r="PG315" s="92"/>
      <c r="PH315" s="92"/>
      <c r="PI315" s="92"/>
      <c r="PJ315" s="92"/>
      <c r="PK315" s="92"/>
      <c r="PL315" s="92"/>
      <c r="PM315" s="92"/>
      <c r="PN315" s="92"/>
      <c r="PO315" s="92"/>
      <c r="PP315" s="92"/>
      <c r="PQ315" s="92"/>
      <c r="PR315" s="92"/>
      <c r="PS315" s="92"/>
      <c r="PT315" s="92"/>
      <c r="PU315" s="92"/>
      <c r="PV315" s="92"/>
      <c r="PW315" s="92"/>
      <c r="PX315" s="92"/>
      <c r="PY315" s="92"/>
      <c r="PZ315" s="92"/>
      <c r="QA315" s="92"/>
      <c r="QB315" s="92"/>
      <c r="QC315" s="92"/>
      <c r="QD315" s="92"/>
      <c r="QE315" s="92"/>
      <c r="QF315" s="92"/>
      <c r="QG315" s="92"/>
      <c r="QH315" s="92"/>
      <c r="QI315" s="92"/>
      <c r="QJ315" s="92"/>
      <c r="QK315" s="92"/>
      <c r="QL315" s="92"/>
      <c r="QM315" s="92"/>
      <c r="QN315" s="92"/>
      <c r="QO315" s="92"/>
      <c r="QP315" s="92"/>
      <c r="QQ315" s="92"/>
      <c r="QR315" s="92"/>
      <c r="QS315" s="92"/>
      <c r="QT315" s="92"/>
      <c r="QU315" s="92"/>
      <c r="QV315" s="92"/>
      <c r="QW315" s="92"/>
      <c r="QX315" s="92"/>
      <c r="QY315" s="92"/>
      <c r="QZ315" s="92"/>
      <c r="RA315" s="92"/>
      <c r="RB315" s="92"/>
      <c r="RC315" s="92"/>
      <c r="RD315" s="92"/>
      <c r="RE315" s="92"/>
      <c r="RF315" s="92"/>
      <c r="RG315" s="92"/>
      <c r="RH315" s="92"/>
      <c r="RI315" s="92"/>
      <c r="RJ315" s="92"/>
      <c r="RK315" s="92"/>
      <c r="RL315" s="92"/>
      <c r="RM315" s="92"/>
      <c r="RN315" s="92"/>
      <c r="RO315" s="92"/>
      <c r="RP315" s="92"/>
      <c r="RQ315" s="92"/>
      <c r="RR315" s="92"/>
      <c r="RS315" s="92"/>
      <c r="RT315" s="92"/>
      <c r="RU315" s="92"/>
      <c r="RV315" s="92"/>
      <c r="RW315" s="92"/>
      <c r="RX315" s="92"/>
      <c r="RY315" s="92"/>
      <c r="RZ315" s="92"/>
      <c r="SA315" s="92"/>
      <c r="SB315" s="92"/>
      <c r="SC315" s="92"/>
      <c r="SD315" s="92"/>
      <c r="SE315" s="92"/>
      <c r="SF315" s="92"/>
      <c r="SG315" s="92"/>
      <c r="SH315" s="92"/>
      <c r="SI315" s="92"/>
      <c r="SJ315" s="92"/>
      <c r="SK315" s="92"/>
      <c r="SL315" s="92"/>
      <c r="SM315" s="92"/>
      <c r="SN315" s="92"/>
      <c r="SO315" s="92"/>
      <c r="SP315" s="92"/>
      <c r="SQ315" s="92"/>
      <c r="SR315" s="92"/>
      <c r="SS315" s="92"/>
      <c r="ST315" s="92"/>
      <c r="SU315" s="92"/>
      <c r="SV315" s="92"/>
      <c r="SW315" s="92"/>
      <c r="SX315" s="92"/>
      <c r="SY315" s="92"/>
      <c r="SZ315" s="92"/>
      <c r="TA315" s="92"/>
      <c r="TB315" s="92"/>
      <c r="TC315" s="92"/>
      <c r="TD315" s="92"/>
      <c r="TE315" s="92"/>
      <c r="TF315" s="92"/>
      <c r="TG315" s="92"/>
      <c r="TH315" s="92"/>
      <c r="TI315" s="92"/>
      <c r="TJ315" s="92"/>
      <c r="TK315" s="92"/>
      <c r="TL315" s="92"/>
      <c r="TM315" s="92"/>
      <c r="TN315" s="92"/>
      <c r="TO315" s="92"/>
      <c r="TP315" s="92"/>
      <c r="TQ315" s="92"/>
      <c r="TR315" s="92"/>
      <c r="TS315" s="92"/>
      <c r="TT315" s="92"/>
      <c r="TU315" s="92"/>
      <c r="TV315" s="92"/>
      <c r="TW315" s="92"/>
      <c r="TX315" s="92"/>
      <c r="TY315" s="92"/>
      <c r="TZ315" s="92"/>
      <c r="UA315" s="92"/>
      <c r="UB315" s="92"/>
      <c r="UC315" s="92"/>
      <c r="UD315" s="92"/>
      <c r="UE315" s="92"/>
      <c r="UF315" s="92"/>
      <c r="UG315" s="92"/>
      <c r="UH315" s="92"/>
      <c r="UI315" s="92"/>
      <c r="UJ315" s="92"/>
      <c r="UK315" s="92"/>
      <c r="UL315" s="92"/>
      <c r="UM315" s="92"/>
      <c r="UN315" s="92"/>
      <c r="UO315" s="92"/>
      <c r="UP315" s="92"/>
      <c r="UQ315" s="92"/>
      <c r="UR315" s="92"/>
      <c r="US315" s="92"/>
      <c r="UT315" s="92"/>
      <c r="UU315" s="92"/>
      <c r="UV315" s="92"/>
      <c r="UW315" s="92"/>
      <c r="UX315" s="92"/>
      <c r="UY315" s="92"/>
      <c r="UZ315" s="92"/>
      <c r="VA315" s="92"/>
      <c r="VB315" s="92"/>
      <c r="VC315" s="92"/>
      <c r="VD315" s="92"/>
      <c r="VE315" s="92"/>
      <c r="VF315" s="92"/>
      <c r="VG315" s="92"/>
      <c r="VH315" s="92"/>
      <c r="VI315" s="92"/>
      <c r="VJ315" s="92"/>
      <c r="VK315" s="92"/>
      <c r="VL315" s="92"/>
      <c r="VM315" s="92"/>
      <c r="VN315" s="92"/>
      <c r="VO315" s="92"/>
      <c r="VP315" s="92"/>
      <c r="VQ315" s="92"/>
      <c r="VR315" s="92"/>
      <c r="VS315" s="92"/>
      <c r="VT315" s="92"/>
      <c r="VU315" s="92"/>
      <c r="VV315" s="92"/>
      <c r="VW315" s="92"/>
      <c r="VX315" s="92"/>
      <c r="VY315" s="92"/>
      <c r="VZ315" s="92"/>
      <c r="WA315" s="92"/>
      <c r="WB315" s="92"/>
      <c r="WC315" s="92"/>
      <c r="WD315" s="92"/>
      <c r="WE315" s="92"/>
      <c r="WF315" s="92"/>
      <c r="WG315" s="92"/>
      <c r="WH315" s="92"/>
      <c r="WI315" s="92"/>
      <c r="WJ315" s="92"/>
      <c r="WK315" s="92"/>
      <c r="WL315" s="92"/>
      <c r="WM315" s="92"/>
      <c r="WN315" s="92"/>
      <c r="WO315" s="92"/>
      <c r="WP315" s="92"/>
      <c r="WQ315" s="92"/>
      <c r="WR315" s="92"/>
      <c r="WS315" s="92"/>
      <c r="WT315" s="92"/>
      <c r="WU315" s="92"/>
      <c r="WV315" s="92"/>
      <c r="WW315" s="92"/>
      <c r="WX315" s="92"/>
      <c r="WY315" s="92"/>
      <c r="WZ315" s="92"/>
      <c r="XA315" s="92"/>
      <c r="XB315" s="92"/>
      <c r="XC315" s="92"/>
      <c r="XD315" s="92"/>
      <c r="XE315" s="92"/>
      <c r="XF315" s="92"/>
      <c r="XG315" s="92"/>
      <c r="XH315" s="92"/>
      <c r="XI315" s="92"/>
      <c r="XJ315" s="92"/>
      <c r="XK315" s="92"/>
      <c r="XL315" s="92"/>
      <c r="XM315" s="92"/>
      <c r="XN315" s="92"/>
      <c r="XO315" s="92"/>
      <c r="XP315" s="92"/>
      <c r="XQ315" s="92"/>
      <c r="XR315" s="92"/>
      <c r="XS315" s="92"/>
      <c r="XT315" s="92"/>
      <c r="XU315" s="92"/>
      <c r="XV315" s="92"/>
      <c r="XW315" s="92"/>
      <c r="XX315" s="92"/>
      <c r="XY315" s="92"/>
      <c r="XZ315" s="92"/>
      <c r="YA315" s="92"/>
      <c r="YB315" s="92"/>
      <c r="YC315" s="92"/>
      <c r="YD315" s="92"/>
      <c r="YE315" s="92"/>
      <c r="YF315" s="92"/>
      <c r="YG315" s="92"/>
      <c r="YH315" s="92"/>
      <c r="YI315" s="92"/>
      <c r="YJ315" s="92"/>
      <c r="YK315" s="92"/>
      <c r="YL315" s="92"/>
      <c r="YM315" s="92"/>
      <c r="YN315" s="92"/>
      <c r="YO315" s="92"/>
      <c r="YP315" s="92"/>
      <c r="YQ315" s="92"/>
      <c r="YR315" s="92"/>
      <c r="YS315" s="92"/>
      <c r="YT315" s="92"/>
      <c r="YU315" s="92"/>
      <c r="YV315" s="92"/>
      <c r="YW315" s="92"/>
      <c r="YX315" s="92"/>
      <c r="YY315" s="92"/>
      <c r="YZ315" s="92"/>
      <c r="ZA315" s="92"/>
      <c r="ZB315" s="92"/>
      <c r="ZC315" s="92"/>
      <c r="ZD315" s="92"/>
      <c r="ZE315" s="92"/>
      <c r="ZF315" s="92"/>
      <c r="ZG315" s="92"/>
      <c r="ZH315" s="92"/>
      <c r="ZI315" s="92"/>
      <c r="ZJ315" s="92"/>
      <c r="ZK315" s="92"/>
      <c r="ZL315" s="92"/>
      <c r="ZM315" s="92"/>
      <c r="ZN315" s="92"/>
      <c r="ZO315" s="92"/>
      <c r="ZP315" s="92"/>
      <c r="ZQ315" s="92"/>
      <c r="ZR315" s="92"/>
      <c r="ZS315" s="92"/>
      <c r="ZT315" s="92"/>
      <c r="ZU315" s="92"/>
      <c r="ZV315" s="92"/>
      <c r="ZW315" s="92"/>
      <c r="ZX315" s="92"/>
      <c r="ZY315" s="92"/>
      <c r="ZZ315" s="92"/>
      <c r="AAA315" s="92"/>
      <c r="AAB315" s="92"/>
      <c r="AAC315" s="92"/>
      <c r="AAD315" s="92"/>
      <c r="AAE315" s="92"/>
      <c r="AAF315" s="92"/>
      <c r="AAG315" s="92"/>
      <c r="AAH315" s="92"/>
      <c r="AAI315" s="92"/>
      <c r="AAJ315" s="92"/>
      <c r="AAK315" s="92"/>
      <c r="AAL315" s="92"/>
      <c r="AAM315" s="92"/>
      <c r="AAN315" s="92"/>
      <c r="AAO315" s="92"/>
      <c r="AAP315" s="92"/>
      <c r="AAQ315" s="92"/>
      <c r="AAR315" s="92"/>
      <c r="AAS315" s="92"/>
      <c r="AAT315" s="92"/>
      <c r="AAU315" s="92"/>
      <c r="AAV315" s="92"/>
      <c r="AAW315" s="92"/>
      <c r="AAX315" s="92"/>
      <c r="AAY315" s="92"/>
      <c r="AAZ315" s="92"/>
      <c r="ABA315" s="92"/>
      <c r="ABB315" s="92"/>
      <c r="ABC315" s="92"/>
      <c r="ABD315" s="92"/>
      <c r="ABE315" s="92"/>
      <c r="ABF315" s="92"/>
      <c r="ABG315" s="92"/>
      <c r="ABH315" s="92"/>
      <c r="ABI315" s="92"/>
      <c r="ABJ315" s="92"/>
      <c r="ABK315" s="92"/>
      <c r="ABL315" s="92"/>
      <c r="ABM315" s="92"/>
      <c r="ABN315" s="92"/>
      <c r="ABO315" s="92"/>
      <c r="ABP315" s="92"/>
      <c r="ABQ315" s="92"/>
      <c r="ABR315" s="92"/>
      <c r="ABS315" s="92"/>
      <c r="ABT315" s="92"/>
      <c r="ABU315" s="92"/>
      <c r="ABV315" s="92"/>
      <c r="ABW315" s="92"/>
      <c r="ABX315" s="92"/>
      <c r="ABY315" s="92"/>
      <c r="ABZ315" s="92"/>
      <c r="ACA315" s="92"/>
      <c r="ACB315" s="92"/>
      <c r="ACC315" s="92"/>
      <c r="ACD315" s="92"/>
      <c r="ACE315" s="92"/>
      <c r="ACF315" s="92"/>
      <c r="ACG315" s="92"/>
      <c r="ACH315" s="92"/>
      <c r="ACI315" s="92"/>
      <c r="ACJ315" s="92"/>
      <c r="ACK315" s="92"/>
      <c r="ACL315" s="92"/>
      <c r="ACM315" s="92"/>
      <c r="ACN315" s="92"/>
      <c r="ACO315" s="92"/>
      <c r="ACP315" s="92"/>
      <c r="ACQ315" s="92"/>
      <c r="ACR315" s="92"/>
      <c r="ACS315" s="92"/>
      <c r="ACT315" s="92"/>
      <c r="ACU315" s="92"/>
      <c r="ACV315" s="92"/>
      <c r="ACW315" s="92"/>
      <c r="ACX315" s="92"/>
      <c r="ACY315" s="92"/>
      <c r="ACZ315" s="92"/>
      <c r="ADA315" s="92"/>
      <c r="ADB315" s="92"/>
      <c r="ADC315" s="92"/>
      <c r="ADD315" s="92"/>
      <c r="ADE315" s="92"/>
      <c r="ADF315" s="92"/>
      <c r="ADG315" s="92"/>
      <c r="ADH315" s="92"/>
      <c r="ADI315" s="92"/>
      <c r="ADJ315" s="92"/>
      <c r="ADK315" s="92"/>
      <c r="ADL315" s="92"/>
      <c r="ADM315" s="92"/>
      <c r="ADN315" s="92"/>
      <c r="ADO315" s="92"/>
      <c r="ADP315" s="92"/>
      <c r="ADQ315" s="92"/>
      <c r="ADR315" s="92"/>
      <c r="ADS315" s="92"/>
      <c r="ADT315" s="92"/>
      <c r="ADU315" s="92"/>
      <c r="ADV315" s="92"/>
      <c r="ADW315" s="92"/>
      <c r="ADX315" s="92"/>
      <c r="ADY315" s="92"/>
      <c r="ADZ315" s="92"/>
      <c r="AEA315" s="92"/>
      <c r="AEB315" s="92"/>
      <c r="AEC315" s="92"/>
      <c r="AED315" s="92"/>
      <c r="AEE315" s="92"/>
      <c r="AEF315" s="92"/>
      <c r="AEG315" s="92"/>
      <c r="AEH315" s="92"/>
      <c r="AEI315" s="92"/>
      <c r="AEJ315" s="92"/>
      <c r="AEK315" s="92"/>
      <c r="AEL315" s="92"/>
      <c r="AEM315" s="92"/>
      <c r="AEN315" s="92"/>
      <c r="AEO315" s="92"/>
      <c r="AEP315" s="92"/>
      <c r="AEQ315" s="92"/>
      <c r="AER315" s="92"/>
      <c r="AES315" s="92"/>
      <c r="AET315" s="92"/>
      <c r="AEU315" s="92"/>
      <c r="AEV315" s="92"/>
      <c r="AEW315" s="92"/>
      <c r="AEX315" s="92"/>
      <c r="AEY315" s="92"/>
      <c r="AEZ315" s="92"/>
      <c r="AFA315" s="92"/>
      <c r="AFB315" s="92"/>
      <c r="AFC315" s="92"/>
      <c r="AFD315" s="92"/>
      <c r="AFE315" s="92"/>
      <c r="AFF315" s="92"/>
      <c r="AFG315" s="92"/>
      <c r="AFH315" s="92"/>
      <c r="AFI315" s="92"/>
      <c r="AFJ315" s="92"/>
      <c r="AFK315" s="92"/>
      <c r="AFL315" s="92"/>
      <c r="AFM315" s="92"/>
      <c r="AFN315" s="92"/>
      <c r="AFO315" s="92"/>
      <c r="AFP315" s="92"/>
      <c r="AFQ315" s="92"/>
      <c r="AFR315" s="92"/>
      <c r="AFS315" s="92"/>
      <c r="AFT315" s="92"/>
      <c r="AFU315" s="92"/>
      <c r="AFV315" s="92"/>
      <c r="AFW315" s="92"/>
      <c r="AFX315" s="92"/>
      <c r="AFY315" s="92"/>
      <c r="AFZ315" s="92"/>
      <c r="AGA315" s="92"/>
      <c r="AGB315" s="92"/>
      <c r="AGC315" s="92"/>
      <c r="AGD315" s="92"/>
      <c r="AGE315" s="92"/>
      <c r="AGF315" s="92"/>
      <c r="AGG315" s="92"/>
      <c r="AGH315" s="92"/>
      <c r="AGI315" s="92"/>
      <c r="AGJ315" s="92"/>
      <c r="AGK315" s="92"/>
      <c r="AGL315" s="92"/>
      <c r="AGM315" s="92"/>
      <c r="AGN315" s="92"/>
      <c r="AGO315" s="92"/>
      <c r="AGP315" s="92"/>
      <c r="AGQ315" s="92"/>
      <c r="AGR315" s="92"/>
      <c r="AGS315" s="92"/>
      <c r="AGT315" s="92"/>
      <c r="AGU315" s="92"/>
      <c r="AGV315" s="92"/>
      <c r="AGW315" s="92"/>
      <c r="AGX315" s="92"/>
      <c r="AGY315" s="92"/>
      <c r="AGZ315" s="92"/>
      <c r="AHA315" s="92"/>
      <c r="AHB315" s="92"/>
      <c r="AHC315" s="92"/>
      <c r="AHD315" s="92"/>
      <c r="AHE315" s="92"/>
      <c r="AHF315" s="92"/>
      <c r="AHG315" s="92"/>
      <c r="AHH315" s="92"/>
      <c r="AHI315" s="92"/>
      <c r="AHJ315" s="92"/>
      <c r="AHK315" s="92"/>
      <c r="AHL315" s="92"/>
      <c r="AHM315" s="92"/>
      <c r="AHN315" s="92"/>
      <c r="AHO315" s="92"/>
      <c r="AHP315" s="92"/>
      <c r="AHQ315" s="92"/>
      <c r="AHR315" s="92"/>
      <c r="AHS315" s="92"/>
      <c r="AHT315" s="92"/>
      <c r="AHU315" s="92"/>
      <c r="AHV315" s="92"/>
      <c r="AHW315" s="92"/>
      <c r="AHX315" s="92"/>
      <c r="AHY315" s="92"/>
      <c r="AHZ315" s="92"/>
      <c r="AIA315" s="92"/>
      <c r="AIB315" s="92"/>
      <c r="AIC315" s="92"/>
      <c r="AID315" s="92"/>
      <c r="AIE315" s="92"/>
      <c r="AIF315" s="92"/>
      <c r="AIG315" s="92"/>
      <c r="AIH315" s="92"/>
      <c r="AII315" s="92"/>
      <c r="AIJ315" s="92"/>
      <c r="AIK315" s="92"/>
      <c r="AIL315" s="92"/>
      <c r="AIM315" s="92"/>
      <c r="AIN315" s="92"/>
      <c r="AIO315" s="92"/>
      <c r="AIP315" s="92"/>
      <c r="AIQ315" s="92"/>
      <c r="AIR315" s="92"/>
      <c r="AIS315" s="92"/>
      <c r="AIT315" s="92"/>
      <c r="AIU315" s="92"/>
      <c r="AIV315" s="92"/>
      <c r="AIW315" s="92"/>
      <c r="AIX315" s="92"/>
      <c r="AIY315" s="92"/>
      <c r="AIZ315" s="92"/>
      <c r="AJA315" s="92"/>
      <c r="AJB315" s="92"/>
      <c r="AJC315" s="92"/>
      <c r="AJD315" s="92"/>
      <c r="AJE315" s="92"/>
      <c r="AJF315" s="92"/>
      <c r="AJG315" s="92"/>
      <c r="AJH315" s="92"/>
      <c r="AJI315" s="92"/>
      <c r="AJJ315" s="92"/>
      <c r="AJK315" s="92"/>
    </row>
    <row r="316" spans="1:947" s="515" customFormat="1" ht="12.75" customHeight="1">
      <c r="A316" s="93"/>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c r="CK316" s="92"/>
      <c r="CL316" s="92"/>
      <c r="CM316" s="92"/>
      <c r="CN316" s="92"/>
      <c r="CO316" s="92"/>
      <c r="CP316" s="92"/>
      <c r="CQ316" s="92"/>
      <c r="CR316" s="92"/>
      <c r="CS316" s="92"/>
      <c r="CT316" s="92"/>
      <c r="CU316" s="92"/>
      <c r="CV316" s="92"/>
      <c r="CW316" s="92"/>
      <c r="CX316" s="92"/>
      <c r="CY316" s="92"/>
      <c r="CZ316" s="92"/>
      <c r="DA316" s="92"/>
      <c r="DB316" s="92"/>
      <c r="DC316" s="92"/>
      <c r="DD316" s="92"/>
      <c r="DE316" s="92"/>
      <c r="DF316" s="92"/>
      <c r="DG316" s="92"/>
      <c r="DH316" s="92"/>
      <c r="DI316" s="92"/>
      <c r="DJ316" s="92"/>
      <c r="DK316" s="92"/>
      <c r="DL316" s="92"/>
      <c r="DM316" s="92"/>
      <c r="DN316" s="92"/>
      <c r="DO316" s="92"/>
      <c r="DP316" s="92"/>
      <c r="DQ316" s="92"/>
      <c r="DR316" s="92"/>
      <c r="DS316" s="92"/>
      <c r="DT316" s="92"/>
      <c r="DU316" s="92"/>
      <c r="DV316" s="92"/>
      <c r="DW316" s="92"/>
      <c r="DX316" s="92"/>
      <c r="DY316" s="92"/>
      <c r="DZ316" s="92"/>
      <c r="EA316" s="92"/>
      <c r="EB316" s="92"/>
      <c r="EC316" s="92"/>
      <c r="ED316" s="92"/>
      <c r="EE316" s="92"/>
      <c r="EF316" s="92"/>
      <c r="EG316" s="92"/>
      <c r="EH316" s="92"/>
      <c r="EI316" s="92"/>
      <c r="EJ316" s="92"/>
      <c r="EK316" s="92"/>
      <c r="EL316" s="92"/>
      <c r="EM316" s="92"/>
      <c r="EN316" s="92"/>
      <c r="EO316" s="92"/>
      <c r="EP316" s="92"/>
      <c r="EQ316" s="92"/>
      <c r="ER316" s="92"/>
      <c r="ES316" s="92"/>
      <c r="ET316" s="92"/>
      <c r="EU316" s="92"/>
      <c r="EV316" s="92"/>
      <c r="EW316" s="92"/>
      <c r="EX316" s="92"/>
      <c r="EY316" s="92"/>
      <c r="EZ316" s="92"/>
      <c r="FA316" s="92"/>
      <c r="FB316" s="92"/>
      <c r="FC316" s="92"/>
      <c r="FD316" s="92"/>
      <c r="FE316" s="92"/>
      <c r="FF316" s="92"/>
      <c r="FG316" s="92"/>
      <c r="FH316" s="92"/>
      <c r="FI316" s="92"/>
      <c r="FJ316" s="92"/>
      <c r="FK316" s="92"/>
      <c r="FL316" s="92"/>
      <c r="FM316" s="92"/>
      <c r="FN316" s="92"/>
      <c r="FO316" s="92"/>
      <c r="FP316" s="92"/>
      <c r="FQ316" s="92"/>
      <c r="FR316" s="92"/>
      <c r="FS316" s="92"/>
      <c r="FT316" s="92"/>
      <c r="FU316" s="92"/>
      <c r="FV316" s="92"/>
      <c r="FW316" s="92"/>
      <c r="FX316" s="92"/>
      <c r="FY316" s="92"/>
      <c r="FZ316" s="92"/>
      <c r="GA316" s="92"/>
      <c r="GB316" s="92"/>
      <c r="GC316" s="92"/>
      <c r="GD316" s="92"/>
      <c r="GE316" s="92"/>
      <c r="GF316" s="92"/>
      <c r="GG316" s="92"/>
      <c r="GH316" s="92"/>
      <c r="GI316" s="92"/>
      <c r="GJ316" s="92"/>
      <c r="GK316" s="92"/>
      <c r="GL316" s="92"/>
      <c r="GM316" s="92"/>
      <c r="GN316" s="92"/>
      <c r="GO316" s="92"/>
      <c r="GP316" s="92"/>
      <c r="GQ316" s="92"/>
      <c r="GR316" s="92"/>
      <c r="GS316" s="92"/>
      <c r="GT316" s="92"/>
      <c r="GU316" s="92"/>
      <c r="GV316" s="92"/>
      <c r="GW316" s="92"/>
      <c r="GX316" s="92"/>
      <c r="GY316" s="92"/>
      <c r="GZ316" s="92"/>
      <c r="HA316" s="92"/>
      <c r="HB316" s="92"/>
      <c r="HC316" s="92"/>
      <c r="HD316" s="92"/>
      <c r="HE316" s="92"/>
      <c r="HF316" s="92"/>
      <c r="HG316" s="92"/>
      <c r="HH316" s="92"/>
      <c r="HI316" s="92"/>
      <c r="HJ316" s="92"/>
      <c r="HK316" s="92"/>
      <c r="HL316" s="92"/>
      <c r="HM316" s="92"/>
      <c r="HN316" s="92"/>
      <c r="HO316" s="92"/>
      <c r="HP316" s="92"/>
      <c r="HQ316" s="92"/>
      <c r="HR316" s="92"/>
      <c r="HS316" s="92"/>
      <c r="HT316" s="92"/>
      <c r="HU316" s="92"/>
      <c r="HV316" s="92"/>
      <c r="HW316" s="92"/>
      <c r="HX316" s="92"/>
      <c r="HY316" s="92"/>
      <c r="HZ316" s="92"/>
      <c r="IA316" s="92"/>
      <c r="IB316" s="92"/>
      <c r="IC316" s="92"/>
      <c r="ID316" s="92"/>
      <c r="IE316" s="92"/>
      <c r="IF316" s="92"/>
      <c r="IG316" s="92"/>
      <c r="IH316" s="92"/>
      <c r="II316" s="92"/>
      <c r="IJ316" s="92"/>
      <c r="IK316" s="92"/>
      <c r="IL316" s="92"/>
      <c r="IM316" s="92"/>
      <c r="IN316" s="92"/>
      <c r="IO316" s="92"/>
      <c r="IP316" s="92"/>
      <c r="IQ316" s="92"/>
      <c r="IR316" s="92"/>
      <c r="IS316" s="92"/>
      <c r="IT316" s="92"/>
      <c r="IU316" s="92"/>
      <c r="IV316" s="92"/>
      <c r="IW316" s="92"/>
      <c r="IX316" s="92"/>
      <c r="IY316" s="92"/>
      <c r="IZ316" s="92"/>
      <c r="JA316" s="92"/>
      <c r="JB316" s="92"/>
      <c r="JC316" s="92"/>
      <c r="JD316" s="92"/>
      <c r="JE316" s="92"/>
      <c r="JF316" s="92"/>
      <c r="JG316" s="92"/>
      <c r="JH316" s="92"/>
      <c r="JI316" s="92"/>
      <c r="JJ316" s="92"/>
      <c r="JK316" s="92"/>
      <c r="JL316" s="92"/>
      <c r="JM316" s="92"/>
      <c r="JN316" s="92"/>
      <c r="JO316" s="92"/>
      <c r="JP316" s="92"/>
      <c r="JQ316" s="92"/>
      <c r="JR316" s="92"/>
      <c r="JS316" s="92"/>
      <c r="JT316" s="92"/>
      <c r="JU316" s="92"/>
      <c r="JV316" s="92"/>
      <c r="JW316" s="92"/>
      <c r="JX316" s="92"/>
      <c r="JY316" s="92"/>
      <c r="JZ316" s="92"/>
      <c r="KA316" s="92"/>
      <c r="KB316" s="92"/>
      <c r="KC316" s="92"/>
      <c r="KD316" s="92"/>
      <c r="KE316" s="92"/>
      <c r="KF316" s="92"/>
      <c r="KG316" s="92"/>
      <c r="KH316" s="92"/>
      <c r="KI316" s="92"/>
      <c r="KJ316" s="92"/>
      <c r="KK316" s="92"/>
      <c r="KL316" s="92"/>
      <c r="KM316" s="92"/>
      <c r="KN316" s="92"/>
      <c r="KO316" s="92"/>
      <c r="KP316" s="92"/>
      <c r="KQ316" s="92"/>
      <c r="KR316" s="92"/>
      <c r="KS316" s="92"/>
      <c r="KT316" s="92"/>
      <c r="KU316" s="92"/>
      <c r="KV316" s="92"/>
      <c r="KW316" s="92"/>
      <c r="KX316" s="92"/>
      <c r="KY316" s="92"/>
      <c r="KZ316" s="92"/>
      <c r="LA316" s="92"/>
      <c r="LB316" s="92"/>
      <c r="LC316" s="92"/>
      <c r="LD316" s="92"/>
      <c r="LE316" s="92"/>
      <c r="LF316" s="92"/>
      <c r="LG316" s="92"/>
      <c r="LH316" s="92"/>
      <c r="LI316" s="92"/>
      <c r="LJ316" s="92"/>
      <c r="LK316" s="92"/>
      <c r="LL316" s="92"/>
      <c r="LM316" s="92"/>
      <c r="LN316" s="92"/>
      <c r="LO316" s="92"/>
      <c r="LP316" s="92"/>
      <c r="LQ316" s="92"/>
      <c r="LR316" s="92"/>
      <c r="LS316" s="92"/>
      <c r="LT316" s="92"/>
      <c r="LU316" s="92"/>
      <c r="LV316" s="92"/>
      <c r="LW316" s="92"/>
      <c r="LX316" s="92"/>
      <c r="LY316" s="92"/>
      <c r="LZ316" s="92"/>
      <c r="MA316" s="92"/>
      <c r="MB316" s="92"/>
      <c r="MC316" s="92"/>
      <c r="MD316" s="92"/>
      <c r="ME316" s="92"/>
      <c r="MF316" s="92"/>
      <c r="MG316" s="92"/>
      <c r="MH316" s="92"/>
      <c r="MI316" s="92"/>
      <c r="MJ316" s="92"/>
      <c r="MK316" s="92"/>
      <c r="ML316" s="92"/>
      <c r="MM316" s="92"/>
      <c r="MN316" s="92"/>
      <c r="MO316" s="92"/>
      <c r="MP316" s="92"/>
      <c r="MQ316" s="92"/>
      <c r="MR316" s="92"/>
      <c r="MS316" s="92"/>
      <c r="MT316" s="92"/>
      <c r="MU316" s="92"/>
      <c r="MV316" s="92"/>
      <c r="MW316" s="92"/>
      <c r="MX316" s="92"/>
      <c r="MY316" s="92"/>
      <c r="MZ316" s="92"/>
      <c r="NA316" s="92"/>
      <c r="NB316" s="92"/>
      <c r="NC316" s="92"/>
      <c r="ND316" s="92"/>
      <c r="NE316" s="92"/>
      <c r="NF316" s="92"/>
      <c r="NG316" s="92"/>
      <c r="NH316" s="92"/>
      <c r="NI316" s="92"/>
      <c r="NJ316" s="92"/>
      <c r="NK316" s="92"/>
      <c r="NL316" s="92"/>
      <c r="NM316" s="92"/>
      <c r="NN316" s="92"/>
      <c r="NO316" s="92"/>
      <c r="NP316" s="92"/>
      <c r="NQ316" s="92"/>
      <c r="NR316" s="92"/>
      <c r="NS316" s="92"/>
      <c r="NT316" s="92"/>
      <c r="NU316" s="92"/>
      <c r="NV316" s="92"/>
      <c r="NW316" s="92"/>
      <c r="NX316" s="92"/>
      <c r="NY316" s="92"/>
      <c r="NZ316" s="92"/>
      <c r="OA316" s="92"/>
      <c r="OB316" s="92"/>
      <c r="OC316" s="92"/>
      <c r="OD316" s="92"/>
      <c r="OE316" s="92"/>
      <c r="OF316" s="92"/>
      <c r="OG316" s="92"/>
      <c r="OH316" s="92"/>
      <c r="OI316" s="92"/>
      <c r="OJ316" s="92"/>
      <c r="OK316" s="92"/>
      <c r="OL316" s="92"/>
      <c r="OM316" s="92"/>
      <c r="ON316" s="92"/>
      <c r="OO316" s="92"/>
      <c r="OP316" s="92"/>
      <c r="OQ316" s="92"/>
      <c r="OR316" s="92"/>
      <c r="OS316" s="92"/>
      <c r="OT316" s="92"/>
      <c r="OU316" s="92"/>
      <c r="OV316" s="92"/>
      <c r="OW316" s="92"/>
      <c r="OX316" s="92"/>
      <c r="OY316" s="92"/>
      <c r="OZ316" s="92"/>
      <c r="PA316" s="92"/>
      <c r="PB316" s="92"/>
      <c r="PC316" s="92"/>
      <c r="PD316" s="92"/>
      <c r="PE316" s="92"/>
      <c r="PF316" s="92"/>
      <c r="PG316" s="92"/>
      <c r="PH316" s="92"/>
      <c r="PI316" s="92"/>
      <c r="PJ316" s="92"/>
      <c r="PK316" s="92"/>
      <c r="PL316" s="92"/>
      <c r="PM316" s="92"/>
      <c r="PN316" s="92"/>
      <c r="PO316" s="92"/>
      <c r="PP316" s="92"/>
      <c r="PQ316" s="92"/>
      <c r="PR316" s="92"/>
      <c r="PS316" s="92"/>
      <c r="PT316" s="92"/>
      <c r="PU316" s="92"/>
      <c r="PV316" s="92"/>
      <c r="PW316" s="92"/>
      <c r="PX316" s="92"/>
      <c r="PY316" s="92"/>
      <c r="PZ316" s="92"/>
      <c r="QA316" s="92"/>
      <c r="QB316" s="92"/>
      <c r="QC316" s="92"/>
      <c r="QD316" s="92"/>
      <c r="QE316" s="92"/>
      <c r="QF316" s="92"/>
      <c r="QG316" s="92"/>
      <c r="QH316" s="92"/>
      <c r="QI316" s="92"/>
      <c r="QJ316" s="92"/>
      <c r="QK316" s="92"/>
      <c r="QL316" s="92"/>
      <c r="QM316" s="92"/>
      <c r="QN316" s="92"/>
      <c r="QO316" s="92"/>
      <c r="QP316" s="92"/>
      <c r="QQ316" s="92"/>
      <c r="QR316" s="92"/>
      <c r="QS316" s="92"/>
      <c r="QT316" s="92"/>
      <c r="QU316" s="92"/>
      <c r="QV316" s="92"/>
      <c r="QW316" s="92"/>
      <c r="QX316" s="92"/>
      <c r="QY316" s="92"/>
      <c r="QZ316" s="92"/>
      <c r="RA316" s="92"/>
      <c r="RB316" s="92"/>
      <c r="RC316" s="92"/>
      <c r="RD316" s="92"/>
      <c r="RE316" s="92"/>
      <c r="RF316" s="92"/>
      <c r="RG316" s="92"/>
      <c r="RH316" s="92"/>
      <c r="RI316" s="92"/>
      <c r="RJ316" s="92"/>
      <c r="RK316" s="92"/>
      <c r="RL316" s="92"/>
      <c r="RM316" s="92"/>
      <c r="RN316" s="92"/>
      <c r="RO316" s="92"/>
      <c r="RP316" s="92"/>
      <c r="RQ316" s="92"/>
      <c r="RR316" s="92"/>
      <c r="RS316" s="92"/>
      <c r="RT316" s="92"/>
      <c r="RU316" s="92"/>
      <c r="RV316" s="92"/>
      <c r="RW316" s="92"/>
      <c r="RX316" s="92"/>
      <c r="RY316" s="92"/>
      <c r="RZ316" s="92"/>
      <c r="SA316" s="92"/>
      <c r="SB316" s="92"/>
      <c r="SC316" s="92"/>
      <c r="SD316" s="92"/>
      <c r="SE316" s="92"/>
      <c r="SF316" s="92"/>
      <c r="SG316" s="92"/>
      <c r="SH316" s="92"/>
      <c r="SI316" s="92"/>
      <c r="SJ316" s="92"/>
      <c r="SK316" s="92"/>
      <c r="SL316" s="92"/>
      <c r="SM316" s="92"/>
      <c r="SN316" s="92"/>
      <c r="SO316" s="92"/>
      <c r="SP316" s="92"/>
      <c r="SQ316" s="92"/>
      <c r="SR316" s="92"/>
      <c r="SS316" s="92"/>
      <c r="ST316" s="92"/>
      <c r="SU316" s="92"/>
      <c r="SV316" s="92"/>
      <c r="SW316" s="92"/>
      <c r="SX316" s="92"/>
      <c r="SY316" s="92"/>
      <c r="SZ316" s="92"/>
      <c r="TA316" s="92"/>
      <c r="TB316" s="92"/>
      <c r="TC316" s="92"/>
      <c r="TD316" s="92"/>
      <c r="TE316" s="92"/>
      <c r="TF316" s="92"/>
      <c r="TG316" s="92"/>
      <c r="TH316" s="92"/>
      <c r="TI316" s="92"/>
      <c r="TJ316" s="92"/>
      <c r="TK316" s="92"/>
      <c r="TL316" s="92"/>
      <c r="TM316" s="92"/>
      <c r="TN316" s="92"/>
      <c r="TO316" s="92"/>
      <c r="TP316" s="92"/>
      <c r="TQ316" s="92"/>
      <c r="TR316" s="92"/>
      <c r="TS316" s="92"/>
      <c r="TT316" s="92"/>
      <c r="TU316" s="92"/>
      <c r="TV316" s="92"/>
      <c r="TW316" s="92"/>
      <c r="TX316" s="92"/>
      <c r="TY316" s="92"/>
      <c r="TZ316" s="92"/>
      <c r="UA316" s="92"/>
      <c r="UB316" s="92"/>
      <c r="UC316" s="92"/>
      <c r="UD316" s="92"/>
      <c r="UE316" s="92"/>
      <c r="UF316" s="92"/>
      <c r="UG316" s="92"/>
      <c r="UH316" s="92"/>
      <c r="UI316" s="92"/>
      <c r="UJ316" s="92"/>
      <c r="UK316" s="92"/>
      <c r="UL316" s="92"/>
      <c r="UM316" s="92"/>
      <c r="UN316" s="92"/>
      <c r="UO316" s="92"/>
      <c r="UP316" s="92"/>
      <c r="UQ316" s="92"/>
      <c r="UR316" s="92"/>
      <c r="US316" s="92"/>
      <c r="UT316" s="92"/>
      <c r="UU316" s="92"/>
      <c r="UV316" s="92"/>
      <c r="UW316" s="92"/>
      <c r="UX316" s="92"/>
      <c r="UY316" s="92"/>
      <c r="UZ316" s="92"/>
      <c r="VA316" s="92"/>
      <c r="VB316" s="92"/>
      <c r="VC316" s="92"/>
      <c r="VD316" s="92"/>
      <c r="VE316" s="92"/>
      <c r="VF316" s="92"/>
      <c r="VG316" s="92"/>
      <c r="VH316" s="92"/>
      <c r="VI316" s="92"/>
      <c r="VJ316" s="92"/>
      <c r="VK316" s="92"/>
      <c r="VL316" s="92"/>
      <c r="VM316" s="92"/>
      <c r="VN316" s="92"/>
      <c r="VO316" s="92"/>
      <c r="VP316" s="92"/>
      <c r="VQ316" s="92"/>
      <c r="VR316" s="92"/>
      <c r="VS316" s="92"/>
      <c r="VT316" s="92"/>
      <c r="VU316" s="92"/>
      <c r="VV316" s="92"/>
      <c r="VW316" s="92"/>
      <c r="VX316" s="92"/>
      <c r="VY316" s="92"/>
      <c r="VZ316" s="92"/>
      <c r="WA316" s="92"/>
      <c r="WB316" s="92"/>
      <c r="WC316" s="92"/>
      <c r="WD316" s="92"/>
      <c r="WE316" s="92"/>
      <c r="WF316" s="92"/>
      <c r="WG316" s="92"/>
      <c r="WH316" s="92"/>
      <c r="WI316" s="92"/>
      <c r="WJ316" s="92"/>
      <c r="WK316" s="92"/>
      <c r="WL316" s="92"/>
      <c r="WM316" s="92"/>
      <c r="WN316" s="92"/>
      <c r="WO316" s="92"/>
      <c r="WP316" s="92"/>
      <c r="WQ316" s="92"/>
      <c r="WR316" s="92"/>
      <c r="WS316" s="92"/>
      <c r="WT316" s="92"/>
      <c r="WU316" s="92"/>
      <c r="WV316" s="92"/>
      <c r="WW316" s="92"/>
      <c r="WX316" s="92"/>
      <c r="WY316" s="92"/>
      <c r="WZ316" s="92"/>
      <c r="XA316" s="92"/>
      <c r="XB316" s="92"/>
      <c r="XC316" s="92"/>
      <c r="XD316" s="92"/>
      <c r="XE316" s="92"/>
      <c r="XF316" s="92"/>
      <c r="XG316" s="92"/>
      <c r="XH316" s="92"/>
      <c r="XI316" s="92"/>
      <c r="XJ316" s="92"/>
      <c r="XK316" s="92"/>
      <c r="XL316" s="92"/>
      <c r="XM316" s="92"/>
      <c r="XN316" s="92"/>
      <c r="XO316" s="92"/>
      <c r="XP316" s="92"/>
      <c r="XQ316" s="92"/>
      <c r="XR316" s="92"/>
      <c r="XS316" s="92"/>
      <c r="XT316" s="92"/>
      <c r="XU316" s="92"/>
      <c r="XV316" s="92"/>
      <c r="XW316" s="92"/>
      <c r="XX316" s="92"/>
      <c r="XY316" s="92"/>
      <c r="XZ316" s="92"/>
      <c r="YA316" s="92"/>
      <c r="YB316" s="92"/>
      <c r="YC316" s="92"/>
      <c r="YD316" s="92"/>
      <c r="YE316" s="92"/>
      <c r="YF316" s="92"/>
      <c r="YG316" s="92"/>
      <c r="YH316" s="92"/>
      <c r="YI316" s="92"/>
      <c r="YJ316" s="92"/>
      <c r="YK316" s="92"/>
      <c r="YL316" s="92"/>
      <c r="YM316" s="92"/>
      <c r="YN316" s="92"/>
      <c r="YO316" s="92"/>
      <c r="YP316" s="92"/>
      <c r="YQ316" s="92"/>
      <c r="YR316" s="92"/>
      <c r="YS316" s="92"/>
      <c r="YT316" s="92"/>
      <c r="YU316" s="92"/>
      <c r="YV316" s="92"/>
      <c r="YW316" s="92"/>
      <c r="YX316" s="92"/>
      <c r="YY316" s="92"/>
      <c r="YZ316" s="92"/>
      <c r="ZA316" s="92"/>
      <c r="ZB316" s="92"/>
      <c r="ZC316" s="92"/>
      <c r="ZD316" s="92"/>
      <c r="ZE316" s="92"/>
      <c r="ZF316" s="92"/>
      <c r="ZG316" s="92"/>
      <c r="ZH316" s="92"/>
      <c r="ZI316" s="92"/>
      <c r="ZJ316" s="92"/>
      <c r="ZK316" s="92"/>
      <c r="ZL316" s="92"/>
      <c r="ZM316" s="92"/>
      <c r="ZN316" s="92"/>
      <c r="ZO316" s="92"/>
      <c r="ZP316" s="92"/>
      <c r="ZQ316" s="92"/>
      <c r="ZR316" s="92"/>
      <c r="ZS316" s="92"/>
      <c r="ZT316" s="92"/>
      <c r="ZU316" s="92"/>
      <c r="ZV316" s="92"/>
      <c r="ZW316" s="92"/>
      <c r="ZX316" s="92"/>
      <c r="ZY316" s="92"/>
      <c r="ZZ316" s="92"/>
      <c r="AAA316" s="92"/>
      <c r="AAB316" s="92"/>
      <c r="AAC316" s="92"/>
      <c r="AAD316" s="92"/>
      <c r="AAE316" s="92"/>
      <c r="AAF316" s="92"/>
      <c r="AAG316" s="92"/>
      <c r="AAH316" s="92"/>
      <c r="AAI316" s="92"/>
      <c r="AAJ316" s="92"/>
      <c r="AAK316" s="92"/>
      <c r="AAL316" s="92"/>
      <c r="AAM316" s="92"/>
      <c r="AAN316" s="92"/>
      <c r="AAO316" s="92"/>
      <c r="AAP316" s="92"/>
      <c r="AAQ316" s="92"/>
      <c r="AAR316" s="92"/>
      <c r="AAS316" s="92"/>
      <c r="AAT316" s="92"/>
      <c r="AAU316" s="92"/>
      <c r="AAV316" s="92"/>
      <c r="AAW316" s="92"/>
      <c r="AAX316" s="92"/>
      <c r="AAY316" s="92"/>
      <c r="AAZ316" s="92"/>
      <c r="ABA316" s="92"/>
      <c r="ABB316" s="92"/>
      <c r="ABC316" s="92"/>
      <c r="ABD316" s="92"/>
      <c r="ABE316" s="92"/>
      <c r="ABF316" s="92"/>
      <c r="ABG316" s="92"/>
      <c r="ABH316" s="92"/>
      <c r="ABI316" s="92"/>
      <c r="ABJ316" s="92"/>
      <c r="ABK316" s="92"/>
      <c r="ABL316" s="92"/>
      <c r="ABM316" s="92"/>
      <c r="ABN316" s="92"/>
      <c r="ABO316" s="92"/>
      <c r="ABP316" s="92"/>
      <c r="ABQ316" s="92"/>
      <c r="ABR316" s="92"/>
      <c r="ABS316" s="92"/>
      <c r="ABT316" s="92"/>
      <c r="ABU316" s="92"/>
      <c r="ABV316" s="92"/>
      <c r="ABW316" s="92"/>
      <c r="ABX316" s="92"/>
      <c r="ABY316" s="92"/>
      <c r="ABZ316" s="92"/>
      <c r="ACA316" s="92"/>
      <c r="ACB316" s="92"/>
      <c r="ACC316" s="92"/>
      <c r="ACD316" s="92"/>
      <c r="ACE316" s="92"/>
      <c r="ACF316" s="92"/>
      <c r="ACG316" s="92"/>
      <c r="ACH316" s="92"/>
      <c r="ACI316" s="92"/>
      <c r="ACJ316" s="92"/>
      <c r="ACK316" s="92"/>
      <c r="ACL316" s="92"/>
      <c r="ACM316" s="92"/>
      <c r="ACN316" s="92"/>
      <c r="ACO316" s="92"/>
      <c r="ACP316" s="92"/>
      <c r="ACQ316" s="92"/>
      <c r="ACR316" s="92"/>
      <c r="ACS316" s="92"/>
      <c r="ACT316" s="92"/>
      <c r="ACU316" s="92"/>
      <c r="ACV316" s="92"/>
      <c r="ACW316" s="92"/>
      <c r="ACX316" s="92"/>
      <c r="ACY316" s="92"/>
      <c r="ACZ316" s="92"/>
      <c r="ADA316" s="92"/>
      <c r="ADB316" s="92"/>
      <c r="ADC316" s="92"/>
      <c r="ADD316" s="92"/>
      <c r="ADE316" s="92"/>
      <c r="ADF316" s="92"/>
      <c r="ADG316" s="92"/>
      <c r="ADH316" s="92"/>
      <c r="ADI316" s="92"/>
      <c r="ADJ316" s="92"/>
      <c r="ADK316" s="92"/>
      <c r="ADL316" s="92"/>
      <c r="ADM316" s="92"/>
      <c r="ADN316" s="92"/>
      <c r="ADO316" s="92"/>
      <c r="ADP316" s="92"/>
      <c r="ADQ316" s="92"/>
      <c r="ADR316" s="92"/>
      <c r="ADS316" s="92"/>
      <c r="ADT316" s="92"/>
      <c r="ADU316" s="92"/>
      <c r="ADV316" s="92"/>
      <c r="ADW316" s="92"/>
      <c r="ADX316" s="92"/>
      <c r="ADY316" s="92"/>
      <c r="ADZ316" s="92"/>
      <c r="AEA316" s="92"/>
      <c r="AEB316" s="92"/>
      <c r="AEC316" s="92"/>
      <c r="AED316" s="92"/>
      <c r="AEE316" s="92"/>
      <c r="AEF316" s="92"/>
      <c r="AEG316" s="92"/>
      <c r="AEH316" s="92"/>
      <c r="AEI316" s="92"/>
      <c r="AEJ316" s="92"/>
      <c r="AEK316" s="92"/>
      <c r="AEL316" s="92"/>
      <c r="AEM316" s="92"/>
      <c r="AEN316" s="92"/>
      <c r="AEO316" s="92"/>
      <c r="AEP316" s="92"/>
      <c r="AEQ316" s="92"/>
      <c r="AER316" s="92"/>
      <c r="AES316" s="92"/>
      <c r="AET316" s="92"/>
      <c r="AEU316" s="92"/>
      <c r="AEV316" s="92"/>
      <c r="AEW316" s="92"/>
      <c r="AEX316" s="92"/>
      <c r="AEY316" s="92"/>
      <c r="AEZ316" s="92"/>
      <c r="AFA316" s="92"/>
      <c r="AFB316" s="92"/>
      <c r="AFC316" s="92"/>
      <c r="AFD316" s="92"/>
      <c r="AFE316" s="92"/>
      <c r="AFF316" s="92"/>
      <c r="AFG316" s="92"/>
      <c r="AFH316" s="92"/>
      <c r="AFI316" s="92"/>
      <c r="AFJ316" s="92"/>
      <c r="AFK316" s="92"/>
      <c r="AFL316" s="92"/>
      <c r="AFM316" s="92"/>
      <c r="AFN316" s="92"/>
      <c r="AFO316" s="92"/>
      <c r="AFP316" s="92"/>
      <c r="AFQ316" s="92"/>
      <c r="AFR316" s="92"/>
      <c r="AFS316" s="92"/>
      <c r="AFT316" s="92"/>
      <c r="AFU316" s="92"/>
      <c r="AFV316" s="92"/>
      <c r="AFW316" s="92"/>
      <c r="AFX316" s="92"/>
      <c r="AFY316" s="92"/>
      <c r="AFZ316" s="92"/>
      <c r="AGA316" s="92"/>
      <c r="AGB316" s="92"/>
      <c r="AGC316" s="92"/>
      <c r="AGD316" s="92"/>
      <c r="AGE316" s="92"/>
      <c r="AGF316" s="92"/>
      <c r="AGG316" s="92"/>
      <c r="AGH316" s="92"/>
      <c r="AGI316" s="92"/>
      <c r="AGJ316" s="92"/>
      <c r="AGK316" s="92"/>
      <c r="AGL316" s="92"/>
      <c r="AGM316" s="92"/>
      <c r="AGN316" s="92"/>
      <c r="AGO316" s="92"/>
      <c r="AGP316" s="92"/>
      <c r="AGQ316" s="92"/>
      <c r="AGR316" s="92"/>
      <c r="AGS316" s="92"/>
      <c r="AGT316" s="92"/>
      <c r="AGU316" s="92"/>
      <c r="AGV316" s="92"/>
      <c r="AGW316" s="92"/>
      <c r="AGX316" s="92"/>
      <c r="AGY316" s="92"/>
      <c r="AGZ316" s="92"/>
      <c r="AHA316" s="92"/>
      <c r="AHB316" s="92"/>
      <c r="AHC316" s="92"/>
      <c r="AHD316" s="92"/>
      <c r="AHE316" s="92"/>
      <c r="AHF316" s="92"/>
      <c r="AHG316" s="92"/>
      <c r="AHH316" s="92"/>
      <c r="AHI316" s="92"/>
      <c r="AHJ316" s="92"/>
      <c r="AHK316" s="92"/>
      <c r="AHL316" s="92"/>
      <c r="AHM316" s="92"/>
      <c r="AHN316" s="92"/>
      <c r="AHO316" s="92"/>
      <c r="AHP316" s="92"/>
      <c r="AHQ316" s="92"/>
      <c r="AHR316" s="92"/>
      <c r="AHS316" s="92"/>
      <c r="AHT316" s="92"/>
      <c r="AHU316" s="92"/>
      <c r="AHV316" s="92"/>
      <c r="AHW316" s="92"/>
      <c r="AHX316" s="92"/>
      <c r="AHY316" s="92"/>
      <c r="AHZ316" s="92"/>
      <c r="AIA316" s="92"/>
      <c r="AIB316" s="92"/>
      <c r="AIC316" s="92"/>
      <c r="AID316" s="92"/>
      <c r="AIE316" s="92"/>
      <c r="AIF316" s="92"/>
      <c r="AIG316" s="92"/>
      <c r="AIH316" s="92"/>
      <c r="AII316" s="92"/>
      <c r="AIJ316" s="92"/>
      <c r="AIK316" s="92"/>
      <c r="AIL316" s="92"/>
      <c r="AIM316" s="92"/>
      <c r="AIN316" s="92"/>
      <c r="AIO316" s="92"/>
      <c r="AIP316" s="92"/>
      <c r="AIQ316" s="92"/>
      <c r="AIR316" s="92"/>
      <c r="AIS316" s="92"/>
      <c r="AIT316" s="92"/>
      <c r="AIU316" s="92"/>
      <c r="AIV316" s="92"/>
      <c r="AIW316" s="92"/>
      <c r="AIX316" s="92"/>
      <c r="AIY316" s="92"/>
      <c r="AIZ316" s="92"/>
      <c r="AJA316" s="92"/>
      <c r="AJB316" s="92"/>
      <c r="AJC316" s="92"/>
      <c r="AJD316" s="92"/>
      <c r="AJE316" s="92"/>
      <c r="AJF316" s="92"/>
      <c r="AJG316" s="92"/>
      <c r="AJH316" s="92"/>
      <c r="AJI316" s="92"/>
      <c r="AJJ316" s="92"/>
      <c r="AJK316" s="92"/>
    </row>
    <row r="317" spans="1:947" s="515" customFormat="1" ht="12.75" customHeight="1">
      <c r="A317" s="93"/>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c r="CK317" s="92"/>
      <c r="CL317" s="92"/>
      <c r="CM317" s="92"/>
      <c r="CN317" s="92"/>
      <c r="CO317" s="92"/>
      <c r="CP317" s="92"/>
      <c r="CQ317" s="92"/>
      <c r="CR317" s="92"/>
      <c r="CS317" s="92"/>
      <c r="CT317" s="92"/>
      <c r="CU317" s="92"/>
      <c r="CV317" s="92"/>
      <c r="CW317" s="92"/>
      <c r="CX317" s="92"/>
      <c r="CY317" s="92"/>
      <c r="CZ317" s="92"/>
      <c r="DA317" s="92"/>
      <c r="DB317" s="92"/>
      <c r="DC317" s="92"/>
      <c r="DD317" s="92"/>
      <c r="DE317" s="92"/>
      <c r="DF317" s="92"/>
      <c r="DG317" s="92"/>
      <c r="DH317" s="92"/>
      <c r="DI317" s="92"/>
      <c r="DJ317" s="92"/>
      <c r="DK317" s="92"/>
      <c r="DL317" s="92"/>
      <c r="DM317" s="92"/>
      <c r="DN317" s="92"/>
      <c r="DO317" s="92"/>
      <c r="DP317" s="92"/>
      <c r="DQ317" s="92"/>
      <c r="DR317" s="92"/>
      <c r="DS317" s="92"/>
      <c r="DT317" s="92"/>
      <c r="DU317" s="92"/>
      <c r="DV317" s="92"/>
      <c r="DW317" s="92"/>
      <c r="DX317" s="92"/>
      <c r="DY317" s="92"/>
      <c r="DZ317" s="92"/>
      <c r="EA317" s="92"/>
      <c r="EB317" s="92"/>
      <c r="EC317" s="92"/>
      <c r="ED317" s="92"/>
      <c r="EE317" s="92"/>
      <c r="EF317" s="92"/>
      <c r="EG317" s="92"/>
      <c r="EH317" s="92"/>
      <c r="EI317" s="92"/>
      <c r="EJ317" s="92"/>
      <c r="EK317" s="92"/>
      <c r="EL317" s="92"/>
      <c r="EM317" s="92"/>
      <c r="EN317" s="92"/>
      <c r="EO317" s="92"/>
      <c r="EP317" s="92"/>
      <c r="EQ317" s="92"/>
      <c r="ER317" s="92"/>
      <c r="ES317" s="92"/>
      <c r="ET317" s="92"/>
      <c r="EU317" s="92"/>
      <c r="EV317" s="92"/>
      <c r="EW317" s="92"/>
      <c r="EX317" s="92"/>
      <c r="EY317" s="92"/>
      <c r="EZ317" s="92"/>
      <c r="FA317" s="92"/>
      <c r="FB317" s="92"/>
      <c r="FC317" s="92"/>
      <c r="FD317" s="92"/>
      <c r="FE317" s="92"/>
      <c r="FF317" s="92"/>
      <c r="FG317" s="92"/>
      <c r="FH317" s="92"/>
      <c r="FI317" s="92"/>
      <c r="FJ317" s="92"/>
      <c r="FK317" s="92"/>
      <c r="FL317" s="92"/>
      <c r="FM317" s="92"/>
      <c r="FN317" s="92"/>
      <c r="FO317" s="92"/>
      <c r="FP317" s="92"/>
      <c r="FQ317" s="92"/>
      <c r="FR317" s="92"/>
      <c r="FS317" s="92"/>
      <c r="FT317" s="92"/>
      <c r="FU317" s="92"/>
      <c r="FV317" s="92"/>
      <c r="FW317" s="92"/>
      <c r="FX317" s="92"/>
      <c r="FY317" s="92"/>
      <c r="FZ317" s="92"/>
      <c r="GA317" s="92"/>
      <c r="GB317" s="92"/>
      <c r="GC317" s="92"/>
      <c r="GD317" s="92"/>
      <c r="GE317" s="92"/>
      <c r="GF317" s="92"/>
      <c r="GG317" s="92"/>
      <c r="GH317" s="92"/>
      <c r="GI317" s="92"/>
      <c r="GJ317" s="92"/>
      <c r="GK317" s="92"/>
      <c r="GL317" s="92"/>
      <c r="GM317" s="92"/>
      <c r="GN317" s="92"/>
      <c r="GO317" s="92"/>
      <c r="GP317" s="92"/>
      <c r="GQ317" s="92"/>
      <c r="GR317" s="92"/>
      <c r="GS317" s="92"/>
      <c r="GT317" s="92"/>
      <c r="GU317" s="92"/>
      <c r="GV317" s="92"/>
      <c r="GW317" s="92"/>
      <c r="GX317" s="92"/>
      <c r="GY317" s="92"/>
      <c r="GZ317" s="92"/>
      <c r="HA317" s="92"/>
      <c r="HB317" s="92"/>
      <c r="HC317" s="92"/>
      <c r="HD317" s="92"/>
      <c r="HE317" s="92"/>
      <c r="HF317" s="92"/>
      <c r="HG317" s="92"/>
      <c r="HH317" s="92"/>
      <c r="HI317" s="92"/>
      <c r="HJ317" s="92"/>
      <c r="HK317" s="92"/>
      <c r="HL317" s="92"/>
      <c r="HM317" s="92"/>
      <c r="HN317" s="92"/>
      <c r="HO317" s="92"/>
      <c r="HP317" s="92"/>
      <c r="HQ317" s="92"/>
      <c r="HR317" s="92"/>
      <c r="HS317" s="92"/>
      <c r="HT317" s="92"/>
      <c r="HU317" s="92"/>
      <c r="HV317" s="92"/>
      <c r="HW317" s="92"/>
      <c r="HX317" s="92"/>
      <c r="HY317" s="92"/>
      <c r="HZ317" s="92"/>
      <c r="IA317" s="92"/>
      <c r="IB317" s="92"/>
      <c r="IC317" s="92"/>
      <c r="ID317" s="92"/>
      <c r="IE317" s="92"/>
      <c r="IF317" s="92"/>
      <c r="IG317" s="92"/>
      <c r="IH317" s="92"/>
      <c r="II317" s="92"/>
      <c r="IJ317" s="92"/>
      <c r="IK317" s="92"/>
      <c r="IL317" s="92"/>
      <c r="IM317" s="92"/>
      <c r="IN317" s="92"/>
      <c r="IO317" s="92"/>
      <c r="IP317" s="92"/>
      <c r="IQ317" s="92"/>
      <c r="IR317" s="92"/>
      <c r="IS317" s="92"/>
      <c r="IT317" s="92"/>
      <c r="IU317" s="92"/>
      <c r="IV317" s="92"/>
      <c r="IW317" s="92"/>
      <c r="IX317" s="92"/>
      <c r="IY317" s="92"/>
      <c r="IZ317" s="92"/>
      <c r="JA317" s="92"/>
      <c r="JB317" s="92"/>
      <c r="JC317" s="92"/>
      <c r="JD317" s="92"/>
      <c r="JE317" s="92"/>
      <c r="JF317" s="92"/>
      <c r="JG317" s="92"/>
      <c r="JH317" s="92"/>
      <c r="JI317" s="92"/>
      <c r="JJ317" s="92"/>
      <c r="JK317" s="92"/>
      <c r="JL317" s="92"/>
      <c r="JM317" s="92"/>
      <c r="JN317" s="92"/>
      <c r="JO317" s="92"/>
      <c r="JP317" s="92"/>
      <c r="JQ317" s="92"/>
      <c r="JR317" s="92"/>
      <c r="JS317" s="92"/>
      <c r="JT317" s="92"/>
      <c r="JU317" s="92"/>
      <c r="JV317" s="92"/>
      <c r="JW317" s="92"/>
      <c r="JX317" s="92"/>
      <c r="JY317" s="92"/>
      <c r="JZ317" s="92"/>
      <c r="KA317" s="92"/>
      <c r="KB317" s="92"/>
      <c r="KC317" s="92"/>
      <c r="KD317" s="92"/>
      <c r="KE317" s="92"/>
      <c r="KF317" s="92"/>
      <c r="KG317" s="92"/>
      <c r="KH317" s="92"/>
      <c r="KI317" s="92"/>
      <c r="KJ317" s="92"/>
      <c r="KK317" s="92"/>
      <c r="KL317" s="92"/>
      <c r="KM317" s="92"/>
      <c r="KN317" s="92"/>
      <c r="KO317" s="92"/>
      <c r="KP317" s="92"/>
      <c r="KQ317" s="92"/>
      <c r="KR317" s="92"/>
      <c r="KS317" s="92"/>
      <c r="KT317" s="92"/>
      <c r="KU317" s="92"/>
      <c r="KV317" s="92"/>
      <c r="KW317" s="92"/>
      <c r="KX317" s="92"/>
      <c r="KY317" s="92"/>
      <c r="KZ317" s="92"/>
      <c r="LA317" s="92"/>
      <c r="LB317" s="92"/>
      <c r="LC317" s="92"/>
      <c r="LD317" s="92"/>
      <c r="LE317" s="92"/>
      <c r="LF317" s="92"/>
      <c r="LG317" s="92"/>
      <c r="LH317" s="92"/>
      <c r="LI317" s="92"/>
      <c r="LJ317" s="92"/>
      <c r="LK317" s="92"/>
      <c r="LL317" s="92"/>
      <c r="LM317" s="92"/>
      <c r="LN317" s="92"/>
      <c r="LO317" s="92"/>
      <c r="LP317" s="92"/>
      <c r="LQ317" s="92"/>
      <c r="LR317" s="92"/>
      <c r="LS317" s="92"/>
      <c r="LT317" s="92"/>
      <c r="LU317" s="92"/>
      <c r="LV317" s="92"/>
      <c r="LW317" s="92"/>
      <c r="LX317" s="92"/>
      <c r="LY317" s="92"/>
      <c r="LZ317" s="92"/>
      <c r="MA317" s="92"/>
      <c r="MB317" s="92"/>
      <c r="MC317" s="92"/>
      <c r="MD317" s="92"/>
      <c r="ME317" s="92"/>
      <c r="MF317" s="92"/>
      <c r="MG317" s="92"/>
      <c r="MH317" s="92"/>
      <c r="MI317" s="92"/>
      <c r="MJ317" s="92"/>
      <c r="MK317" s="92"/>
      <c r="ML317" s="92"/>
      <c r="MM317" s="92"/>
      <c r="MN317" s="92"/>
      <c r="MO317" s="92"/>
      <c r="MP317" s="92"/>
      <c r="MQ317" s="92"/>
      <c r="MR317" s="92"/>
      <c r="MS317" s="92"/>
      <c r="MT317" s="92"/>
      <c r="MU317" s="92"/>
      <c r="MV317" s="92"/>
      <c r="MW317" s="92"/>
      <c r="MX317" s="92"/>
      <c r="MY317" s="92"/>
      <c r="MZ317" s="92"/>
      <c r="NA317" s="92"/>
      <c r="NB317" s="92"/>
      <c r="NC317" s="92"/>
      <c r="ND317" s="92"/>
      <c r="NE317" s="92"/>
      <c r="NF317" s="92"/>
      <c r="NG317" s="92"/>
      <c r="NH317" s="92"/>
      <c r="NI317" s="92"/>
      <c r="NJ317" s="92"/>
      <c r="NK317" s="92"/>
      <c r="NL317" s="92"/>
      <c r="NM317" s="92"/>
      <c r="NN317" s="92"/>
      <c r="NO317" s="92"/>
      <c r="NP317" s="92"/>
      <c r="NQ317" s="92"/>
      <c r="NR317" s="92"/>
      <c r="NS317" s="92"/>
      <c r="NT317" s="92"/>
      <c r="NU317" s="92"/>
      <c r="NV317" s="92"/>
      <c r="NW317" s="92"/>
      <c r="NX317" s="92"/>
      <c r="NY317" s="92"/>
      <c r="NZ317" s="92"/>
      <c r="OA317" s="92"/>
      <c r="OB317" s="92"/>
      <c r="OC317" s="92"/>
      <c r="OD317" s="92"/>
      <c r="OE317" s="92"/>
      <c r="OF317" s="92"/>
      <c r="OG317" s="92"/>
      <c r="OH317" s="92"/>
      <c r="OI317" s="92"/>
      <c r="OJ317" s="92"/>
      <c r="OK317" s="92"/>
      <c r="OL317" s="92"/>
      <c r="OM317" s="92"/>
      <c r="ON317" s="92"/>
      <c r="OO317" s="92"/>
      <c r="OP317" s="92"/>
      <c r="OQ317" s="92"/>
      <c r="OR317" s="92"/>
      <c r="OS317" s="92"/>
      <c r="OT317" s="92"/>
      <c r="OU317" s="92"/>
      <c r="OV317" s="92"/>
      <c r="OW317" s="92"/>
      <c r="OX317" s="92"/>
      <c r="OY317" s="92"/>
      <c r="OZ317" s="92"/>
      <c r="PA317" s="92"/>
      <c r="PB317" s="92"/>
      <c r="PC317" s="92"/>
      <c r="PD317" s="92"/>
      <c r="PE317" s="92"/>
      <c r="PF317" s="92"/>
      <c r="PG317" s="92"/>
      <c r="PH317" s="92"/>
      <c r="PI317" s="92"/>
      <c r="PJ317" s="92"/>
      <c r="PK317" s="92"/>
      <c r="PL317" s="92"/>
      <c r="PM317" s="92"/>
      <c r="PN317" s="92"/>
      <c r="PO317" s="92"/>
      <c r="PP317" s="92"/>
      <c r="PQ317" s="92"/>
      <c r="PR317" s="92"/>
      <c r="PS317" s="92"/>
      <c r="PT317" s="92"/>
      <c r="PU317" s="92"/>
      <c r="PV317" s="92"/>
      <c r="PW317" s="92"/>
      <c r="PX317" s="92"/>
      <c r="PY317" s="92"/>
      <c r="PZ317" s="92"/>
      <c r="QA317" s="92"/>
      <c r="QB317" s="92"/>
      <c r="QC317" s="92"/>
      <c r="QD317" s="92"/>
      <c r="QE317" s="92"/>
      <c r="QF317" s="92"/>
      <c r="QG317" s="92"/>
      <c r="QH317" s="92"/>
      <c r="QI317" s="92"/>
      <c r="QJ317" s="92"/>
      <c r="QK317" s="92"/>
      <c r="QL317" s="92"/>
      <c r="QM317" s="92"/>
      <c r="QN317" s="92"/>
      <c r="QO317" s="92"/>
      <c r="QP317" s="92"/>
      <c r="QQ317" s="92"/>
      <c r="QR317" s="92"/>
      <c r="QS317" s="92"/>
      <c r="QT317" s="92"/>
      <c r="QU317" s="92"/>
      <c r="QV317" s="92"/>
      <c r="QW317" s="92"/>
      <c r="QX317" s="92"/>
      <c r="QY317" s="92"/>
      <c r="QZ317" s="92"/>
      <c r="RA317" s="92"/>
      <c r="RB317" s="92"/>
      <c r="RC317" s="92"/>
      <c r="RD317" s="92"/>
      <c r="RE317" s="92"/>
      <c r="RF317" s="92"/>
      <c r="RG317" s="92"/>
      <c r="RH317" s="92"/>
      <c r="RI317" s="92"/>
      <c r="RJ317" s="92"/>
      <c r="RK317" s="92"/>
      <c r="RL317" s="92"/>
      <c r="RM317" s="92"/>
      <c r="RN317" s="92"/>
      <c r="RO317" s="92"/>
      <c r="RP317" s="92"/>
      <c r="RQ317" s="92"/>
      <c r="RR317" s="92"/>
      <c r="RS317" s="92"/>
      <c r="RT317" s="92"/>
      <c r="RU317" s="92"/>
      <c r="RV317" s="92"/>
      <c r="RW317" s="92"/>
      <c r="RX317" s="92"/>
      <c r="RY317" s="92"/>
      <c r="RZ317" s="92"/>
      <c r="SA317" s="92"/>
      <c r="SB317" s="92"/>
      <c r="SC317" s="92"/>
      <c r="SD317" s="92"/>
      <c r="SE317" s="92"/>
      <c r="SF317" s="92"/>
      <c r="SG317" s="92"/>
      <c r="SH317" s="92"/>
      <c r="SI317" s="92"/>
      <c r="SJ317" s="92"/>
      <c r="SK317" s="92"/>
      <c r="SL317" s="92"/>
      <c r="SM317" s="92"/>
      <c r="SN317" s="92"/>
      <c r="SO317" s="92"/>
      <c r="SP317" s="92"/>
      <c r="SQ317" s="92"/>
      <c r="SR317" s="92"/>
      <c r="SS317" s="92"/>
      <c r="ST317" s="92"/>
      <c r="SU317" s="92"/>
      <c r="SV317" s="92"/>
      <c r="SW317" s="92"/>
      <c r="SX317" s="92"/>
      <c r="SY317" s="92"/>
      <c r="SZ317" s="92"/>
      <c r="TA317" s="92"/>
      <c r="TB317" s="92"/>
      <c r="TC317" s="92"/>
      <c r="TD317" s="92"/>
      <c r="TE317" s="92"/>
      <c r="TF317" s="92"/>
      <c r="TG317" s="92"/>
      <c r="TH317" s="92"/>
      <c r="TI317" s="92"/>
      <c r="TJ317" s="92"/>
      <c r="TK317" s="92"/>
      <c r="TL317" s="92"/>
      <c r="TM317" s="92"/>
      <c r="TN317" s="92"/>
      <c r="TO317" s="92"/>
      <c r="TP317" s="92"/>
      <c r="TQ317" s="92"/>
      <c r="TR317" s="92"/>
      <c r="TS317" s="92"/>
      <c r="TT317" s="92"/>
      <c r="TU317" s="92"/>
      <c r="TV317" s="92"/>
      <c r="TW317" s="92"/>
      <c r="TX317" s="92"/>
      <c r="TY317" s="92"/>
      <c r="TZ317" s="92"/>
      <c r="UA317" s="92"/>
      <c r="UB317" s="92"/>
      <c r="UC317" s="92"/>
      <c r="UD317" s="92"/>
      <c r="UE317" s="92"/>
      <c r="UF317" s="92"/>
      <c r="UG317" s="92"/>
      <c r="UH317" s="92"/>
      <c r="UI317" s="92"/>
      <c r="UJ317" s="92"/>
      <c r="UK317" s="92"/>
      <c r="UL317" s="92"/>
      <c r="UM317" s="92"/>
      <c r="UN317" s="92"/>
      <c r="UO317" s="92"/>
      <c r="UP317" s="92"/>
      <c r="UQ317" s="92"/>
      <c r="UR317" s="92"/>
      <c r="US317" s="92"/>
      <c r="UT317" s="92"/>
      <c r="UU317" s="92"/>
      <c r="UV317" s="92"/>
      <c r="UW317" s="92"/>
      <c r="UX317" s="92"/>
      <c r="UY317" s="92"/>
      <c r="UZ317" s="92"/>
      <c r="VA317" s="92"/>
      <c r="VB317" s="92"/>
      <c r="VC317" s="92"/>
      <c r="VD317" s="92"/>
      <c r="VE317" s="92"/>
      <c r="VF317" s="92"/>
      <c r="VG317" s="92"/>
      <c r="VH317" s="92"/>
      <c r="VI317" s="92"/>
      <c r="VJ317" s="92"/>
      <c r="VK317" s="92"/>
      <c r="VL317" s="92"/>
      <c r="VM317" s="92"/>
      <c r="VN317" s="92"/>
      <c r="VO317" s="92"/>
      <c r="VP317" s="92"/>
      <c r="VQ317" s="92"/>
      <c r="VR317" s="92"/>
      <c r="VS317" s="92"/>
      <c r="VT317" s="92"/>
      <c r="VU317" s="92"/>
      <c r="VV317" s="92"/>
      <c r="VW317" s="92"/>
      <c r="VX317" s="92"/>
      <c r="VY317" s="92"/>
      <c r="VZ317" s="92"/>
      <c r="WA317" s="92"/>
      <c r="WB317" s="92"/>
      <c r="WC317" s="92"/>
      <c r="WD317" s="92"/>
      <c r="WE317" s="92"/>
      <c r="WF317" s="92"/>
      <c r="WG317" s="92"/>
      <c r="WH317" s="92"/>
      <c r="WI317" s="92"/>
      <c r="WJ317" s="92"/>
      <c r="WK317" s="92"/>
      <c r="WL317" s="92"/>
      <c r="WM317" s="92"/>
      <c r="WN317" s="92"/>
      <c r="WO317" s="92"/>
      <c r="WP317" s="92"/>
      <c r="WQ317" s="92"/>
      <c r="WR317" s="92"/>
      <c r="WS317" s="92"/>
      <c r="WT317" s="92"/>
      <c r="WU317" s="92"/>
      <c r="WV317" s="92"/>
      <c r="WW317" s="92"/>
      <c r="WX317" s="92"/>
      <c r="WY317" s="92"/>
      <c r="WZ317" s="92"/>
      <c r="XA317" s="92"/>
      <c r="XB317" s="92"/>
      <c r="XC317" s="92"/>
      <c r="XD317" s="92"/>
      <c r="XE317" s="92"/>
      <c r="XF317" s="92"/>
      <c r="XG317" s="92"/>
      <c r="XH317" s="92"/>
      <c r="XI317" s="92"/>
      <c r="XJ317" s="92"/>
      <c r="XK317" s="92"/>
      <c r="XL317" s="92"/>
      <c r="XM317" s="92"/>
      <c r="XN317" s="92"/>
      <c r="XO317" s="92"/>
      <c r="XP317" s="92"/>
      <c r="XQ317" s="92"/>
      <c r="XR317" s="92"/>
      <c r="XS317" s="92"/>
      <c r="XT317" s="92"/>
      <c r="XU317" s="92"/>
      <c r="XV317" s="92"/>
      <c r="XW317" s="92"/>
      <c r="XX317" s="92"/>
      <c r="XY317" s="92"/>
      <c r="XZ317" s="92"/>
      <c r="YA317" s="92"/>
      <c r="YB317" s="92"/>
      <c r="YC317" s="92"/>
      <c r="YD317" s="92"/>
      <c r="YE317" s="92"/>
      <c r="YF317" s="92"/>
      <c r="YG317" s="92"/>
      <c r="YH317" s="92"/>
      <c r="YI317" s="92"/>
      <c r="YJ317" s="92"/>
      <c r="YK317" s="92"/>
      <c r="YL317" s="92"/>
      <c r="YM317" s="92"/>
      <c r="YN317" s="92"/>
      <c r="YO317" s="92"/>
      <c r="YP317" s="92"/>
      <c r="YQ317" s="92"/>
      <c r="YR317" s="92"/>
      <c r="YS317" s="92"/>
      <c r="YT317" s="92"/>
      <c r="YU317" s="92"/>
      <c r="YV317" s="92"/>
      <c r="YW317" s="92"/>
      <c r="YX317" s="92"/>
      <c r="YY317" s="92"/>
      <c r="YZ317" s="92"/>
      <c r="ZA317" s="92"/>
      <c r="ZB317" s="92"/>
      <c r="ZC317" s="92"/>
      <c r="ZD317" s="92"/>
      <c r="ZE317" s="92"/>
      <c r="ZF317" s="92"/>
      <c r="ZG317" s="92"/>
      <c r="ZH317" s="92"/>
      <c r="ZI317" s="92"/>
      <c r="ZJ317" s="92"/>
      <c r="ZK317" s="92"/>
      <c r="ZL317" s="92"/>
      <c r="ZM317" s="92"/>
      <c r="ZN317" s="92"/>
      <c r="ZO317" s="92"/>
      <c r="ZP317" s="92"/>
      <c r="ZQ317" s="92"/>
      <c r="ZR317" s="92"/>
      <c r="ZS317" s="92"/>
      <c r="ZT317" s="92"/>
      <c r="ZU317" s="92"/>
      <c r="ZV317" s="92"/>
      <c r="ZW317" s="92"/>
      <c r="ZX317" s="92"/>
      <c r="ZY317" s="92"/>
      <c r="ZZ317" s="92"/>
      <c r="AAA317" s="92"/>
      <c r="AAB317" s="92"/>
      <c r="AAC317" s="92"/>
      <c r="AAD317" s="92"/>
      <c r="AAE317" s="92"/>
      <c r="AAF317" s="92"/>
      <c r="AAG317" s="92"/>
      <c r="AAH317" s="92"/>
      <c r="AAI317" s="92"/>
      <c r="AAJ317" s="92"/>
      <c r="AAK317" s="92"/>
      <c r="AAL317" s="92"/>
      <c r="AAM317" s="92"/>
      <c r="AAN317" s="92"/>
      <c r="AAO317" s="92"/>
      <c r="AAP317" s="92"/>
      <c r="AAQ317" s="92"/>
      <c r="AAR317" s="92"/>
      <c r="AAS317" s="92"/>
      <c r="AAT317" s="92"/>
      <c r="AAU317" s="92"/>
      <c r="AAV317" s="92"/>
      <c r="AAW317" s="92"/>
      <c r="AAX317" s="92"/>
      <c r="AAY317" s="92"/>
      <c r="AAZ317" s="92"/>
      <c r="ABA317" s="92"/>
      <c r="ABB317" s="92"/>
      <c r="ABC317" s="92"/>
      <c r="ABD317" s="92"/>
      <c r="ABE317" s="92"/>
      <c r="ABF317" s="92"/>
      <c r="ABG317" s="92"/>
      <c r="ABH317" s="92"/>
      <c r="ABI317" s="92"/>
      <c r="ABJ317" s="92"/>
      <c r="ABK317" s="92"/>
      <c r="ABL317" s="92"/>
      <c r="ABM317" s="92"/>
      <c r="ABN317" s="92"/>
      <c r="ABO317" s="92"/>
      <c r="ABP317" s="92"/>
      <c r="ABQ317" s="92"/>
      <c r="ABR317" s="92"/>
      <c r="ABS317" s="92"/>
      <c r="ABT317" s="92"/>
      <c r="ABU317" s="92"/>
      <c r="ABV317" s="92"/>
      <c r="ABW317" s="92"/>
      <c r="ABX317" s="92"/>
      <c r="ABY317" s="92"/>
      <c r="ABZ317" s="92"/>
      <c r="ACA317" s="92"/>
      <c r="ACB317" s="92"/>
      <c r="ACC317" s="92"/>
      <c r="ACD317" s="92"/>
      <c r="ACE317" s="92"/>
      <c r="ACF317" s="92"/>
      <c r="ACG317" s="92"/>
      <c r="ACH317" s="92"/>
      <c r="ACI317" s="92"/>
      <c r="ACJ317" s="92"/>
      <c r="ACK317" s="92"/>
      <c r="ACL317" s="92"/>
      <c r="ACM317" s="92"/>
      <c r="ACN317" s="92"/>
      <c r="ACO317" s="92"/>
      <c r="ACP317" s="92"/>
      <c r="ACQ317" s="92"/>
      <c r="ACR317" s="92"/>
      <c r="ACS317" s="92"/>
      <c r="ACT317" s="92"/>
      <c r="ACU317" s="92"/>
      <c r="ACV317" s="92"/>
      <c r="ACW317" s="92"/>
      <c r="ACX317" s="92"/>
      <c r="ACY317" s="92"/>
      <c r="ACZ317" s="92"/>
      <c r="ADA317" s="92"/>
      <c r="ADB317" s="92"/>
      <c r="ADC317" s="92"/>
      <c r="ADD317" s="92"/>
      <c r="ADE317" s="92"/>
      <c r="ADF317" s="92"/>
      <c r="ADG317" s="92"/>
      <c r="ADH317" s="92"/>
      <c r="ADI317" s="92"/>
      <c r="ADJ317" s="92"/>
      <c r="ADK317" s="92"/>
      <c r="ADL317" s="92"/>
      <c r="ADM317" s="92"/>
      <c r="ADN317" s="92"/>
      <c r="ADO317" s="92"/>
      <c r="ADP317" s="92"/>
      <c r="ADQ317" s="92"/>
      <c r="ADR317" s="92"/>
      <c r="ADS317" s="92"/>
      <c r="ADT317" s="92"/>
      <c r="ADU317" s="92"/>
      <c r="ADV317" s="92"/>
      <c r="ADW317" s="92"/>
      <c r="ADX317" s="92"/>
      <c r="ADY317" s="92"/>
      <c r="ADZ317" s="92"/>
      <c r="AEA317" s="92"/>
      <c r="AEB317" s="92"/>
      <c r="AEC317" s="92"/>
      <c r="AED317" s="92"/>
      <c r="AEE317" s="92"/>
      <c r="AEF317" s="92"/>
      <c r="AEG317" s="92"/>
      <c r="AEH317" s="92"/>
      <c r="AEI317" s="92"/>
      <c r="AEJ317" s="92"/>
      <c r="AEK317" s="92"/>
      <c r="AEL317" s="92"/>
      <c r="AEM317" s="92"/>
      <c r="AEN317" s="92"/>
      <c r="AEO317" s="92"/>
      <c r="AEP317" s="92"/>
      <c r="AEQ317" s="92"/>
      <c r="AER317" s="92"/>
      <c r="AES317" s="92"/>
      <c r="AET317" s="92"/>
      <c r="AEU317" s="92"/>
      <c r="AEV317" s="92"/>
      <c r="AEW317" s="92"/>
      <c r="AEX317" s="92"/>
      <c r="AEY317" s="92"/>
      <c r="AEZ317" s="92"/>
      <c r="AFA317" s="92"/>
      <c r="AFB317" s="92"/>
      <c r="AFC317" s="92"/>
      <c r="AFD317" s="92"/>
      <c r="AFE317" s="92"/>
      <c r="AFF317" s="92"/>
      <c r="AFG317" s="92"/>
      <c r="AFH317" s="92"/>
      <c r="AFI317" s="92"/>
      <c r="AFJ317" s="92"/>
      <c r="AFK317" s="92"/>
      <c r="AFL317" s="92"/>
      <c r="AFM317" s="92"/>
      <c r="AFN317" s="92"/>
      <c r="AFO317" s="92"/>
      <c r="AFP317" s="92"/>
      <c r="AFQ317" s="92"/>
      <c r="AFR317" s="92"/>
      <c r="AFS317" s="92"/>
      <c r="AFT317" s="92"/>
      <c r="AFU317" s="92"/>
      <c r="AFV317" s="92"/>
      <c r="AFW317" s="92"/>
      <c r="AFX317" s="92"/>
      <c r="AFY317" s="92"/>
      <c r="AFZ317" s="92"/>
      <c r="AGA317" s="92"/>
      <c r="AGB317" s="92"/>
      <c r="AGC317" s="92"/>
      <c r="AGD317" s="92"/>
      <c r="AGE317" s="92"/>
      <c r="AGF317" s="92"/>
      <c r="AGG317" s="92"/>
      <c r="AGH317" s="92"/>
      <c r="AGI317" s="92"/>
      <c r="AGJ317" s="92"/>
      <c r="AGK317" s="92"/>
      <c r="AGL317" s="92"/>
      <c r="AGM317" s="92"/>
      <c r="AGN317" s="92"/>
      <c r="AGO317" s="92"/>
      <c r="AGP317" s="92"/>
      <c r="AGQ317" s="92"/>
      <c r="AGR317" s="92"/>
      <c r="AGS317" s="92"/>
      <c r="AGT317" s="92"/>
      <c r="AGU317" s="92"/>
      <c r="AGV317" s="92"/>
      <c r="AGW317" s="92"/>
      <c r="AGX317" s="92"/>
      <c r="AGY317" s="92"/>
      <c r="AGZ317" s="92"/>
      <c r="AHA317" s="92"/>
      <c r="AHB317" s="92"/>
      <c r="AHC317" s="92"/>
      <c r="AHD317" s="92"/>
      <c r="AHE317" s="92"/>
      <c r="AHF317" s="92"/>
      <c r="AHG317" s="92"/>
      <c r="AHH317" s="92"/>
      <c r="AHI317" s="92"/>
      <c r="AHJ317" s="92"/>
      <c r="AHK317" s="92"/>
      <c r="AHL317" s="92"/>
      <c r="AHM317" s="92"/>
      <c r="AHN317" s="92"/>
      <c r="AHO317" s="92"/>
      <c r="AHP317" s="92"/>
      <c r="AHQ317" s="92"/>
      <c r="AHR317" s="92"/>
      <c r="AHS317" s="92"/>
      <c r="AHT317" s="92"/>
      <c r="AHU317" s="92"/>
      <c r="AHV317" s="92"/>
      <c r="AHW317" s="92"/>
      <c r="AHX317" s="92"/>
      <c r="AHY317" s="92"/>
      <c r="AHZ317" s="92"/>
      <c r="AIA317" s="92"/>
      <c r="AIB317" s="92"/>
      <c r="AIC317" s="92"/>
      <c r="AID317" s="92"/>
      <c r="AIE317" s="92"/>
      <c r="AIF317" s="92"/>
      <c r="AIG317" s="92"/>
      <c r="AIH317" s="92"/>
      <c r="AII317" s="92"/>
      <c r="AIJ317" s="92"/>
      <c r="AIK317" s="92"/>
      <c r="AIL317" s="92"/>
      <c r="AIM317" s="92"/>
      <c r="AIN317" s="92"/>
      <c r="AIO317" s="92"/>
      <c r="AIP317" s="92"/>
      <c r="AIQ317" s="92"/>
      <c r="AIR317" s="92"/>
      <c r="AIS317" s="92"/>
      <c r="AIT317" s="92"/>
      <c r="AIU317" s="92"/>
      <c r="AIV317" s="92"/>
      <c r="AIW317" s="92"/>
      <c r="AIX317" s="92"/>
      <c r="AIY317" s="92"/>
      <c r="AIZ317" s="92"/>
      <c r="AJA317" s="92"/>
      <c r="AJB317" s="92"/>
      <c r="AJC317" s="92"/>
      <c r="AJD317" s="92"/>
      <c r="AJE317" s="92"/>
      <c r="AJF317" s="92"/>
      <c r="AJG317" s="92"/>
      <c r="AJH317" s="92"/>
      <c r="AJI317" s="92"/>
      <c r="AJJ317" s="92"/>
      <c r="AJK317" s="92"/>
    </row>
    <row r="318" spans="1:947" s="515" customFormat="1" ht="12.75" customHeight="1">
      <c r="A318" s="93"/>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c r="CK318" s="92"/>
      <c r="CL318" s="92"/>
      <c r="CM318" s="92"/>
      <c r="CN318" s="92"/>
      <c r="CO318" s="92"/>
      <c r="CP318" s="92"/>
      <c r="CQ318" s="92"/>
      <c r="CR318" s="92"/>
      <c r="CS318" s="92"/>
      <c r="CT318" s="92"/>
      <c r="CU318" s="92"/>
      <c r="CV318" s="92"/>
      <c r="CW318" s="92"/>
      <c r="CX318" s="92"/>
      <c r="CY318" s="92"/>
      <c r="CZ318" s="92"/>
      <c r="DA318" s="92"/>
      <c r="DB318" s="92"/>
      <c r="DC318" s="92"/>
      <c r="DD318" s="92"/>
      <c r="DE318" s="92"/>
      <c r="DF318" s="92"/>
      <c r="DG318" s="92"/>
      <c r="DH318" s="92"/>
      <c r="DI318" s="92"/>
      <c r="DJ318" s="92"/>
      <c r="DK318" s="92"/>
      <c r="DL318" s="92"/>
      <c r="DM318" s="92"/>
      <c r="DN318" s="92"/>
      <c r="DO318" s="92"/>
      <c r="DP318" s="92"/>
      <c r="DQ318" s="92"/>
      <c r="DR318" s="92"/>
      <c r="DS318" s="92"/>
      <c r="DT318" s="92"/>
      <c r="DU318" s="92"/>
      <c r="DV318" s="92"/>
      <c r="DW318" s="92"/>
      <c r="DX318" s="92"/>
      <c r="DY318" s="92"/>
      <c r="DZ318" s="92"/>
      <c r="EA318" s="92"/>
      <c r="EB318" s="92"/>
      <c r="EC318" s="92"/>
      <c r="ED318" s="92"/>
      <c r="EE318" s="92"/>
      <c r="EF318" s="92"/>
      <c r="EG318" s="92"/>
      <c r="EH318" s="92"/>
      <c r="EI318" s="92"/>
      <c r="EJ318" s="92"/>
      <c r="EK318" s="92"/>
      <c r="EL318" s="92"/>
      <c r="EM318" s="92"/>
      <c r="EN318" s="92"/>
      <c r="EO318" s="92"/>
      <c r="EP318" s="92"/>
      <c r="EQ318" s="92"/>
      <c r="ER318" s="92"/>
      <c r="ES318" s="92"/>
      <c r="ET318" s="92"/>
      <c r="EU318" s="92"/>
      <c r="EV318" s="92"/>
      <c r="EW318" s="92"/>
      <c r="EX318" s="92"/>
      <c r="EY318" s="92"/>
      <c r="EZ318" s="92"/>
      <c r="FA318" s="92"/>
      <c r="FB318" s="92"/>
      <c r="FC318" s="92"/>
      <c r="FD318" s="92"/>
      <c r="FE318" s="92"/>
      <c r="FF318" s="92"/>
      <c r="FG318" s="92"/>
      <c r="FH318" s="92"/>
      <c r="FI318" s="92"/>
      <c r="FJ318" s="92"/>
      <c r="FK318" s="92"/>
      <c r="FL318" s="92"/>
      <c r="FM318" s="92"/>
      <c r="FN318" s="92"/>
      <c r="FO318" s="92"/>
      <c r="FP318" s="92"/>
      <c r="FQ318" s="92"/>
      <c r="FR318" s="92"/>
      <c r="FS318" s="92"/>
      <c r="FT318" s="92"/>
      <c r="FU318" s="92"/>
      <c r="FV318" s="92"/>
      <c r="FW318" s="92"/>
      <c r="FX318" s="92"/>
      <c r="FY318" s="92"/>
      <c r="FZ318" s="92"/>
      <c r="GA318" s="92"/>
      <c r="GB318" s="92"/>
      <c r="GC318" s="92"/>
      <c r="GD318" s="92"/>
      <c r="GE318" s="92"/>
      <c r="GF318" s="92"/>
      <c r="GG318" s="92"/>
      <c r="GH318" s="92"/>
      <c r="GI318" s="92"/>
      <c r="GJ318" s="92"/>
      <c r="GK318" s="92"/>
      <c r="GL318" s="92"/>
      <c r="GM318" s="92"/>
      <c r="GN318" s="92"/>
      <c r="GO318" s="92"/>
      <c r="GP318" s="92"/>
      <c r="GQ318" s="92"/>
      <c r="GR318" s="92"/>
      <c r="GS318" s="92"/>
      <c r="GT318" s="92"/>
      <c r="GU318" s="92"/>
      <c r="GV318" s="92"/>
      <c r="GW318" s="92"/>
      <c r="GX318" s="92"/>
      <c r="GY318" s="92"/>
      <c r="GZ318" s="92"/>
      <c r="HA318" s="92"/>
      <c r="HB318" s="92"/>
      <c r="HC318" s="92"/>
      <c r="HD318" s="92"/>
      <c r="HE318" s="92"/>
      <c r="HF318" s="92"/>
      <c r="HG318" s="92"/>
      <c r="HH318" s="92"/>
      <c r="HI318" s="92"/>
      <c r="HJ318" s="92"/>
      <c r="HK318" s="92"/>
      <c r="HL318" s="92"/>
      <c r="HM318" s="92"/>
      <c r="HN318" s="92"/>
      <c r="HO318" s="92"/>
      <c r="HP318" s="92"/>
      <c r="HQ318" s="92"/>
      <c r="HR318" s="92"/>
      <c r="HS318" s="92"/>
      <c r="HT318" s="92"/>
      <c r="HU318" s="92"/>
      <c r="HV318" s="92"/>
      <c r="HW318" s="92"/>
      <c r="HX318" s="92"/>
      <c r="HY318" s="92"/>
      <c r="HZ318" s="92"/>
      <c r="IA318" s="92"/>
      <c r="IB318" s="92"/>
      <c r="IC318" s="92"/>
      <c r="ID318" s="92"/>
      <c r="IE318" s="92"/>
      <c r="IF318" s="92"/>
      <c r="IG318" s="92"/>
      <c r="IH318" s="92"/>
      <c r="II318" s="92"/>
      <c r="IJ318" s="92"/>
      <c r="IK318" s="92"/>
      <c r="IL318" s="92"/>
      <c r="IM318" s="92"/>
      <c r="IN318" s="92"/>
      <c r="IO318" s="92"/>
      <c r="IP318" s="92"/>
      <c r="IQ318" s="92"/>
      <c r="IR318" s="92"/>
      <c r="IS318" s="92"/>
      <c r="IT318" s="92"/>
      <c r="IU318" s="92"/>
      <c r="IV318" s="92"/>
      <c r="IW318" s="92"/>
      <c r="IX318" s="92"/>
      <c r="IY318" s="92"/>
      <c r="IZ318" s="92"/>
      <c r="JA318" s="92"/>
      <c r="JB318" s="92"/>
      <c r="JC318" s="92"/>
      <c r="JD318" s="92"/>
      <c r="JE318" s="92"/>
      <c r="JF318" s="92"/>
      <c r="JG318" s="92"/>
      <c r="JH318" s="92"/>
      <c r="JI318" s="92"/>
      <c r="JJ318" s="92"/>
      <c r="JK318" s="92"/>
      <c r="JL318" s="92"/>
      <c r="JM318" s="92"/>
      <c r="JN318" s="92"/>
      <c r="JO318" s="92"/>
      <c r="JP318" s="92"/>
      <c r="JQ318" s="92"/>
      <c r="JR318" s="92"/>
      <c r="JS318" s="92"/>
      <c r="JT318" s="92"/>
      <c r="JU318" s="92"/>
      <c r="JV318" s="92"/>
      <c r="JW318" s="92"/>
      <c r="JX318" s="92"/>
      <c r="JY318" s="92"/>
      <c r="JZ318" s="92"/>
      <c r="KA318" s="92"/>
      <c r="KB318" s="92"/>
      <c r="KC318" s="92"/>
      <c r="KD318" s="92"/>
      <c r="KE318" s="92"/>
      <c r="KF318" s="92"/>
      <c r="KG318" s="92"/>
      <c r="KH318" s="92"/>
      <c r="KI318" s="92"/>
      <c r="KJ318" s="92"/>
      <c r="KK318" s="92"/>
      <c r="KL318" s="92"/>
      <c r="KM318" s="92"/>
      <c r="KN318" s="92"/>
      <c r="KO318" s="92"/>
      <c r="KP318" s="92"/>
      <c r="KQ318" s="92"/>
      <c r="KR318" s="92"/>
      <c r="KS318" s="92"/>
      <c r="KT318" s="92"/>
      <c r="KU318" s="92"/>
      <c r="KV318" s="92"/>
      <c r="KW318" s="92"/>
      <c r="KX318" s="92"/>
      <c r="KY318" s="92"/>
      <c r="KZ318" s="92"/>
      <c r="LA318" s="92"/>
      <c r="LB318" s="92"/>
      <c r="LC318" s="92"/>
      <c r="LD318" s="92"/>
      <c r="LE318" s="92"/>
      <c r="LF318" s="92"/>
      <c r="LG318" s="92"/>
      <c r="LH318" s="92"/>
      <c r="LI318" s="92"/>
      <c r="LJ318" s="92"/>
      <c r="LK318" s="92"/>
      <c r="LL318" s="92"/>
      <c r="LM318" s="92"/>
      <c r="LN318" s="92"/>
      <c r="LO318" s="92"/>
      <c r="LP318" s="92"/>
      <c r="LQ318" s="92"/>
      <c r="LR318" s="92"/>
      <c r="LS318" s="92"/>
      <c r="LT318" s="92"/>
      <c r="LU318" s="92"/>
      <c r="LV318" s="92"/>
      <c r="LW318" s="92"/>
      <c r="LX318" s="92"/>
      <c r="LY318" s="92"/>
      <c r="LZ318" s="92"/>
      <c r="MA318" s="92"/>
      <c r="MB318" s="92"/>
      <c r="MC318" s="92"/>
      <c r="MD318" s="92"/>
      <c r="ME318" s="92"/>
      <c r="MF318" s="92"/>
      <c r="MG318" s="92"/>
      <c r="MH318" s="92"/>
      <c r="MI318" s="92"/>
      <c r="MJ318" s="92"/>
      <c r="MK318" s="92"/>
      <c r="ML318" s="92"/>
      <c r="MM318" s="92"/>
      <c r="MN318" s="92"/>
      <c r="MO318" s="92"/>
      <c r="MP318" s="92"/>
      <c r="MQ318" s="92"/>
      <c r="MR318" s="92"/>
      <c r="MS318" s="92"/>
      <c r="MT318" s="92"/>
      <c r="MU318" s="92"/>
      <c r="MV318" s="92"/>
      <c r="MW318" s="92"/>
      <c r="MX318" s="92"/>
      <c r="MY318" s="92"/>
      <c r="MZ318" s="92"/>
      <c r="NA318" s="92"/>
      <c r="NB318" s="92"/>
      <c r="NC318" s="92"/>
      <c r="ND318" s="92"/>
      <c r="NE318" s="92"/>
      <c r="NF318" s="92"/>
      <c r="NG318" s="92"/>
      <c r="NH318" s="92"/>
      <c r="NI318" s="92"/>
      <c r="NJ318" s="92"/>
      <c r="NK318" s="92"/>
      <c r="NL318" s="92"/>
      <c r="NM318" s="92"/>
      <c r="NN318" s="92"/>
      <c r="NO318" s="92"/>
      <c r="NP318" s="92"/>
      <c r="NQ318" s="92"/>
      <c r="NR318" s="92"/>
      <c r="NS318" s="92"/>
      <c r="NT318" s="92"/>
      <c r="NU318" s="92"/>
      <c r="NV318" s="92"/>
      <c r="NW318" s="92"/>
      <c r="NX318" s="92"/>
      <c r="NY318" s="92"/>
      <c r="NZ318" s="92"/>
      <c r="OA318" s="92"/>
      <c r="OB318" s="92"/>
      <c r="OC318" s="92"/>
      <c r="OD318" s="92"/>
      <c r="OE318" s="92"/>
      <c r="OF318" s="92"/>
      <c r="OG318" s="92"/>
      <c r="OH318" s="92"/>
      <c r="OI318" s="92"/>
      <c r="OJ318" s="92"/>
      <c r="OK318" s="92"/>
      <c r="OL318" s="92"/>
      <c r="OM318" s="92"/>
      <c r="ON318" s="92"/>
      <c r="OO318" s="92"/>
      <c r="OP318" s="92"/>
      <c r="OQ318" s="92"/>
      <c r="OR318" s="92"/>
      <c r="OS318" s="92"/>
      <c r="OT318" s="92"/>
      <c r="OU318" s="92"/>
      <c r="OV318" s="92"/>
      <c r="OW318" s="92"/>
      <c r="OX318" s="92"/>
      <c r="OY318" s="92"/>
      <c r="OZ318" s="92"/>
      <c r="PA318" s="92"/>
      <c r="PB318" s="92"/>
      <c r="PC318" s="92"/>
      <c r="PD318" s="92"/>
      <c r="PE318" s="92"/>
      <c r="PF318" s="92"/>
      <c r="PG318" s="92"/>
      <c r="PH318" s="92"/>
      <c r="PI318" s="92"/>
      <c r="PJ318" s="92"/>
      <c r="PK318" s="92"/>
      <c r="PL318" s="92"/>
      <c r="PM318" s="92"/>
      <c r="PN318" s="92"/>
      <c r="PO318" s="92"/>
      <c r="PP318" s="92"/>
      <c r="PQ318" s="92"/>
      <c r="PR318" s="92"/>
      <c r="PS318" s="92"/>
      <c r="PT318" s="92"/>
      <c r="PU318" s="92"/>
      <c r="PV318" s="92"/>
      <c r="PW318" s="92"/>
      <c r="PX318" s="92"/>
      <c r="PY318" s="92"/>
      <c r="PZ318" s="92"/>
      <c r="QA318" s="92"/>
      <c r="QB318" s="92"/>
      <c r="QC318" s="92"/>
      <c r="QD318" s="92"/>
      <c r="QE318" s="92"/>
      <c r="QF318" s="92"/>
      <c r="QG318" s="92"/>
      <c r="QH318" s="92"/>
      <c r="QI318" s="92"/>
      <c r="QJ318" s="92"/>
      <c r="QK318" s="92"/>
      <c r="QL318" s="92"/>
      <c r="QM318" s="92"/>
      <c r="QN318" s="92"/>
      <c r="QO318" s="92"/>
      <c r="QP318" s="92"/>
      <c r="QQ318" s="92"/>
      <c r="QR318" s="92"/>
      <c r="QS318" s="92"/>
      <c r="QT318" s="92"/>
      <c r="QU318" s="92"/>
      <c r="QV318" s="92"/>
      <c r="QW318" s="92"/>
      <c r="QX318" s="92"/>
      <c r="QY318" s="92"/>
      <c r="QZ318" s="92"/>
      <c r="RA318" s="92"/>
      <c r="RB318" s="92"/>
      <c r="RC318" s="92"/>
      <c r="RD318" s="92"/>
      <c r="RE318" s="92"/>
      <c r="RF318" s="92"/>
      <c r="RG318" s="92"/>
      <c r="RH318" s="92"/>
      <c r="RI318" s="92"/>
      <c r="RJ318" s="92"/>
      <c r="RK318" s="92"/>
      <c r="RL318" s="92"/>
      <c r="RM318" s="92"/>
      <c r="RN318" s="92"/>
      <c r="RO318" s="92"/>
      <c r="RP318" s="92"/>
      <c r="RQ318" s="92"/>
      <c r="RR318" s="92"/>
      <c r="RS318" s="92"/>
      <c r="RT318" s="92"/>
      <c r="RU318" s="92"/>
      <c r="RV318" s="92"/>
      <c r="RW318" s="92"/>
      <c r="RX318" s="92"/>
      <c r="RY318" s="92"/>
      <c r="RZ318" s="92"/>
      <c r="SA318" s="92"/>
      <c r="SB318" s="92"/>
      <c r="SC318" s="92"/>
      <c r="SD318" s="92"/>
      <c r="SE318" s="92"/>
      <c r="SF318" s="92"/>
      <c r="SG318" s="92"/>
      <c r="SH318" s="92"/>
      <c r="SI318" s="92"/>
      <c r="SJ318" s="92"/>
      <c r="SK318" s="92"/>
      <c r="SL318" s="92"/>
      <c r="SM318" s="92"/>
      <c r="SN318" s="92"/>
      <c r="SO318" s="92"/>
      <c r="SP318" s="92"/>
      <c r="SQ318" s="92"/>
      <c r="SR318" s="92"/>
      <c r="SS318" s="92"/>
      <c r="ST318" s="92"/>
      <c r="SU318" s="92"/>
      <c r="SV318" s="92"/>
      <c r="SW318" s="92"/>
      <c r="SX318" s="92"/>
      <c r="SY318" s="92"/>
      <c r="SZ318" s="92"/>
      <c r="TA318" s="92"/>
      <c r="TB318" s="92"/>
      <c r="TC318" s="92"/>
      <c r="TD318" s="92"/>
      <c r="TE318" s="92"/>
      <c r="TF318" s="92"/>
      <c r="TG318" s="92"/>
      <c r="TH318" s="92"/>
      <c r="TI318" s="92"/>
      <c r="TJ318" s="92"/>
      <c r="TK318" s="92"/>
      <c r="TL318" s="92"/>
      <c r="TM318" s="92"/>
      <c r="TN318" s="92"/>
      <c r="TO318" s="92"/>
      <c r="TP318" s="92"/>
      <c r="TQ318" s="92"/>
      <c r="TR318" s="92"/>
      <c r="TS318" s="92"/>
      <c r="TT318" s="92"/>
      <c r="TU318" s="92"/>
      <c r="TV318" s="92"/>
      <c r="TW318" s="92"/>
      <c r="TX318" s="92"/>
      <c r="TY318" s="92"/>
      <c r="TZ318" s="92"/>
      <c r="UA318" s="92"/>
      <c r="UB318" s="92"/>
      <c r="UC318" s="92"/>
      <c r="UD318" s="92"/>
      <c r="UE318" s="92"/>
      <c r="UF318" s="92"/>
      <c r="UG318" s="92"/>
      <c r="UH318" s="92"/>
      <c r="UI318" s="92"/>
      <c r="UJ318" s="92"/>
      <c r="UK318" s="92"/>
      <c r="UL318" s="92"/>
      <c r="UM318" s="92"/>
      <c r="UN318" s="92"/>
      <c r="UO318" s="92"/>
      <c r="UP318" s="92"/>
      <c r="UQ318" s="92"/>
      <c r="UR318" s="92"/>
      <c r="US318" s="92"/>
      <c r="UT318" s="92"/>
      <c r="UU318" s="92"/>
      <c r="UV318" s="92"/>
      <c r="UW318" s="92"/>
      <c r="UX318" s="92"/>
      <c r="UY318" s="92"/>
      <c r="UZ318" s="92"/>
      <c r="VA318" s="92"/>
      <c r="VB318" s="92"/>
      <c r="VC318" s="92"/>
      <c r="VD318" s="92"/>
      <c r="VE318" s="92"/>
      <c r="VF318" s="92"/>
      <c r="VG318" s="92"/>
      <c r="VH318" s="92"/>
      <c r="VI318" s="92"/>
      <c r="VJ318" s="92"/>
      <c r="VK318" s="92"/>
      <c r="VL318" s="92"/>
      <c r="VM318" s="92"/>
      <c r="VN318" s="92"/>
      <c r="VO318" s="92"/>
      <c r="VP318" s="92"/>
      <c r="VQ318" s="92"/>
      <c r="VR318" s="92"/>
      <c r="VS318" s="92"/>
      <c r="VT318" s="92"/>
      <c r="VU318" s="92"/>
      <c r="VV318" s="92"/>
      <c r="VW318" s="92"/>
      <c r="VX318" s="92"/>
      <c r="VY318" s="92"/>
      <c r="VZ318" s="92"/>
      <c r="WA318" s="92"/>
      <c r="WB318" s="92"/>
      <c r="WC318" s="92"/>
      <c r="WD318" s="92"/>
      <c r="WE318" s="92"/>
      <c r="WF318" s="92"/>
      <c r="WG318" s="92"/>
      <c r="WH318" s="92"/>
      <c r="WI318" s="92"/>
      <c r="WJ318" s="92"/>
      <c r="WK318" s="92"/>
      <c r="WL318" s="92"/>
      <c r="WM318" s="92"/>
      <c r="WN318" s="92"/>
      <c r="WO318" s="92"/>
      <c r="WP318" s="92"/>
      <c r="WQ318" s="92"/>
      <c r="WR318" s="92"/>
      <c r="WS318" s="92"/>
      <c r="WT318" s="92"/>
      <c r="WU318" s="92"/>
      <c r="WV318" s="92"/>
      <c r="WW318" s="92"/>
      <c r="WX318" s="92"/>
      <c r="WY318" s="92"/>
      <c r="WZ318" s="92"/>
      <c r="XA318" s="92"/>
      <c r="XB318" s="92"/>
      <c r="XC318" s="92"/>
      <c r="XD318" s="92"/>
      <c r="XE318" s="92"/>
      <c r="XF318" s="92"/>
      <c r="XG318" s="92"/>
      <c r="XH318" s="92"/>
      <c r="XI318" s="92"/>
      <c r="XJ318" s="92"/>
      <c r="XK318" s="92"/>
      <c r="XL318" s="92"/>
      <c r="XM318" s="92"/>
      <c r="XN318" s="92"/>
      <c r="XO318" s="92"/>
      <c r="XP318" s="92"/>
      <c r="XQ318" s="92"/>
      <c r="XR318" s="92"/>
      <c r="XS318" s="92"/>
      <c r="XT318" s="92"/>
      <c r="XU318" s="92"/>
      <c r="XV318" s="92"/>
      <c r="XW318" s="92"/>
      <c r="XX318" s="92"/>
      <c r="XY318" s="92"/>
      <c r="XZ318" s="92"/>
      <c r="YA318" s="92"/>
      <c r="YB318" s="92"/>
      <c r="YC318" s="92"/>
      <c r="YD318" s="92"/>
      <c r="YE318" s="92"/>
      <c r="YF318" s="92"/>
      <c r="YG318" s="92"/>
      <c r="YH318" s="92"/>
      <c r="YI318" s="92"/>
      <c r="YJ318" s="92"/>
      <c r="YK318" s="92"/>
      <c r="YL318" s="92"/>
      <c r="YM318" s="92"/>
      <c r="YN318" s="92"/>
      <c r="YO318" s="92"/>
      <c r="YP318" s="92"/>
      <c r="YQ318" s="92"/>
      <c r="YR318" s="92"/>
      <c r="YS318" s="92"/>
      <c r="YT318" s="92"/>
      <c r="YU318" s="92"/>
      <c r="YV318" s="92"/>
      <c r="YW318" s="92"/>
      <c r="YX318" s="92"/>
      <c r="YY318" s="92"/>
      <c r="YZ318" s="92"/>
      <c r="ZA318" s="92"/>
      <c r="ZB318" s="92"/>
      <c r="ZC318" s="92"/>
      <c r="ZD318" s="92"/>
      <c r="ZE318" s="92"/>
      <c r="ZF318" s="92"/>
      <c r="ZG318" s="92"/>
      <c r="ZH318" s="92"/>
      <c r="ZI318" s="92"/>
      <c r="ZJ318" s="92"/>
      <c r="ZK318" s="92"/>
      <c r="ZL318" s="92"/>
      <c r="ZM318" s="92"/>
      <c r="ZN318" s="92"/>
      <c r="ZO318" s="92"/>
      <c r="ZP318" s="92"/>
      <c r="ZQ318" s="92"/>
      <c r="ZR318" s="92"/>
      <c r="ZS318" s="92"/>
      <c r="ZT318" s="92"/>
      <c r="ZU318" s="92"/>
      <c r="ZV318" s="92"/>
      <c r="ZW318" s="92"/>
      <c r="ZX318" s="92"/>
      <c r="ZY318" s="92"/>
      <c r="ZZ318" s="92"/>
      <c r="AAA318" s="92"/>
      <c r="AAB318" s="92"/>
      <c r="AAC318" s="92"/>
      <c r="AAD318" s="92"/>
      <c r="AAE318" s="92"/>
      <c r="AAF318" s="92"/>
      <c r="AAG318" s="92"/>
      <c r="AAH318" s="92"/>
      <c r="AAI318" s="92"/>
      <c r="AAJ318" s="92"/>
      <c r="AAK318" s="92"/>
      <c r="AAL318" s="92"/>
      <c r="AAM318" s="92"/>
      <c r="AAN318" s="92"/>
      <c r="AAO318" s="92"/>
      <c r="AAP318" s="92"/>
      <c r="AAQ318" s="92"/>
      <c r="AAR318" s="92"/>
      <c r="AAS318" s="92"/>
      <c r="AAT318" s="92"/>
      <c r="AAU318" s="92"/>
      <c r="AAV318" s="92"/>
      <c r="AAW318" s="92"/>
      <c r="AAX318" s="92"/>
      <c r="AAY318" s="92"/>
      <c r="AAZ318" s="92"/>
      <c r="ABA318" s="92"/>
      <c r="ABB318" s="92"/>
      <c r="ABC318" s="92"/>
      <c r="ABD318" s="92"/>
      <c r="ABE318" s="92"/>
      <c r="ABF318" s="92"/>
      <c r="ABG318" s="92"/>
      <c r="ABH318" s="92"/>
      <c r="ABI318" s="92"/>
      <c r="ABJ318" s="92"/>
      <c r="ABK318" s="92"/>
      <c r="ABL318" s="92"/>
      <c r="ABM318" s="92"/>
      <c r="ABN318" s="92"/>
      <c r="ABO318" s="92"/>
      <c r="ABP318" s="92"/>
      <c r="ABQ318" s="92"/>
      <c r="ABR318" s="92"/>
      <c r="ABS318" s="92"/>
      <c r="ABT318" s="92"/>
      <c r="ABU318" s="92"/>
      <c r="ABV318" s="92"/>
      <c r="ABW318" s="92"/>
      <c r="ABX318" s="92"/>
      <c r="ABY318" s="92"/>
      <c r="ABZ318" s="92"/>
      <c r="ACA318" s="92"/>
      <c r="ACB318" s="92"/>
      <c r="ACC318" s="92"/>
      <c r="ACD318" s="92"/>
      <c r="ACE318" s="92"/>
      <c r="ACF318" s="92"/>
      <c r="ACG318" s="92"/>
      <c r="ACH318" s="92"/>
      <c r="ACI318" s="92"/>
      <c r="ACJ318" s="92"/>
      <c r="ACK318" s="92"/>
      <c r="ACL318" s="92"/>
      <c r="ACM318" s="92"/>
      <c r="ACN318" s="92"/>
      <c r="ACO318" s="92"/>
      <c r="ACP318" s="92"/>
      <c r="ACQ318" s="92"/>
      <c r="ACR318" s="92"/>
      <c r="ACS318" s="92"/>
      <c r="ACT318" s="92"/>
      <c r="ACU318" s="92"/>
      <c r="ACV318" s="92"/>
      <c r="ACW318" s="92"/>
      <c r="ACX318" s="92"/>
      <c r="ACY318" s="92"/>
      <c r="ACZ318" s="92"/>
      <c r="ADA318" s="92"/>
      <c r="ADB318" s="92"/>
      <c r="ADC318" s="92"/>
      <c r="ADD318" s="92"/>
      <c r="ADE318" s="92"/>
      <c r="ADF318" s="92"/>
      <c r="ADG318" s="92"/>
      <c r="ADH318" s="92"/>
      <c r="ADI318" s="92"/>
      <c r="ADJ318" s="92"/>
      <c r="ADK318" s="92"/>
      <c r="ADL318" s="92"/>
      <c r="ADM318" s="92"/>
      <c r="ADN318" s="92"/>
      <c r="ADO318" s="92"/>
      <c r="ADP318" s="92"/>
      <c r="ADQ318" s="92"/>
      <c r="ADR318" s="92"/>
      <c r="ADS318" s="92"/>
      <c r="ADT318" s="92"/>
      <c r="ADU318" s="92"/>
      <c r="ADV318" s="92"/>
      <c r="ADW318" s="92"/>
      <c r="ADX318" s="92"/>
      <c r="ADY318" s="92"/>
      <c r="ADZ318" s="92"/>
      <c r="AEA318" s="92"/>
      <c r="AEB318" s="92"/>
      <c r="AEC318" s="92"/>
      <c r="AED318" s="92"/>
      <c r="AEE318" s="92"/>
      <c r="AEF318" s="92"/>
      <c r="AEG318" s="92"/>
      <c r="AEH318" s="92"/>
      <c r="AEI318" s="92"/>
      <c r="AEJ318" s="92"/>
      <c r="AEK318" s="92"/>
      <c r="AEL318" s="92"/>
      <c r="AEM318" s="92"/>
      <c r="AEN318" s="92"/>
      <c r="AEO318" s="92"/>
      <c r="AEP318" s="92"/>
      <c r="AEQ318" s="92"/>
      <c r="AER318" s="92"/>
      <c r="AES318" s="92"/>
      <c r="AET318" s="92"/>
      <c r="AEU318" s="92"/>
      <c r="AEV318" s="92"/>
      <c r="AEW318" s="92"/>
      <c r="AEX318" s="92"/>
      <c r="AEY318" s="92"/>
      <c r="AEZ318" s="92"/>
      <c r="AFA318" s="92"/>
      <c r="AFB318" s="92"/>
      <c r="AFC318" s="92"/>
      <c r="AFD318" s="92"/>
      <c r="AFE318" s="92"/>
      <c r="AFF318" s="92"/>
      <c r="AFG318" s="92"/>
      <c r="AFH318" s="92"/>
      <c r="AFI318" s="92"/>
      <c r="AFJ318" s="92"/>
      <c r="AFK318" s="92"/>
      <c r="AFL318" s="92"/>
      <c r="AFM318" s="92"/>
      <c r="AFN318" s="92"/>
      <c r="AFO318" s="92"/>
      <c r="AFP318" s="92"/>
      <c r="AFQ318" s="92"/>
      <c r="AFR318" s="92"/>
      <c r="AFS318" s="92"/>
      <c r="AFT318" s="92"/>
      <c r="AFU318" s="92"/>
      <c r="AFV318" s="92"/>
      <c r="AFW318" s="92"/>
      <c r="AFX318" s="92"/>
      <c r="AFY318" s="92"/>
      <c r="AFZ318" s="92"/>
      <c r="AGA318" s="92"/>
      <c r="AGB318" s="92"/>
      <c r="AGC318" s="92"/>
      <c r="AGD318" s="92"/>
      <c r="AGE318" s="92"/>
      <c r="AGF318" s="92"/>
      <c r="AGG318" s="92"/>
      <c r="AGH318" s="92"/>
      <c r="AGI318" s="92"/>
      <c r="AGJ318" s="92"/>
      <c r="AGK318" s="92"/>
      <c r="AGL318" s="92"/>
      <c r="AGM318" s="92"/>
      <c r="AGN318" s="92"/>
      <c r="AGO318" s="92"/>
      <c r="AGP318" s="92"/>
      <c r="AGQ318" s="92"/>
      <c r="AGR318" s="92"/>
      <c r="AGS318" s="92"/>
      <c r="AGT318" s="92"/>
      <c r="AGU318" s="92"/>
      <c r="AGV318" s="92"/>
      <c r="AGW318" s="92"/>
      <c r="AGX318" s="92"/>
      <c r="AGY318" s="92"/>
      <c r="AGZ318" s="92"/>
      <c r="AHA318" s="92"/>
      <c r="AHB318" s="92"/>
      <c r="AHC318" s="92"/>
      <c r="AHD318" s="92"/>
      <c r="AHE318" s="92"/>
      <c r="AHF318" s="92"/>
      <c r="AHG318" s="92"/>
      <c r="AHH318" s="92"/>
      <c r="AHI318" s="92"/>
      <c r="AHJ318" s="92"/>
      <c r="AHK318" s="92"/>
      <c r="AHL318" s="92"/>
      <c r="AHM318" s="92"/>
      <c r="AHN318" s="92"/>
      <c r="AHO318" s="92"/>
      <c r="AHP318" s="92"/>
      <c r="AHQ318" s="92"/>
      <c r="AHR318" s="92"/>
      <c r="AHS318" s="92"/>
      <c r="AHT318" s="92"/>
      <c r="AHU318" s="92"/>
      <c r="AHV318" s="92"/>
      <c r="AHW318" s="92"/>
      <c r="AHX318" s="92"/>
      <c r="AHY318" s="92"/>
      <c r="AHZ318" s="92"/>
      <c r="AIA318" s="92"/>
      <c r="AIB318" s="92"/>
      <c r="AIC318" s="92"/>
      <c r="AID318" s="92"/>
      <c r="AIE318" s="92"/>
      <c r="AIF318" s="92"/>
      <c r="AIG318" s="92"/>
      <c r="AIH318" s="92"/>
      <c r="AII318" s="92"/>
      <c r="AIJ318" s="92"/>
      <c r="AIK318" s="92"/>
      <c r="AIL318" s="92"/>
      <c r="AIM318" s="92"/>
      <c r="AIN318" s="92"/>
      <c r="AIO318" s="92"/>
      <c r="AIP318" s="92"/>
      <c r="AIQ318" s="92"/>
      <c r="AIR318" s="92"/>
      <c r="AIS318" s="92"/>
      <c r="AIT318" s="92"/>
      <c r="AIU318" s="92"/>
      <c r="AIV318" s="92"/>
      <c r="AIW318" s="92"/>
      <c r="AIX318" s="92"/>
      <c r="AIY318" s="92"/>
      <c r="AIZ318" s="92"/>
      <c r="AJA318" s="92"/>
      <c r="AJB318" s="92"/>
      <c r="AJC318" s="92"/>
      <c r="AJD318" s="92"/>
      <c r="AJE318" s="92"/>
      <c r="AJF318" s="92"/>
      <c r="AJG318" s="92"/>
      <c r="AJH318" s="92"/>
      <c r="AJI318" s="92"/>
      <c r="AJJ318" s="92"/>
      <c r="AJK318" s="92"/>
    </row>
    <row r="319" spans="1:947" s="515" customFormat="1" ht="12.75" customHeight="1">
      <c r="A319" s="93"/>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c r="CK319" s="92"/>
      <c r="CL319" s="92"/>
      <c r="CM319" s="92"/>
      <c r="CN319" s="92"/>
      <c r="CO319" s="92"/>
      <c r="CP319" s="92"/>
      <c r="CQ319" s="92"/>
      <c r="CR319" s="92"/>
      <c r="CS319" s="92"/>
      <c r="CT319" s="92"/>
      <c r="CU319" s="92"/>
      <c r="CV319" s="92"/>
      <c r="CW319" s="92"/>
      <c r="CX319" s="92"/>
      <c r="CY319" s="92"/>
      <c r="CZ319" s="92"/>
      <c r="DA319" s="92"/>
      <c r="DB319" s="92"/>
      <c r="DC319" s="92"/>
      <c r="DD319" s="92"/>
      <c r="DE319" s="92"/>
      <c r="DF319" s="92"/>
      <c r="DG319" s="92"/>
      <c r="DH319" s="92"/>
      <c r="DI319" s="92"/>
      <c r="DJ319" s="92"/>
      <c r="DK319" s="92"/>
      <c r="DL319" s="92"/>
      <c r="DM319" s="92"/>
      <c r="DN319" s="92"/>
      <c r="DO319" s="92"/>
      <c r="DP319" s="92"/>
      <c r="DQ319" s="92"/>
      <c r="DR319" s="92"/>
      <c r="DS319" s="92"/>
      <c r="DT319" s="92"/>
      <c r="DU319" s="92"/>
      <c r="DV319" s="92"/>
      <c r="DW319" s="92"/>
      <c r="DX319" s="92"/>
      <c r="DY319" s="92"/>
      <c r="DZ319" s="92"/>
      <c r="EA319" s="92"/>
      <c r="EB319" s="92"/>
      <c r="EC319" s="92"/>
      <c r="ED319" s="92"/>
      <c r="EE319" s="92"/>
      <c r="EF319" s="92"/>
      <c r="EG319" s="92"/>
      <c r="EH319" s="92"/>
      <c r="EI319" s="92"/>
      <c r="EJ319" s="92"/>
      <c r="EK319" s="92"/>
      <c r="EL319" s="92"/>
      <c r="EM319" s="92"/>
      <c r="EN319" s="92"/>
      <c r="EO319" s="92"/>
      <c r="EP319" s="92"/>
      <c r="EQ319" s="92"/>
      <c r="ER319" s="92"/>
      <c r="ES319" s="92"/>
      <c r="ET319" s="92"/>
      <c r="EU319" s="92"/>
      <c r="EV319" s="92"/>
      <c r="EW319" s="92"/>
      <c r="EX319" s="92"/>
      <c r="EY319" s="92"/>
      <c r="EZ319" s="92"/>
      <c r="FA319" s="92"/>
      <c r="FB319" s="92"/>
      <c r="FC319" s="92"/>
      <c r="FD319" s="92"/>
      <c r="FE319" s="92"/>
      <c r="FF319" s="92"/>
      <c r="FG319" s="92"/>
      <c r="FH319" s="92"/>
      <c r="FI319" s="92"/>
      <c r="FJ319" s="92"/>
      <c r="FK319" s="92"/>
      <c r="FL319" s="92"/>
      <c r="FM319" s="92"/>
      <c r="FN319" s="92"/>
      <c r="FO319" s="92"/>
      <c r="FP319" s="92"/>
      <c r="FQ319" s="92"/>
      <c r="FR319" s="92"/>
      <c r="FS319" s="92"/>
      <c r="FT319" s="92"/>
      <c r="FU319" s="92"/>
      <c r="FV319" s="92"/>
      <c r="FW319" s="92"/>
      <c r="FX319" s="92"/>
      <c r="FY319" s="92"/>
      <c r="FZ319" s="92"/>
      <c r="GA319" s="92"/>
      <c r="GB319" s="92"/>
      <c r="GC319" s="92"/>
      <c r="GD319" s="92"/>
      <c r="GE319" s="92"/>
      <c r="GF319" s="92"/>
      <c r="GG319" s="92"/>
      <c r="GH319" s="92"/>
      <c r="GI319" s="92"/>
      <c r="GJ319" s="92"/>
      <c r="GK319" s="92"/>
      <c r="GL319" s="92"/>
      <c r="GM319" s="92"/>
      <c r="GN319" s="92"/>
      <c r="GO319" s="92"/>
      <c r="GP319" s="92"/>
      <c r="GQ319" s="92"/>
      <c r="GR319" s="92"/>
      <c r="GS319" s="92"/>
      <c r="GT319" s="92"/>
      <c r="GU319" s="92"/>
      <c r="GV319" s="92"/>
      <c r="GW319" s="92"/>
      <c r="GX319" s="92"/>
      <c r="GY319" s="92"/>
      <c r="GZ319" s="92"/>
      <c r="HA319" s="92"/>
      <c r="HB319" s="92"/>
      <c r="HC319" s="92"/>
      <c r="HD319" s="92"/>
      <c r="HE319" s="92"/>
      <c r="HF319" s="92"/>
      <c r="HG319" s="92"/>
      <c r="HH319" s="92"/>
      <c r="HI319" s="92"/>
      <c r="HJ319" s="92"/>
      <c r="HK319" s="92"/>
      <c r="HL319" s="92"/>
      <c r="HM319" s="92"/>
      <c r="HN319" s="92"/>
      <c r="HO319" s="92"/>
      <c r="HP319" s="92"/>
      <c r="HQ319" s="92"/>
      <c r="HR319" s="92"/>
      <c r="HS319" s="92"/>
      <c r="HT319" s="92"/>
      <c r="HU319" s="92"/>
      <c r="HV319" s="92"/>
      <c r="HW319" s="92"/>
      <c r="HX319" s="92"/>
      <c r="HY319" s="92"/>
      <c r="HZ319" s="92"/>
      <c r="IA319" s="92"/>
      <c r="IB319" s="92"/>
      <c r="IC319" s="92"/>
      <c r="ID319" s="92"/>
      <c r="IE319" s="92"/>
      <c r="IF319" s="92"/>
      <c r="IG319" s="92"/>
      <c r="IH319" s="92"/>
      <c r="II319" s="92"/>
      <c r="IJ319" s="92"/>
      <c r="IK319" s="92"/>
      <c r="IL319" s="92"/>
      <c r="IM319" s="92"/>
      <c r="IN319" s="92"/>
      <c r="IO319" s="92"/>
      <c r="IP319" s="92"/>
      <c r="IQ319" s="92"/>
      <c r="IR319" s="92"/>
      <c r="IS319" s="92"/>
      <c r="IT319" s="92"/>
      <c r="IU319" s="92"/>
      <c r="IV319" s="92"/>
      <c r="IW319" s="92"/>
      <c r="IX319" s="92"/>
      <c r="IY319" s="92"/>
      <c r="IZ319" s="92"/>
      <c r="JA319" s="92"/>
      <c r="JB319" s="92"/>
      <c r="JC319" s="92"/>
      <c r="JD319" s="92"/>
      <c r="JE319" s="92"/>
      <c r="JF319" s="92"/>
      <c r="JG319" s="92"/>
      <c r="JH319" s="92"/>
      <c r="JI319" s="92"/>
      <c r="JJ319" s="92"/>
      <c r="JK319" s="92"/>
      <c r="JL319" s="92"/>
      <c r="JM319" s="92"/>
      <c r="JN319" s="92"/>
      <c r="JO319" s="92"/>
      <c r="JP319" s="92"/>
      <c r="JQ319" s="92"/>
      <c r="JR319" s="92"/>
      <c r="JS319" s="92"/>
      <c r="JT319" s="92"/>
      <c r="JU319" s="92"/>
      <c r="JV319" s="92"/>
      <c r="JW319" s="92"/>
      <c r="JX319" s="92"/>
      <c r="JY319" s="92"/>
      <c r="JZ319" s="92"/>
      <c r="KA319" s="92"/>
      <c r="KB319" s="92"/>
      <c r="KC319" s="92"/>
      <c r="KD319" s="92"/>
      <c r="KE319" s="92"/>
      <c r="KF319" s="92"/>
      <c r="KG319" s="92"/>
      <c r="KH319" s="92"/>
      <c r="KI319" s="92"/>
      <c r="KJ319" s="92"/>
      <c r="KK319" s="92"/>
      <c r="KL319" s="92"/>
      <c r="KM319" s="92"/>
      <c r="KN319" s="92"/>
      <c r="KO319" s="92"/>
      <c r="KP319" s="92"/>
      <c r="KQ319" s="92"/>
      <c r="KR319" s="92"/>
      <c r="KS319" s="92"/>
      <c r="KT319" s="92"/>
      <c r="KU319" s="92"/>
      <c r="KV319" s="92"/>
      <c r="KW319" s="92"/>
      <c r="KX319" s="92"/>
      <c r="KY319" s="92"/>
      <c r="KZ319" s="92"/>
      <c r="LA319" s="92"/>
      <c r="LB319" s="92"/>
      <c r="LC319" s="92"/>
      <c r="LD319" s="92"/>
      <c r="LE319" s="92"/>
      <c r="LF319" s="92"/>
      <c r="LG319" s="92"/>
      <c r="LH319" s="92"/>
      <c r="LI319" s="92"/>
      <c r="LJ319" s="92"/>
      <c r="LK319" s="92"/>
      <c r="LL319" s="92"/>
      <c r="LM319" s="92"/>
      <c r="LN319" s="92"/>
      <c r="LO319" s="92"/>
      <c r="LP319" s="92"/>
      <c r="LQ319" s="92"/>
      <c r="LR319" s="92"/>
      <c r="LS319" s="92"/>
      <c r="LT319" s="92"/>
      <c r="LU319" s="92"/>
      <c r="LV319" s="92"/>
      <c r="LW319" s="92"/>
      <c r="LX319" s="92"/>
      <c r="LY319" s="92"/>
      <c r="LZ319" s="92"/>
      <c r="MA319" s="92"/>
      <c r="MB319" s="92"/>
      <c r="MC319" s="92"/>
      <c r="MD319" s="92"/>
      <c r="ME319" s="92"/>
      <c r="MF319" s="92"/>
      <c r="MG319" s="92"/>
      <c r="MH319" s="92"/>
      <c r="MI319" s="92"/>
      <c r="MJ319" s="92"/>
      <c r="MK319" s="92"/>
      <c r="ML319" s="92"/>
      <c r="MM319" s="92"/>
      <c r="MN319" s="92"/>
      <c r="MO319" s="92"/>
      <c r="MP319" s="92"/>
      <c r="MQ319" s="92"/>
      <c r="MR319" s="92"/>
      <c r="MS319" s="92"/>
      <c r="MT319" s="92"/>
      <c r="MU319" s="92"/>
      <c r="MV319" s="92"/>
      <c r="MW319" s="92"/>
      <c r="MX319" s="92"/>
      <c r="MY319" s="92"/>
      <c r="MZ319" s="92"/>
      <c r="NA319" s="92"/>
      <c r="NB319" s="92"/>
      <c r="NC319" s="92"/>
      <c r="ND319" s="92"/>
      <c r="NE319" s="92"/>
      <c r="NF319" s="92"/>
      <c r="NG319" s="92"/>
      <c r="NH319" s="92"/>
      <c r="NI319" s="92"/>
      <c r="NJ319" s="92"/>
      <c r="NK319" s="92"/>
      <c r="NL319" s="92"/>
      <c r="NM319" s="92"/>
      <c r="NN319" s="92"/>
      <c r="NO319" s="92"/>
      <c r="NP319" s="92"/>
      <c r="NQ319" s="92"/>
      <c r="NR319" s="92"/>
      <c r="NS319" s="92"/>
      <c r="NT319" s="92"/>
      <c r="NU319" s="92"/>
      <c r="NV319" s="92"/>
      <c r="NW319" s="92"/>
      <c r="NX319" s="92"/>
      <c r="NY319" s="92"/>
      <c r="NZ319" s="92"/>
      <c r="OA319" s="92"/>
      <c r="OB319" s="92"/>
      <c r="OC319" s="92"/>
      <c r="OD319" s="92"/>
      <c r="OE319" s="92"/>
      <c r="OF319" s="92"/>
      <c r="OG319" s="92"/>
      <c r="OH319" s="92"/>
      <c r="OI319" s="92"/>
      <c r="OJ319" s="92"/>
      <c r="OK319" s="92"/>
      <c r="OL319" s="92"/>
      <c r="OM319" s="92"/>
      <c r="ON319" s="92"/>
      <c r="OO319" s="92"/>
      <c r="OP319" s="92"/>
      <c r="OQ319" s="92"/>
      <c r="OR319" s="92"/>
      <c r="OS319" s="92"/>
      <c r="OT319" s="92"/>
      <c r="OU319" s="92"/>
      <c r="OV319" s="92"/>
      <c r="OW319" s="92"/>
      <c r="OX319" s="92"/>
      <c r="OY319" s="92"/>
      <c r="OZ319" s="92"/>
      <c r="PA319" s="92"/>
      <c r="PB319" s="92"/>
      <c r="PC319" s="92"/>
      <c r="PD319" s="92"/>
      <c r="PE319" s="92"/>
      <c r="PF319" s="92"/>
      <c r="PG319" s="92"/>
      <c r="PH319" s="92"/>
      <c r="PI319" s="92"/>
      <c r="PJ319" s="92"/>
      <c r="PK319" s="92"/>
      <c r="PL319" s="92"/>
      <c r="PM319" s="92"/>
      <c r="PN319" s="92"/>
      <c r="PO319" s="92"/>
      <c r="PP319" s="92"/>
      <c r="PQ319" s="92"/>
      <c r="PR319" s="92"/>
      <c r="PS319" s="92"/>
      <c r="PT319" s="92"/>
      <c r="PU319" s="92"/>
      <c r="PV319" s="92"/>
      <c r="PW319" s="92"/>
      <c r="PX319" s="92"/>
      <c r="PY319" s="92"/>
      <c r="PZ319" s="92"/>
      <c r="QA319" s="92"/>
      <c r="QB319" s="92"/>
      <c r="QC319" s="92"/>
      <c r="QD319" s="92"/>
      <c r="QE319" s="92"/>
      <c r="QF319" s="92"/>
      <c r="QG319" s="92"/>
      <c r="QH319" s="92"/>
      <c r="QI319" s="92"/>
      <c r="QJ319" s="92"/>
      <c r="QK319" s="92"/>
      <c r="QL319" s="92"/>
      <c r="QM319" s="92"/>
      <c r="QN319" s="92"/>
      <c r="QO319" s="92"/>
      <c r="QP319" s="92"/>
      <c r="QQ319" s="92"/>
      <c r="QR319" s="92"/>
      <c r="QS319" s="92"/>
      <c r="QT319" s="92"/>
      <c r="QU319" s="92"/>
      <c r="QV319" s="92"/>
      <c r="QW319" s="92"/>
      <c r="QX319" s="92"/>
      <c r="QY319" s="92"/>
      <c r="QZ319" s="92"/>
      <c r="RA319" s="92"/>
      <c r="RB319" s="92"/>
      <c r="RC319" s="92"/>
      <c r="RD319" s="92"/>
      <c r="RE319" s="92"/>
      <c r="RF319" s="92"/>
      <c r="RG319" s="92"/>
      <c r="RH319" s="92"/>
      <c r="RI319" s="92"/>
      <c r="RJ319" s="92"/>
      <c r="RK319" s="92"/>
      <c r="RL319" s="92"/>
      <c r="RM319" s="92"/>
      <c r="RN319" s="92"/>
      <c r="RO319" s="92"/>
      <c r="RP319" s="92"/>
      <c r="RQ319" s="92"/>
      <c r="RR319" s="92"/>
      <c r="RS319" s="92"/>
      <c r="RT319" s="92"/>
      <c r="RU319" s="92"/>
      <c r="RV319" s="92"/>
      <c r="RW319" s="92"/>
      <c r="RX319" s="92"/>
      <c r="RY319" s="92"/>
      <c r="RZ319" s="92"/>
      <c r="SA319" s="92"/>
      <c r="SB319" s="92"/>
      <c r="SC319" s="92"/>
      <c r="SD319" s="92"/>
      <c r="SE319" s="92"/>
      <c r="SF319" s="92"/>
      <c r="SG319" s="92"/>
      <c r="SH319" s="92"/>
      <c r="SI319" s="92"/>
      <c r="SJ319" s="92"/>
      <c r="SK319" s="92"/>
      <c r="SL319" s="92"/>
      <c r="SM319" s="92"/>
      <c r="SN319" s="92"/>
      <c r="SO319" s="92"/>
      <c r="SP319" s="92"/>
      <c r="SQ319" s="92"/>
      <c r="SR319" s="92"/>
      <c r="SS319" s="92"/>
      <c r="ST319" s="92"/>
      <c r="SU319" s="92"/>
      <c r="SV319" s="92"/>
      <c r="SW319" s="92"/>
      <c r="SX319" s="92"/>
      <c r="SY319" s="92"/>
      <c r="SZ319" s="92"/>
      <c r="TA319" s="92"/>
      <c r="TB319" s="92"/>
      <c r="TC319" s="92"/>
      <c r="TD319" s="92"/>
      <c r="TE319" s="92"/>
      <c r="TF319" s="92"/>
      <c r="TG319" s="92"/>
      <c r="TH319" s="92"/>
      <c r="TI319" s="92"/>
      <c r="TJ319" s="92"/>
      <c r="TK319" s="92"/>
      <c r="TL319" s="92"/>
      <c r="TM319" s="92"/>
      <c r="TN319" s="92"/>
      <c r="TO319" s="92"/>
      <c r="TP319" s="92"/>
      <c r="TQ319" s="92"/>
      <c r="TR319" s="92"/>
      <c r="TS319" s="92"/>
      <c r="TT319" s="92"/>
      <c r="TU319" s="92"/>
      <c r="TV319" s="92"/>
      <c r="TW319" s="92"/>
      <c r="TX319" s="92"/>
      <c r="TY319" s="92"/>
      <c r="TZ319" s="92"/>
      <c r="UA319" s="92"/>
      <c r="UB319" s="92"/>
      <c r="UC319" s="92"/>
      <c r="UD319" s="92"/>
      <c r="UE319" s="92"/>
      <c r="UF319" s="92"/>
      <c r="UG319" s="92"/>
      <c r="UH319" s="92"/>
      <c r="UI319" s="92"/>
      <c r="UJ319" s="92"/>
      <c r="UK319" s="92"/>
      <c r="UL319" s="92"/>
      <c r="UM319" s="92"/>
      <c r="UN319" s="92"/>
      <c r="UO319" s="92"/>
      <c r="UP319" s="92"/>
      <c r="UQ319" s="92"/>
      <c r="UR319" s="92"/>
      <c r="US319" s="92"/>
      <c r="UT319" s="92"/>
      <c r="UU319" s="92"/>
      <c r="UV319" s="92"/>
      <c r="UW319" s="92"/>
      <c r="UX319" s="92"/>
      <c r="UY319" s="92"/>
      <c r="UZ319" s="92"/>
      <c r="VA319" s="92"/>
      <c r="VB319" s="92"/>
      <c r="VC319" s="92"/>
      <c r="VD319" s="92"/>
      <c r="VE319" s="92"/>
      <c r="VF319" s="92"/>
      <c r="VG319" s="92"/>
      <c r="VH319" s="92"/>
      <c r="VI319" s="92"/>
      <c r="VJ319" s="92"/>
      <c r="VK319" s="92"/>
      <c r="VL319" s="92"/>
      <c r="VM319" s="92"/>
      <c r="VN319" s="92"/>
      <c r="VO319" s="92"/>
      <c r="VP319" s="92"/>
      <c r="VQ319" s="92"/>
      <c r="VR319" s="92"/>
      <c r="VS319" s="92"/>
      <c r="VT319" s="92"/>
      <c r="VU319" s="92"/>
      <c r="VV319" s="92"/>
      <c r="VW319" s="92"/>
      <c r="VX319" s="92"/>
      <c r="VY319" s="92"/>
      <c r="VZ319" s="92"/>
      <c r="WA319" s="92"/>
      <c r="WB319" s="92"/>
      <c r="WC319" s="92"/>
      <c r="WD319" s="92"/>
      <c r="WE319" s="92"/>
      <c r="WF319" s="92"/>
      <c r="WG319" s="92"/>
      <c r="WH319" s="92"/>
      <c r="WI319" s="92"/>
      <c r="WJ319" s="92"/>
      <c r="WK319" s="92"/>
      <c r="WL319" s="92"/>
      <c r="WM319" s="92"/>
      <c r="WN319" s="92"/>
      <c r="WO319" s="92"/>
      <c r="WP319" s="92"/>
      <c r="WQ319" s="92"/>
      <c r="WR319" s="92"/>
      <c r="WS319" s="92"/>
      <c r="WT319" s="92"/>
      <c r="WU319" s="92"/>
      <c r="WV319" s="92"/>
      <c r="WW319" s="92"/>
      <c r="WX319" s="92"/>
      <c r="WY319" s="92"/>
      <c r="WZ319" s="92"/>
      <c r="XA319" s="92"/>
      <c r="XB319" s="92"/>
      <c r="XC319" s="92"/>
      <c r="XD319" s="92"/>
      <c r="XE319" s="92"/>
      <c r="XF319" s="92"/>
      <c r="XG319" s="92"/>
      <c r="XH319" s="92"/>
      <c r="XI319" s="92"/>
      <c r="XJ319" s="92"/>
      <c r="XK319" s="92"/>
      <c r="XL319" s="92"/>
      <c r="XM319" s="92"/>
      <c r="XN319" s="92"/>
      <c r="XO319" s="92"/>
      <c r="XP319" s="92"/>
      <c r="XQ319" s="92"/>
      <c r="XR319" s="92"/>
      <c r="XS319" s="92"/>
      <c r="XT319" s="92"/>
      <c r="XU319" s="92"/>
      <c r="XV319" s="92"/>
      <c r="XW319" s="92"/>
      <c r="XX319" s="92"/>
      <c r="XY319" s="92"/>
      <c r="XZ319" s="92"/>
      <c r="YA319" s="92"/>
      <c r="YB319" s="92"/>
      <c r="YC319" s="92"/>
      <c r="YD319" s="92"/>
      <c r="YE319" s="92"/>
      <c r="YF319" s="92"/>
      <c r="YG319" s="92"/>
      <c r="YH319" s="92"/>
      <c r="YI319" s="92"/>
      <c r="YJ319" s="92"/>
      <c r="YK319" s="92"/>
      <c r="YL319" s="92"/>
      <c r="YM319" s="92"/>
      <c r="YN319" s="92"/>
      <c r="YO319" s="92"/>
      <c r="YP319" s="92"/>
      <c r="YQ319" s="92"/>
      <c r="YR319" s="92"/>
      <c r="YS319" s="92"/>
      <c r="YT319" s="92"/>
      <c r="YU319" s="92"/>
      <c r="YV319" s="92"/>
      <c r="YW319" s="92"/>
      <c r="YX319" s="92"/>
      <c r="YY319" s="92"/>
      <c r="YZ319" s="92"/>
      <c r="ZA319" s="92"/>
      <c r="ZB319" s="92"/>
      <c r="ZC319" s="92"/>
      <c r="ZD319" s="92"/>
      <c r="ZE319" s="92"/>
      <c r="ZF319" s="92"/>
      <c r="ZG319" s="92"/>
      <c r="ZH319" s="92"/>
      <c r="ZI319" s="92"/>
      <c r="ZJ319" s="92"/>
      <c r="ZK319" s="92"/>
      <c r="ZL319" s="92"/>
      <c r="ZM319" s="92"/>
      <c r="ZN319" s="92"/>
      <c r="ZO319" s="92"/>
      <c r="ZP319" s="92"/>
      <c r="ZQ319" s="92"/>
      <c r="ZR319" s="92"/>
      <c r="ZS319" s="92"/>
      <c r="ZT319" s="92"/>
      <c r="ZU319" s="92"/>
      <c r="ZV319" s="92"/>
      <c r="ZW319" s="92"/>
      <c r="ZX319" s="92"/>
      <c r="ZY319" s="92"/>
      <c r="ZZ319" s="92"/>
      <c r="AAA319" s="92"/>
      <c r="AAB319" s="92"/>
      <c r="AAC319" s="92"/>
      <c r="AAD319" s="92"/>
      <c r="AAE319" s="92"/>
      <c r="AAF319" s="92"/>
      <c r="AAG319" s="92"/>
      <c r="AAH319" s="92"/>
      <c r="AAI319" s="92"/>
      <c r="AAJ319" s="92"/>
      <c r="AAK319" s="92"/>
      <c r="AAL319" s="92"/>
      <c r="AAM319" s="92"/>
      <c r="AAN319" s="92"/>
      <c r="AAO319" s="92"/>
      <c r="AAP319" s="92"/>
      <c r="AAQ319" s="92"/>
      <c r="AAR319" s="92"/>
      <c r="AAS319" s="92"/>
      <c r="AAT319" s="92"/>
      <c r="AAU319" s="92"/>
      <c r="AAV319" s="92"/>
      <c r="AAW319" s="92"/>
      <c r="AAX319" s="92"/>
      <c r="AAY319" s="92"/>
      <c r="AAZ319" s="92"/>
      <c r="ABA319" s="92"/>
      <c r="ABB319" s="92"/>
      <c r="ABC319" s="92"/>
      <c r="ABD319" s="92"/>
      <c r="ABE319" s="92"/>
      <c r="ABF319" s="92"/>
      <c r="ABG319" s="92"/>
      <c r="ABH319" s="92"/>
      <c r="ABI319" s="92"/>
      <c r="ABJ319" s="92"/>
      <c r="ABK319" s="92"/>
      <c r="ABL319" s="92"/>
      <c r="ABM319" s="92"/>
      <c r="ABN319" s="92"/>
      <c r="ABO319" s="92"/>
      <c r="ABP319" s="92"/>
      <c r="ABQ319" s="92"/>
      <c r="ABR319" s="92"/>
      <c r="ABS319" s="92"/>
      <c r="ABT319" s="92"/>
      <c r="ABU319" s="92"/>
      <c r="ABV319" s="92"/>
      <c r="ABW319" s="92"/>
      <c r="ABX319" s="92"/>
      <c r="ABY319" s="92"/>
      <c r="ABZ319" s="92"/>
      <c r="ACA319" s="92"/>
      <c r="ACB319" s="92"/>
      <c r="ACC319" s="92"/>
      <c r="ACD319" s="92"/>
      <c r="ACE319" s="92"/>
      <c r="ACF319" s="92"/>
      <c r="ACG319" s="92"/>
      <c r="ACH319" s="92"/>
      <c r="ACI319" s="92"/>
      <c r="ACJ319" s="92"/>
      <c r="ACK319" s="92"/>
      <c r="ACL319" s="92"/>
      <c r="ACM319" s="92"/>
      <c r="ACN319" s="92"/>
      <c r="ACO319" s="92"/>
      <c r="ACP319" s="92"/>
      <c r="ACQ319" s="92"/>
      <c r="ACR319" s="92"/>
      <c r="ACS319" s="92"/>
      <c r="ACT319" s="92"/>
      <c r="ACU319" s="92"/>
      <c r="ACV319" s="92"/>
      <c r="ACW319" s="92"/>
      <c r="ACX319" s="92"/>
      <c r="ACY319" s="92"/>
      <c r="ACZ319" s="92"/>
      <c r="ADA319" s="92"/>
      <c r="ADB319" s="92"/>
      <c r="ADC319" s="92"/>
      <c r="ADD319" s="92"/>
      <c r="ADE319" s="92"/>
      <c r="ADF319" s="92"/>
      <c r="ADG319" s="92"/>
      <c r="ADH319" s="92"/>
      <c r="ADI319" s="92"/>
      <c r="ADJ319" s="92"/>
      <c r="ADK319" s="92"/>
      <c r="ADL319" s="92"/>
      <c r="ADM319" s="92"/>
      <c r="ADN319" s="92"/>
      <c r="ADO319" s="92"/>
      <c r="ADP319" s="92"/>
      <c r="ADQ319" s="92"/>
      <c r="ADR319" s="92"/>
      <c r="ADS319" s="92"/>
      <c r="ADT319" s="92"/>
      <c r="ADU319" s="92"/>
      <c r="ADV319" s="92"/>
      <c r="ADW319" s="92"/>
      <c r="ADX319" s="92"/>
      <c r="ADY319" s="92"/>
      <c r="ADZ319" s="92"/>
      <c r="AEA319" s="92"/>
      <c r="AEB319" s="92"/>
      <c r="AEC319" s="92"/>
      <c r="AED319" s="92"/>
      <c r="AEE319" s="92"/>
      <c r="AEF319" s="92"/>
      <c r="AEG319" s="92"/>
      <c r="AEH319" s="92"/>
      <c r="AEI319" s="92"/>
      <c r="AEJ319" s="92"/>
      <c r="AEK319" s="92"/>
      <c r="AEL319" s="92"/>
      <c r="AEM319" s="92"/>
      <c r="AEN319" s="92"/>
      <c r="AEO319" s="92"/>
      <c r="AEP319" s="92"/>
      <c r="AEQ319" s="92"/>
      <c r="AER319" s="92"/>
      <c r="AES319" s="92"/>
      <c r="AET319" s="92"/>
      <c r="AEU319" s="92"/>
      <c r="AEV319" s="92"/>
      <c r="AEW319" s="92"/>
      <c r="AEX319" s="92"/>
      <c r="AEY319" s="92"/>
      <c r="AEZ319" s="92"/>
      <c r="AFA319" s="92"/>
      <c r="AFB319" s="92"/>
      <c r="AFC319" s="92"/>
      <c r="AFD319" s="92"/>
      <c r="AFE319" s="92"/>
      <c r="AFF319" s="92"/>
      <c r="AFG319" s="92"/>
      <c r="AFH319" s="92"/>
      <c r="AFI319" s="92"/>
      <c r="AFJ319" s="92"/>
      <c r="AFK319" s="92"/>
      <c r="AFL319" s="92"/>
      <c r="AFM319" s="92"/>
      <c r="AFN319" s="92"/>
      <c r="AFO319" s="92"/>
      <c r="AFP319" s="92"/>
      <c r="AFQ319" s="92"/>
      <c r="AFR319" s="92"/>
      <c r="AFS319" s="92"/>
      <c r="AFT319" s="92"/>
      <c r="AFU319" s="92"/>
      <c r="AFV319" s="92"/>
      <c r="AFW319" s="92"/>
      <c r="AFX319" s="92"/>
      <c r="AFY319" s="92"/>
      <c r="AFZ319" s="92"/>
      <c r="AGA319" s="92"/>
      <c r="AGB319" s="92"/>
      <c r="AGC319" s="92"/>
      <c r="AGD319" s="92"/>
      <c r="AGE319" s="92"/>
      <c r="AGF319" s="92"/>
      <c r="AGG319" s="92"/>
      <c r="AGH319" s="92"/>
      <c r="AGI319" s="92"/>
      <c r="AGJ319" s="92"/>
      <c r="AGK319" s="92"/>
      <c r="AGL319" s="92"/>
      <c r="AGM319" s="92"/>
      <c r="AGN319" s="92"/>
      <c r="AGO319" s="92"/>
      <c r="AGP319" s="92"/>
      <c r="AGQ319" s="92"/>
      <c r="AGR319" s="92"/>
      <c r="AGS319" s="92"/>
      <c r="AGT319" s="92"/>
      <c r="AGU319" s="92"/>
      <c r="AGV319" s="92"/>
      <c r="AGW319" s="92"/>
      <c r="AGX319" s="92"/>
      <c r="AGY319" s="92"/>
      <c r="AGZ319" s="92"/>
      <c r="AHA319" s="92"/>
      <c r="AHB319" s="92"/>
      <c r="AHC319" s="92"/>
      <c r="AHD319" s="92"/>
      <c r="AHE319" s="92"/>
      <c r="AHF319" s="92"/>
      <c r="AHG319" s="92"/>
      <c r="AHH319" s="92"/>
      <c r="AHI319" s="92"/>
      <c r="AHJ319" s="92"/>
      <c r="AHK319" s="92"/>
      <c r="AHL319" s="92"/>
      <c r="AHM319" s="92"/>
      <c r="AHN319" s="92"/>
      <c r="AHO319" s="92"/>
      <c r="AHP319" s="92"/>
      <c r="AHQ319" s="92"/>
      <c r="AHR319" s="92"/>
      <c r="AHS319" s="92"/>
      <c r="AHT319" s="92"/>
      <c r="AHU319" s="92"/>
      <c r="AHV319" s="92"/>
      <c r="AHW319" s="92"/>
      <c r="AHX319" s="92"/>
      <c r="AHY319" s="92"/>
      <c r="AHZ319" s="92"/>
      <c r="AIA319" s="92"/>
      <c r="AIB319" s="92"/>
      <c r="AIC319" s="92"/>
      <c r="AID319" s="92"/>
      <c r="AIE319" s="92"/>
      <c r="AIF319" s="92"/>
      <c r="AIG319" s="92"/>
      <c r="AIH319" s="92"/>
      <c r="AII319" s="92"/>
      <c r="AIJ319" s="92"/>
      <c r="AIK319" s="92"/>
      <c r="AIL319" s="92"/>
      <c r="AIM319" s="92"/>
      <c r="AIN319" s="92"/>
      <c r="AIO319" s="92"/>
      <c r="AIP319" s="92"/>
      <c r="AIQ319" s="92"/>
      <c r="AIR319" s="92"/>
      <c r="AIS319" s="92"/>
      <c r="AIT319" s="92"/>
      <c r="AIU319" s="92"/>
      <c r="AIV319" s="92"/>
      <c r="AIW319" s="92"/>
      <c r="AIX319" s="92"/>
      <c r="AIY319" s="92"/>
      <c r="AIZ319" s="92"/>
      <c r="AJA319" s="92"/>
      <c r="AJB319" s="92"/>
      <c r="AJC319" s="92"/>
      <c r="AJD319" s="92"/>
      <c r="AJE319" s="92"/>
      <c r="AJF319" s="92"/>
      <c r="AJG319" s="92"/>
      <c r="AJH319" s="92"/>
      <c r="AJI319" s="92"/>
      <c r="AJJ319" s="92"/>
      <c r="AJK319" s="92"/>
    </row>
    <row r="320" spans="1:947" s="515" customFormat="1" ht="12.75" customHeight="1">
      <c r="A320" s="93"/>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c r="CM320" s="92"/>
      <c r="CN320" s="92"/>
      <c r="CO320" s="92"/>
      <c r="CP320" s="92"/>
      <c r="CQ320" s="92"/>
      <c r="CR320" s="92"/>
      <c r="CS320" s="92"/>
      <c r="CT320" s="92"/>
      <c r="CU320" s="92"/>
      <c r="CV320" s="92"/>
      <c r="CW320" s="92"/>
      <c r="CX320" s="92"/>
      <c r="CY320" s="92"/>
      <c r="CZ320" s="92"/>
      <c r="DA320" s="92"/>
      <c r="DB320" s="92"/>
      <c r="DC320" s="92"/>
      <c r="DD320" s="92"/>
      <c r="DE320" s="92"/>
      <c r="DF320" s="92"/>
      <c r="DG320" s="92"/>
      <c r="DH320" s="92"/>
      <c r="DI320" s="92"/>
      <c r="DJ320" s="92"/>
      <c r="DK320" s="92"/>
      <c r="DL320" s="92"/>
      <c r="DM320" s="92"/>
      <c r="DN320" s="92"/>
      <c r="DO320" s="92"/>
      <c r="DP320" s="92"/>
      <c r="DQ320" s="92"/>
      <c r="DR320" s="92"/>
      <c r="DS320" s="92"/>
      <c r="DT320" s="92"/>
      <c r="DU320" s="92"/>
      <c r="DV320" s="92"/>
      <c r="DW320" s="92"/>
      <c r="DX320" s="92"/>
      <c r="DY320" s="92"/>
      <c r="DZ320" s="92"/>
      <c r="EA320" s="92"/>
      <c r="EB320" s="92"/>
      <c r="EC320" s="92"/>
      <c r="ED320" s="92"/>
      <c r="EE320" s="92"/>
      <c r="EF320" s="92"/>
      <c r="EG320" s="92"/>
      <c r="EH320" s="92"/>
      <c r="EI320" s="92"/>
      <c r="EJ320" s="92"/>
      <c r="EK320" s="92"/>
      <c r="EL320" s="92"/>
      <c r="EM320" s="92"/>
      <c r="EN320" s="92"/>
      <c r="EO320" s="92"/>
      <c r="EP320" s="92"/>
      <c r="EQ320" s="92"/>
      <c r="ER320" s="92"/>
      <c r="ES320" s="92"/>
      <c r="ET320" s="92"/>
      <c r="EU320" s="92"/>
      <c r="EV320" s="92"/>
      <c r="EW320" s="92"/>
      <c r="EX320" s="92"/>
      <c r="EY320" s="92"/>
      <c r="EZ320" s="92"/>
      <c r="FA320" s="92"/>
      <c r="FB320" s="92"/>
      <c r="FC320" s="92"/>
      <c r="FD320" s="92"/>
      <c r="FE320" s="92"/>
      <c r="FF320" s="92"/>
      <c r="FG320" s="92"/>
      <c r="FH320" s="92"/>
      <c r="FI320" s="92"/>
      <c r="FJ320" s="92"/>
      <c r="FK320" s="92"/>
      <c r="FL320" s="92"/>
      <c r="FM320" s="92"/>
      <c r="FN320" s="92"/>
      <c r="FO320" s="92"/>
      <c r="FP320" s="92"/>
      <c r="FQ320" s="92"/>
      <c r="FR320" s="92"/>
      <c r="FS320" s="92"/>
      <c r="FT320" s="92"/>
      <c r="FU320" s="92"/>
      <c r="FV320" s="92"/>
      <c r="FW320" s="92"/>
      <c r="FX320" s="92"/>
      <c r="FY320" s="92"/>
      <c r="FZ320" s="92"/>
      <c r="GA320" s="92"/>
      <c r="GB320" s="92"/>
      <c r="GC320" s="92"/>
      <c r="GD320" s="92"/>
      <c r="GE320" s="92"/>
      <c r="GF320" s="92"/>
      <c r="GG320" s="92"/>
      <c r="GH320" s="92"/>
      <c r="GI320" s="92"/>
      <c r="GJ320" s="92"/>
      <c r="GK320" s="92"/>
      <c r="GL320" s="92"/>
      <c r="GM320" s="92"/>
      <c r="GN320" s="92"/>
      <c r="GO320" s="92"/>
      <c r="GP320" s="92"/>
      <c r="GQ320" s="92"/>
      <c r="GR320" s="92"/>
      <c r="GS320" s="92"/>
      <c r="GT320" s="92"/>
      <c r="GU320" s="92"/>
      <c r="GV320" s="92"/>
      <c r="GW320" s="92"/>
      <c r="GX320" s="92"/>
      <c r="GY320" s="92"/>
      <c r="GZ320" s="92"/>
      <c r="HA320" s="92"/>
      <c r="HB320" s="92"/>
      <c r="HC320" s="92"/>
      <c r="HD320" s="92"/>
      <c r="HE320" s="92"/>
      <c r="HF320" s="92"/>
      <c r="HG320" s="92"/>
      <c r="HH320" s="92"/>
      <c r="HI320" s="92"/>
      <c r="HJ320" s="92"/>
      <c r="HK320" s="92"/>
      <c r="HL320" s="92"/>
      <c r="HM320" s="92"/>
      <c r="HN320" s="92"/>
      <c r="HO320" s="92"/>
      <c r="HP320" s="92"/>
      <c r="HQ320" s="92"/>
      <c r="HR320" s="92"/>
      <c r="HS320" s="92"/>
      <c r="HT320" s="92"/>
      <c r="HU320" s="92"/>
      <c r="HV320" s="92"/>
      <c r="HW320" s="92"/>
      <c r="HX320" s="92"/>
      <c r="HY320" s="92"/>
      <c r="HZ320" s="92"/>
      <c r="IA320" s="92"/>
      <c r="IB320" s="92"/>
      <c r="IC320" s="92"/>
      <c r="ID320" s="92"/>
      <c r="IE320" s="92"/>
      <c r="IF320" s="92"/>
      <c r="IG320" s="92"/>
      <c r="IH320" s="92"/>
      <c r="II320" s="92"/>
      <c r="IJ320" s="92"/>
      <c r="IK320" s="92"/>
      <c r="IL320" s="92"/>
      <c r="IM320" s="92"/>
      <c r="IN320" s="92"/>
      <c r="IO320" s="92"/>
      <c r="IP320" s="92"/>
      <c r="IQ320" s="92"/>
      <c r="IR320" s="92"/>
      <c r="IS320" s="92"/>
      <c r="IT320" s="92"/>
      <c r="IU320" s="92"/>
      <c r="IV320" s="92"/>
      <c r="IW320" s="92"/>
      <c r="IX320" s="92"/>
      <c r="IY320" s="92"/>
      <c r="IZ320" s="92"/>
      <c r="JA320" s="92"/>
      <c r="JB320" s="92"/>
      <c r="JC320" s="92"/>
      <c r="JD320" s="92"/>
      <c r="JE320" s="92"/>
      <c r="JF320" s="92"/>
      <c r="JG320" s="92"/>
      <c r="JH320" s="92"/>
      <c r="JI320" s="92"/>
      <c r="JJ320" s="92"/>
      <c r="JK320" s="92"/>
      <c r="JL320" s="92"/>
      <c r="JM320" s="92"/>
      <c r="JN320" s="92"/>
      <c r="JO320" s="92"/>
      <c r="JP320" s="92"/>
      <c r="JQ320" s="92"/>
      <c r="JR320" s="92"/>
      <c r="JS320" s="92"/>
      <c r="JT320" s="92"/>
      <c r="JU320" s="92"/>
      <c r="JV320" s="92"/>
      <c r="JW320" s="92"/>
      <c r="JX320" s="92"/>
      <c r="JY320" s="92"/>
      <c r="JZ320" s="92"/>
      <c r="KA320" s="92"/>
      <c r="KB320" s="92"/>
      <c r="KC320" s="92"/>
      <c r="KD320" s="92"/>
      <c r="KE320" s="92"/>
      <c r="KF320" s="92"/>
      <c r="KG320" s="92"/>
      <c r="KH320" s="92"/>
      <c r="KI320" s="92"/>
      <c r="KJ320" s="92"/>
      <c r="KK320" s="92"/>
      <c r="KL320" s="92"/>
      <c r="KM320" s="92"/>
      <c r="KN320" s="92"/>
      <c r="KO320" s="92"/>
      <c r="KP320" s="92"/>
      <c r="KQ320" s="92"/>
      <c r="KR320" s="92"/>
      <c r="KS320" s="92"/>
      <c r="KT320" s="92"/>
      <c r="KU320" s="92"/>
      <c r="KV320" s="92"/>
      <c r="KW320" s="92"/>
      <c r="KX320" s="92"/>
      <c r="KY320" s="92"/>
      <c r="KZ320" s="92"/>
      <c r="LA320" s="92"/>
      <c r="LB320" s="92"/>
      <c r="LC320" s="92"/>
      <c r="LD320" s="92"/>
      <c r="LE320" s="92"/>
      <c r="LF320" s="92"/>
      <c r="LG320" s="92"/>
      <c r="LH320" s="92"/>
      <c r="LI320" s="92"/>
      <c r="LJ320" s="92"/>
      <c r="LK320" s="92"/>
      <c r="LL320" s="92"/>
      <c r="LM320" s="92"/>
      <c r="LN320" s="92"/>
      <c r="LO320" s="92"/>
      <c r="LP320" s="92"/>
      <c r="LQ320" s="92"/>
      <c r="LR320" s="92"/>
      <c r="LS320" s="92"/>
      <c r="LT320" s="92"/>
      <c r="LU320" s="92"/>
      <c r="LV320" s="92"/>
      <c r="LW320" s="92"/>
      <c r="LX320" s="92"/>
      <c r="LY320" s="92"/>
      <c r="LZ320" s="92"/>
      <c r="MA320" s="92"/>
      <c r="MB320" s="92"/>
      <c r="MC320" s="92"/>
      <c r="MD320" s="92"/>
      <c r="ME320" s="92"/>
      <c r="MF320" s="92"/>
      <c r="MG320" s="92"/>
      <c r="MH320" s="92"/>
      <c r="MI320" s="92"/>
      <c r="MJ320" s="92"/>
      <c r="MK320" s="92"/>
      <c r="ML320" s="92"/>
      <c r="MM320" s="92"/>
      <c r="MN320" s="92"/>
      <c r="MO320" s="92"/>
      <c r="MP320" s="92"/>
      <c r="MQ320" s="92"/>
      <c r="MR320" s="92"/>
      <c r="MS320" s="92"/>
      <c r="MT320" s="92"/>
      <c r="MU320" s="92"/>
      <c r="MV320" s="92"/>
      <c r="MW320" s="92"/>
      <c r="MX320" s="92"/>
      <c r="MY320" s="92"/>
      <c r="MZ320" s="92"/>
      <c r="NA320" s="92"/>
      <c r="NB320" s="92"/>
      <c r="NC320" s="92"/>
      <c r="ND320" s="92"/>
      <c r="NE320" s="92"/>
      <c r="NF320" s="92"/>
      <c r="NG320" s="92"/>
      <c r="NH320" s="92"/>
      <c r="NI320" s="92"/>
      <c r="NJ320" s="92"/>
      <c r="NK320" s="92"/>
      <c r="NL320" s="92"/>
      <c r="NM320" s="92"/>
      <c r="NN320" s="92"/>
      <c r="NO320" s="92"/>
      <c r="NP320" s="92"/>
      <c r="NQ320" s="92"/>
      <c r="NR320" s="92"/>
      <c r="NS320" s="92"/>
      <c r="NT320" s="92"/>
      <c r="NU320" s="92"/>
      <c r="NV320" s="92"/>
      <c r="NW320" s="92"/>
      <c r="NX320" s="92"/>
      <c r="NY320" s="92"/>
      <c r="NZ320" s="92"/>
      <c r="OA320" s="92"/>
      <c r="OB320" s="92"/>
      <c r="OC320" s="92"/>
      <c r="OD320" s="92"/>
      <c r="OE320" s="92"/>
      <c r="OF320" s="92"/>
      <c r="OG320" s="92"/>
      <c r="OH320" s="92"/>
      <c r="OI320" s="92"/>
      <c r="OJ320" s="92"/>
      <c r="OK320" s="92"/>
      <c r="OL320" s="92"/>
      <c r="OM320" s="92"/>
      <c r="ON320" s="92"/>
      <c r="OO320" s="92"/>
      <c r="OP320" s="92"/>
      <c r="OQ320" s="92"/>
      <c r="OR320" s="92"/>
      <c r="OS320" s="92"/>
      <c r="OT320" s="92"/>
      <c r="OU320" s="92"/>
      <c r="OV320" s="92"/>
      <c r="OW320" s="92"/>
      <c r="OX320" s="92"/>
      <c r="OY320" s="92"/>
      <c r="OZ320" s="92"/>
      <c r="PA320" s="92"/>
      <c r="PB320" s="92"/>
      <c r="PC320" s="92"/>
      <c r="PD320" s="92"/>
      <c r="PE320" s="92"/>
      <c r="PF320" s="92"/>
      <c r="PG320" s="92"/>
      <c r="PH320" s="92"/>
      <c r="PI320" s="92"/>
      <c r="PJ320" s="92"/>
      <c r="PK320" s="92"/>
      <c r="PL320" s="92"/>
      <c r="PM320" s="92"/>
      <c r="PN320" s="92"/>
      <c r="PO320" s="92"/>
      <c r="PP320" s="92"/>
      <c r="PQ320" s="92"/>
      <c r="PR320" s="92"/>
      <c r="PS320" s="92"/>
      <c r="PT320" s="92"/>
      <c r="PU320" s="92"/>
      <c r="PV320" s="92"/>
      <c r="PW320" s="92"/>
      <c r="PX320" s="92"/>
      <c r="PY320" s="92"/>
      <c r="PZ320" s="92"/>
      <c r="QA320" s="92"/>
      <c r="QB320" s="92"/>
      <c r="QC320" s="92"/>
      <c r="QD320" s="92"/>
      <c r="QE320" s="92"/>
      <c r="QF320" s="92"/>
      <c r="QG320" s="92"/>
      <c r="QH320" s="92"/>
      <c r="QI320" s="92"/>
      <c r="QJ320" s="92"/>
      <c r="QK320" s="92"/>
      <c r="QL320" s="92"/>
      <c r="QM320" s="92"/>
      <c r="QN320" s="92"/>
      <c r="QO320" s="92"/>
      <c r="QP320" s="92"/>
      <c r="QQ320" s="92"/>
      <c r="QR320" s="92"/>
      <c r="QS320" s="92"/>
      <c r="QT320" s="92"/>
      <c r="QU320" s="92"/>
      <c r="QV320" s="92"/>
      <c r="QW320" s="92"/>
      <c r="QX320" s="92"/>
      <c r="QY320" s="92"/>
      <c r="QZ320" s="92"/>
      <c r="RA320" s="92"/>
      <c r="RB320" s="92"/>
      <c r="RC320" s="92"/>
      <c r="RD320" s="92"/>
      <c r="RE320" s="92"/>
      <c r="RF320" s="92"/>
      <c r="RG320" s="92"/>
      <c r="RH320" s="92"/>
      <c r="RI320" s="92"/>
      <c r="RJ320" s="92"/>
      <c r="RK320" s="92"/>
      <c r="RL320" s="92"/>
      <c r="RM320" s="92"/>
      <c r="RN320" s="92"/>
      <c r="RO320" s="92"/>
      <c r="RP320" s="92"/>
      <c r="RQ320" s="92"/>
      <c r="RR320" s="92"/>
      <c r="RS320" s="92"/>
      <c r="RT320" s="92"/>
      <c r="RU320" s="92"/>
      <c r="RV320" s="92"/>
      <c r="RW320" s="92"/>
      <c r="RX320" s="92"/>
      <c r="RY320" s="92"/>
      <c r="RZ320" s="92"/>
      <c r="SA320" s="92"/>
      <c r="SB320" s="92"/>
      <c r="SC320" s="92"/>
      <c r="SD320" s="92"/>
      <c r="SE320" s="92"/>
      <c r="SF320" s="92"/>
      <c r="SG320" s="92"/>
      <c r="SH320" s="92"/>
      <c r="SI320" s="92"/>
      <c r="SJ320" s="92"/>
      <c r="SK320" s="92"/>
      <c r="SL320" s="92"/>
      <c r="SM320" s="92"/>
      <c r="SN320" s="92"/>
      <c r="SO320" s="92"/>
      <c r="SP320" s="92"/>
      <c r="SQ320" s="92"/>
      <c r="SR320" s="92"/>
      <c r="SS320" s="92"/>
      <c r="ST320" s="92"/>
      <c r="SU320" s="92"/>
      <c r="SV320" s="92"/>
      <c r="SW320" s="92"/>
      <c r="SX320" s="92"/>
      <c r="SY320" s="92"/>
      <c r="SZ320" s="92"/>
      <c r="TA320" s="92"/>
      <c r="TB320" s="92"/>
      <c r="TC320" s="92"/>
      <c r="TD320" s="92"/>
      <c r="TE320" s="92"/>
      <c r="TF320" s="92"/>
      <c r="TG320" s="92"/>
      <c r="TH320" s="92"/>
      <c r="TI320" s="92"/>
      <c r="TJ320" s="92"/>
      <c r="TK320" s="92"/>
      <c r="TL320" s="92"/>
      <c r="TM320" s="92"/>
      <c r="TN320" s="92"/>
      <c r="TO320" s="92"/>
      <c r="TP320" s="92"/>
      <c r="TQ320" s="92"/>
      <c r="TR320" s="92"/>
      <c r="TS320" s="92"/>
      <c r="TT320" s="92"/>
      <c r="TU320" s="92"/>
      <c r="TV320" s="92"/>
      <c r="TW320" s="92"/>
      <c r="TX320" s="92"/>
      <c r="TY320" s="92"/>
      <c r="TZ320" s="92"/>
      <c r="UA320" s="92"/>
      <c r="UB320" s="92"/>
      <c r="UC320" s="92"/>
      <c r="UD320" s="92"/>
      <c r="UE320" s="92"/>
      <c r="UF320" s="92"/>
      <c r="UG320" s="92"/>
      <c r="UH320" s="92"/>
      <c r="UI320" s="92"/>
      <c r="UJ320" s="92"/>
      <c r="UK320" s="92"/>
      <c r="UL320" s="92"/>
      <c r="UM320" s="92"/>
      <c r="UN320" s="92"/>
      <c r="UO320" s="92"/>
      <c r="UP320" s="92"/>
      <c r="UQ320" s="92"/>
      <c r="UR320" s="92"/>
      <c r="US320" s="92"/>
      <c r="UT320" s="92"/>
      <c r="UU320" s="92"/>
      <c r="UV320" s="92"/>
      <c r="UW320" s="92"/>
      <c r="UX320" s="92"/>
      <c r="UY320" s="92"/>
      <c r="UZ320" s="92"/>
      <c r="VA320" s="92"/>
      <c r="VB320" s="92"/>
      <c r="VC320" s="92"/>
      <c r="VD320" s="92"/>
      <c r="VE320" s="92"/>
      <c r="VF320" s="92"/>
      <c r="VG320" s="92"/>
      <c r="VH320" s="92"/>
      <c r="VI320" s="92"/>
      <c r="VJ320" s="92"/>
      <c r="VK320" s="92"/>
      <c r="VL320" s="92"/>
      <c r="VM320" s="92"/>
      <c r="VN320" s="92"/>
      <c r="VO320" s="92"/>
      <c r="VP320" s="92"/>
      <c r="VQ320" s="92"/>
      <c r="VR320" s="92"/>
      <c r="VS320" s="92"/>
      <c r="VT320" s="92"/>
      <c r="VU320" s="92"/>
      <c r="VV320" s="92"/>
      <c r="VW320" s="92"/>
      <c r="VX320" s="92"/>
      <c r="VY320" s="92"/>
      <c r="VZ320" s="92"/>
      <c r="WA320" s="92"/>
      <c r="WB320" s="92"/>
      <c r="WC320" s="92"/>
      <c r="WD320" s="92"/>
      <c r="WE320" s="92"/>
      <c r="WF320" s="92"/>
      <c r="WG320" s="92"/>
      <c r="WH320" s="92"/>
      <c r="WI320" s="92"/>
      <c r="WJ320" s="92"/>
      <c r="WK320" s="92"/>
      <c r="WL320" s="92"/>
      <c r="WM320" s="92"/>
      <c r="WN320" s="92"/>
      <c r="WO320" s="92"/>
      <c r="WP320" s="92"/>
      <c r="WQ320" s="92"/>
      <c r="WR320" s="92"/>
      <c r="WS320" s="92"/>
      <c r="WT320" s="92"/>
      <c r="WU320" s="92"/>
      <c r="WV320" s="92"/>
      <c r="WW320" s="92"/>
      <c r="WX320" s="92"/>
      <c r="WY320" s="92"/>
      <c r="WZ320" s="92"/>
      <c r="XA320" s="92"/>
      <c r="XB320" s="92"/>
      <c r="XC320" s="92"/>
      <c r="XD320" s="92"/>
      <c r="XE320" s="92"/>
      <c r="XF320" s="92"/>
      <c r="XG320" s="92"/>
      <c r="XH320" s="92"/>
      <c r="XI320" s="92"/>
      <c r="XJ320" s="92"/>
      <c r="XK320" s="92"/>
      <c r="XL320" s="92"/>
      <c r="XM320" s="92"/>
      <c r="XN320" s="92"/>
      <c r="XO320" s="92"/>
      <c r="XP320" s="92"/>
      <c r="XQ320" s="92"/>
      <c r="XR320" s="92"/>
      <c r="XS320" s="92"/>
      <c r="XT320" s="92"/>
      <c r="XU320" s="92"/>
      <c r="XV320" s="92"/>
      <c r="XW320" s="92"/>
      <c r="XX320" s="92"/>
      <c r="XY320" s="92"/>
      <c r="XZ320" s="92"/>
      <c r="YA320" s="92"/>
      <c r="YB320" s="92"/>
      <c r="YC320" s="92"/>
      <c r="YD320" s="92"/>
      <c r="YE320" s="92"/>
      <c r="YF320" s="92"/>
      <c r="YG320" s="92"/>
      <c r="YH320" s="92"/>
      <c r="YI320" s="92"/>
      <c r="YJ320" s="92"/>
      <c r="YK320" s="92"/>
      <c r="YL320" s="92"/>
      <c r="YM320" s="92"/>
      <c r="YN320" s="92"/>
      <c r="YO320" s="92"/>
      <c r="YP320" s="92"/>
      <c r="YQ320" s="92"/>
      <c r="YR320" s="92"/>
      <c r="YS320" s="92"/>
      <c r="YT320" s="92"/>
      <c r="YU320" s="92"/>
      <c r="YV320" s="92"/>
      <c r="YW320" s="92"/>
      <c r="YX320" s="92"/>
      <c r="YY320" s="92"/>
      <c r="YZ320" s="92"/>
      <c r="ZA320" s="92"/>
      <c r="ZB320" s="92"/>
      <c r="ZC320" s="92"/>
      <c r="ZD320" s="92"/>
      <c r="ZE320" s="92"/>
      <c r="ZF320" s="92"/>
      <c r="ZG320" s="92"/>
      <c r="ZH320" s="92"/>
      <c r="ZI320" s="92"/>
      <c r="ZJ320" s="92"/>
      <c r="ZK320" s="92"/>
      <c r="ZL320" s="92"/>
      <c r="ZM320" s="92"/>
      <c r="ZN320" s="92"/>
      <c r="ZO320" s="92"/>
      <c r="ZP320" s="92"/>
      <c r="ZQ320" s="92"/>
      <c r="ZR320" s="92"/>
      <c r="ZS320" s="92"/>
      <c r="ZT320" s="92"/>
      <c r="ZU320" s="92"/>
      <c r="ZV320" s="92"/>
      <c r="ZW320" s="92"/>
      <c r="ZX320" s="92"/>
      <c r="ZY320" s="92"/>
      <c r="ZZ320" s="92"/>
      <c r="AAA320" s="92"/>
      <c r="AAB320" s="92"/>
      <c r="AAC320" s="92"/>
      <c r="AAD320" s="92"/>
      <c r="AAE320" s="92"/>
      <c r="AAF320" s="92"/>
      <c r="AAG320" s="92"/>
      <c r="AAH320" s="92"/>
      <c r="AAI320" s="92"/>
      <c r="AAJ320" s="92"/>
      <c r="AAK320" s="92"/>
      <c r="AAL320" s="92"/>
      <c r="AAM320" s="92"/>
      <c r="AAN320" s="92"/>
      <c r="AAO320" s="92"/>
      <c r="AAP320" s="92"/>
      <c r="AAQ320" s="92"/>
      <c r="AAR320" s="92"/>
      <c r="AAS320" s="92"/>
      <c r="AAT320" s="92"/>
      <c r="AAU320" s="92"/>
      <c r="AAV320" s="92"/>
      <c r="AAW320" s="92"/>
      <c r="AAX320" s="92"/>
      <c r="AAY320" s="92"/>
      <c r="AAZ320" s="92"/>
      <c r="ABA320" s="92"/>
      <c r="ABB320" s="92"/>
      <c r="ABC320" s="92"/>
      <c r="ABD320" s="92"/>
      <c r="ABE320" s="92"/>
      <c r="ABF320" s="92"/>
      <c r="ABG320" s="92"/>
      <c r="ABH320" s="92"/>
      <c r="ABI320" s="92"/>
      <c r="ABJ320" s="92"/>
      <c r="ABK320" s="92"/>
      <c r="ABL320" s="92"/>
      <c r="ABM320" s="92"/>
      <c r="ABN320" s="92"/>
      <c r="ABO320" s="92"/>
      <c r="ABP320" s="92"/>
      <c r="ABQ320" s="92"/>
      <c r="ABR320" s="92"/>
      <c r="ABS320" s="92"/>
      <c r="ABT320" s="92"/>
      <c r="ABU320" s="92"/>
      <c r="ABV320" s="92"/>
      <c r="ABW320" s="92"/>
      <c r="ABX320" s="92"/>
      <c r="ABY320" s="92"/>
      <c r="ABZ320" s="92"/>
      <c r="ACA320" s="92"/>
      <c r="ACB320" s="92"/>
      <c r="ACC320" s="92"/>
      <c r="ACD320" s="92"/>
      <c r="ACE320" s="92"/>
      <c r="ACF320" s="92"/>
      <c r="ACG320" s="92"/>
      <c r="ACH320" s="92"/>
      <c r="ACI320" s="92"/>
      <c r="ACJ320" s="92"/>
      <c r="ACK320" s="92"/>
      <c r="ACL320" s="92"/>
      <c r="ACM320" s="92"/>
      <c r="ACN320" s="92"/>
      <c r="ACO320" s="92"/>
      <c r="ACP320" s="92"/>
      <c r="ACQ320" s="92"/>
      <c r="ACR320" s="92"/>
      <c r="ACS320" s="92"/>
      <c r="ACT320" s="92"/>
      <c r="ACU320" s="92"/>
      <c r="ACV320" s="92"/>
      <c r="ACW320" s="92"/>
      <c r="ACX320" s="92"/>
      <c r="ACY320" s="92"/>
      <c r="ACZ320" s="92"/>
      <c r="ADA320" s="92"/>
      <c r="ADB320" s="92"/>
      <c r="ADC320" s="92"/>
      <c r="ADD320" s="92"/>
      <c r="ADE320" s="92"/>
      <c r="ADF320" s="92"/>
      <c r="ADG320" s="92"/>
      <c r="ADH320" s="92"/>
      <c r="ADI320" s="92"/>
      <c r="ADJ320" s="92"/>
      <c r="ADK320" s="92"/>
      <c r="ADL320" s="92"/>
      <c r="ADM320" s="92"/>
      <c r="ADN320" s="92"/>
      <c r="ADO320" s="92"/>
      <c r="ADP320" s="92"/>
      <c r="ADQ320" s="92"/>
      <c r="ADR320" s="92"/>
      <c r="ADS320" s="92"/>
      <c r="ADT320" s="92"/>
      <c r="ADU320" s="92"/>
      <c r="ADV320" s="92"/>
      <c r="ADW320" s="92"/>
      <c r="ADX320" s="92"/>
      <c r="ADY320" s="92"/>
      <c r="ADZ320" s="92"/>
      <c r="AEA320" s="92"/>
      <c r="AEB320" s="92"/>
      <c r="AEC320" s="92"/>
      <c r="AED320" s="92"/>
      <c r="AEE320" s="92"/>
      <c r="AEF320" s="92"/>
      <c r="AEG320" s="92"/>
      <c r="AEH320" s="92"/>
      <c r="AEI320" s="92"/>
      <c r="AEJ320" s="92"/>
      <c r="AEK320" s="92"/>
      <c r="AEL320" s="92"/>
      <c r="AEM320" s="92"/>
      <c r="AEN320" s="92"/>
      <c r="AEO320" s="92"/>
      <c r="AEP320" s="92"/>
      <c r="AEQ320" s="92"/>
      <c r="AER320" s="92"/>
      <c r="AES320" s="92"/>
      <c r="AET320" s="92"/>
      <c r="AEU320" s="92"/>
      <c r="AEV320" s="92"/>
      <c r="AEW320" s="92"/>
      <c r="AEX320" s="92"/>
      <c r="AEY320" s="92"/>
      <c r="AEZ320" s="92"/>
      <c r="AFA320" s="92"/>
      <c r="AFB320" s="92"/>
      <c r="AFC320" s="92"/>
      <c r="AFD320" s="92"/>
      <c r="AFE320" s="92"/>
      <c r="AFF320" s="92"/>
      <c r="AFG320" s="92"/>
      <c r="AFH320" s="92"/>
      <c r="AFI320" s="92"/>
      <c r="AFJ320" s="92"/>
      <c r="AFK320" s="92"/>
      <c r="AFL320" s="92"/>
      <c r="AFM320" s="92"/>
      <c r="AFN320" s="92"/>
      <c r="AFO320" s="92"/>
      <c r="AFP320" s="92"/>
      <c r="AFQ320" s="92"/>
      <c r="AFR320" s="92"/>
      <c r="AFS320" s="92"/>
      <c r="AFT320" s="92"/>
      <c r="AFU320" s="92"/>
      <c r="AFV320" s="92"/>
      <c r="AFW320" s="92"/>
      <c r="AFX320" s="92"/>
      <c r="AFY320" s="92"/>
      <c r="AFZ320" s="92"/>
      <c r="AGA320" s="92"/>
      <c r="AGB320" s="92"/>
      <c r="AGC320" s="92"/>
      <c r="AGD320" s="92"/>
      <c r="AGE320" s="92"/>
      <c r="AGF320" s="92"/>
      <c r="AGG320" s="92"/>
      <c r="AGH320" s="92"/>
      <c r="AGI320" s="92"/>
      <c r="AGJ320" s="92"/>
      <c r="AGK320" s="92"/>
      <c r="AGL320" s="92"/>
      <c r="AGM320" s="92"/>
      <c r="AGN320" s="92"/>
      <c r="AGO320" s="92"/>
      <c r="AGP320" s="92"/>
      <c r="AGQ320" s="92"/>
      <c r="AGR320" s="92"/>
      <c r="AGS320" s="92"/>
      <c r="AGT320" s="92"/>
      <c r="AGU320" s="92"/>
      <c r="AGV320" s="92"/>
      <c r="AGW320" s="92"/>
      <c r="AGX320" s="92"/>
      <c r="AGY320" s="92"/>
      <c r="AGZ320" s="92"/>
      <c r="AHA320" s="92"/>
      <c r="AHB320" s="92"/>
      <c r="AHC320" s="92"/>
      <c r="AHD320" s="92"/>
      <c r="AHE320" s="92"/>
      <c r="AHF320" s="92"/>
      <c r="AHG320" s="92"/>
      <c r="AHH320" s="92"/>
      <c r="AHI320" s="92"/>
      <c r="AHJ320" s="92"/>
      <c r="AHK320" s="92"/>
      <c r="AHL320" s="92"/>
      <c r="AHM320" s="92"/>
      <c r="AHN320" s="92"/>
      <c r="AHO320" s="92"/>
      <c r="AHP320" s="92"/>
      <c r="AHQ320" s="92"/>
      <c r="AHR320" s="92"/>
      <c r="AHS320" s="92"/>
      <c r="AHT320" s="92"/>
      <c r="AHU320" s="92"/>
      <c r="AHV320" s="92"/>
      <c r="AHW320" s="92"/>
      <c r="AHX320" s="92"/>
      <c r="AHY320" s="92"/>
      <c r="AHZ320" s="92"/>
      <c r="AIA320" s="92"/>
      <c r="AIB320" s="92"/>
      <c r="AIC320" s="92"/>
      <c r="AID320" s="92"/>
      <c r="AIE320" s="92"/>
      <c r="AIF320" s="92"/>
      <c r="AIG320" s="92"/>
      <c r="AIH320" s="92"/>
      <c r="AII320" s="92"/>
      <c r="AIJ320" s="92"/>
      <c r="AIK320" s="92"/>
      <c r="AIL320" s="92"/>
      <c r="AIM320" s="92"/>
      <c r="AIN320" s="92"/>
      <c r="AIO320" s="92"/>
      <c r="AIP320" s="92"/>
      <c r="AIQ320" s="92"/>
      <c r="AIR320" s="92"/>
      <c r="AIS320" s="92"/>
      <c r="AIT320" s="92"/>
      <c r="AIU320" s="92"/>
      <c r="AIV320" s="92"/>
      <c r="AIW320" s="92"/>
      <c r="AIX320" s="92"/>
      <c r="AIY320" s="92"/>
      <c r="AIZ320" s="92"/>
      <c r="AJA320" s="92"/>
      <c r="AJB320" s="92"/>
      <c r="AJC320" s="92"/>
      <c r="AJD320" s="92"/>
      <c r="AJE320" s="92"/>
      <c r="AJF320" s="92"/>
      <c r="AJG320" s="92"/>
      <c r="AJH320" s="92"/>
      <c r="AJI320" s="92"/>
      <c r="AJJ320" s="92"/>
      <c r="AJK320" s="92"/>
    </row>
    <row r="321" spans="1:947" s="515" customFormat="1" ht="12.75" customHeight="1">
      <c r="A321" s="93"/>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c r="CM321" s="92"/>
      <c r="CN321" s="92"/>
      <c r="CO321" s="92"/>
      <c r="CP321" s="92"/>
      <c r="CQ321" s="92"/>
      <c r="CR321" s="92"/>
      <c r="CS321" s="92"/>
      <c r="CT321" s="92"/>
      <c r="CU321" s="92"/>
      <c r="CV321" s="92"/>
      <c r="CW321" s="92"/>
      <c r="CX321" s="92"/>
      <c r="CY321" s="92"/>
      <c r="CZ321" s="92"/>
      <c r="DA321" s="92"/>
      <c r="DB321" s="92"/>
      <c r="DC321" s="92"/>
      <c r="DD321" s="92"/>
      <c r="DE321" s="92"/>
      <c r="DF321" s="92"/>
      <c r="DG321" s="92"/>
      <c r="DH321" s="92"/>
      <c r="DI321" s="92"/>
      <c r="DJ321" s="92"/>
      <c r="DK321" s="92"/>
      <c r="DL321" s="92"/>
      <c r="DM321" s="92"/>
      <c r="DN321" s="92"/>
      <c r="DO321" s="92"/>
      <c r="DP321" s="92"/>
      <c r="DQ321" s="92"/>
      <c r="DR321" s="92"/>
      <c r="DS321" s="92"/>
      <c r="DT321" s="92"/>
      <c r="DU321" s="92"/>
      <c r="DV321" s="92"/>
      <c r="DW321" s="92"/>
      <c r="DX321" s="92"/>
      <c r="DY321" s="92"/>
      <c r="DZ321" s="92"/>
      <c r="EA321" s="92"/>
      <c r="EB321" s="92"/>
      <c r="EC321" s="92"/>
      <c r="ED321" s="92"/>
      <c r="EE321" s="92"/>
      <c r="EF321" s="92"/>
      <c r="EG321" s="92"/>
      <c r="EH321" s="92"/>
      <c r="EI321" s="92"/>
      <c r="EJ321" s="92"/>
      <c r="EK321" s="92"/>
      <c r="EL321" s="92"/>
      <c r="EM321" s="92"/>
      <c r="EN321" s="92"/>
      <c r="EO321" s="92"/>
      <c r="EP321" s="92"/>
      <c r="EQ321" s="92"/>
      <c r="ER321" s="92"/>
      <c r="ES321" s="92"/>
      <c r="ET321" s="92"/>
      <c r="EU321" s="92"/>
      <c r="EV321" s="92"/>
      <c r="EW321" s="92"/>
      <c r="EX321" s="92"/>
      <c r="EY321" s="92"/>
      <c r="EZ321" s="92"/>
      <c r="FA321" s="92"/>
      <c r="FB321" s="92"/>
      <c r="FC321" s="92"/>
      <c r="FD321" s="92"/>
      <c r="FE321" s="92"/>
      <c r="FF321" s="92"/>
      <c r="FG321" s="92"/>
      <c r="FH321" s="92"/>
      <c r="FI321" s="92"/>
      <c r="FJ321" s="92"/>
      <c r="FK321" s="92"/>
      <c r="FL321" s="92"/>
      <c r="FM321" s="92"/>
      <c r="FN321" s="92"/>
      <c r="FO321" s="92"/>
      <c r="FP321" s="92"/>
      <c r="FQ321" s="92"/>
      <c r="FR321" s="92"/>
      <c r="FS321" s="92"/>
      <c r="FT321" s="92"/>
      <c r="FU321" s="92"/>
      <c r="FV321" s="92"/>
      <c r="FW321" s="92"/>
      <c r="FX321" s="92"/>
      <c r="FY321" s="92"/>
      <c r="FZ321" s="92"/>
      <c r="GA321" s="92"/>
      <c r="GB321" s="92"/>
      <c r="GC321" s="92"/>
      <c r="GD321" s="92"/>
      <c r="GE321" s="92"/>
      <c r="GF321" s="92"/>
      <c r="GG321" s="92"/>
      <c r="GH321" s="92"/>
      <c r="GI321" s="92"/>
      <c r="GJ321" s="92"/>
      <c r="GK321" s="92"/>
      <c r="GL321" s="92"/>
      <c r="GM321" s="92"/>
      <c r="GN321" s="92"/>
      <c r="GO321" s="92"/>
      <c r="GP321" s="92"/>
      <c r="GQ321" s="92"/>
      <c r="GR321" s="92"/>
      <c r="GS321" s="92"/>
      <c r="GT321" s="92"/>
      <c r="GU321" s="92"/>
      <c r="GV321" s="92"/>
      <c r="GW321" s="92"/>
      <c r="GX321" s="92"/>
      <c r="GY321" s="92"/>
      <c r="GZ321" s="92"/>
      <c r="HA321" s="92"/>
      <c r="HB321" s="92"/>
      <c r="HC321" s="92"/>
      <c r="HD321" s="92"/>
      <c r="HE321" s="92"/>
      <c r="HF321" s="92"/>
      <c r="HG321" s="92"/>
      <c r="HH321" s="92"/>
      <c r="HI321" s="92"/>
      <c r="HJ321" s="92"/>
      <c r="HK321" s="92"/>
      <c r="HL321" s="92"/>
      <c r="HM321" s="92"/>
      <c r="HN321" s="92"/>
      <c r="HO321" s="92"/>
      <c r="HP321" s="92"/>
      <c r="HQ321" s="92"/>
      <c r="HR321" s="92"/>
      <c r="HS321" s="92"/>
      <c r="HT321" s="92"/>
      <c r="HU321" s="92"/>
      <c r="HV321" s="92"/>
      <c r="HW321" s="92"/>
      <c r="HX321" s="92"/>
      <c r="HY321" s="92"/>
      <c r="HZ321" s="92"/>
      <c r="IA321" s="92"/>
      <c r="IB321" s="92"/>
      <c r="IC321" s="92"/>
      <c r="ID321" s="92"/>
      <c r="IE321" s="92"/>
      <c r="IF321" s="92"/>
      <c r="IG321" s="92"/>
      <c r="IH321" s="92"/>
      <c r="II321" s="92"/>
      <c r="IJ321" s="92"/>
      <c r="IK321" s="92"/>
      <c r="IL321" s="92"/>
      <c r="IM321" s="92"/>
      <c r="IN321" s="92"/>
      <c r="IO321" s="92"/>
      <c r="IP321" s="92"/>
      <c r="IQ321" s="92"/>
      <c r="IR321" s="92"/>
      <c r="IS321" s="92"/>
      <c r="IT321" s="92"/>
      <c r="IU321" s="92"/>
      <c r="IV321" s="92"/>
      <c r="IW321" s="92"/>
      <c r="IX321" s="92"/>
      <c r="IY321" s="92"/>
      <c r="IZ321" s="92"/>
      <c r="JA321" s="92"/>
      <c r="JB321" s="92"/>
      <c r="JC321" s="92"/>
      <c r="JD321" s="92"/>
      <c r="JE321" s="92"/>
      <c r="JF321" s="92"/>
      <c r="JG321" s="92"/>
      <c r="JH321" s="92"/>
      <c r="JI321" s="92"/>
      <c r="JJ321" s="92"/>
      <c r="JK321" s="92"/>
      <c r="JL321" s="92"/>
      <c r="JM321" s="92"/>
      <c r="JN321" s="92"/>
      <c r="JO321" s="92"/>
      <c r="JP321" s="92"/>
      <c r="JQ321" s="92"/>
      <c r="JR321" s="92"/>
      <c r="JS321" s="92"/>
      <c r="JT321" s="92"/>
      <c r="JU321" s="92"/>
      <c r="JV321" s="92"/>
      <c r="JW321" s="92"/>
      <c r="JX321" s="92"/>
      <c r="JY321" s="92"/>
      <c r="JZ321" s="92"/>
      <c r="KA321" s="92"/>
      <c r="KB321" s="92"/>
      <c r="KC321" s="92"/>
      <c r="KD321" s="92"/>
      <c r="KE321" s="92"/>
      <c r="KF321" s="92"/>
      <c r="KG321" s="92"/>
      <c r="KH321" s="92"/>
      <c r="KI321" s="92"/>
      <c r="KJ321" s="92"/>
      <c r="KK321" s="92"/>
      <c r="KL321" s="92"/>
      <c r="KM321" s="92"/>
      <c r="KN321" s="92"/>
      <c r="KO321" s="92"/>
      <c r="KP321" s="92"/>
      <c r="KQ321" s="92"/>
      <c r="KR321" s="92"/>
      <c r="KS321" s="92"/>
      <c r="KT321" s="92"/>
      <c r="KU321" s="92"/>
      <c r="KV321" s="92"/>
      <c r="KW321" s="92"/>
      <c r="KX321" s="92"/>
      <c r="KY321" s="92"/>
      <c r="KZ321" s="92"/>
      <c r="LA321" s="92"/>
      <c r="LB321" s="92"/>
      <c r="LC321" s="92"/>
      <c r="LD321" s="92"/>
      <c r="LE321" s="92"/>
      <c r="LF321" s="92"/>
      <c r="LG321" s="92"/>
      <c r="LH321" s="92"/>
      <c r="LI321" s="92"/>
      <c r="LJ321" s="92"/>
      <c r="LK321" s="92"/>
      <c r="LL321" s="92"/>
      <c r="LM321" s="92"/>
      <c r="LN321" s="92"/>
      <c r="LO321" s="92"/>
      <c r="LP321" s="92"/>
      <c r="LQ321" s="92"/>
      <c r="LR321" s="92"/>
      <c r="LS321" s="92"/>
      <c r="LT321" s="92"/>
      <c r="LU321" s="92"/>
      <c r="LV321" s="92"/>
      <c r="LW321" s="92"/>
      <c r="LX321" s="92"/>
      <c r="LY321" s="92"/>
      <c r="LZ321" s="92"/>
      <c r="MA321" s="92"/>
      <c r="MB321" s="92"/>
      <c r="MC321" s="92"/>
      <c r="MD321" s="92"/>
      <c r="ME321" s="92"/>
      <c r="MF321" s="92"/>
      <c r="MG321" s="92"/>
      <c r="MH321" s="92"/>
      <c r="MI321" s="92"/>
      <c r="MJ321" s="92"/>
      <c r="MK321" s="92"/>
      <c r="ML321" s="92"/>
      <c r="MM321" s="92"/>
      <c r="MN321" s="92"/>
      <c r="MO321" s="92"/>
      <c r="MP321" s="92"/>
      <c r="MQ321" s="92"/>
      <c r="MR321" s="92"/>
      <c r="MS321" s="92"/>
      <c r="MT321" s="92"/>
      <c r="MU321" s="92"/>
      <c r="MV321" s="92"/>
      <c r="MW321" s="92"/>
      <c r="MX321" s="92"/>
      <c r="MY321" s="92"/>
      <c r="MZ321" s="92"/>
      <c r="NA321" s="92"/>
      <c r="NB321" s="92"/>
      <c r="NC321" s="92"/>
      <c r="ND321" s="92"/>
      <c r="NE321" s="92"/>
      <c r="NF321" s="92"/>
      <c r="NG321" s="92"/>
      <c r="NH321" s="92"/>
      <c r="NI321" s="92"/>
      <c r="NJ321" s="92"/>
      <c r="NK321" s="92"/>
      <c r="NL321" s="92"/>
      <c r="NM321" s="92"/>
      <c r="NN321" s="92"/>
      <c r="NO321" s="92"/>
      <c r="NP321" s="92"/>
      <c r="NQ321" s="92"/>
      <c r="NR321" s="92"/>
      <c r="NS321" s="92"/>
      <c r="NT321" s="92"/>
      <c r="NU321" s="92"/>
      <c r="NV321" s="92"/>
      <c r="NW321" s="92"/>
      <c r="NX321" s="92"/>
      <c r="NY321" s="92"/>
      <c r="NZ321" s="92"/>
      <c r="OA321" s="92"/>
      <c r="OB321" s="92"/>
      <c r="OC321" s="92"/>
      <c r="OD321" s="92"/>
      <c r="OE321" s="92"/>
      <c r="OF321" s="92"/>
      <c r="OG321" s="92"/>
      <c r="OH321" s="92"/>
      <c r="OI321" s="92"/>
      <c r="OJ321" s="92"/>
      <c r="OK321" s="92"/>
      <c r="OL321" s="92"/>
      <c r="OM321" s="92"/>
      <c r="ON321" s="92"/>
      <c r="OO321" s="92"/>
      <c r="OP321" s="92"/>
      <c r="OQ321" s="92"/>
      <c r="OR321" s="92"/>
      <c r="OS321" s="92"/>
      <c r="OT321" s="92"/>
      <c r="OU321" s="92"/>
      <c r="OV321" s="92"/>
      <c r="OW321" s="92"/>
      <c r="OX321" s="92"/>
      <c r="OY321" s="92"/>
      <c r="OZ321" s="92"/>
      <c r="PA321" s="92"/>
      <c r="PB321" s="92"/>
      <c r="PC321" s="92"/>
      <c r="PD321" s="92"/>
      <c r="PE321" s="92"/>
      <c r="PF321" s="92"/>
      <c r="PG321" s="92"/>
      <c r="PH321" s="92"/>
      <c r="PI321" s="92"/>
      <c r="PJ321" s="92"/>
      <c r="PK321" s="92"/>
      <c r="PL321" s="92"/>
      <c r="PM321" s="92"/>
      <c r="PN321" s="92"/>
      <c r="PO321" s="92"/>
      <c r="PP321" s="92"/>
      <c r="PQ321" s="92"/>
      <c r="PR321" s="92"/>
      <c r="PS321" s="92"/>
      <c r="PT321" s="92"/>
      <c r="PU321" s="92"/>
      <c r="PV321" s="92"/>
      <c r="PW321" s="92"/>
      <c r="PX321" s="92"/>
      <c r="PY321" s="92"/>
      <c r="PZ321" s="92"/>
      <c r="QA321" s="92"/>
      <c r="QB321" s="92"/>
      <c r="QC321" s="92"/>
      <c r="QD321" s="92"/>
      <c r="QE321" s="92"/>
      <c r="QF321" s="92"/>
      <c r="QG321" s="92"/>
      <c r="QH321" s="92"/>
      <c r="QI321" s="92"/>
      <c r="QJ321" s="92"/>
      <c r="QK321" s="92"/>
      <c r="QL321" s="92"/>
      <c r="QM321" s="92"/>
      <c r="QN321" s="92"/>
      <c r="QO321" s="92"/>
      <c r="QP321" s="92"/>
      <c r="QQ321" s="92"/>
      <c r="QR321" s="92"/>
      <c r="QS321" s="92"/>
      <c r="QT321" s="92"/>
      <c r="QU321" s="92"/>
      <c r="QV321" s="92"/>
      <c r="QW321" s="92"/>
      <c r="QX321" s="92"/>
      <c r="QY321" s="92"/>
      <c r="QZ321" s="92"/>
      <c r="RA321" s="92"/>
      <c r="RB321" s="92"/>
      <c r="RC321" s="92"/>
      <c r="RD321" s="92"/>
      <c r="RE321" s="92"/>
      <c r="RF321" s="92"/>
      <c r="RG321" s="92"/>
      <c r="RH321" s="92"/>
      <c r="RI321" s="92"/>
      <c r="RJ321" s="92"/>
      <c r="RK321" s="92"/>
      <c r="RL321" s="92"/>
      <c r="RM321" s="92"/>
      <c r="RN321" s="92"/>
      <c r="RO321" s="92"/>
      <c r="RP321" s="92"/>
      <c r="RQ321" s="92"/>
      <c r="RR321" s="92"/>
      <c r="RS321" s="92"/>
      <c r="RT321" s="92"/>
      <c r="RU321" s="92"/>
      <c r="RV321" s="92"/>
      <c r="RW321" s="92"/>
      <c r="RX321" s="92"/>
      <c r="RY321" s="92"/>
      <c r="RZ321" s="92"/>
      <c r="SA321" s="92"/>
      <c r="SB321" s="92"/>
      <c r="SC321" s="92"/>
      <c r="SD321" s="92"/>
      <c r="SE321" s="92"/>
      <c r="SF321" s="92"/>
      <c r="SG321" s="92"/>
      <c r="SH321" s="92"/>
      <c r="SI321" s="92"/>
      <c r="SJ321" s="92"/>
      <c r="SK321" s="92"/>
      <c r="SL321" s="92"/>
      <c r="SM321" s="92"/>
      <c r="SN321" s="92"/>
      <c r="SO321" s="92"/>
      <c r="SP321" s="92"/>
      <c r="SQ321" s="92"/>
      <c r="SR321" s="92"/>
      <c r="SS321" s="92"/>
      <c r="ST321" s="92"/>
      <c r="SU321" s="92"/>
      <c r="SV321" s="92"/>
      <c r="SW321" s="92"/>
      <c r="SX321" s="92"/>
      <c r="SY321" s="92"/>
      <c r="SZ321" s="92"/>
      <c r="TA321" s="92"/>
      <c r="TB321" s="92"/>
      <c r="TC321" s="92"/>
      <c r="TD321" s="92"/>
      <c r="TE321" s="92"/>
      <c r="TF321" s="92"/>
      <c r="TG321" s="92"/>
      <c r="TH321" s="92"/>
      <c r="TI321" s="92"/>
      <c r="TJ321" s="92"/>
      <c r="TK321" s="92"/>
      <c r="TL321" s="92"/>
      <c r="TM321" s="92"/>
      <c r="TN321" s="92"/>
      <c r="TO321" s="92"/>
      <c r="TP321" s="92"/>
      <c r="TQ321" s="92"/>
      <c r="TR321" s="92"/>
      <c r="TS321" s="92"/>
      <c r="TT321" s="92"/>
      <c r="TU321" s="92"/>
      <c r="TV321" s="92"/>
      <c r="TW321" s="92"/>
      <c r="TX321" s="92"/>
      <c r="TY321" s="92"/>
      <c r="TZ321" s="92"/>
      <c r="UA321" s="92"/>
      <c r="UB321" s="92"/>
      <c r="UC321" s="92"/>
      <c r="UD321" s="92"/>
      <c r="UE321" s="92"/>
      <c r="UF321" s="92"/>
      <c r="UG321" s="92"/>
      <c r="UH321" s="92"/>
      <c r="UI321" s="92"/>
      <c r="UJ321" s="92"/>
      <c r="UK321" s="92"/>
      <c r="UL321" s="92"/>
      <c r="UM321" s="92"/>
      <c r="UN321" s="92"/>
      <c r="UO321" s="92"/>
      <c r="UP321" s="92"/>
      <c r="UQ321" s="92"/>
      <c r="UR321" s="92"/>
      <c r="US321" s="92"/>
      <c r="UT321" s="92"/>
      <c r="UU321" s="92"/>
      <c r="UV321" s="92"/>
      <c r="UW321" s="92"/>
      <c r="UX321" s="92"/>
      <c r="UY321" s="92"/>
      <c r="UZ321" s="92"/>
      <c r="VA321" s="92"/>
      <c r="VB321" s="92"/>
      <c r="VC321" s="92"/>
      <c r="VD321" s="92"/>
      <c r="VE321" s="92"/>
      <c r="VF321" s="92"/>
      <c r="VG321" s="92"/>
      <c r="VH321" s="92"/>
      <c r="VI321" s="92"/>
      <c r="VJ321" s="92"/>
      <c r="VK321" s="92"/>
      <c r="VL321" s="92"/>
      <c r="VM321" s="92"/>
      <c r="VN321" s="92"/>
      <c r="VO321" s="92"/>
      <c r="VP321" s="92"/>
      <c r="VQ321" s="92"/>
      <c r="VR321" s="92"/>
      <c r="VS321" s="92"/>
      <c r="VT321" s="92"/>
      <c r="VU321" s="92"/>
      <c r="VV321" s="92"/>
      <c r="VW321" s="92"/>
      <c r="VX321" s="92"/>
      <c r="VY321" s="92"/>
      <c r="VZ321" s="92"/>
      <c r="WA321" s="92"/>
      <c r="WB321" s="92"/>
      <c r="WC321" s="92"/>
      <c r="WD321" s="92"/>
      <c r="WE321" s="92"/>
      <c r="WF321" s="92"/>
      <c r="WG321" s="92"/>
      <c r="WH321" s="92"/>
      <c r="WI321" s="92"/>
      <c r="WJ321" s="92"/>
      <c r="WK321" s="92"/>
      <c r="WL321" s="92"/>
      <c r="WM321" s="92"/>
      <c r="WN321" s="92"/>
      <c r="WO321" s="92"/>
      <c r="WP321" s="92"/>
      <c r="WQ321" s="92"/>
      <c r="WR321" s="92"/>
      <c r="WS321" s="92"/>
      <c r="WT321" s="92"/>
      <c r="WU321" s="92"/>
      <c r="WV321" s="92"/>
      <c r="WW321" s="92"/>
      <c r="WX321" s="92"/>
      <c r="WY321" s="92"/>
      <c r="WZ321" s="92"/>
      <c r="XA321" s="92"/>
      <c r="XB321" s="92"/>
      <c r="XC321" s="92"/>
      <c r="XD321" s="92"/>
      <c r="XE321" s="92"/>
      <c r="XF321" s="92"/>
      <c r="XG321" s="92"/>
      <c r="XH321" s="92"/>
      <c r="XI321" s="92"/>
      <c r="XJ321" s="92"/>
      <c r="XK321" s="92"/>
      <c r="XL321" s="92"/>
      <c r="XM321" s="92"/>
      <c r="XN321" s="92"/>
      <c r="XO321" s="92"/>
      <c r="XP321" s="92"/>
      <c r="XQ321" s="92"/>
      <c r="XR321" s="92"/>
      <c r="XS321" s="92"/>
      <c r="XT321" s="92"/>
      <c r="XU321" s="92"/>
      <c r="XV321" s="92"/>
      <c r="XW321" s="92"/>
      <c r="XX321" s="92"/>
      <c r="XY321" s="92"/>
      <c r="XZ321" s="92"/>
      <c r="YA321" s="92"/>
      <c r="YB321" s="92"/>
      <c r="YC321" s="92"/>
      <c r="YD321" s="92"/>
      <c r="YE321" s="92"/>
      <c r="YF321" s="92"/>
      <c r="YG321" s="92"/>
      <c r="YH321" s="92"/>
      <c r="YI321" s="92"/>
      <c r="YJ321" s="92"/>
      <c r="YK321" s="92"/>
      <c r="YL321" s="92"/>
      <c r="YM321" s="92"/>
      <c r="YN321" s="92"/>
      <c r="YO321" s="92"/>
      <c r="YP321" s="92"/>
      <c r="YQ321" s="92"/>
      <c r="YR321" s="92"/>
      <c r="YS321" s="92"/>
      <c r="YT321" s="92"/>
      <c r="YU321" s="92"/>
      <c r="YV321" s="92"/>
      <c r="YW321" s="92"/>
      <c r="YX321" s="92"/>
      <c r="YY321" s="92"/>
      <c r="YZ321" s="92"/>
      <c r="ZA321" s="92"/>
      <c r="ZB321" s="92"/>
      <c r="ZC321" s="92"/>
      <c r="ZD321" s="92"/>
      <c r="ZE321" s="92"/>
      <c r="ZF321" s="92"/>
      <c r="ZG321" s="92"/>
      <c r="ZH321" s="92"/>
      <c r="ZI321" s="92"/>
      <c r="ZJ321" s="92"/>
      <c r="ZK321" s="92"/>
      <c r="ZL321" s="92"/>
      <c r="ZM321" s="92"/>
      <c r="ZN321" s="92"/>
      <c r="ZO321" s="92"/>
      <c r="ZP321" s="92"/>
      <c r="ZQ321" s="92"/>
      <c r="ZR321" s="92"/>
      <c r="ZS321" s="92"/>
      <c r="ZT321" s="92"/>
      <c r="ZU321" s="92"/>
      <c r="ZV321" s="92"/>
      <c r="ZW321" s="92"/>
      <c r="ZX321" s="92"/>
      <c r="ZY321" s="92"/>
      <c r="ZZ321" s="92"/>
      <c r="AAA321" s="92"/>
      <c r="AAB321" s="92"/>
      <c r="AAC321" s="92"/>
      <c r="AAD321" s="92"/>
      <c r="AAE321" s="92"/>
      <c r="AAF321" s="92"/>
      <c r="AAG321" s="92"/>
      <c r="AAH321" s="92"/>
      <c r="AAI321" s="92"/>
      <c r="AAJ321" s="92"/>
      <c r="AAK321" s="92"/>
      <c r="AAL321" s="92"/>
      <c r="AAM321" s="92"/>
      <c r="AAN321" s="92"/>
      <c r="AAO321" s="92"/>
      <c r="AAP321" s="92"/>
      <c r="AAQ321" s="92"/>
      <c r="AAR321" s="92"/>
      <c r="AAS321" s="92"/>
      <c r="AAT321" s="92"/>
      <c r="AAU321" s="92"/>
      <c r="AAV321" s="92"/>
      <c r="AAW321" s="92"/>
      <c r="AAX321" s="92"/>
      <c r="AAY321" s="92"/>
      <c r="AAZ321" s="92"/>
      <c r="ABA321" s="92"/>
      <c r="ABB321" s="92"/>
      <c r="ABC321" s="92"/>
      <c r="ABD321" s="92"/>
      <c r="ABE321" s="92"/>
      <c r="ABF321" s="92"/>
      <c r="ABG321" s="92"/>
      <c r="ABH321" s="92"/>
      <c r="ABI321" s="92"/>
      <c r="ABJ321" s="92"/>
      <c r="ABK321" s="92"/>
      <c r="ABL321" s="92"/>
      <c r="ABM321" s="92"/>
      <c r="ABN321" s="92"/>
      <c r="ABO321" s="92"/>
      <c r="ABP321" s="92"/>
      <c r="ABQ321" s="92"/>
      <c r="ABR321" s="92"/>
      <c r="ABS321" s="92"/>
      <c r="ABT321" s="92"/>
      <c r="ABU321" s="92"/>
      <c r="ABV321" s="92"/>
      <c r="ABW321" s="92"/>
      <c r="ABX321" s="92"/>
      <c r="ABY321" s="92"/>
      <c r="ABZ321" s="92"/>
      <c r="ACA321" s="92"/>
      <c r="ACB321" s="92"/>
      <c r="ACC321" s="92"/>
      <c r="ACD321" s="92"/>
      <c r="ACE321" s="92"/>
      <c r="ACF321" s="92"/>
      <c r="ACG321" s="92"/>
      <c r="ACH321" s="92"/>
      <c r="ACI321" s="92"/>
      <c r="ACJ321" s="92"/>
      <c r="ACK321" s="92"/>
      <c r="ACL321" s="92"/>
      <c r="ACM321" s="92"/>
      <c r="ACN321" s="92"/>
      <c r="ACO321" s="92"/>
      <c r="ACP321" s="92"/>
      <c r="ACQ321" s="92"/>
      <c r="ACR321" s="92"/>
      <c r="ACS321" s="92"/>
      <c r="ACT321" s="92"/>
      <c r="ACU321" s="92"/>
      <c r="ACV321" s="92"/>
      <c r="ACW321" s="92"/>
      <c r="ACX321" s="92"/>
      <c r="ACY321" s="92"/>
      <c r="ACZ321" s="92"/>
      <c r="ADA321" s="92"/>
      <c r="ADB321" s="92"/>
      <c r="ADC321" s="92"/>
      <c r="ADD321" s="92"/>
      <c r="ADE321" s="92"/>
      <c r="ADF321" s="92"/>
      <c r="ADG321" s="92"/>
      <c r="ADH321" s="92"/>
      <c r="ADI321" s="92"/>
      <c r="ADJ321" s="92"/>
      <c r="ADK321" s="92"/>
      <c r="ADL321" s="92"/>
      <c r="ADM321" s="92"/>
      <c r="ADN321" s="92"/>
      <c r="ADO321" s="92"/>
      <c r="ADP321" s="92"/>
      <c r="ADQ321" s="92"/>
      <c r="ADR321" s="92"/>
      <c r="ADS321" s="92"/>
      <c r="ADT321" s="92"/>
      <c r="ADU321" s="92"/>
      <c r="ADV321" s="92"/>
      <c r="ADW321" s="92"/>
      <c r="ADX321" s="92"/>
      <c r="ADY321" s="92"/>
      <c r="ADZ321" s="92"/>
      <c r="AEA321" s="92"/>
      <c r="AEB321" s="92"/>
      <c r="AEC321" s="92"/>
      <c r="AED321" s="92"/>
      <c r="AEE321" s="92"/>
      <c r="AEF321" s="92"/>
      <c r="AEG321" s="92"/>
      <c r="AEH321" s="92"/>
      <c r="AEI321" s="92"/>
      <c r="AEJ321" s="92"/>
      <c r="AEK321" s="92"/>
      <c r="AEL321" s="92"/>
      <c r="AEM321" s="92"/>
      <c r="AEN321" s="92"/>
      <c r="AEO321" s="92"/>
      <c r="AEP321" s="92"/>
      <c r="AEQ321" s="92"/>
      <c r="AER321" s="92"/>
      <c r="AES321" s="92"/>
      <c r="AET321" s="92"/>
      <c r="AEU321" s="92"/>
      <c r="AEV321" s="92"/>
      <c r="AEW321" s="92"/>
      <c r="AEX321" s="92"/>
      <c r="AEY321" s="92"/>
      <c r="AEZ321" s="92"/>
      <c r="AFA321" s="92"/>
      <c r="AFB321" s="92"/>
      <c r="AFC321" s="92"/>
      <c r="AFD321" s="92"/>
      <c r="AFE321" s="92"/>
      <c r="AFF321" s="92"/>
      <c r="AFG321" s="92"/>
      <c r="AFH321" s="92"/>
      <c r="AFI321" s="92"/>
      <c r="AFJ321" s="92"/>
      <c r="AFK321" s="92"/>
      <c r="AFL321" s="92"/>
      <c r="AFM321" s="92"/>
      <c r="AFN321" s="92"/>
      <c r="AFO321" s="92"/>
      <c r="AFP321" s="92"/>
      <c r="AFQ321" s="92"/>
      <c r="AFR321" s="92"/>
      <c r="AFS321" s="92"/>
      <c r="AFT321" s="92"/>
      <c r="AFU321" s="92"/>
      <c r="AFV321" s="92"/>
      <c r="AFW321" s="92"/>
      <c r="AFX321" s="92"/>
      <c r="AFY321" s="92"/>
      <c r="AFZ321" s="92"/>
      <c r="AGA321" s="92"/>
      <c r="AGB321" s="92"/>
      <c r="AGC321" s="92"/>
      <c r="AGD321" s="92"/>
      <c r="AGE321" s="92"/>
      <c r="AGF321" s="92"/>
      <c r="AGG321" s="92"/>
      <c r="AGH321" s="92"/>
      <c r="AGI321" s="92"/>
      <c r="AGJ321" s="92"/>
      <c r="AGK321" s="92"/>
      <c r="AGL321" s="92"/>
      <c r="AGM321" s="92"/>
      <c r="AGN321" s="92"/>
      <c r="AGO321" s="92"/>
      <c r="AGP321" s="92"/>
      <c r="AGQ321" s="92"/>
      <c r="AGR321" s="92"/>
      <c r="AGS321" s="92"/>
      <c r="AGT321" s="92"/>
      <c r="AGU321" s="92"/>
      <c r="AGV321" s="92"/>
      <c r="AGW321" s="92"/>
      <c r="AGX321" s="92"/>
      <c r="AGY321" s="92"/>
      <c r="AGZ321" s="92"/>
      <c r="AHA321" s="92"/>
      <c r="AHB321" s="92"/>
      <c r="AHC321" s="92"/>
      <c r="AHD321" s="92"/>
      <c r="AHE321" s="92"/>
      <c r="AHF321" s="92"/>
      <c r="AHG321" s="92"/>
      <c r="AHH321" s="92"/>
      <c r="AHI321" s="92"/>
      <c r="AHJ321" s="92"/>
      <c r="AHK321" s="92"/>
      <c r="AHL321" s="92"/>
      <c r="AHM321" s="92"/>
      <c r="AHN321" s="92"/>
      <c r="AHO321" s="92"/>
      <c r="AHP321" s="92"/>
      <c r="AHQ321" s="92"/>
      <c r="AHR321" s="92"/>
      <c r="AHS321" s="92"/>
      <c r="AHT321" s="92"/>
      <c r="AHU321" s="92"/>
      <c r="AHV321" s="92"/>
      <c r="AHW321" s="92"/>
      <c r="AHX321" s="92"/>
      <c r="AHY321" s="92"/>
      <c r="AHZ321" s="92"/>
      <c r="AIA321" s="92"/>
      <c r="AIB321" s="92"/>
      <c r="AIC321" s="92"/>
      <c r="AID321" s="92"/>
      <c r="AIE321" s="92"/>
      <c r="AIF321" s="92"/>
      <c r="AIG321" s="92"/>
      <c r="AIH321" s="92"/>
      <c r="AII321" s="92"/>
      <c r="AIJ321" s="92"/>
      <c r="AIK321" s="92"/>
      <c r="AIL321" s="92"/>
      <c r="AIM321" s="92"/>
      <c r="AIN321" s="92"/>
      <c r="AIO321" s="92"/>
      <c r="AIP321" s="92"/>
      <c r="AIQ321" s="92"/>
      <c r="AIR321" s="92"/>
      <c r="AIS321" s="92"/>
      <c r="AIT321" s="92"/>
      <c r="AIU321" s="92"/>
      <c r="AIV321" s="92"/>
      <c r="AIW321" s="92"/>
      <c r="AIX321" s="92"/>
      <c r="AIY321" s="92"/>
      <c r="AIZ321" s="92"/>
      <c r="AJA321" s="92"/>
      <c r="AJB321" s="92"/>
      <c r="AJC321" s="92"/>
      <c r="AJD321" s="92"/>
      <c r="AJE321" s="92"/>
      <c r="AJF321" s="92"/>
      <c r="AJG321" s="92"/>
      <c r="AJH321" s="92"/>
      <c r="AJI321" s="92"/>
      <c r="AJJ321" s="92"/>
      <c r="AJK321" s="92"/>
    </row>
    <row r="322" spans="1:947" s="515" customFormat="1" ht="12.75" customHeight="1">
      <c r="A322" s="93"/>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c r="FB322" s="92"/>
      <c r="FC322" s="92"/>
      <c r="FD322" s="92"/>
      <c r="FE322" s="92"/>
      <c r="FF322" s="92"/>
      <c r="FG322" s="92"/>
      <c r="FH322" s="92"/>
      <c r="FI322" s="92"/>
      <c r="FJ322" s="92"/>
      <c r="FK322" s="92"/>
      <c r="FL322" s="92"/>
      <c r="FM322" s="92"/>
      <c r="FN322" s="92"/>
      <c r="FO322" s="92"/>
      <c r="FP322" s="92"/>
      <c r="FQ322" s="92"/>
      <c r="FR322" s="92"/>
      <c r="FS322" s="92"/>
      <c r="FT322" s="92"/>
      <c r="FU322" s="92"/>
      <c r="FV322" s="92"/>
      <c r="FW322" s="92"/>
      <c r="FX322" s="92"/>
      <c r="FY322" s="92"/>
      <c r="FZ322" s="92"/>
      <c r="GA322" s="92"/>
      <c r="GB322" s="92"/>
      <c r="GC322" s="92"/>
      <c r="GD322" s="92"/>
      <c r="GE322" s="92"/>
      <c r="GF322" s="92"/>
      <c r="GG322" s="92"/>
      <c r="GH322" s="92"/>
      <c r="GI322" s="92"/>
      <c r="GJ322" s="92"/>
      <c r="GK322" s="92"/>
      <c r="GL322" s="92"/>
      <c r="GM322" s="92"/>
      <c r="GN322" s="92"/>
      <c r="GO322" s="92"/>
      <c r="GP322" s="92"/>
      <c r="GQ322" s="92"/>
      <c r="GR322" s="92"/>
      <c r="GS322" s="92"/>
      <c r="GT322" s="92"/>
      <c r="GU322" s="92"/>
      <c r="GV322" s="92"/>
      <c r="GW322" s="92"/>
      <c r="GX322" s="92"/>
      <c r="GY322" s="92"/>
      <c r="GZ322" s="92"/>
      <c r="HA322" s="92"/>
      <c r="HB322" s="92"/>
      <c r="HC322" s="92"/>
      <c r="HD322" s="92"/>
      <c r="HE322" s="92"/>
      <c r="HF322" s="92"/>
      <c r="HG322" s="92"/>
      <c r="HH322" s="92"/>
      <c r="HI322" s="92"/>
      <c r="HJ322" s="92"/>
      <c r="HK322" s="92"/>
      <c r="HL322" s="92"/>
      <c r="HM322" s="92"/>
      <c r="HN322" s="92"/>
      <c r="HO322" s="92"/>
      <c r="HP322" s="92"/>
      <c r="HQ322" s="92"/>
      <c r="HR322" s="92"/>
      <c r="HS322" s="92"/>
      <c r="HT322" s="92"/>
      <c r="HU322" s="92"/>
      <c r="HV322" s="92"/>
      <c r="HW322" s="92"/>
      <c r="HX322" s="92"/>
      <c r="HY322" s="92"/>
      <c r="HZ322" s="92"/>
      <c r="IA322" s="92"/>
      <c r="IB322" s="92"/>
      <c r="IC322" s="92"/>
      <c r="ID322" s="92"/>
      <c r="IE322" s="92"/>
      <c r="IF322" s="92"/>
      <c r="IG322" s="92"/>
      <c r="IH322" s="92"/>
      <c r="II322" s="92"/>
      <c r="IJ322" s="92"/>
      <c r="IK322" s="92"/>
      <c r="IL322" s="92"/>
      <c r="IM322" s="92"/>
      <c r="IN322" s="92"/>
      <c r="IO322" s="92"/>
      <c r="IP322" s="92"/>
      <c r="IQ322" s="92"/>
      <c r="IR322" s="92"/>
      <c r="IS322" s="92"/>
      <c r="IT322" s="92"/>
      <c r="IU322" s="92"/>
      <c r="IV322" s="92"/>
      <c r="IW322" s="92"/>
      <c r="IX322" s="92"/>
      <c r="IY322" s="92"/>
      <c r="IZ322" s="92"/>
      <c r="JA322" s="92"/>
      <c r="JB322" s="92"/>
      <c r="JC322" s="92"/>
      <c r="JD322" s="92"/>
      <c r="JE322" s="92"/>
      <c r="JF322" s="92"/>
      <c r="JG322" s="92"/>
      <c r="JH322" s="92"/>
      <c r="JI322" s="92"/>
      <c r="JJ322" s="92"/>
      <c r="JK322" s="92"/>
      <c r="JL322" s="92"/>
      <c r="JM322" s="92"/>
      <c r="JN322" s="92"/>
      <c r="JO322" s="92"/>
      <c r="JP322" s="92"/>
      <c r="JQ322" s="92"/>
      <c r="JR322" s="92"/>
      <c r="JS322" s="92"/>
      <c r="JT322" s="92"/>
      <c r="JU322" s="92"/>
      <c r="JV322" s="92"/>
      <c r="JW322" s="92"/>
      <c r="JX322" s="92"/>
      <c r="JY322" s="92"/>
      <c r="JZ322" s="92"/>
      <c r="KA322" s="92"/>
      <c r="KB322" s="92"/>
      <c r="KC322" s="92"/>
      <c r="KD322" s="92"/>
      <c r="KE322" s="92"/>
      <c r="KF322" s="92"/>
      <c r="KG322" s="92"/>
      <c r="KH322" s="92"/>
      <c r="KI322" s="92"/>
      <c r="KJ322" s="92"/>
      <c r="KK322" s="92"/>
      <c r="KL322" s="92"/>
      <c r="KM322" s="92"/>
      <c r="KN322" s="92"/>
      <c r="KO322" s="92"/>
      <c r="KP322" s="92"/>
      <c r="KQ322" s="92"/>
      <c r="KR322" s="92"/>
      <c r="KS322" s="92"/>
      <c r="KT322" s="92"/>
      <c r="KU322" s="92"/>
      <c r="KV322" s="92"/>
      <c r="KW322" s="92"/>
      <c r="KX322" s="92"/>
      <c r="KY322" s="92"/>
      <c r="KZ322" s="92"/>
      <c r="LA322" s="92"/>
      <c r="LB322" s="92"/>
      <c r="LC322" s="92"/>
      <c r="LD322" s="92"/>
      <c r="LE322" s="92"/>
      <c r="LF322" s="92"/>
      <c r="LG322" s="92"/>
      <c r="LH322" s="92"/>
      <c r="LI322" s="92"/>
      <c r="LJ322" s="92"/>
      <c r="LK322" s="92"/>
      <c r="LL322" s="92"/>
      <c r="LM322" s="92"/>
      <c r="LN322" s="92"/>
      <c r="LO322" s="92"/>
      <c r="LP322" s="92"/>
      <c r="LQ322" s="92"/>
      <c r="LR322" s="92"/>
      <c r="LS322" s="92"/>
      <c r="LT322" s="92"/>
      <c r="LU322" s="92"/>
      <c r="LV322" s="92"/>
      <c r="LW322" s="92"/>
      <c r="LX322" s="92"/>
      <c r="LY322" s="92"/>
      <c r="LZ322" s="92"/>
      <c r="MA322" s="92"/>
      <c r="MB322" s="92"/>
      <c r="MC322" s="92"/>
      <c r="MD322" s="92"/>
      <c r="ME322" s="92"/>
      <c r="MF322" s="92"/>
      <c r="MG322" s="92"/>
      <c r="MH322" s="92"/>
      <c r="MI322" s="92"/>
      <c r="MJ322" s="92"/>
      <c r="MK322" s="92"/>
      <c r="ML322" s="92"/>
      <c r="MM322" s="92"/>
      <c r="MN322" s="92"/>
      <c r="MO322" s="92"/>
      <c r="MP322" s="92"/>
      <c r="MQ322" s="92"/>
      <c r="MR322" s="92"/>
      <c r="MS322" s="92"/>
      <c r="MT322" s="92"/>
      <c r="MU322" s="92"/>
      <c r="MV322" s="92"/>
      <c r="MW322" s="92"/>
      <c r="MX322" s="92"/>
      <c r="MY322" s="92"/>
      <c r="MZ322" s="92"/>
      <c r="NA322" s="92"/>
      <c r="NB322" s="92"/>
      <c r="NC322" s="92"/>
      <c r="ND322" s="92"/>
      <c r="NE322" s="92"/>
      <c r="NF322" s="92"/>
      <c r="NG322" s="92"/>
      <c r="NH322" s="92"/>
      <c r="NI322" s="92"/>
      <c r="NJ322" s="92"/>
      <c r="NK322" s="92"/>
      <c r="NL322" s="92"/>
      <c r="NM322" s="92"/>
      <c r="NN322" s="92"/>
      <c r="NO322" s="92"/>
      <c r="NP322" s="92"/>
      <c r="NQ322" s="92"/>
      <c r="NR322" s="92"/>
      <c r="NS322" s="92"/>
      <c r="NT322" s="92"/>
      <c r="NU322" s="92"/>
      <c r="NV322" s="92"/>
      <c r="NW322" s="92"/>
      <c r="NX322" s="92"/>
      <c r="NY322" s="92"/>
      <c r="NZ322" s="92"/>
      <c r="OA322" s="92"/>
      <c r="OB322" s="92"/>
      <c r="OC322" s="92"/>
      <c r="OD322" s="92"/>
      <c r="OE322" s="92"/>
      <c r="OF322" s="92"/>
      <c r="OG322" s="92"/>
      <c r="OH322" s="92"/>
      <c r="OI322" s="92"/>
      <c r="OJ322" s="92"/>
      <c r="OK322" s="92"/>
      <c r="OL322" s="92"/>
      <c r="OM322" s="92"/>
      <c r="ON322" s="92"/>
      <c r="OO322" s="92"/>
      <c r="OP322" s="92"/>
      <c r="OQ322" s="92"/>
      <c r="OR322" s="92"/>
      <c r="OS322" s="92"/>
      <c r="OT322" s="92"/>
      <c r="OU322" s="92"/>
      <c r="OV322" s="92"/>
      <c r="OW322" s="92"/>
      <c r="OX322" s="92"/>
      <c r="OY322" s="92"/>
      <c r="OZ322" s="92"/>
      <c r="PA322" s="92"/>
      <c r="PB322" s="92"/>
      <c r="PC322" s="92"/>
      <c r="PD322" s="92"/>
      <c r="PE322" s="92"/>
      <c r="PF322" s="92"/>
      <c r="PG322" s="92"/>
      <c r="PH322" s="92"/>
      <c r="PI322" s="92"/>
      <c r="PJ322" s="92"/>
      <c r="PK322" s="92"/>
      <c r="PL322" s="92"/>
      <c r="PM322" s="92"/>
      <c r="PN322" s="92"/>
      <c r="PO322" s="92"/>
      <c r="PP322" s="92"/>
      <c r="PQ322" s="92"/>
      <c r="PR322" s="92"/>
      <c r="PS322" s="92"/>
      <c r="PT322" s="92"/>
      <c r="PU322" s="92"/>
      <c r="PV322" s="92"/>
      <c r="PW322" s="92"/>
      <c r="PX322" s="92"/>
      <c r="PY322" s="92"/>
      <c r="PZ322" s="92"/>
      <c r="QA322" s="92"/>
      <c r="QB322" s="92"/>
      <c r="QC322" s="92"/>
      <c r="QD322" s="92"/>
      <c r="QE322" s="92"/>
      <c r="QF322" s="92"/>
      <c r="QG322" s="92"/>
      <c r="QH322" s="92"/>
      <c r="QI322" s="92"/>
      <c r="QJ322" s="92"/>
      <c r="QK322" s="92"/>
      <c r="QL322" s="92"/>
      <c r="QM322" s="92"/>
      <c r="QN322" s="92"/>
      <c r="QO322" s="92"/>
      <c r="QP322" s="92"/>
      <c r="QQ322" s="92"/>
      <c r="QR322" s="92"/>
      <c r="QS322" s="92"/>
      <c r="QT322" s="92"/>
      <c r="QU322" s="92"/>
      <c r="QV322" s="92"/>
      <c r="QW322" s="92"/>
      <c r="QX322" s="92"/>
      <c r="QY322" s="92"/>
      <c r="QZ322" s="92"/>
      <c r="RA322" s="92"/>
      <c r="RB322" s="92"/>
      <c r="RC322" s="92"/>
      <c r="RD322" s="92"/>
      <c r="RE322" s="92"/>
      <c r="RF322" s="92"/>
      <c r="RG322" s="92"/>
      <c r="RH322" s="92"/>
      <c r="RI322" s="92"/>
      <c r="RJ322" s="92"/>
      <c r="RK322" s="92"/>
      <c r="RL322" s="92"/>
      <c r="RM322" s="92"/>
      <c r="RN322" s="92"/>
      <c r="RO322" s="92"/>
      <c r="RP322" s="92"/>
      <c r="RQ322" s="92"/>
      <c r="RR322" s="92"/>
      <c r="RS322" s="92"/>
      <c r="RT322" s="92"/>
      <c r="RU322" s="92"/>
      <c r="RV322" s="92"/>
      <c r="RW322" s="92"/>
      <c r="RX322" s="92"/>
      <c r="RY322" s="92"/>
      <c r="RZ322" s="92"/>
      <c r="SA322" s="92"/>
      <c r="SB322" s="92"/>
      <c r="SC322" s="92"/>
      <c r="SD322" s="92"/>
      <c r="SE322" s="92"/>
      <c r="SF322" s="92"/>
      <c r="SG322" s="92"/>
      <c r="SH322" s="92"/>
      <c r="SI322" s="92"/>
      <c r="SJ322" s="92"/>
      <c r="SK322" s="92"/>
      <c r="SL322" s="92"/>
      <c r="SM322" s="92"/>
      <c r="SN322" s="92"/>
      <c r="SO322" s="92"/>
      <c r="SP322" s="92"/>
      <c r="SQ322" s="92"/>
      <c r="SR322" s="92"/>
      <c r="SS322" s="92"/>
      <c r="ST322" s="92"/>
      <c r="SU322" s="92"/>
      <c r="SV322" s="92"/>
      <c r="SW322" s="92"/>
      <c r="SX322" s="92"/>
      <c r="SY322" s="92"/>
      <c r="SZ322" s="92"/>
      <c r="TA322" s="92"/>
      <c r="TB322" s="92"/>
      <c r="TC322" s="92"/>
      <c r="TD322" s="92"/>
      <c r="TE322" s="92"/>
      <c r="TF322" s="92"/>
      <c r="TG322" s="92"/>
      <c r="TH322" s="92"/>
      <c r="TI322" s="92"/>
      <c r="TJ322" s="92"/>
      <c r="TK322" s="92"/>
      <c r="TL322" s="92"/>
      <c r="TM322" s="92"/>
      <c r="TN322" s="92"/>
      <c r="TO322" s="92"/>
      <c r="TP322" s="92"/>
      <c r="TQ322" s="92"/>
      <c r="TR322" s="92"/>
      <c r="TS322" s="92"/>
      <c r="TT322" s="92"/>
      <c r="TU322" s="92"/>
      <c r="TV322" s="92"/>
      <c r="TW322" s="92"/>
      <c r="TX322" s="92"/>
      <c r="TY322" s="92"/>
      <c r="TZ322" s="92"/>
      <c r="UA322" s="92"/>
      <c r="UB322" s="92"/>
      <c r="UC322" s="92"/>
      <c r="UD322" s="92"/>
      <c r="UE322" s="92"/>
      <c r="UF322" s="92"/>
      <c r="UG322" s="92"/>
      <c r="UH322" s="92"/>
      <c r="UI322" s="92"/>
      <c r="UJ322" s="92"/>
      <c r="UK322" s="92"/>
      <c r="UL322" s="92"/>
      <c r="UM322" s="92"/>
      <c r="UN322" s="92"/>
      <c r="UO322" s="92"/>
      <c r="UP322" s="92"/>
      <c r="UQ322" s="92"/>
      <c r="UR322" s="92"/>
      <c r="US322" s="92"/>
      <c r="UT322" s="92"/>
      <c r="UU322" s="92"/>
      <c r="UV322" s="92"/>
      <c r="UW322" s="92"/>
      <c r="UX322" s="92"/>
      <c r="UY322" s="92"/>
      <c r="UZ322" s="92"/>
      <c r="VA322" s="92"/>
      <c r="VB322" s="92"/>
      <c r="VC322" s="92"/>
      <c r="VD322" s="92"/>
      <c r="VE322" s="92"/>
      <c r="VF322" s="92"/>
      <c r="VG322" s="92"/>
      <c r="VH322" s="92"/>
      <c r="VI322" s="92"/>
      <c r="VJ322" s="92"/>
      <c r="VK322" s="92"/>
      <c r="VL322" s="92"/>
      <c r="VM322" s="92"/>
      <c r="VN322" s="92"/>
      <c r="VO322" s="92"/>
      <c r="VP322" s="92"/>
      <c r="VQ322" s="92"/>
      <c r="VR322" s="92"/>
      <c r="VS322" s="92"/>
      <c r="VT322" s="92"/>
      <c r="VU322" s="92"/>
      <c r="VV322" s="92"/>
      <c r="VW322" s="92"/>
      <c r="VX322" s="92"/>
      <c r="VY322" s="92"/>
      <c r="VZ322" s="92"/>
      <c r="WA322" s="92"/>
      <c r="WB322" s="92"/>
      <c r="WC322" s="92"/>
      <c r="WD322" s="92"/>
      <c r="WE322" s="92"/>
      <c r="WF322" s="92"/>
      <c r="WG322" s="92"/>
      <c r="WH322" s="92"/>
      <c r="WI322" s="92"/>
      <c r="WJ322" s="92"/>
      <c r="WK322" s="92"/>
      <c r="WL322" s="92"/>
      <c r="WM322" s="92"/>
      <c r="WN322" s="92"/>
      <c r="WO322" s="92"/>
      <c r="WP322" s="92"/>
      <c r="WQ322" s="92"/>
      <c r="WR322" s="92"/>
      <c r="WS322" s="92"/>
      <c r="WT322" s="92"/>
      <c r="WU322" s="92"/>
      <c r="WV322" s="92"/>
      <c r="WW322" s="92"/>
      <c r="WX322" s="92"/>
      <c r="WY322" s="92"/>
      <c r="WZ322" s="92"/>
      <c r="XA322" s="92"/>
      <c r="XB322" s="92"/>
      <c r="XC322" s="92"/>
      <c r="XD322" s="92"/>
      <c r="XE322" s="92"/>
      <c r="XF322" s="92"/>
      <c r="XG322" s="92"/>
      <c r="XH322" s="92"/>
      <c r="XI322" s="92"/>
      <c r="XJ322" s="92"/>
      <c r="XK322" s="92"/>
      <c r="XL322" s="92"/>
      <c r="XM322" s="92"/>
      <c r="XN322" s="92"/>
      <c r="XO322" s="92"/>
      <c r="XP322" s="92"/>
      <c r="XQ322" s="92"/>
      <c r="XR322" s="92"/>
      <c r="XS322" s="92"/>
      <c r="XT322" s="92"/>
      <c r="XU322" s="92"/>
      <c r="XV322" s="92"/>
      <c r="XW322" s="92"/>
      <c r="XX322" s="92"/>
      <c r="XY322" s="92"/>
      <c r="XZ322" s="92"/>
      <c r="YA322" s="92"/>
      <c r="YB322" s="92"/>
      <c r="YC322" s="92"/>
      <c r="YD322" s="92"/>
      <c r="YE322" s="92"/>
      <c r="YF322" s="92"/>
      <c r="YG322" s="92"/>
      <c r="YH322" s="92"/>
      <c r="YI322" s="92"/>
      <c r="YJ322" s="92"/>
      <c r="YK322" s="92"/>
      <c r="YL322" s="92"/>
      <c r="YM322" s="92"/>
      <c r="YN322" s="92"/>
      <c r="YO322" s="92"/>
      <c r="YP322" s="92"/>
      <c r="YQ322" s="92"/>
      <c r="YR322" s="92"/>
      <c r="YS322" s="92"/>
      <c r="YT322" s="92"/>
      <c r="YU322" s="92"/>
      <c r="YV322" s="92"/>
      <c r="YW322" s="92"/>
      <c r="YX322" s="92"/>
      <c r="YY322" s="92"/>
      <c r="YZ322" s="92"/>
      <c r="ZA322" s="92"/>
      <c r="ZB322" s="92"/>
      <c r="ZC322" s="92"/>
      <c r="ZD322" s="92"/>
      <c r="ZE322" s="92"/>
      <c r="ZF322" s="92"/>
      <c r="ZG322" s="92"/>
      <c r="ZH322" s="92"/>
      <c r="ZI322" s="92"/>
      <c r="ZJ322" s="92"/>
      <c r="ZK322" s="92"/>
      <c r="ZL322" s="92"/>
      <c r="ZM322" s="92"/>
      <c r="ZN322" s="92"/>
      <c r="ZO322" s="92"/>
      <c r="ZP322" s="92"/>
      <c r="ZQ322" s="92"/>
      <c r="ZR322" s="92"/>
      <c r="ZS322" s="92"/>
      <c r="ZT322" s="92"/>
      <c r="ZU322" s="92"/>
      <c r="ZV322" s="92"/>
      <c r="ZW322" s="92"/>
      <c r="ZX322" s="92"/>
      <c r="ZY322" s="92"/>
      <c r="ZZ322" s="92"/>
      <c r="AAA322" s="92"/>
      <c r="AAB322" s="92"/>
      <c r="AAC322" s="92"/>
      <c r="AAD322" s="92"/>
      <c r="AAE322" s="92"/>
      <c r="AAF322" s="92"/>
      <c r="AAG322" s="92"/>
      <c r="AAH322" s="92"/>
      <c r="AAI322" s="92"/>
      <c r="AAJ322" s="92"/>
      <c r="AAK322" s="92"/>
      <c r="AAL322" s="92"/>
      <c r="AAM322" s="92"/>
      <c r="AAN322" s="92"/>
      <c r="AAO322" s="92"/>
      <c r="AAP322" s="92"/>
      <c r="AAQ322" s="92"/>
      <c r="AAR322" s="92"/>
      <c r="AAS322" s="92"/>
      <c r="AAT322" s="92"/>
      <c r="AAU322" s="92"/>
      <c r="AAV322" s="92"/>
      <c r="AAW322" s="92"/>
      <c r="AAX322" s="92"/>
      <c r="AAY322" s="92"/>
      <c r="AAZ322" s="92"/>
      <c r="ABA322" s="92"/>
      <c r="ABB322" s="92"/>
      <c r="ABC322" s="92"/>
      <c r="ABD322" s="92"/>
      <c r="ABE322" s="92"/>
      <c r="ABF322" s="92"/>
      <c r="ABG322" s="92"/>
      <c r="ABH322" s="92"/>
      <c r="ABI322" s="92"/>
      <c r="ABJ322" s="92"/>
      <c r="ABK322" s="92"/>
      <c r="ABL322" s="92"/>
      <c r="ABM322" s="92"/>
      <c r="ABN322" s="92"/>
      <c r="ABO322" s="92"/>
      <c r="ABP322" s="92"/>
      <c r="ABQ322" s="92"/>
      <c r="ABR322" s="92"/>
      <c r="ABS322" s="92"/>
      <c r="ABT322" s="92"/>
      <c r="ABU322" s="92"/>
      <c r="ABV322" s="92"/>
      <c r="ABW322" s="92"/>
      <c r="ABX322" s="92"/>
      <c r="ABY322" s="92"/>
      <c r="ABZ322" s="92"/>
      <c r="ACA322" s="92"/>
      <c r="ACB322" s="92"/>
      <c r="ACC322" s="92"/>
      <c r="ACD322" s="92"/>
      <c r="ACE322" s="92"/>
      <c r="ACF322" s="92"/>
      <c r="ACG322" s="92"/>
      <c r="ACH322" s="92"/>
      <c r="ACI322" s="92"/>
      <c r="ACJ322" s="92"/>
      <c r="ACK322" s="92"/>
      <c r="ACL322" s="92"/>
      <c r="ACM322" s="92"/>
      <c r="ACN322" s="92"/>
      <c r="ACO322" s="92"/>
      <c r="ACP322" s="92"/>
      <c r="ACQ322" s="92"/>
      <c r="ACR322" s="92"/>
      <c r="ACS322" s="92"/>
      <c r="ACT322" s="92"/>
      <c r="ACU322" s="92"/>
      <c r="ACV322" s="92"/>
      <c r="ACW322" s="92"/>
      <c r="ACX322" s="92"/>
      <c r="ACY322" s="92"/>
      <c r="ACZ322" s="92"/>
      <c r="ADA322" s="92"/>
      <c r="ADB322" s="92"/>
      <c r="ADC322" s="92"/>
      <c r="ADD322" s="92"/>
      <c r="ADE322" s="92"/>
      <c r="ADF322" s="92"/>
      <c r="ADG322" s="92"/>
      <c r="ADH322" s="92"/>
      <c r="ADI322" s="92"/>
      <c r="ADJ322" s="92"/>
      <c r="ADK322" s="92"/>
      <c r="ADL322" s="92"/>
      <c r="ADM322" s="92"/>
      <c r="ADN322" s="92"/>
      <c r="ADO322" s="92"/>
      <c r="ADP322" s="92"/>
      <c r="ADQ322" s="92"/>
      <c r="ADR322" s="92"/>
      <c r="ADS322" s="92"/>
      <c r="ADT322" s="92"/>
      <c r="ADU322" s="92"/>
      <c r="ADV322" s="92"/>
      <c r="ADW322" s="92"/>
      <c r="ADX322" s="92"/>
      <c r="ADY322" s="92"/>
      <c r="ADZ322" s="92"/>
      <c r="AEA322" s="92"/>
      <c r="AEB322" s="92"/>
      <c r="AEC322" s="92"/>
      <c r="AED322" s="92"/>
      <c r="AEE322" s="92"/>
      <c r="AEF322" s="92"/>
      <c r="AEG322" s="92"/>
      <c r="AEH322" s="92"/>
      <c r="AEI322" s="92"/>
      <c r="AEJ322" s="92"/>
      <c r="AEK322" s="92"/>
      <c r="AEL322" s="92"/>
      <c r="AEM322" s="92"/>
      <c r="AEN322" s="92"/>
      <c r="AEO322" s="92"/>
      <c r="AEP322" s="92"/>
      <c r="AEQ322" s="92"/>
      <c r="AER322" s="92"/>
      <c r="AES322" s="92"/>
      <c r="AET322" s="92"/>
      <c r="AEU322" s="92"/>
      <c r="AEV322" s="92"/>
      <c r="AEW322" s="92"/>
      <c r="AEX322" s="92"/>
      <c r="AEY322" s="92"/>
      <c r="AEZ322" s="92"/>
      <c r="AFA322" s="92"/>
      <c r="AFB322" s="92"/>
      <c r="AFC322" s="92"/>
      <c r="AFD322" s="92"/>
      <c r="AFE322" s="92"/>
      <c r="AFF322" s="92"/>
      <c r="AFG322" s="92"/>
      <c r="AFH322" s="92"/>
      <c r="AFI322" s="92"/>
      <c r="AFJ322" s="92"/>
      <c r="AFK322" s="92"/>
      <c r="AFL322" s="92"/>
      <c r="AFM322" s="92"/>
      <c r="AFN322" s="92"/>
      <c r="AFO322" s="92"/>
      <c r="AFP322" s="92"/>
      <c r="AFQ322" s="92"/>
      <c r="AFR322" s="92"/>
      <c r="AFS322" s="92"/>
      <c r="AFT322" s="92"/>
      <c r="AFU322" s="92"/>
      <c r="AFV322" s="92"/>
      <c r="AFW322" s="92"/>
      <c r="AFX322" s="92"/>
      <c r="AFY322" s="92"/>
      <c r="AFZ322" s="92"/>
      <c r="AGA322" s="92"/>
      <c r="AGB322" s="92"/>
      <c r="AGC322" s="92"/>
      <c r="AGD322" s="92"/>
      <c r="AGE322" s="92"/>
      <c r="AGF322" s="92"/>
      <c r="AGG322" s="92"/>
      <c r="AGH322" s="92"/>
      <c r="AGI322" s="92"/>
      <c r="AGJ322" s="92"/>
      <c r="AGK322" s="92"/>
      <c r="AGL322" s="92"/>
      <c r="AGM322" s="92"/>
      <c r="AGN322" s="92"/>
      <c r="AGO322" s="92"/>
      <c r="AGP322" s="92"/>
      <c r="AGQ322" s="92"/>
      <c r="AGR322" s="92"/>
      <c r="AGS322" s="92"/>
      <c r="AGT322" s="92"/>
      <c r="AGU322" s="92"/>
      <c r="AGV322" s="92"/>
      <c r="AGW322" s="92"/>
      <c r="AGX322" s="92"/>
      <c r="AGY322" s="92"/>
      <c r="AGZ322" s="92"/>
      <c r="AHA322" s="92"/>
      <c r="AHB322" s="92"/>
      <c r="AHC322" s="92"/>
      <c r="AHD322" s="92"/>
      <c r="AHE322" s="92"/>
      <c r="AHF322" s="92"/>
      <c r="AHG322" s="92"/>
      <c r="AHH322" s="92"/>
      <c r="AHI322" s="92"/>
      <c r="AHJ322" s="92"/>
      <c r="AHK322" s="92"/>
      <c r="AHL322" s="92"/>
      <c r="AHM322" s="92"/>
      <c r="AHN322" s="92"/>
      <c r="AHO322" s="92"/>
      <c r="AHP322" s="92"/>
      <c r="AHQ322" s="92"/>
      <c r="AHR322" s="92"/>
      <c r="AHS322" s="92"/>
      <c r="AHT322" s="92"/>
      <c r="AHU322" s="92"/>
      <c r="AHV322" s="92"/>
      <c r="AHW322" s="92"/>
      <c r="AHX322" s="92"/>
      <c r="AHY322" s="92"/>
      <c r="AHZ322" s="92"/>
      <c r="AIA322" s="92"/>
      <c r="AIB322" s="92"/>
      <c r="AIC322" s="92"/>
      <c r="AID322" s="92"/>
      <c r="AIE322" s="92"/>
      <c r="AIF322" s="92"/>
      <c r="AIG322" s="92"/>
      <c r="AIH322" s="92"/>
      <c r="AII322" s="92"/>
      <c r="AIJ322" s="92"/>
      <c r="AIK322" s="92"/>
      <c r="AIL322" s="92"/>
      <c r="AIM322" s="92"/>
      <c r="AIN322" s="92"/>
      <c r="AIO322" s="92"/>
      <c r="AIP322" s="92"/>
      <c r="AIQ322" s="92"/>
      <c r="AIR322" s="92"/>
      <c r="AIS322" s="92"/>
      <c r="AIT322" s="92"/>
      <c r="AIU322" s="92"/>
      <c r="AIV322" s="92"/>
      <c r="AIW322" s="92"/>
      <c r="AIX322" s="92"/>
      <c r="AIY322" s="92"/>
      <c r="AIZ322" s="92"/>
      <c r="AJA322" s="92"/>
      <c r="AJB322" s="92"/>
      <c r="AJC322" s="92"/>
      <c r="AJD322" s="92"/>
      <c r="AJE322" s="92"/>
      <c r="AJF322" s="92"/>
      <c r="AJG322" s="92"/>
      <c r="AJH322" s="92"/>
      <c r="AJI322" s="92"/>
      <c r="AJJ322" s="92"/>
      <c r="AJK322" s="92"/>
    </row>
    <row r="323" spans="1:947" s="515" customFormat="1" ht="12.75" customHeight="1">
      <c r="A323" s="93"/>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c r="CK323" s="92"/>
      <c r="CL323" s="92"/>
      <c r="CM323" s="92"/>
      <c r="CN323" s="92"/>
      <c r="CO323" s="92"/>
      <c r="CP323" s="92"/>
      <c r="CQ323" s="92"/>
      <c r="CR323" s="92"/>
      <c r="CS323" s="92"/>
      <c r="CT323" s="92"/>
      <c r="CU323" s="92"/>
      <c r="CV323" s="92"/>
      <c r="CW323" s="92"/>
      <c r="CX323" s="92"/>
      <c r="CY323" s="92"/>
      <c r="CZ323" s="92"/>
      <c r="DA323" s="92"/>
      <c r="DB323" s="92"/>
      <c r="DC323" s="92"/>
      <c r="DD323" s="92"/>
      <c r="DE323" s="92"/>
      <c r="DF323" s="92"/>
      <c r="DG323" s="92"/>
      <c r="DH323" s="92"/>
      <c r="DI323" s="92"/>
      <c r="DJ323" s="92"/>
      <c r="DK323" s="92"/>
      <c r="DL323" s="92"/>
      <c r="DM323" s="92"/>
      <c r="DN323" s="92"/>
      <c r="DO323" s="92"/>
      <c r="DP323" s="92"/>
      <c r="DQ323" s="92"/>
      <c r="DR323" s="92"/>
      <c r="DS323" s="92"/>
      <c r="DT323" s="92"/>
      <c r="DU323" s="92"/>
      <c r="DV323" s="92"/>
      <c r="DW323" s="92"/>
      <c r="DX323" s="92"/>
      <c r="DY323" s="92"/>
      <c r="DZ323" s="92"/>
      <c r="EA323" s="92"/>
      <c r="EB323" s="92"/>
      <c r="EC323" s="92"/>
      <c r="ED323" s="92"/>
      <c r="EE323" s="92"/>
      <c r="EF323" s="92"/>
      <c r="EG323" s="92"/>
      <c r="EH323" s="92"/>
      <c r="EI323" s="92"/>
      <c r="EJ323" s="92"/>
      <c r="EK323" s="92"/>
      <c r="EL323" s="92"/>
      <c r="EM323" s="92"/>
      <c r="EN323" s="92"/>
      <c r="EO323" s="92"/>
      <c r="EP323" s="92"/>
      <c r="EQ323" s="92"/>
      <c r="ER323" s="92"/>
      <c r="ES323" s="92"/>
      <c r="ET323" s="92"/>
      <c r="EU323" s="92"/>
      <c r="EV323" s="92"/>
      <c r="EW323" s="92"/>
      <c r="EX323" s="92"/>
      <c r="EY323" s="92"/>
      <c r="EZ323" s="92"/>
      <c r="FA323" s="92"/>
      <c r="FB323" s="92"/>
      <c r="FC323" s="92"/>
      <c r="FD323" s="92"/>
      <c r="FE323" s="92"/>
      <c r="FF323" s="92"/>
      <c r="FG323" s="92"/>
      <c r="FH323" s="92"/>
      <c r="FI323" s="92"/>
      <c r="FJ323" s="92"/>
      <c r="FK323" s="92"/>
      <c r="FL323" s="92"/>
      <c r="FM323" s="92"/>
      <c r="FN323" s="92"/>
      <c r="FO323" s="92"/>
      <c r="FP323" s="92"/>
      <c r="FQ323" s="92"/>
      <c r="FR323" s="92"/>
      <c r="FS323" s="92"/>
      <c r="FT323" s="92"/>
      <c r="FU323" s="92"/>
      <c r="FV323" s="92"/>
      <c r="FW323" s="92"/>
      <c r="FX323" s="92"/>
      <c r="FY323" s="92"/>
      <c r="FZ323" s="92"/>
      <c r="GA323" s="92"/>
      <c r="GB323" s="92"/>
      <c r="GC323" s="92"/>
      <c r="GD323" s="92"/>
      <c r="GE323" s="92"/>
      <c r="GF323" s="92"/>
      <c r="GG323" s="92"/>
      <c r="GH323" s="92"/>
      <c r="GI323" s="92"/>
      <c r="GJ323" s="92"/>
      <c r="GK323" s="92"/>
      <c r="GL323" s="92"/>
      <c r="GM323" s="92"/>
      <c r="GN323" s="92"/>
      <c r="GO323" s="92"/>
      <c r="GP323" s="92"/>
      <c r="GQ323" s="92"/>
      <c r="GR323" s="92"/>
      <c r="GS323" s="92"/>
      <c r="GT323" s="92"/>
      <c r="GU323" s="92"/>
      <c r="GV323" s="92"/>
      <c r="GW323" s="92"/>
      <c r="GX323" s="92"/>
      <c r="GY323" s="92"/>
      <c r="GZ323" s="92"/>
      <c r="HA323" s="92"/>
      <c r="HB323" s="92"/>
      <c r="HC323" s="92"/>
      <c r="HD323" s="92"/>
      <c r="HE323" s="92"/>
      <c r="HF323" s="92"/>
      <c r="HG323" s="92"/>
      <c r="HH323" s="92"/>
      <c r="HI323" s="92"/>
      <c r="HJ323" s="92"/>
      <c r="HK323" s="92"/>
      <c r="HL323" s="92"/>
      <c r="HM323" s="92"/>
      <c r="HN323" s="92"/>
      <c r="HO323" s="92"/>
      <c r="HP323" s="92"/>
      <c r="HQ323" s="92"/>
      <c r="HR323" s="92"/>
      <c r="HS323" s="92"/>
      <c r="HT323" s="92"/>
      <c r="HU323" s="92"/>
      <c r="HV323" s="92"/>
      <c r="HW323" s="92"/>
      <c r="HX323" s="92"/>
      <c r="HY323" s="92"/>
      <c r="HZ323" s="92"/>
      <c r="IA323" s="92"/>
      <c r="IB323" s="92"/>
      <c r="IC323" s="92"/>
      <c r="ID323" s="92"/>
      <c r="IE323" s="92"/>
      <c r="IF323" s="92"/>
      <c r="IG323" s="92"/>
      <c r="IH323" s="92"/>
      <c r="II323" s="92"/>
      <c r="IJ323" s="92"/>
      <c r="IK323" s="92"/>
      <c r="IL323" s="92"/>
      <c r="IM323" s="92"/>
      <c r="IN323" s="92"/>
      <c r="IO323" s="92"/>
      <c r="IP323" s="92"/>
      <c r="IQ323" s="92"/>
      <c r="IR323" s="92"/>
      <c r="IS323" s="92"/>
      <c r="IT323" s="92"/>
      <c r="IU323" s="92"/>
      <c r="IV323" s="92"/>
      <c r="IW323" s="92"/>
      <c r="IX323" s="92"/>
      <c r="IY323" s="92"/>
      <c r="IZ323" s="92"/>
      <c r="JA323" s="92"/>
      <c r="JB323" s="92"/>
      <c r="JC323" s="92"/>
      <c r="JD323" s="92"/>
      <c r="JE323" s="92"/>
      <c r="JF323" s="92"/>
      <c r="JG323" s="92"/>
      <c r="JH323" s="92"/>
      <c r="JI323" s="92"/>
      <c r="JJ323" s="92"/>
      <c r="JK323" s="92"/>
      <c r="JL323" s="92"/>
      <c r="JM323" s="92"/>
      <c r="JN323" s="92"/>
      <c r="JO323" s="92"/>
      <c r="JP323" s="92"/>
      <c r="JQ323" s="92"/>
      <c r="JR323" s="92"/>
      <c r="JS323" s="92"/>
      <c r="JT323" s="92"/>
      <c r="JU323" s="92"/>
      <c r="JV323" s="92"/>
      <c r="JW323" s="92"/>
      <c r="JX323" s="92"/>
      <c r="JY323" s="92"/>
      <c r="JZ323" s="92"/>
      <c r="KA323" s="92"/>
      <c r="KB323" s="92"/>
      <c r="KC323" s="92"/>
      <c r="KD323" s="92"/>
      <c r="KE323" s="92"/>
      <c r="KF323" s="92"/>
      <c r="KG323" s="92"/>
      <c r="KH323" s="92"/>
      <c r="KI323" s="92"/>
      <c r="KJ323" s="92"/>
      <c r="KK323" s="92"/>
      <c r="KL323" s="92"/>
      <c r="KM323" s="92"/>
      <c r="KN323" s="92"/>
      <c r="KO323" s="92"/>
      <c r="KP323" s="92"/>
      <c r="KQ323" s="92"/>
      <c r="KR323" s="92"/>
      <c r="KS323" s="92"/>
      <c r="KT323" s="92"/>
      <c r="KU323" s="92"/>
      <c r="KV323" s="92"/>
      <c r="KW323" s="92"/>
      <c r="KX323" s="92"/>
      <c r="KY323" s="92"/>
      <c r="KZ323" s="92"/>
      <c r="LA323" s="92"/>
      <c r="LB323" s="92"/>
      <c r="LC323" s="92"/>
      <c r="LD323" s="92"/>
      <c r="LE323" s="92"/>
      <c r="LF323" s="92"/>
      <c r="LG323" s="92"/>
      <c r="LH323" s="92"/>
      <c r="LI323" s="92"/>
      <c r="LJ323" s="92"/>
      <c r="LK323" s="92"/>
      <c r="LL323" s="92"/>
      <c r="LM323" s="92"/>
      <c r="LN323" s="92"/>
      <c r="LO323" s="92"/>
      <c r="LP323" s="92"/>
      <c r="LQ323" s="92"/>
      <c r="LR323" s="92"/>
      <c r="LS323" s="92"/>
      <c r="LT323" s="92"/>
      <c r="LU323" s="92"/>
      <c r="LV323" s="92"/>
      <c r="LW323" s="92"/>
      <c r="LX323" s="92"/>
      <c r="LY323" s="92"/>
      <c r="LZ323" s="92"/>
      <c r="MA323" s="92"/>
      <c r="MB323" s="92"/>
      <c r="MC323" s="92"/>
      <c r="MD323" s="92"/>
      <c r="ME323" s="92"/>
      <c r="MF323" s="92"/>
      <c r="MG323" s="92"/>
      <c r="MH323" s="92"/>
      <c r="MI323" s="92"/>
      <c r="MJ323" s="92"/>
      <c r="MK323" s="92"/>
      <c r="ML323" s="92"/>
      <c r="MM323" s="92"/>
      <c r="MN323" s="92"/>
      <c r="MO323" s="92"/>
      <c r="MP323" s="92"/>
      <c r="MQ323" s="92"/>
      <c r="MR323" s="92"/>
      <c r="MS323" s="92"/>
      <c r="MT323" s="92"/>
      <c r="MU323" s="92"/>
      <c r="MV323" s="92"/>
      <c r="MW323" s="92"/>
      <c r="MX323" s="92"/>
      <c r="MY323" s="92"/>
      <c r="MZ323" s="92"/>
      <c r="NA323" s="92"/>
      <c r="NB323" s="92"/>
      <c r="NC323" s="92"/>
      <c r="ND323" s="92"/>
      <c r="NE323" s="92"/>
      <c r="NF323" s="92"/>
      <c r="NG323" s="92"/>
      <c r="NH323" s="92"/>
      <c r="NI323" s="92"/>
      <c r="NJ323" s="92"/>
      <c r="NK323" s="92"/>
      <c r="NL323" s="92"/>
      <c r="NM323" s="92"/>
      <c r="NN323" s="92"/>
      <c r="NO323" s="92"/>
      <c r="NP323" s="92"/>
      <c r="NQ323" s="92"/>
      <c r="NR323" s="92"/>
      <c r="NS323" s="92"/>
      <c r="NT323" s="92"/>
      <c r="NU323" s="92"/>
      <c r="NV323" s="92"/>
      <c r="NW323" s="92"/>
      <c r="NX323" s="92"/>
      <c r="NY323" s="92"/>
      <c r="NZ323" s="92"/>
      <c r="OA323" s="92"/>
      <c r="OB323" s="92"/>
      <c r="OC323" s="92"/>
      <c r="OD323" s="92"/>
      <c r="OE323" s="92"/>
      <c r="OF323" s="92"/>
      <c r="OG323" s="92"/>
      <c r="OH323" s="92"/>
      <c r="OI323" s="92"/>
      <c r="OJ323" s="92"/>
      <c r="OK323" s="92"/>
      <c r="OL323" s="92"/>
      <c r="OM323" s="92"/>
      <c r="ON323" s="92"/>
      <c r="OO323" s="92"/>
      <c r="OP323" s="92"/>
      <c r="OQ323" s="92"/>
      <c r="OR323" s="92"/>
      <c r="OS323" s="92"/>
      <c r="OT323" s="92"/>
      <c r="OU323" s="92"/>
      <c r="OV323" s="92"/>
      <c r="OW323" s="92"/>
      <c r="OX323" s="92"/>
      <c r="OY323" s="92"/>
      <c r="OZ323" s="92"/>
      <c r="PA323" s="92"/>
      <c r="PB323" s="92"/>
      <c r="PC323" s="92"/>
      <c r="PD323" s="92"/>
      <c r="PE323" s="92"/>
      <c r="PF323" s="92"/>
      <c r="PG323" s="92"/>
      <c r="PH323" s="92"/>
      <c r="PI323" s="92"/>
      <c r="PJ323" s="92"/>
      <c r="PK323" s="92"/>
      <c r="PL323" s="92"/>
      <c r="PM323" s="92"/>
      <c r="PN323" s="92"/>
      <c r="PO323" s="92"/>
      <c r="PP323" s="92"/>
      <c r="PQ323" s="92"/>
      <c r="PR323" s="92"/>
      <c r="PS323" s="92"/>
      <c r="PT323" s="92"/>
      <c r="PU323" s="92"/>
      <c r="PV323" s="92"/>
      <c r="PW323" s="92"/>
      <c r="PX323" s="92"/>
      <c r="PY323" s="92"/>
      <c r="PZ323" s="92"/>
      <c r="QA323" s="92"/>
      <c r="QB323" s="92"/>
      <c r="QC323" s="92"/>
      <c r="QD323" s="92"/>
      <c r="QE323" s="92"/>
      <c r="QF323" s="92"/>
      <c r="QG323" s="92"/>
      <c r="QH323" s="92"/>
      <c r="QI323" s="92"/>
      <c r="QJ323" s="92"/>
      <c r="QK323" s="92"/>
      <c r="QL323" s="92"/>
      <c r="QM323" s="92"/>
      <c r="QN323" s="92"/>
      <c r="QO323" s="92"/>
      <c r="QP323" s="92"/>
      <c r="QQ323" s="92"/>
      <c r="QR323" s="92"/>
      <c r="QS323" s="92"/>
      <c r="QT323" s="92"/>
      <c r="QU323" s="92"/>
      <c r="QV323" s="92"/>
      <c r="QW323" s="92"/>
      <c r="QX323" s="92"/>
      <c r="QY323" s="92"/>
      <c r="QZ323" s="92"/>
      <c r="RA323" s="92"/>
      <c r="RB323" s="92"/>
      <c r="RC323" s="92"/>
      <c r="RD323" s="92"/>
      <c r="RE323" s="92"/>
      <c r="RF323" s="92"/>
      <c r="RG323" s="92"/>
      <c r="RH323" s="92"/>
      <c r="RI323" s="92"/>
      <c r="RJ323" s="92"/>
      <c r="RK323" s="92"/>
      <c r="RL323" s="92"/>
      <c r="RM323" s="92"/>
      <c r="RN323" s="92"/>
      <c r="RO323" s="92"/>
      <c r="RP323" s="92"/>
      <c r="RQ323" s="92"/>
      <c r="RR323" s="92"/>
      <c r="RS323" s="92"/>
      <c r="RT323" s="92"/>
      <c r="RU323" s="92"/>
      <c r="RV323" s="92"/>
      <c r="RW323" s="92"/>
      <c r="RX323" s="92"/>
      <c r="RY323" s="92"/>
      <c r="RZ323" s="92"/>
      <c r="SA323" s="92"/>
      <c r="SB323" s="92"/>
      <c r="SC323" s="92"/>
      <c r="SD323" s="92"/>
      <c r="SE323" s="92"/>
      <c r="SF323" s="92"/>
      <c r="SG323" s="92"/>
      <c r="SH323" s="92"/>
      <c r="SI323" s="92"/>
      <c r="SJ323" s="92"/>
      <c r="SK323" s="92"/>
      <c r="SL323" s="92"/>
      <c r="SM323" s="92"/>
      <c r="SN323" s="92"/>
      <c r="SO323" s="92"/>
      <c r="SP323" s="92"/>
      <c r="SQ323" s="92"/>
      <c r="SR323" s="92"/>
      <c r="SS323" s="92"/>
      <c r="ST323" s="92"/>
      <c r="SU323" s="92"/>
      <c r="SV323" s="92"/>
      <c r="SW323" s="92"/>
      <c r="SX323" s="92"/>
      <c r="SY323" s="92"/>
      <c r="SZ323" s="92"/>
      <c r="TA323" s="92"/>
      <c r="TB323" s="92"/>
      <c r="TC323" s="92"/>
      <c r="TD323" s="92"/>
      <c r="TE323" s="92"/>
      <c r="TF323" s="92"/>
      <c r="TG323" s="92"/>
      <c r="TH323" s="92"/>
      <c r="TI323" s="92"/>
      <c r="TJ323" s="92"/>
      <c r="TK323" s="92"/>
      <c r="TL323" s="92"/>
      <c r="TM323" s="92"/>
      <c r="TN323" s="92"/>
      <c r="TO323" s="92"/>
      <c r="TP323" s="92"/>
      <c r="TQ323" s="92"/>
      <c r="TR323" s="92"/>
      <c r="TS323" s="92"/>
      <c r="TT323" s="92"/>
      <c r="TU323" s="92"/>
      <c r="TV323" s="92"/>
      <c r="TW323" s="92"/>
      <c r="TX323" s="92"/>
      <c r="TY323" s="92"/>
      <c r="TZ323" s="92"/>
      <c r="UA323" s="92"/>
      <c r="UB323" s="92"/>
      <c r="UC323" s="92"/>
      <c r="UD323" s="92"/>
      <c r="UE323" s="92"/>
      <c r="UF323" s="92"/>
      <c r="UG323" s="92"/>
      <c r="UH323" s="92"/>
      <c r="UI323" s="92"/>
      <c r="UJ323" s="92"/>
      <c r="UK323" s="92"/>
      <c r="UL323" s="92"/>
      <c r="UM323" s="92"/>
      <c r="UN323" s="92"/>
      <c r="UO323" s="92"/>
      <c r="UP323" s="92"/>
      <c r="UQ323" s="92"/>
      <c r="UR323" s="92"/>
      <c r="US323" s="92"/>
      <c r="UT323" s="92"/>
      <c r="UU323" s="92"/>
      <c r="UV323" s="92"/>
      <c r="UW323" s="92"/>
      <c r="UX323" s="92"/>
      <c r="UY323" s="92"/>
      <c r="UZ323" s="92"/>
      <c r="VA323" s="92"/>
      <c r="VB323" s="92"/>
      <c r="VC323" s="92"/>
      <c r="VD323" s="92"/>
      <c r="VE323" s="92"/>
      <c r="VF323" s="92"/>
      <c r="VG323" s="92"/>
      <c r="VH323" s="92"/>
      <c r="VI323" s="92"/>
      <c r="VJ323" s="92"/>
      <c r="VK323" s="92"/>
      <c r="VL323" s="92"/>
      <c r="VM323" s="92"/>
      <c r="VN323" s="92"/>
      <c r="VO323" s="92"/>
      <c r="VP323" s="92"/>
      <c r="VQ323" s="92"/>
      <c r="VR323" s="92"/>
      <c r="VS323" s="92"/>
      <c r="VT323" s="92"/>
      <c r="VU323" s="92"/>
      <c r="VV323" s="92"/>
      <c r="VW323" s="92"/>
      <c r="VX323" s="92"/>
      <c r="VY323" s="92"/>
      <c r="VZ323" s="92"/>
      <c r="WA323" s="92"/>
      <c r="WB323" s="92"/>
      <c r="WC323" s="92"/>
      <c r="WD323" s="92"/>
      <c r="WE323" s="92"/>
      <c r="WF323" s="92"/>
      <c r="WG323" s="92"/>
      <c r="WH323" s="92"/>
      <c r="WI323" s="92"/>
      <c r="WJ323" s="92"/>
      <c r="WK323" s="92"/>
      <c r="WL323" s="92"/>
      <c r="WM323" s="92"/>
      <c r="WN323" s="92"/>
      <c r="WO323" s="92"/>
      <c r="WP323" s="92"/>
      <c r="WQ323" s="92"/>
      <c r="WR323" s="92"/>
      <c r="WS323" s="92"/>
      <c r="WT323" s="92"/>
      <c r="WU323" s="92"/>
      <c r="WV323" s="92"/>
      <c r="WW323" s="92"/>
      <c r="WX323" s="92"/>
      <c r="WY323" s="92"/>
      <c r="WZ323" s="92"/>
      <c r="XA323" s="92"/>
      <c r="XB323" s="92"/>
      <c r="XC323" s="92"/>
      <c r="XD323" s="92"/>
      <c r="XE323" s="92"/>
      <c r="XF323" s="92"/>
      <c r="XG323" s="92"/>
      <c r="XH323" s="92"/>
      <c r="XI323" s="92"/>
      <c r="XJ323" s="92"/>
      <c r="XK323" s="92"/>
      <c r="XL323" s="92"/>
      <c r="XM323" s="92"/>
      <c r="XN323" s="92"/>
      <c r="XO323" s="92"/>
      <c r="XP323" s="92"/>
      <c r="XQ323" s="92"/>
      <c r="XR323" s="92"/>
      <c r="XS323" s="92"/>
      <c r="XT323" s="92"/>
      <c r="XU323" s="92"/>
      <c r="XV323" s="92"/>
      <c r="XW323" s="92"/>
      <c r="XX323" s="92"/>
      <c r="XY323" s="92"/>
      <c r="XZ323" s="92"/>
      <c r="YA323" s="92"/>
      <c r="YB323" s="92"/>
      <c r="YC323" s="92"/>
      <c r="YD323" s="92"/>
      <c r="YE323" s="92"/>
      <c r="YF323" s="92"/>
      <c r="YG323" s="92"/>
      <c r="YH323" s="92"/>
      <c r="YI323" s="92"/>
      <c r="YJ323" s="92"/>
      <c r="YK323" s="92"/>
      <c r="YL323" s="92"/>
      <c r="YM323" s="92"/>
      <c r="YN323" s="92"/>
      <c r="YO323" s="92"/>
      <c r="YP323" s="92"/>
      <c r="YQ323" s="92"/>
      <c r="YR323" s="92"/>
      <c r="YS323" s="92"/>
      <c r="YT323" s="92"/>
      <c r="YU323" s="92"/>
      <c r="YV323" s="92"/>
      <c r="YW323" s="92"/>
      <c r="YX323" s="92"/>
      <c r="YY323" s="92"/>
      <c r="YZ323" s="92"/>
      <c r="ZA323" s="92"/>
      <c r="ZB323" s="92"/>
      <c r="ZC323" s="92"/>
      <c r="ZD323" s="92"/>
      <c r="ZE323" s="92"/>
      <c r="ZF323" s="92"/>
      <c r="ZG323" s="92"/>
      <c r="ZH323" s="92"/>
      <c r="ZI323" s="92"/>
      <c r="ZJ323" s="92"/>
      <c r="ZK323" s="92"/>
      <c r="ZL323" s="92"/>
      <c r="ZM323" s="92"/>
      <c r="ZN323" s="92"/>
      <c r="ZO323" s="92"/>
      <c r="ZP323" s="92"/>
      <c r="ZQ323" s="92"/>
      <c r="ZR323" s="92"/>
      <c r="ZS323" s="92"/>
      <c r="ZT323" s="92"/>
      <c r="ZU323" s="92"/>
      <c r="ZV323" s="92"/>
      <c r="ZW323" s="92"/>
      <c r="ZX323" s="92"/>
      <c r="ZY323" s="92"/>
      <c r="ZZ323" s="92"/>
      <c r="AAA323" s="92"/>
      <c r="AAB323" s="92"/>
      <c r="AAC323" s="92"/>
      <c r="AAD323" s="92"/>
      <c r="AAE323" s="92"/>
      <c r="AAF323" s="92"/>
      <c r="AAG323" s="92"/>
      <c r="AAH323" s="92"/>
      <c r="AAI323" s="92"/>
      <c r="AAJ323" s="92"/>
      <c r="AAK323" s="92"/>
      <c r="AAL323" s="92"/>
      <c r="AAM323" s="92"/>
      <c r="AAN323" s="92"/>
      <c r="AAO323" s="92"/>
      <c r="AAP323" s="92"/>
      <c r="AAQ323" s="92"/>
      <c r="AAR323" s="92"/>
      <c r="AAS323" s="92"/>
      <c r="AAT323" s="92"/>
      <c r="AAU323" s="92"/>
      <c r="AAV323" s="92"/>
      <c r="AAW323" s="92"/>
      <c r="AAX323" s="92"/>
      <c r="AAY323" s="92"/>
      <c r="AAZ323" s="92"/>
      <c r="ABA323" s="92"/>
      <c r="ABB323" s="92"/>
      <c r="ABC323" s="92"/>
      <c r="ABD323" s="92"/>
      <c r="ABE323" s="92"/>
      <c r="ABF323" s="92"/>
      <c r="ABG323" s="92"/>
      <c r="ABH323" s="92"/>
      <c r="ABI323" s="92"/>
      <c r="ABJ323" s="92"/>
      <c r="ABK323" s="92"/>
      <c r="ABL323" s="92"/>
      <c r="ABM323" s="92"/>
      <c r="ABN323" s="92"/>
      <c r="ABO323" s="92"/>
      <c r="ABP323" s="92"/>
      <c r="ABQ323" s="92"/>
      <c r="ABR323" s="92"/>
      <c r="ABS323" s="92"/>
      <c r="ABT323" s="92"/>
      <c r="ABU323" s="92"/>
      <c r="ABV323" s="92"/>
      <c r="ABW323" s="92"/>
      <c r="ABX323" s="92"/>
      <c r="ABY323" s="92"/>
      <c r="ABZ323" s="92"/>
      <c r="ACA323" s="92"/>
      <c r="ACB323" s="92"/>
      <c r="ACC323" s="92"/>
      <c r="ACD323" s="92"/>
      <c r="ACE323" s="92"/>
      <c r="ACF323" s="92"/>
      <c r="ACG323" s="92"/>
      <c r="ACH323" s="92"/>
      <c r="ACI323" s="92"/>
      <c r="ACJ323" s="92"/>
      <c r="ACK323" s="92"/>
      <c r="ACL323" s="92"/>
      <c r="ACM323" s="92"/>
      <c r="ACN323" s="92"/>
      <c r="ACO323" s="92"/>
      <c r="ACP323" s="92"/>
      <c r="ACQ323" s="92"/>
      <c r="ACR323" s="92"/>
      <c r="ACS323" s="92"/>
      <c r="ACT323" s="92"/>
      <c r="ACU323" s="92"/>
      <c r="ACV323" s="92"/>
      <c r="ACW323" s="92"/>
      <c r="ACX323" s="92"/>
      <c r="ACY323" s="92"/>
      <c r="ACZ323" s="92"/>
      <c r="ADA323" s="92"/>
      <c r="ADB323" s="92"/>
      <c r="ADC323" s="92"/>
      <c r="ADD323" s="92"/>
      <c r="ADE323" s="92"/>
      <c r="ADF323" s="92"/>
      <c r="ADG323" s="92"/>
      <c r="ADH323" s="92"/>
      <c r="ADI323" s="92"/>
      <c r="ADJ323" s="92"/>
      <c r="ADK323" s="92"/>
      <c r="ADL323" s="92"/>
      <c r="ADM323" s="92"/>
      <c r="ADN323" s="92"/>
      <c r="ADO323" s="92"/>
      <c r="ADP323" s="92"/>
      <c r="ADQ323" s="92"/>
      <c r="ADR323" s="92"/>
      <c r="ADS323" s="92"/>
      <c r="ADT323" s="92"/>
      <c r="ADU323" s="92"/>
      <c r="ADV323" s="92"/>
      <c r="ADW323" s="92"/>
      <c r="ADX323" s="92"/>
      <c r="ADY323" s="92"/>
      <c r="ADZ323" s="92"/>
      <c r="AEA323" s="92"/>
      <c r="AEB323" s="92"/>
      <c r="AEC323" s="92"/>
      <c r="AED323" s="92"/>
      <c r="AEE323" s="92"/>
      <c r="AEF323" s="92"/>
      <c r="AEG323" s="92"/>
      <c r="AEH323" s="92"/>
      <c r="AEI323" s="92"/>
      <c r="AEJ323" s="92"/>
      <c r="AEK323" s="92"/>
      <c r="AEL323" s="92"/>
      <c r="AEM323" s="92"/>
      <c r="AEN323" s="92"/>
      <c r="AEO323" s="92"/>
      <c r="AEP323" s="92"/>
      <c r="AEQ323" s="92"/>
      <c r="AER323" s="92"/>
      <c r="AES323" s="92"/>
      <c r="AET323" s="92"/>
      <c r="AEU323" s="92"/>
      <c r="AEV323" s="92"/>
      <c r="AEW323" s="92"/>
      <c r="AEX323" s="92"/>
      <c r="AEY323" s="92"/>
      <c r="AEZ323" s="92"/>
      <c r="AFA323" s="92"/>
      <c r="AFB323" s="92"/>
      <c r="AFC323" s="92"/>
      <c r="AFD323" s="92"/>
      <c r="AFE323" s="92"/>
      <c r="AFF323" s="92"/>
      <c r="AFG323" s="92"/>
      <c r="AFH323" s="92"/>
      <c r="AFI323" s="92"/>
      <c r="AFJ323" s="92"/>
      <c r="AFK323" s="92"/>
      <c r="AFL323" s="92"/>
      <c r="AFM323" s="92"/>
      <c r="AFN323" s="92"/>
      <c r="AFO323" s="92"/>
      <c r="AFP323" s="92"/>
      <c r="AFQ323" s="92"/>
      <c r="AFR323" s="92"/>
      <c r="AFS323" s="92"/>
      <c r="AFT323" s="92"/>
      <c r="AFU323" s="92"/>
      <c r="AFV323" s="92"/>
      <c r="AFW323" s="92"/>
      <c r="AFX323" s="92"/>
      <c r="AFY323" s="92"/>
      <c r="AFZ323" s="92"/>
      <c r="AGA323" s="92"/>
      <c r="AGB323" s="92"/>
      <c r="AGC323" s="92"/>
      <c r="AGD323" s="92"/>
      <c r="AGE323" s="92"/>
      <c r="AGF323" s="92"/>
      <c r="AGG323" s="92"/>
      <c r="AGH323" s="92"/>
      <c r="AGI323" s="92"/>
      <c r="AGJ323" s="92"/>
      <c r="AGK323" s="92"/>
      <c r="AGL323" s="92"/>
      <c r="AGM323" s="92"/>
      <c r="AGN323" s="92"/>
      <c r="AGO323" s="92"/>
      <c r="AGP323" s="92"/>
      <c r="AGQ323" s="92"/>
      <c r="AGR323" s="92"/>
      <c r="AGS323" s="92"/>
      <c r="AGT323" s="92"/>
      <c r="AGU323" s="92"/>
      <c r="AGV323" s="92"/>
      <c r="AGW323" s="92"/>
      <c r="AGX323" s="92"/>
      <c r="AGY323" s="92"/>
      <c r="AGZ323" s="92"/>
      <c r="AHA323" s="92"/>
      <c r="AHB323" s="92"/>
      <c r="AHC323" s="92"/>
      <c r="AHD323" s="92"/>
      <c r="AHE323" s="92"/>
      <c r="AHF323" s="92"/>
      <c r="AHG323" s="92"/>
      <c r="AHH323" s="92"/>
      <c r="AHI323" s="92"/>
      <c r="AHJ323" s="92"/>
      <c r="AHK323" s="92"/>
      <c r="AHL323" s="92"/>
      <c r="AHM323" s="92"/>
      <c r="AHN323" s="92"/>
      <c r="AHO323" s="92"/>
      <c r="AHP323" s="92"/>
      <c r="AHQ323" s="92"/>
      <c r="AHR323" s="92"/>
      <c r="AHS323" s="92"/>
      <c r="AHT323" s="92"/>
      <c r="AHU323" s="92"/>
      <c r="AHV323" s="92"/>
      <c r="AHW323" s="92"/>
      <c r="AHX323" s="92"/>
      <c r="AHY323" s="92"/>
      <c r="AHZ323" s="92"/>
      <c r="AIA323" s="92"/>
      <c r="AIB323" s="92"/>
      <c r="AIC323" s="92"/>
      <c r="AID323" s="92"/>
      <c r="AIE323" s="92"/>
      <c r="AIF323" s="92"/>
      <c r="AIG323" s="92"/>
      <c r="AIH323" s="92"/>
      <c r="AII323" s="92"/>
      <c r="AIJ323" s="92"/>
      <c r="AIK323" s="92"/>
      <c r="AIL323" s="92"/>
      <c r="AIM323" s="92"/>
      <c r="AIN323" s="92"/>
      <c r="AIO323" s="92"/>
      <c r="AIP323" s="92"/>
      <c r="AIQ323" s="92"/>
      <c r="AIR323" s="92"/>
      <c r="AIS323" s="92"/>
      <c r="AIT323" s="92"/>
      <c r="AIU323" s="92"/>
      <c r="AIV323" s="92"/>
      <c r="AIW323" s="92"/>
      <c r="AIX323" s="92"/>
      <c r="AIY323" s="92"/>
      <c r="AIZ323" s="92"/>
      <c r="AJA323" s="92"/>
      <c r="AJB323" s="92"/>
      <c r="AJC323" s="92"/>
      <c r="AJD323" s="92"/>
      <c r="AJE323" s="92"/>
      <c r="AJF323" s="92"/>
      <c r="AJG323" s="92"/>
      <c r="AJH323" s="92"/>
      <c r="AJI323" s="92"/>
      <c r="AJJ323" s="92"/>
      <c r="AJK323" s="92"/>
    </row>
    <row r="324" spans="1:947" s="515" customFormat="1" ht="12.75" customHeight="1">
      <c r="A324" s="93"/>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c r="CK324" s="92"/>
      <c r="CL324" s="92"/>
      <c r="CM324" s="92"/>
      <c r="CN324" s="92"/>
      <c r="CO324" s="92"/>
      <c r="CP324" s="92"/>
      <c r="CQ324" s="92"/>
      <c r="CR324" s="92"/>
      <c r="CS324" s="92"/>
      <c r="CT324" s="92"/>
      <c r="CU324" s="92"/>
      <c r="CV324" s="92"/>
      <c r="CW324" s="92"/>
      <c r="CX324" s="92"/>
      <c r="CY324" s="92"/>
      <c r="CZ324" s="92"/>
      <c r="DA324" s="92"/>
      <c r="DB324" s="92"/>
      <c r="DC324" s="92"/>
      <c r="DD324" s="92"/>
      <c r="DE324" s="92"/>
      <c r="DF324" s="92"/>
      <c r="DG324" s="92"/>
      <c r="DH324" s="92"/>
      <c r="DI324" s="92"/>
      <c r="DJ324" s="92"/>
      <c r="DK324" s="92"/>
      <c r="DL324" s="92"/>
      <c r="DM324" s="92"/>
      <c r="DN324" s="92"/>
      <c r="DO324" s="92"/>
      <c r="DP324" s="92"/>
      <c r="DQ324" s="92"/>
      <c r="DR324" s="92"/>
      <c r="DS324" s="92"/>
      <c r="DT324" s="92"/>
      <c r="DU324" s="92"/>
      <c r="DV324" s="92"/>
      <c r="DW324" s="92"/>
      <c r="DX324" s="92"/>
      <c r="DY324" s="92"/>
      <c r="DZ324" s="92"/>
      <c r="EA324" s="92"/>
      <c r="EB324" s="92"/>
      <c r="EC324" s="92"/>
      <c r="ED324" s="92"/>
      <c r="EE324" s="92"/>
      <c r="EF324" s="92"/>
      <c r="EG324" s="92"/>
      <c r="EH324" s="92"/>
      <c r="EI324" s="92"/>
      <c r="EJ324" s="92"/>
      <c r="EK324" s="92"/>
      <c r="EL324" s="92"/>
      <c r="EM324" s="92"/>
      <c r="EN324" s="92"/>
      <c r="EO324" s="92"/>
      <c r="EP324" s="92"/>
      <c r="EQ324" s="92"/>
      <c r="ER324" s="92"/>
      <c r="ES324" s="92"/>
      <c r="ET324" s="92"/>
      <c r="EU324" s="92"/>
      <c r="EV324" s="92"/>
      <c r="EW324" s="92"/>
      <c r="EX324" s="92"/>
      <c r="EY324" s="92"/>
      <c r="EZ324" s="92"/>
      <c r="FA324" s="92"/>
      <c r="FB324" s="92"/>
      <c r="FC324" s="92"/>
      <c r="FD324" s="92"/>
      <c r="FE324" s="92"/>
      <c r="FF324" s="92"/>
      <c r="FG324" s="92"/>
      <c r="FH324" s="92"/>
      <c r="FI324" s="92"/>
      <c r="FJ324" s="92"/>
      <c r="FK324" s="92"/>
      <c r="FL324" s="92"/>
      <c r="FM324" s="92"/>
      <c r="FN324" s="92"/>
      <c r="FO324" s="92"/>
      <c r="FP324" s="92"/>
      <c r="FQ324" s="92"/>
      <c r="FR324" s="92"/>
      <c r="FS324" s="92"/>
      <c r="FT324" s="92"/>
      <c r="FU324" s="92"/>
      <c r="FV324" s="92"/>
      <c r="FW324" s="92"/>
      <c r="FX324" s="92"/>
      <c r="FY324" s="92"/>
      <c r="FZ324" s="92"/>
      <c r="GA324" s="92"/>
      <c r="GB324" s="92"/>
      <c r="GC324" s="92"/>
      <c r="GD324" s="92"/>
      <c r="GE324" s="92"/>
      <c r="GF324" s="92"/>
      <c r="GG324" s="92"/>
      <c r="GH324" s="92"/>
      <c r="GI324" s="92"/>
      <c r="GJ324" s="92"/>
      <c r="GK324" s="92"/>
      <c r="GL324" s="92"/>
      <c r="GM324" s="92"/>
      <c r="GN324" s="92"/>
      <c r="GO324" s="92"/>
      <c r="GP324" s="92"/>
      <c r="GQ324" s="92"/>
      <c r="GR324" s="92"/>
      <c r="GS324" s="92"/>
      <c r="GT324" s="92"/>
      <c r="GU324" s="92"/>
      <c r="GV324" s="92"/>
      <c r="GW324" s="92"/>
      <c r="GX324" s="92"/>
      <c r="GY324" s="92"/>
      <c r="GZ324" s="92"/>
      <c r="HA324" s="92"/>
      <c r="HB324" s="92"/>
      <c r="HC324" s="92"/>
      <c r="HD324" s="92"/>
      <c r="HE324" s="92"/>
      <c r="HF324" s="92"/>
      <c r="HG324" s="92"/>
      <c r="HH324" s="92"/>
      <c r="HI324" s="92"/>
      <c r="HJ324" s="92"/>
      <c r="HK324" s="92"/>
      <c r="HL324" s="92"/>
      <c r="HM324" s="92"/>
      <c r="HN324" s="92"/>
      <c r="HO324" s="92"/>
      <c r="HP324" s="92"/>
      <c r="HQ324" s="92"/>
      <c r="HR324" s="92"/>
      <c r="HS324" s="92"/>
      <c r="HT324" s="92"/>
      <c r="HU324" s="92"/>
      <c r="HV324" s="92"/>
      <c r="HW324" s="92"/>
      <c r="HX324" s="92"/>
      <c r="HY324" s="92"/>
      <c r="HZ324" s="92"/>
      <c r="IA324" s="92"/>
      <c r="IB324" s="92"/>
      <c r="IC324" s="92"/>
      <c r="ID324" s="92"/>
      <c r="IE324" s="92"/>
      <c r="IF324" s="92"/>
      <c r="IG324" s="92"/>
      <c r="IH324" s="92"/>
      <c r="II324" s="92"/>
      <c r="IJ324" s="92"/>
      <c r="IK324" s="92"/>
      <c r="IL324" s="92"/>
      <c r="IM324" s="92"/>
      <c r="IN324" s="92"/>
      <c r="IO324" s="92"/>
      <c r="IP324" s="92"/>
      <c r="IQ324" s="92"/>
      <c r="IR324" s="92"/>
      <c r="IS324" s="92"/>
      <c r="IT324" s="92"/>
      <c r="IU324" s="92"/>
      <c r="IV324" s="92"/>
      <c r="IW324" s="92"/>
      <c r="IX324" s="92"/>
      <c r="IY324" s="92"/>
      <c r="IZ324" s="92"/>
      <c r="JA324" s="92"/>
      <c r="JB324" s="92"/>
      <c r="JC324" s="92"/>
      <c r="JD324" s="92"/>
      <c r="JE324" s="92"/>
      <c r="JF324" s="92"/>
      <c r="JG324" s="92"/>
      <c r="JH324" s="92"/>
      <c r="JI324" s="92"/>
      <c r="JJ324" s="92"/>
      <c r="JK324" s="92"/>
      <c r="JL324" s="92"/>
      <c r="JM324" s="92"/>
      <c r="JN324" s="92"/>
      <c r="JO324" s="92"/>
      <c r="JP324" s="92"/>
      <c r="JQ324" s="92"/>
      <c r="JR324" s="92"/>
      <c r="JS324" s="92"/>
      <c r="JT324" s="92"/>
      <c r="JU324" s="92"/>
      <c r="JV324" s="92"/>
      <c r="JW324" s="92"/>
      <c r="JX324" s="92"/>
      <c r="JY324" s="92"/>
      <c r="JZ324" s="92"/>
      <c r="KA324" s="92"/>
      <c r="KB324" s="92"/>
      <c r="KC324" s="92"/>
      <c r="KD324" s="92"/>
      <c r="KE324" s="92"/>
      <c r="KF324" s="92"/>
      <c r="KG324" s="92"/>
      <c r="KH324" s="92"/>
      <c r="KI324" s="92"/>
      <c r="KJ324" s="92"/>
      <c r="KK324" s="92"/>
      <c r="KL324" s="92"/>
      <c r="KM324" s="92"/>
      <c r="KN324" s="92"/>
      <c r="KO324" s="92"/>
      <c r="KP324" s="92"/>
      <c r="KQ324" s="92"/>
      <c r="KR324" s="92"/>
      <c r="KS324" s="92"/>
      <c r="KT324" s="92"/>
      <c r="KU324" s="92"/>
      <c r="KV324" s="92"/>
      <c r="KW324" s="92"/>
      <c r="KX324" s="92"/>
      <c r="KY324" s="92"/>
      <c r="KZ324" s="92"/>
      <c r="LA324" s="92"/>
      <c r="LB324" s="92"/>
      <c r="LC324" s="92"/>
      <c r="LD324" s="92"/>
      <c r="LE324" s="92"/>
      <c r="LF324" s="92"/>
      <c r="LG324" s="92"/>
      <c r="LH324" s="92"/>
      <c r="LI324" s="92"/>
      <c r="LJ324" s="92"/>
      <c r="LK324" s="92"/>
      <c r="LL324" s="92"/>
      <c r="LM324" s="92"/>
      <c r="LN324" s="92"/>
      <c r="LO324" s="92"/>
      <c r="LP324" s="92"/>
      <c r="LQ324" s="92"/>
      <c r="LR324" s="92"/>
      <c r="LS324" s="92"/>
      <c r="LT324" s="92"/>
      <c r="LU324" s="92"/>
      <c r="LV324" s="92"/>
      <c r="LW324" s="92"/>
      <c r="LX324" s="92"/>
      <c r="LY324" s="92"/>
      <c r="LZ324" s="92"/>
      <c r="MA324" s="92"/>
      <c r="MB324" s="92"/>
      <c r="MC324" s="92"/>
      <c r="MD324" s="92"/>
      <c r="ME324" s="92"/>
      <c r="MF324" s="92"/>
      <c r="MG324" s="92"/>
      <c r="MH324" s="92"/>
      <c r="MI324" s="92"/>
      <c r="MJ324" s="92"/>
      <c r="MK324" s="92"/>
      <c r="ML324" s="92"/>
      <c r="MM324" s="92"/>
      <c r="MN324" s="92"/>
      <c r="MO324" s="92"/>
      <c r="MP324" s="92"/>
      <c r="MQ324" s="92"/>
      <c r="MR324" s="92"/>
      <c r="MS324" s="92"/>
      <c r="MT324" s="92"/>
      <c r="MU324" s="92"/>
      <c r="MV324" s="92"/>
      <c r="MW324" s="92"/>
      <c r="MX324" s="92"/>
      <c r="MY324" s="92"/>
      <c r="MZ324" s="92"/>
      <c r="NA324" s="92"/>
      <c r="NB324" s="92"/>
      <c r="NC324" s="92"/>
      <c r="ND324" s="92"/>
      <c r="NE324" s="92"/>
      <c r="NF324" s="92"/>
      <c r="NG324" s="92"/>
      <c r="NH324" s="92"/>
      <c r="NI324" s="92"/>
      <c r="NJ324" s="92"/>
      <c r="NK324" s="92"/>
      <c r="NL324" s="92"/>
      <c r="NM324" s="92"/>
      <c r="NN324" s="92"/>
      <c r="NO324" s="92"/>
      <c r="NP324" s="92"/>
      <c r="NQ324" s="92"/>
      <c r="NR324" s="92"/>
      <c r="NS324" s="92"/>
      <c r="NT324" s="92"/>
      <c r="NU324" s="92"/>
      <c r="NV324" s="92"/>
      <c r="NW324" s="92"/>
      <c r="NX324" s="92"/>
      <c r="NY324" s="92"/>
      <c r="NZ324" s="92"/>
      <c r="OA324" s="92"/>
      <c r="OB324" s="92"/>
      <c r="OC324" s="92"/>
      <c r="OD324" s="92"/>
      <c r="OE324" s="92"/>
      <c r="OF324" s="92"/>
      <c r="OG324" s="92"/>
      <c r="OH324" s="92"/>
      <c r="OI324" s="92"/>
      <c r="OJ324" s="92"/>
      <c r="OK324" s="92"/>
      <c r="OL324" s="92"/>
      <c r="OM324" s="92"/>
      <c r="ON324" s="92"/>
      <c r="OO324" s="92"/>
      <c r="OP324" s="92"/>
      <c r="OQ324" s="92"/>
      <c r="OR324" s="92"/>
      <c r="OS324" s="92"/>
      <c r="OT324" s="92"/>
      <c r="OU324" s="92"/>
      <c r="OV324" s="92"/>
      <c r="OW324" s="92"/>
      <c r="OX324" s="92"/>
      <c r="OY324" s="92"/>
      <c r="OZ324" s="92"/>
      <c r="PA324" s="92"/>
      <c r="PB324" s="92"/>
      <c r="PC324" s="92"/>
      <c r="PD324" s="92"/>
      <c r="PE324" s="92"/>
      <c r="PF324" s="92"/>
      <c r="PG324" s="92"/>
      <c r="PH324" s="92"/>
      <c r="PI324" s="92"/>
      <c r="PJ324" s="92"/>
      <c r="PK324" s="92"/>
      <c r="PL324" s="92"/>
      <c r="PM324" s="92"/>
      <c r="PN324" s="92"/>
      <c r="PO324" s="92"/>
      <c r="PP324" s="92"/>
      <c r="PQ324" s="92"/>
      <c r="PR324" s="92"/>
      <c r="PS324" s="92"/>
      <c r="PT324" s="92"/>
      <c r="PU324" s="92"/>
      <c r="PV324" s="92"/>
      <c r="PW324" s="92"/>
      <c r="PX324" s="92"/>
      <c r="PY324" s="92"/>
      <c r="PZ324" s="92"/>
      <c r="QA324" s="92"/>
      <c r="QB324" s="92"/>
      <c r="QC324" s="92"/>
      <c r="QD324" s="92"/>
      <c r="QE324" s="92"/>
      <c r="QF324" s="92"/>
      <c r="QG324" s="92"/>
      <c r="QH324" s="92"/>
      <c r="QI324" s="92"/>
      <c r="QJ324" s="92"/>
      <c r="QK324" s="92"/>
      <c r="QL324" s="92"/>
      <c r="QM324" s="92"/>
      <c r="QN324" s="92"/>
      <c r="QO324" s="92"/>
      <c r="QP324" s="92"/>
      <c r="QQ324" s="92"/>
      <c r="QR324" s="92"/>
      <c r="QS324" s="92"/>
      <c r="QT324" s="92"/>
      <c r="QU324" s="92"/>
      <c r="QV324" s="92"/>
      <c r="QW324" s="92"/>
      <c r="QX324" s="92"/>
      <c r="QY324" s="92"/>
      <c r="QZ324" s="92"/>
      <c r="RA324" s="92"/>
      <c r="RB324" s="92"/>
      <c r="RC324" s="92"/>
      <c r="RD324" s="92"/>
      <c r="RE324" s="92"/>
      <c r="RF324" s="92"/>
      <c r="RG324" s="92"/>
      <c r="RH324" s="92"/>
      <c r="RI324" s="92"/>
      <c r="RJ324" s="92"/>
      <c r="RK324" s="92"/>
      <c r="RL324" s="92"/>
      <c r="RM324" s="92"/>
      <c r="RN324" s="92"/>
      <c r="RO324" s="92"/>
      <c r="RP324" s="92"/>
      <c r="RQ324" s="92"/>
      <c r="RR324" s="92"/>
      <c r="RS324" s="92"/>
      <c r="RT324" s="92"/>
      <c r="RU324" s="92"/>
      <c r="RV324" s="92"/>
      <c r="RW324" s="92"/>
      <c r="RX324" s="92"/>
      <c r="RY324" s="92"/>
      <c r="RZ324" s="92"/>
      <c r="SA324" s="92"/>
      <c r="SB324" s="92"/>
      <c r="SC324" s="92"/>
      <c r="SD324" s="92"/>
      <c r="SE324" s="92"/>
      <c r="SF324" s="92"/>
      <c r="SG324" s="92"/>
      <c r="SH324" s="92"/>
      <c r="SI324" s="92"/>
      <c r="SJ324" s="92"/>
      <c r="SK324" s="92"/>
      <c r="SL324" s="92"/>
      <c r="SM324" s="92"/>
      <c r="SN324" s="92"/>
      <c r="SO324" s="92"/>
      <c r="SP324" s="92"/>
      <c r="SQ324" s="92"/>
      <c r="SR324" s="92"/>
      <c r="SS324" s="92"/>
      <c r="ST324" s="92"/>
      <c r="SU324" s="92"/>
      <c r="SV324" s="92"/>
      <c r="SW324" s="92"/>
      <c r="SX324" s="92"/>
      <c r="SY324" s="92"/>
      <c r="SZ324" s="92"/>
      <c r="TA324" s="92"/>
      <c r="TB324" s="92"/>
      <c r="TC324" s="92"/>
      <c r="TD324" s="92"/>
      <c r="TE324" s="92"/>
      <c r="TF324" s="92"/>
      <c r="TG324" s="92"/>
      <c r="TH324" s="92"/>
      <c r="TI324" s="92"/>
      <c r="TJ324" s="92"/>
      <c r="TK324" s="92"/>
      <c r="TL324" s="92"/>
      <c r="TM324" s="92"/>
      <c r="TN324" s="92"/>
      <c r="TO324" s="92"/>
      <c r="TP324" s="92"/>
      <c r="TQ324" s="92"/>
      <c r="TR324" s="92"/>
      <c r="TS324" s="92"/>
      <c r="TT324" s="92"/>
      <c r="TU324" s="92"/>
      <c r="TV324" s="92"/>
      <c r="TW324" s="92"/>
      <c r="TX324" s="92"/>
      <c r="TY324" s="92"/>
      <c r="TZ324" s="92"/>
      <c r="UA324" s="92"/>
      <c r="UB324" s="92"/>
      <c r="UC324" s="92"/>
      <c r="UD324" s="92"/>
      <c r="UE324" s="92"/>
      <c r="UF324" s="92"/>
      <c r="UG324" s="92"/>
      <c r="UH324" s="92"/>
      <c r="UI324" s="92"/>
      <c r="UJ324" s="92"/>
      <c r="UK324" s="92"/>
      <c r="UL324" s="92"/>
      <c r="UM324" s="92"/>
      <c r="UN324" s="92"/>
      <c r="UO324" s="92"/>
      <c r="UP324" s="92"/>
      <c r="UQ324" s="92"/>
      <c r="UR324" s="92"/>
      <c r="US324" s="92"/>
      <c r="UT324" s="92"/>
      <c r="UU324" s="92"/>
      <c r="UV324" s="92"/>
      <c r="UW324" s="92"/>
      <c r="UX324" s="92"/>
      <c r="UY324" s="92"/>
      <c r="UZ324" s="92"/>
      <c r="VA324" s="92"/>
      <c r="VB324" s="92"/>
      <c r="VC324" s="92"/>
      <c r="VD324" s="92"/>
      <c r="VE324" s="92"/>
      <c r="VF324" s="92"/>
      <c r="VG324" s="92"/>
      <c r="VH324" s="92"/>
      <c r="VI324" s="92"/>
      <c r="VJ324" s="92"/>
      <c r="VK324" s="92"/>
      <c r="VL324" s="92"/>
      <c r="VM324" s="92"/>
      <c r="VN324" s="92"/>
      <c r="VO324" s="92"/>
      <c r="VP324" s="92"/>
      <c r="VQ324" s="92"/>
      <c r="VR324" s="92"/>
      <c r="VS324" s="92"/>
      <c r="VT324" s="92"/>
      <c r="VU324" s="92"/>
      <c r="VV324" s="92"/>
      <c r="VW324" s="92"/>
      <c r="VX324" s="92"/>
      <c r="VY324" s="92"/>
      <c r="VZ324" s="92"/>
      <c r="WA324" s="92"/>
      <c r="WB324" s="92"/>
      <c r="WC324" s="92"/>
      <c r="WD324" s="92"/>
      <c r="WE324" s="92"/>
      <c r="WF324" s="92"/>
      <c r="WG324" s="92"/>
      <c r="WH324" s="92"/>
      <c r="WI324" s="92"/>
      <c r="WJ324" s="92"/>
      <c r="WK324" s="92"/>
      <c r="WL324" s="92"/>
      <c r="WM324" s="92"/>
      <c r="WN324" s="92"/>
      <c r="WO324" s="92"/>
      <c r="WP324" s="92"/>
      <c r="WQ324" s="92"/>
      <c r="WR324" s="92"/>
      <c r="WS324" s="92"/>
      <c r="WT324" s="92"/>
      <c r="WU324" s="92"/>
      <c r="WV324" s="92"/>
      <c r="WW324" s="92"/>
      <c r="WX324" s="92"/>
      <c r="WY324" s="92"/>
      <c r="WZ324" s="92"/>
      <c r="XA324" s="92"/>
      <c r="XB324" s="92"/>
      <c r="XC324" s="92"/>
      <c r="XD324" s="92"/>
      <c r="XE324" s="92"/>
      <c r="XF324" s="92"/>
      <c r="XG324" s="92"/>
      <c r="XH324" s="92"/>
      <c r="XI324" s="92"/>
      <c r="XJ324" s="92"/>
      <c r="XK324" s="92"/>
      <c r="XL324" s="92"/>
      <c r="XM324" s="92"/>
      <c r="XN324" s="92"/>
      <c r="XO324" s="92"/>
      <c r="XP324" s="92"/>
      <c r="XQ324" s="92"/>
      <c r="XR324" s="92"/>
      <c r="XS324" s="92"/>
      <c r="XT324" s="92"/>
      <c r="XU324" s="92"/>
      <c r="XV324" s="92"/>
      <c r="XW324" s="92"/>
      <c r="XX324" s="92"/>
      <c r="XY324" s="92"/>
      <c r="XZ324" s="92"/>
      <c r="YA324" s="92"/>
      <c r="YB324" s="92"/>
      <c r="YC324" s="92"/>
      <c r="YD324" s="92"/>
      <c r="YE324" s="92"/>
      <c r="YF324" s="92"/>
      <c r="YG324" s="92"/>
      <c r="YH324" s="92"/>
      <c r="YI324" s="92"/>
      <c r="YJ324" s="92"/>
      <c r="YK324" s="92"/>
      <c r="YL324" s="92"/>
      <c r="YM324" s="92"/>
      <c r="YN324" s="92"/>
      <c r="YO324" s="92"/>
      <c r="YP324" s="92"/>
      <c r="YQ324" s="92"/>
      <c r="YR324" s="92"/>
      <c r="YS324" s="92"/>
      <c r="YT324" s="92"/>
      <c r="YU324" s="92"/>
      <c r="YV324" s="92"/>
      <c r="YW324" s="92"/>
      <c r="YX324" s="92"/>
      <c r="YY324" s="92"/>
      <c r="YZ324" s="92"/>
      <c r="ZA324" s="92"/>
      <c r="ZB324" s="92"/>
      <c r="ZC324" s="92"/>
      <c r="ZD324" s="92"/>
      <c r="ZE324" s="92"/>
      <c r="ZF324" s="92"/>
      <c r="ZG324" s="92"/>
      <c r="ZH324" s="92"/>
      <c r="ZI324" s="92"/>
      <c r="ZJ324" s="92"/>
      <c r="ZK324" s="92"/>
      <c r="ZL324" s="92"/>
      <c r="ZM324" s="92"/>
      <c r="ZN324" s="92"/>
      <c r="ZO324" s="92"/>
      <c r="ZP324" s="92"/>
      <c r="ZQ324" s="92"/>
      <c r="ZR324" s="92"/>
      <c r="ZS324" s="92"/>
      <c r="ZT324" s="92"/>
      <c r="ZU324" s="92"/>
      <c r="ZV324" s="92"/>
      <c r="ZW324" s="92"/>
      <c r="ZX324" s="92"/>
      <c r="ZY324" s="92"/>
      <c r="ZZ324" s="92"/>
      <c r="AAA324" s="92"/>
      <c r="AAB324" s="92"/>
      <c r="AAC324" s="92"/>
      <c r="AAD324" s="92"/>
      <c r="AAE324" s="92"/>
      <c r="AAF324" s="92"/>
      <c r="AAG324" s="92"/>
      <c r="AAH324" s="92"/>
      <c r="AAI324" s="92"/>
      <c r="AAJ324" s="92"/>
      <c r="AAK324" s="92"/>
      <c r="AAL324" s="92"/>
      <c r="AAM324" s="92"/>
      <c r="AAN324" s="92"/>
      <c r="AAO324" s="92"/>
      <c r="AAP324" s="92"/>
      <c r="AAQ324" s="92"/>
      <c r="AAR324" s="92"/>
      <c r="AAS324" s="92"/>
      <c r="AAT324" s="92"/>
      <c r="AAU324" s="92"/>
      <c r="AAV324" s="92"/>
      <c r="AAW324" s="92"/>
      <c r="AAX324" s="92"/>
      <c r="AAY324" s="92"/>
      <c r="AAZ324" s="92"/>
      <c r="ABA324" s="92"/>
      <c r="ABB324" s="92"/>
      <c r="ABC324" s="92"/>
      <c r="ABD324" s="92"/>
      <c r="ABE324" s="92"/>
      <c r="ABF324" s="92"/>
      <c r="ABG324" s="92"/>
      <c r="ABH324" s="92"/>
      <c r="ABI324" s="92"/>
      <c r="ABJ324" s="92"/>
      <c r="ABK324" s="92"/>
      <c r="ABL324" s="92"/>
      <c r="ABM324" s="92"/>
      <c r="ABN324" s="92"/>
      <c r="ABO324" s="92"/>
      <c r="ABP324" s="92"/>
      <c r="ABQ324" s="92"/>
      <c r="ABR324" s="92"/>
      <c r="ABS324" s="92"/>
      <c r="ABT324" s="92"/>
      <c r="ABU324" s="92"/>
      <c r="ABV324" s="92"/>
      <c r="ABW324" s="92"/>
      <c r="ABX324" s="92"/>
      <c r="ABY324" s="92"/>
      <c r="ABZ324" s="92"/>
      <c r="ACA324" s="92"/>
      <c r="ACB324" s="92"/>
      <c r="ACC324" s="92"/>
      <c r="ACD324" s="92"/>
      <c r="ACE324" s="92"/>
      <c r="ACF324" s="92"/>
      <c r="ACG324" s="92"/>
      <c r="ACH324" s="92"/>
      <c r="ACI324" s="92"/>
      <c r="ACJ324" s="92"/>
      <c r="ACK324" s="92"/>
      <c r="ACL324" s="92"/>
      <c r="ACM324" s="92"/>
      <c r="ACN324" s="92"/>
      <c r="ACO324" s="92"/>
      <c r="ACP324" s="92"/>
      <c r="ACQ324" s="92"/>
      <c r="ACR324" s="92"/>
      <c r="ACS324" s="92"/>
      <c r="ACT324" s="92"/>
      <c r="ACU324" s="92"/>
      <c r="ACV324" s="92"/>
      <c r="ACW324" s="92"/>
      <c r="ACX324" s="92"/>
      <c r="ACY324" s="92"/>
      <c r="ACZ324" s="92"/>
      <c r="ADA324" s="92"/>
      <c r="ADB324" s="92"/>
      <c r="ADC324" s="92"/>
      <c r="ADD324" s="92"/>
      <c r="ADE324" s="92"/>
      <c r="ADF324" s="92"/>
      <c r="ADG324" s="92"/>
      <c r="ADH324" s="92"/>
      <c r="ADI324" s="92"/>
      <c r="ADJ324" s="92"/>
      <c r="ADK324" s="92"/>
      <c r="ADL324" s="92"/>
      <c r="ADM324" s="92"/>
      <c r="ADN324" s="92"/>
      <c r="ADO324" s="92"/>
      <c r="ADP324" s="92"/>
      <c r="ADQ324" s="92"/>
      <c r="ADR324" s="92"/>
      <c r="ADS324" s="92"/>
      <c r="ADT324" s="92"/>
      <c r="ADU324" s="92"/>
      <c r="ADV324" s="92"/>
      <c r="ADW324" s="92"/>
      <c r="ADX324" s="92"/>
      <c r="ADY324" s="92"/>
      <c r="ADZ324" s="92"/>
      <c r="AEA324" s="92"/>
      <c r="AEB324" s="92"/>
      <c r="AEC324" s="92"/>
      <c r="AED324" s="92"/>
      <c r="AEE324" s="92"/>
      <c r="AEF324" s="92"/>
      <c r="AEG324" s="92"/>
      <c r="AEH324" s="92"/>
      <c r="AEI324" s="92"/>
      <c r="AEJ324" s="92"/>
      <c r="AEK324" s="92"/>
      <c r="AEL324" s="92"/>
      <c r="AEM324" s="92"/>
      <c r="AEN324" s="92"/>
      <c r="AEO324" s="92"/>
      <c r="AEP324" s="92"/>
      <c r="AEQ324" s="92"/>
      <c r="AER324" s="92"/>
      <c r="AES324" s="92"/>
      <c r="AET324" s="92"/>
      <c r="AEU324" s="92"/>
      <c r="AEV324" s="92"/>
      <c r="AEW324" s="92"/>
      <c r="AEX324" s="92"/>
      <c r="AEY324" s="92"/>
      <c r="AEZ324" s="92"/>
      <c r="AFA324" s="92"/>
      <c r="AFB324" s="92"/>
      <c r="AFC324" s="92"/>
      <c r="AFD324" s="92"/>
      <c r="AFE324" s="92"/>
      <c r="AFF324" s="92"/>
      <c r="AFG324" s="92"/>
      <c r="AFH324" s="92"/>
      <c r="AFI324" s="92"/>
      <c r="AFJ324" s="92"/>
      <c r="AFK324" s="92"/>
      <c r="AFL324" s="92"/>
      <c r="AFM324" s="92"/>
      <c r="AFN324" s="92"/>
      <c r="AFO324" s="92"/>
      <c r="AFP324" s="92"/>
      <c r="AFQ324" s="92"/>
      <c r="AFR324" s="92"/>
      <c r="AFS324" s="92"/>
      <c r="AFT324" s="92"/>
      <c r="AFU324" s="92"/>
      <c r="AFV324" s="92"/>
      <c r="AFW324" s="92"/>
      <c r="AFX324" s="92"/>
      <c r="AFY324" s="92"/>
      <c r="AFZ324" s="92"/>
      <c r="AGA324" s="92"/>
      <c r="AGB324" s="92"/>
      <c r="AGC324" s="92"/>
      <c r="AGD324" s="92"/>
      <c r="AGE324" s="92"/>
      <c r="AGF324" s="92"/>
      <c r="AGG324" s="92"/>
      <c r="AGH324" s="92"/>
      <c r="AGI324" s="92"/>
      <c r="AGJ324" s="92"/>
      <c r="AGK324" s="92"/>
      <c r="AGL324" s="92"/>
      <c r="AGM324" s="92"/>
      <c r="AGN324" s="92"/>
      <c r="AGO324" s="92"/>
      <c r="AGP324" s="92"/>
      <c r="AGQ324" s="92"/>
      <c r="AGR324" s="92"/>
      <c r="AGS324" s="92"/>
      <c r="AGT324" s="92"/>
      <c r="AGU324" s="92"/>
      <c r="AGV324" s="92"/>
      <c r="AGW324" s="92"/>
      <c r="AGX324" s="92"/>
      <c r="AGY324" s="92"/>
      <c r="AGZ324" s="92"/>
      <c r="AHA324" s="92"/>
      <c r="AHB324" s="92"/>
      <c r="AHC324" s="92"/>
      <c r="AHD324" s="92"/>
      <c r="AHE324" s="92"/>
      <c r="AHF324" s="92"/>
      <c r="AHG324" s="92"/>
      <c r="AHH324" s="92"/>
      <c r="AHI324" s="92"/>
      <c r="AHJ324" s="92"/>
      <c r="AHK324" s="92"/>
      <c r="AHL324" s="92"/>
      <c r="AHM324" s="92"/>
      <c r="AHN324" s="92"/>
      <c r="AHO324" s="92"/>
      <c r="AHP324" s="92"/>
      <c r="AHQ324" s="92"/>
      <c r="AHR324" s="92"/>
      <c r="AHS324" s="92"/>
      <c r="AHT324" s="92"/>
      <c r="AHU324" s="92"/>
      <c r="AHV324" s="92"/>
      <c r="AHW324" s="92"/>
      <c r="AHX324" s="92"/>
      <c r="AHY324" s="92"/>
      <c r="AHZ324" s="92"/>
      <c r="AIA324" s="92"/>
      <c r="AIB324" s="92"/>
      <c r="AIC324" s="92"/>
      <c r="AID324" s="92"/>
      <c r="AIE324" s="92"/>
      <c r="AIF324" s="92"/>
      <c r="AIG324" s="92"/>
      <c r="AIH324" s="92"/>
      <c r="AII324" s="92"/>
      <c r="AIJ324" s="92"/>
      <c r="AIK324" s="92"/>
      <c r="AIL324" s="92"/>
      <c r="AIM324" s="92"/>
      <c r="AIN324" s="92"/>
      <c r="AIO324" s="92"/>
      <c r="AIP324" s="92"/>
      <c r="AIQ324" s="92"/>
      <c r="AIR324" s="92"/>
      <c r="AIS324" s="92"/>
      <c r="AIT324" s="92"/>
      <c r="AIU324" s="92"/>
      <c r="AIV324" s="92"/>
      <c r="AIW324" s="92"/>
      <c r="AIX324" s="92"/>
      <c r="AIY324" s="92"/>
      <c r="AIZ324" s="92"/>
      <c r="AJA324" s="92"/>
      <c r="AJB324" s="92"/>
      <c r="AJC324" s="92"/>
      <c r="AJD324" s="92"/>
      <c r="AJE324" s="92"/>
      <c r="AJF324" s="92"/>
      <c r="AJG324" s="92"/>
      <c r="AJH324" s="92"/>
      <c r="AJI324" s="92"/>
      <c r="AJJ324" s="92"/>
      <c r="AJK324" s="92"/>
    </row>
    <row r="325" spans="1:947" s="515" customFormat="1" ht="12.75" customHeight="1">
      <c r="A325" s="93"/>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c r="CK325" s="92"/>
      <c r="CL325" s="92"/>
      <c r="CM325" s="92"/>
      <c r="CN325" s="92"/>
      <c r="CO325" s="92"/>
      <c r="CP325" s="92"/>
      <c r="CQ325" s="92"/>
      <c r="CR325" s="92"/>
      <c r="CS325" s="92"/>
      <c r="CT325" s="92"/>
      <c r="CU325" s="92"/>
      <c r="CV325" s="92"/>
      <c r="CW325" s="92"/>
      <c r="CX325" s="92"/>
      <c r="CY325" s="92"/>
      <c r="CZ325" s="92"/>
      <c r="DA325" s="92"/>
      <c r="DB325" s="92"/>
      <c r="DC325" s="92"/>
      <c r="DD325" s="92"/>
      <c r="DE325" s="92"/>
      <c r="DF325" s="92"/>
      <c r="DG325" s="92"/>
      <c r="DH325" s="92"/>
      <c r="DI325" s="92"/>
      <c r="DJ325" s="92"/>
      <c r="DK325" s="92"/>
      <c r="DL325" s="92"/>
      <c r="DM325" s="92"/>
      <c r="DN325" s="92"/>
      <c r="DO325" s="92"/>
      <c r="DP325" s="92"/>
      <c r="DQ325" s="92"/>
      <c r="DR325" s="92"/>
      <c r="DS325" s="92"/>
      <c r="DT325" s="92"/>
      <c r="DU325" s="92"/>
      <c r="DV325" s="92"/>
      <c r="DW325" s="92"/>
      <c r="DX325" s="92"/>
      <c r="DY325" s="92"/>
      <c r="DZ325" s="92"/>
      <c r="EA325" s="92"/>
      <c r="EB325" s="92"/>
      <c r="EC325" s="92"/>
      <c r="ED325" s="92"/>
      <c r="EE325" s="92"/>
      <c r="EF325" s="92"/>
      <c r="EG325" s="92"/>
      <c r="EH325" s="92"/>
      <c r="EI325" s="92"/>
      <c r="EJ325" s="92"/>
      <c r="EK325" s="92"/>
      <c r="EL325" s="92"/>
      <c r="EM325" s="92"/>
      <c r="EN325" s="92"/>
      <c r="EO325" s="92"/>
      <c r="EP325" s="92"/>
      <c r="EQ325" s="92"/>
      <c r="ER325" s="92"/>
      <c r="ES325" s="92"/>
      <c r="ET325" s="92"/>
      <c r="EU325" s="92"/>
      <c r="EV325" s="92"/>
      <c r="EW325" s="92"/>
      <c r="EX325" s="92"/>
      <c r="EY325" s="92"/>
      <c r="EZ325" s="92"/>
      <c r="FA325" s="92"/>
      <c r="FB325" s="92"/>
      <c r="FC325" s="92"/>
      <c r="FD325" s="92"/>
      <c r="FE325" s="92"/>
      <c r="FF325" s="92"/>
      <c r="FG325" s="92"/>
      <c r="FH325" s="92"/>
      <c r="FI325" s="92"/>
      <c r="FJ325" s="92"/>
      <c r="FK325" s="92"/>
      <c r="FL325" s="92"/>
      <c r="FM325" s="92"/>
      <c r="FN325" s="92"/>
      <c r="FO325" s="92"/>
      <c r="FP325" s="92"/>
      <c r="FQ325" s="92"/>
      <c r="FR325" s="92"/>
      <c r="FS325" s="92"/>
      <c r="FT325" s="92"/>
      <c r="FU325" s="92"/>
      <c r="FV325" s="92"/>
      <c r="FW325" s="92"/>
      <c r="FX325" s="92"/>
      <c r="FY325" s="92"/>
      <c r="FZ325" s="92"/>
      <c r="GA325" s="92"/>
      <c r="GB325" s="92"/>
      <c r="GC325" s="92"/>
      <c r="GD325" s="92"/>
      <c r="GE325" s="92"/>
      <c r="GF325" s="92"/>
      <c r="GG325" s="92"/>
      <c r="GH325" s="92"/>
      <c r="GI325" s="92"/>
      <c r="GJ325" s="92"/>
      <c r="GK325" s="92"/>
      <c r="GL325" s="92"/>
      <c r="GM325" s="92"/>
      <c r="GN325" s="92"/>
      <c r="GO325" s="92"/>
      <c r="GP325" s="92"/>
      <c r="GQ325" s="92"/>
      <c r="GR325" s="92"/>
      <c r="GS325" s="92"/>
      <c r="GT325" s="92"/>
      <c r="GU325" s="92"/>
      <c r="GV325" s="92"/>
      <c r="GW325" s="92"/>
      <c r="GX325" s="92"/>
      <c r="GY325" s="92"/>
      <c r="GZ325" s="92"/>
      <c r="HA325" s="92"/>
      <c r="HB325" s="92"/>
      <c r="HC325" s="92"/>
      <c r="HD325" s="92"/>
      <c r="HE325" s="92"/>
      <c r="HF325" s="92"/>
      <c r="HG325" s="92"/>
      <c r="HH325" s="92"/>
      <c r="HI325" s="92"/>
      <c r="HJ325" s="92"/>
      <c r="HK325" s="92"/>
      <c r="HL325" s="92"/>
      <c r="HM325" s="92"/>
      <c r="HN325" s="92"/>
      <c r="HO325" s="92"/>
      <c r="HP325" s="92"/>
      <c r="HQ325" s="92"/>
      <c r="HR325" s="92"/>
      <c r="HS325" s="92"/>
      <c r="HT325" s="92"/>
      <c r="HU325" s="92"/>
      <c r="HV325" s="92"/>
      <c r="HW325" s="92"/>
      <c r="HX325" s="92"/>
      <c r="HY325" s="92"/>
      <c r="HZ325" s="92"/>
      <c r="IA325" s="92"/>
      <c r="IB325" s="92"/>
      <c r="IC325" s="92"/>
      <c r="ID325" s="92"/>
      <c r="IE325" s="92"/>
      <c r="IF325" s="92"/>
      <c r="IG325" s="92"/>
      <c r="IH325" s="92"/>
      <c r="II325" s="92"/>
      <c r="IJ325" s="92"/>
      <c r="IK325" s="92"/>
      <c r="IL325" s="92"/>
      <c r="IM325" s="92"/>
      <c r="IN325" s="92"/>
      <c r="IO325" s="92"/>
      <c r="IP325" s="92"/>
      <c r="IQ325" s="92"/>
      <c r="IR325" s="92"/>
      <c r="IS325" s="92"/>
      <c r="IT325" s="92"/>
      <c r="IU325" s="92"/>
      <c r="IV325" s="92"/>
      <c r="IW325" s="92"/>
      <c r="IX325" s="92"/>
      <c r="IY325" s="92"/>
      <c r="IZ325" s="92"/>
      <c r="JA325" s="92"/>
      <c r="JB325" s="92"/>
      <c r="JC325" s="92"/>
      <c r="JD325" s="92"/>
      <c r="JE325" s="92"/>
      <c r="JF325" s="92"/>
      <c r="JG325" s="92"/>
      <c r="JH325" s="92"/>
      <c r="JI325" s="92"/>
      <c r="JJ325" s="92"/>
      <c r="JK325" s="92"/>
      <c r="JL325" s="92"/>
      <c r="JM325" s="92"/>
      <c r="JN325" s="92"/>
      <c r="JO325" s="92"/>
      <c r="JP325" s="92"/>
      <c r="JQ325" s="92"/>
      <c r="JR325" s="92"/>
      <c r="JS325" s="92"/>
      <c r="JT325" s="92"/>
      <c r="JU325" s="92"/>
      <c r="JV325" s="92"/>
      <c r="JW325" s="92"/>
      <c r="JX325" s="92"/>
      <c r="JY325" s="92"/>
      <c r="JZ325" s="92"/>
      <c r="KA325" s="92"/>
      <c r="KB325" s="92"/>
      <c r="KC325" s="92"/>
      <c r="KD325" s="92"/>
      <c r="KE325" s="92"/>
      <c r="KF325" s="92"/>
      <c r="KG325" s="92"/>
      <c r="KH325" s="92"/>
      <c r="KI325" s="92"/>
      <c r="KJ325" s="92"/>
      <c r="KK325" s="92"/>
      <c r="KL325" s="92"/>
      <c r="KM325" s="92"/>
      <c r="KN325" s="92"/>
      <c r="KO325" s="92"/>
      <c r="KP325" s="92"/>
      <c r="KQ325" s="92"/>
      <c r="KR325" s="92"/>
      <c r="KS325" s="92"/>
      <c r="KT325" s="92"/>
      <c r="KU325" s="92"/>
      <c r="KV325" s="92"/>
      <c r="KW325" s="92"/>
      <c r="KX325" s="92"/>
      <c r="KY325" s="92"/>
      <c r="KZ325" s="92"/>
      <c r="LA325" s="92"/>
      <c r="LB325" s="92"/>
      <c r="LC325" s="92"/>
      <c r="LD325" s="92"/>
      <c r="LE325" s="92"/>
      <c r="LF325" s="92"/>
      <c r="LG325" s="92"/>
      <c r="LH325" s="92"/>
      <c r="LI325" s="92"/>
      <c r="LJ325" s="92"/>
      <c r="LK325" s="92"/>
      <c r="LL325" s="92"/>
      <c r="LM325" s="92"/>
      <c r="LN325" s="92"/>
      <c r="LO325" s="92"/>
      <c r="LP325" s="92"/>
      <c r="LQ325" s="92"/>
      <c r="LR325" s="92"/>
      <c r="LS325" s="92"/>
      <c r="LT325" s="92"/>
      <c r="LU325" s="92"/>
      <c r="LV325" s="92"/>
      <c r="LW325" s="92"/>
      <c r="LX325" s="92"/>
      <c r="LY325" s="92"/>
      <c r="LZ325" s="92"/>
      <c r="MA325" s="92"/>
      <c r="MB325" s="92"/>
      <c r="MC325" s="92"/>
      <c r="MD325" s="92"/>
      <c r="ME325" s="92"/>
      <c r="MF325" s="92"/>
      <c r="MG325" s="92"/>
      <c r="MH325" s="92"/>
      <c r="MI325" s="92"/>
      <c r="MJ325" s="92"/>
      <c r="MK325" s="92"/>
      <c r="ML325" s="92"/>
      <c r="MM325" s="92"/>
      <c r="MN325" s="92"/>
      <c r="MO325" s="92"/>
      <c r="MP325" s="92"/>
      <c r="MQ325" s="92"/>
      <c r="MR325" s="92"/>
      <c r="MS325" s="92"/>
      <c r="MT325" s="92"/>
      <c r="MU325" s="92"/>
      <c r="MV325" s="92"/>
      <c r="MW325" s="92"/>
      <c r="MX325" s="92"/>
      <c r="MY325" s="92"/>
      <c r="MZ325" s="92"/>
      <c r="NA325" s="92"/>
      <c r="NB325" s="92"/>
      <c r="NC325" s="92"/>
      <c r="ND325" s="92"/>
      <c r="NE325" s="92"/>
      <c r="NF325" s="92"/>
      <c r="NG325" s="92"/>
      <c r="NH325" s="92"/>
      <c r="NI325" s="92"/>
      <c r="NJ325" s="92"/>
      <c r="NK325" s="92"/>
      <c r="NL325" s="92"/>
      <c r="NM325" s="92"/>
      <c r="NN325" s="92"/>
      <c r="NO325" s="92"/>
      <c r="NP325" s="92"/>
      <c r="NQ325" s="92"/>
      <c r="NR325" s="92"/>
      <c r="NS325" s="92"/>
      <c r="NT325" s="92"/>
      <c r="NU325" s="92"/>
      <c r="NV325" s="92"/>
      <c r="NW325" s="92"/>
      <c r="NX325" s="92"/>
      <c r="NY325" s="92"/>
      <c r="NZ325" s="92"/>
      <c r="OA325" s="92"/>
      <c r="OB325" s="92"/>
      <c r="OC325" s="92"/>
      <c r="OD325" s="92"/>
      <c r="OE325" s="92"/>
      <c r="OF325" s="92"/>
      <c r="OG325" s="92"/>
      <c r="OH325" s="92"/>
      <c r="OI325" s="92"/>
      <c r="OJ325" s="92"/>
      <c r="OK325" s="92"/>
      <c r="OL325" s="92"/>
      <c r="OM325" s="92"/>
      <c r="ON325" s="92"/>
      <c r="OO325" s="92"/>
      <c r="OP325" s="92"/>
      <c r="OQ325" s="92"/>
      <c r="OR325" s="92"/>
      <c r="OS325" s="92"/>
      <c r="OT325" s="92"/>
      <c r="OU325" s="92"/>
      <c r="OV325" s="92"/>
      <c r="OW325" s="92"/>
      <c r="OX325" s="92"/>
      <c r="OY325" s="92"/>
      <c r="OZ325" s="92"/>
      <c r="PA325" s="92"/>
      <c r="PB325" s="92"/>
      <c r="PC325" s="92"/>
      <c r="PD325" s="92"/>
      <c r="PE325" s="92"/>
      <c r="PF325" s="92"/>
      <c r="PG325" s="92"/>
      <c r="PH325" s="92"/>
      <c r="PI325" s="92"/>
      <c r="PJ325" s="92"/>
      <c r="PK325" s="92"/>
      <c r="PL325" s="92"/>
      <c r="PM325" s="92"/>
      <c r="PN325" s="92"/>
      <c r="PO325" s="92"/>
      <c r="PP325" s="92"/>
      <c r="PQ325" s="92"/>
      <c r="PR325" s="92"/>
      <c r="PS325" s="92"/>
      <c r="PT325" s="92"/>
      <c r="PU325" s="92"/>
      <c r="PV325" s="92"/>
      <c r="PW325" s="92"/>
      <c r="PX325" s="92"/>
      <c r="PY325" s="92"/>
      <c r="PZ325" s="92"/>
      <c r="QA325" s="92"/>
      <c r="QB325" s="92"/>
      <c r="QC325" s="92"/>
      <c r="QD325" s="92"/>
      <c r="QE325" s="92"/>
      <c r="QF325" s="92"/>
      <c r="QG325" s="92"/>
      <c r="QH325" s="92"/>
      <c r="QI325" s="92"/>
      <c r="QJ325" s="92"/>
      <c r="QK325" s="92"/>
      <c r="QL325" s="92"/>
      <c r="QM325" s="92"/>
      <c r="QN325" s="92"/>
      <c r="QO325" s="92"/>
      <c r="QP325" s="92"/>
      <c r="QQ325" s="92"/>
      <c r="QR325" s="92"/>
      <c r="QS325" s="92"/>
      <c r="QT325" s="92"/>
      <c r="QU325" s="92"/>
      <c r="QV325" s="92"/>
      <c r="QW325" s="92"/>
      <c r="QX325" s="92"/>
      <c r="QY325" s="92"/>
      <c r="QZ325" s="92"/>
      <c r="RA325" s="92"/>
      <c r="RB325" s="92"/>
      <c r="RC325" s="92"/>
      <c r="RD325" s="92"/>
      <c r="RE325" s="92"/>
      <c r="RF325" s="92"/>
      <c r="RG325" s="92"/>
      <c r="RH325" s="92"/>
      <c r="RI325" s="92"/>
      <c r="RJ325" s="92"/>
      <c r="RK325" s="92"/>
      <c r="RL325" s="92"/>
      <c r="RM325" s="92"/>
      <c r="RN325" s="92"/>
      <c r="RO325" s="92"/>
      <c r="RP325" s="92"/>
      <c r="RQ325" s="92"/>
      <c r="RR325" s="92"/>
      <c r="RS325" s="92"/>
      <c r="RT325" s="92"/>
      <c r="RU325" s="92"/>
      <c r="RV325" s="92"/>
      <c r="RW325" s="92"/>
      <c r="RX325" s="92"/>
      <c r="RY325" s="92"/>
      <c r="RZ325" s="92"/>
      <c r="SA325" s="92"/>
      <c r="SB325" s="92"/>
      <c r="SC325" s="92"/>
      <c r="SD325" s="92"/>
      <c r="SE325" s="92"/>
      <c r="SF325" s="92"/>
      <c r="SG325" s="92"/>
      <c r="SH325" s="92"/>
      <c r="SI325" s="92"/>
      <c r="SJ325" s="92"/>
      <c r="SK325" s="92"/>
      <c r="SL325" s="92"/>
      <c r="SM325" s="92"/>
      <c r="SN325" s="92"/>
      <c r="SO325" s="92"/>
      <c r="SP325" s="92"/>
      <c r="SQ325" s="92"/>
      <c r="SR325" s="92"/>
      <c r="SS325" s="92"/>
      <c r="ST325" s="92"/>
      <c r="SU325" s="92"/>
      <c r="SV325" s="92"/>
      <c r="SW325" s="92"/>
      <c r="SX325" s="92"/>
      <c r="SY325" s="92"/>
      <c r="SZ325" s="92"/>
      <c r="TA325" s="92"/>
      <c r="TB325" s="92"/>
      <c r="TC325" s="92"/>
      <c r="TD325" s="92"/>
      <c r="TE325" s="92"/>
      <c r="TF325" s="92"/>
      <c r="TG325" s="92"/>
      <c r="TH325" s="92"/>
      <c r="TI325" s="92"/>
      <c r="TJ325" s="92"/>
      <c r="TK325" s="92"/>
      <c r="TL325" s="92"/>
      <c r="TM325" s="92"/>
      <c r="TN325" s="92"/>
      <c r="TO325" s="92"/>
      <c r="TP325" s="92"/>
      <c r="TQ325" s="92"/>
      <c r="TR325" s="92"/>
      <c r="TS325" s="92"/>
      <c r="TT325" s="92"/>
      <c r="TU325" s="92"/>
      <c r="TV325" s="92"/>
      <c r="TW325" s="92"/>
      <c r="TX325" s="92"/>
      <c r="TY325" s="92"/>
      <c r="TZ325" s="92"/>
      <c r="UA325" s="92"/>
      <c r="UB325" s="92"/>
      <c r="UC325" s="92"/>
      <c r="UD325" s="92"/>
      <c r="UE325" s="92"/>
      <c r="UF325" s="92"/>
      <c r="UG325" s="92"/>
      <c r="UH325" s="92"/>
      <c r="UI325" s="92"/>
      <c r="UJ325" s="92"/>
      <c r="UK325" s="92"/>
      <c r="UL325" s="92"/>
      <c r="UM325" s="92"/>
      <c r="UN325" s="92"/>
      <c r="UO325" s="92"/>
      <c r="UP325" s="92"/>
      <c r="UQ325" s="92"/>
      <c r="UR325" s="92"/>
      <c r="US325" s="92"/>
      <c r="UT325" s="92"/>
      <c r="UU325" s="92"/>
      <c r="UV325" s="92"/>
      <c r="UW325" s="92"/>
      <c r="UX325" s="92"/>
      <c r="UY325" s="92"/>
      <c r="UZ325" s="92"/>
      <c r="VA325" s="92"/>
      <c r="VB325" s="92"/>
      <c r="VC325" s="92"/>
      <c r="VD325" s="92"/>
      <c r="VE325" s="92"/>
      <c r="VF325" s="92"/>
      <c r="VG325" s="92"/>
      <c r="VH325" s="92"/>
      <c r="VI325" s="92"/>
      <c r="VJ325" s="92"/>
      <c r="VK325" s="92"/>
      <c r="VL325" s="92"/>
      <c r="VM325" s="92"/>
      <c r="VN325" s="92"/>
      <c r="VO325" s="92"/>
      <c r="VP325" s="92"/>
      <c r="VQ325" s="92"/>
      <c r="VR325" s="92"/>
      <c r="VS325" s="92"/>
      <c r="VT325" s="92"/>
      <c r="VU325" s="92"/>
      <c r="VV325" s="92"/>
      <c r="VW325" s="92"/>
      <c r="VX325" s="92"/>
      <c r="VY325" s="92"/>
      <c r="VZ325" s="92"/>
      <c r="WA325" s="92"/>
      <c r="WB325" s="92"/>
      <c r="WC325" s="92"/>
      <c r="WD325" s="92"/>
      <c r="WE325" s="92"/>
      <c r="WF325" s="92"/>
      <c r="WG325" s="92"/>
      <c r="WH325" s="92"/>
      <c r="WI325" s="92"/>
      <c r="WJ325" s="92"/>
      <c r="WK325" s="92"/>
      <c r="WL325" s="92"/>
      <c r="WM325" s="92"/>
      <c r="WN325" s="92"/>
      <c r="WO325" s="92"/>
      <c r="WP325" s="92"/>
      <c r="WQ325" s="92"/>
      <c r="WR325" s="92"/>
      <c r="WS325" s="92"/>
      <c r="WT325" s="92"/>
      <c r="WU325" s="92"/>
      <c r="WV325" s="92"/>
      <c r="WW325" s="92"/>
      <c r="WX325" s="92"/>
      <c r="WY325" s="92"/>
      <c r="WZ325" s="92"/>
      <c r="XA325" s="92"/>
      <c r="XB325" s="92"/>
      <c r="XC325" s="92"/>
      <c r="XD325" s="92"/>
      <c r="XE325" s="92"/>
      <c r="XF325" s="92"/>
      <c r="XG325" s="92"/>
      <c r="XH325" s="92"/>
      <c r="XI325" s="92"/>
      <c r="XJ325" s="92"/>
      <c r="XK325" s="92"/>
      <c r="XL325" s="92"/>
      <c r="XM325" s="92"/>
      <c r="XN325" s="92"/>
      <c r="XO325" s="92"/>
      <c r="XP325" s="92"/>
      <c r="XQ325" s="92"/>
      <c r="XR325" s="92"/>
      <c r="XS325" s="92"/>
      <c r="XT325" s="92"/>
      <c r="XU325" s="92"/>
      <c r="XV325" s="92"/>
      <c r="XW325" s="92"/>
      <c r="XX325" s="92"/>
      <c r="XY325" s="92"/>
      <c r="XZ325" s="92"/>
      <c r="YA325" s="92"/>
      <c r="YB325" s="92"/>
      <c r="YC325" s="92"/>
      <c r="YD325" s="92"/>
      <c r="YE325" s="92"/>
      <c r="YF325" s="92"/>
      <c r="YG325" s="92"/>
      <c r="YH325" s="92"/>
      <c r="YI325" s="92"/>
      <c r="YJ325" s="92"/>
      <c r="YK325" s="92"/>
      <c r="YL325" s="92"/>
      <c r="YM325" s="92"/>
      <c r="YN325" s="92"/>
      <c r="YO325" s="92"/>
      <c r="YP325" s="92"/>
      <c r="YQ325" s="92"/>
      <c r="YR325" s="92"/>
      <c r="YS325" s="92"/>
      <c r="YT325" s="92"/>
      <c r="YU325" s="92"/>
      <c r="YV325" s="92"/>
      <c r="YW325" s="92"/>
      <c r="YX325" s="92"/>
      <c r="YY325" s="92"/>
      <c r="YZ325" s="92"/>
      <c r="ZA325" s="92"/>
      <c r="ZB325" s="92"/>
      <c r="ZC325" s="92"/>
      <c r="ZD325" s="92"/>
      <c r="ZE325" s="92"/>
      <c r="ZF325" s="92"/>
      <c r="ZG325" s="92"/>
      <c r="ZH325" s="92"/>
      <c r="ZI325" s="92"/>
      <c r="ZJ325" s="92"/>
      <c r="ZK325" s="92"/>
      <c r="ZL325" s="92"/>
      <c r="ZM325" s="92"/>
      <c r="ZN325" s="92"/>
      <c r="ZO325" s="92"/>
      <c r="ZP325" s="92"/>
      <c r="ZQ325" s="92"/>
      <c r="ZR325" s="92"/>
      <c r="ZS325" s="92"/>
      <c r="ZT325" s="92"/>
      <c r="ZU325" s="92"/>
      <c r="ZV325" s="92"/>
      <c r="ZW325" s="92"/>
      <c r="ZX325" s="92"/>
      <c r="ZY325" s="92"/>
      <c r="ZZ325" s="92"/>
      <c r="AAA325" s="92"/>
      <c r="AAB325" s="92"/>
      <c r="AAC325" s="92"/>
      <c r="AAD325" s="92"/>
      <c r="AAE325" s="92"/>
      <c r="AAF325" s="92"/>
      <c r="AAG325" s="92"/>
      <c r="AAH325" s="92"/>
      <c r="AAI325" s="92"/>
      <c r="AAJ325" s="92"/>
      <c r="AAK325" s="92"/>
      <c r="AAL325" s="92"/>
      <c r="AAM325" s="92"/>
      <c r="AAN325" s="92"/>
      <c r="AAO325" s="92"/>
      <c r="AAP325" s="92"/>
      <c r="AAQ325" s="92"/>
      <c r="AAR325" s="92"/>
      <c r="AAS325" s="92"/>
      <c r="AAT325" s="92"/>
      <c r="AAU325" s="92"/>
      <c r="AAV325" s="92"/>
      <c r="AAW325" s="92"/>
      <c r="AAX325" s="92"/>
      <c r="AAY325" s="92"/>
      <c r="AAZ325" s="92"/>
      <c r="ABA325" s="92"/>
      <c r="ABB325" s="92"/>
      <c r="ABC325" s="92"/>
      <c r="ABD325" s="92"/>
      <c r="ABE325" s="92"/>
      <c r="ABF325" s="92"/>
      <c r="ABG325" s="92"/>
      <c r="ABH325" s="92"/>
      <c r="ABI325" s="92"/>
      <c r="ABJ325" s="92"/>
      <c r="ABK325" s="92"/>
      <c r="ABL325" s="92"/>
      <c r="ABM325" s="92"/>
      <c r="ABN325" s="92"/>
      <c r="ABO325" s="92"/>
      <c r="ABP325" s="92"/>
      <c r="ABQ325" s="92"/>
      <c r="ABR325" s="92"/>
      <c r="ABS325" s="92"/>
      <c r="ABT325" s="92"/>
      <c r="ABU325" s="92"/>
      <c r="ABV325" s="92"/>
      <c r="ABW325" s="92"/>
      <c r="ABX325" s="92"/>
      <c r="ABY325" s="92"/>
      <c r="ABZ325" s="92"/>
      <c r="ACA325" s="92"/>
      <c r="ACB325" s="92"/>
      <c r="ACC325" s="92"/>
      <c r="ACD325" s="92"/>
      <c r="ACE325" s="92"/>
      <c r="ACF325" s="92"/>
      <c r="ACG325" s="92"/>
      <c r="ACH325" s="92"/>
      <c r="ACI325" s="92"/>
      <c r="ACJ325" s="92"/>
      <c r="ACK325" s="92"/>
      <c r="ACL325" s="92"/>
      <c r="ACM325" s="92"/>
      <c r="ACN325" s="92"/>
      <c r="ACO325" s="92"/>
      <c r="ACP325" s="92"/>
      <c r="ACQ325" s="92"/>
      <c r="ACR325" s="92"/>
      <c r="ACS325" s="92"/>
      <c r="ACT325" s="92"/>
      <c r="ACU325" s="92"/>
      <c r="ACV325" s="92"/>
      <c r="ACW325" s="92"/>
      <c r="ACX325" s="92"/>
      <c r="ACY325" s="92"/>
      <c r="ACZ325" s="92"/>
      <c r="ADA325" s="92"/>
      <c r="ADB325" s="92"/>
      <c r="ADC325" s="92"/>
      <c r="ADD325" s="92"/>
      <c r="ADE325" s="92"/>
      <c r="ADF325" s="92"/>
      <c r="ADG325" s="92"/>
      <c r="ADH325" s="92"/>
      <c r="ADI325" s="92"/>
      <c r="ADJ325" s="92"/>
      <c r="ADK325" s="92"/>
      <c r="ADL325" s="92"/>
      <c r="ADM325" s="92"/>
      <c r="ADN325" s="92"/>
      <c r="ADO325" s="92"/>
      <c r="ADP325" s="92"/>
      <c r="ADQ325" s="92"/>
      <c r="ADR325" s="92"/>
      <c r="ADS325" s="92"/>
      <c r="ADT325" s="92"/>
      <c r="ADU325" s="92"/>
      <c r="ADV325" s="92"/>
      <c r="ADW325" s="92"/>
      <c r="ADX325" s="92"/>
      <c r="ADY325" s="92"/>
      <c r="ADZ325" s="92"/>
      <c r="AEA325" s="92"/>
      <c r="AEB325" s="92"/>
      <c r="AEC325" s="92"/>
      <c r="AED325" s="92"/>
      <c r="AEE325" s="92"/>
      <c r="AEF325" s="92"/>
      <c r="AEG325" s="92"/>
      <c r="AEH325" s="92"/>
      <c r="AEI325" s="92"/>
      <c r="AEJ325" s="92"/>
      <c r="AEK325" s="92"/>
      <c r="AEL325" s="92"/>
      <c r="AEM325" s="92"/>
      <c r="AEN325" s="92"/>
      <c r="AEO325" s="92"/>
      <c r="AEP325" s="92"/>
      <c r="AEQ325" s="92"/>
      <c r="AER325" s="92"/>
      <c r="AES325" s="92"/>
      <c r="AET325" s="92"/>
      <c r="AEU325" s="92"/>
      <c r="AEV325" s="92"/>
      <c r="AEW325" s="92"/>
      <c r="AEX325" s="92"/>
      <c r="AEY325" s="92"/>
      <c r="AEZ325" s="92"/>
      <c r="AFA325" s="92"/>
      <c r="AFB325" s="92"/>
      <c r="AFC325" s="92"/>
      <c r="AFD325" s="92"/>
      <c r="AFE325" s="92"/>
      <c r="AFF325" s="92"/>
      <c r="AFG325" s="92"/>
      <c r="AFH325" s="92"/>
      <c r="AFI325" s="92"/>
      <c r="AFJ325" s="92"/>
      <c r="AFK325" s="92"/>
      <c r="AFL325" s="92"/>
      <c r="AFM325" s="92"/>
      <c r="AFN325" s="92"/>
      <c r="AFO325" s="92"/>
      <c r="AFP325" s="92"/>
      <c r="AFQ325" s="92"/>
      <c r="AFR325" s="92"/>
      <c r="AFS325" s="92"/>
      <c r="AFT325" s="92"/>
      <c r="AFU325" s="92"/>
      <c r="AFV325" s="92"/>
      <c r="AFW325" s="92"/>
      <c r="AFX325" s="92"/>
      <c r="AFY325" s="92"/>
      <c r="AFZ325" s="92"/>
      <c r="AGA325" s="92"/>
      <c r="AGB325" s="92"/>
      <c r="AGC325" s="92"/>
      <c r="AGD325" s="92"/>
      <c r="AGE325" s="92"/>
      <c r="AGF325" s="92"/>
      <c r="AGG325" s="92"/>
      <c r="AGH325" s="92"/>
      <c r="AGI325" s="92"/>
      <c r="AGJ325" s="92"/>
      <c r="AGK325" s="92"/>
      <c r="AGL325" s="92"/>
      <c r="AGM325" s="92"/>
      <c r="AGN325" s="92"/>
      <c r="AGO325" s="92"/>
      <c r="AGP325" s="92"/>
      <c r="AGQ325" s="92"/>
      <c r="AGR325" s="92"/>
      <c r="AGS325" s="92"/>
      <c r="AGT325" s="92"/>
      <c r="AGU325" s="92"/>
      <c r="AGV325" s="92"/>
      <c r="AGW325" s="92"/>
      <c r="AGX325" s="92"/>
      <c r="AGY325" s="92"/>
      <c r="AGZ325" s="92"/>
      <c r="AHA325" s="92"/>
      <c r="AHB325" s="92"/>
      <c r="AHC325" s="92"/>
      <c r="AHD325" s="92"/>
      <c r="AHE325" s="92"/>
      <c r="AHF325" s="92"/>
      <c r="AHG325" s="92"/>
      <c r="AHH325" s="92"/>
      <c r="AHI325" s="92"/>
      <c r="AHJ325" s="92"/>
      <c r="AHK325" s="92"/>
      <c r="AHL325" s="92"/>
      <c r="AHM325" s="92"/>
      <c r="AHN325" s="92"/>
      <c r="AHO325" s="92"/>
      <c r="AHP325" s="92"/>
      <c r="AHQ325" s="92"/>
      <c r="AHR325" s="92"/>
      <c r="AHS325" s="92"/>
      <c r="AHT325" s="92"/>
      <c r="AHU325" s="92"/>
      <c r="AHV325" s="92"/>
      <c r="AHW325" s="92"/>
      <c r="AHX325" s="92"/>
      <c r="AHY325" s="92"/>
      <c r="AHZ325" s="92"/>
      <c r="AIA325" s="92"/>
      <c r="AIB325" s="92"/>
      <c r="AIC325" s="92"/>
      <c r="AID325" s="92"/>
      <c r="AIE325" s="92"/>
      <c r="AIF325" s="92"/>
      <c r="AIG325" s="92"/>
      <c r="AIH325" s="92"/>
      <c r="AII325" s="92"/>
      <c r="AIJ325" s="92"/>
      <c r="AIK325" s="92"/>
      <c r="AIL325" s="92"/>
      <c r="AIM325" s="92"/>
      <c r="AIN325" s="92"/>
      <c r="AIO325" s="92"/>
      <c r="AIP325" s="92"/>
      <c r="AIQ325" s="92"/>
      <c r="AIR325" s="92"/>
      <c r="AIS325" s="92"/>
      <c r="AIT325" s="92"/>
      <c r="AIU325" s="92"/>
      <c r="AIV325" s="92"/>
      <c r="AIW325" s="92"/>
      <c r="AIX325" s="92"/>
      <c r="AIY325" s="92"/>
      <c r="AIZ325" s="92"/>
      <c r="AJA325" s="92"/>
      <c r="AJB325" s="92"/>
      <c r="AJC325" s="92"/>
      <c r="AJD325" s="92"/>
      <c r="AJE325" s="92"/>
      <c r="AJF325" s="92"/>
      <c r="AJG325" s="92"/>
      <c r="AJH325" s="92"/>
      <c r="AJI325" s="92"/>
      <c r="AJJ325" s="92"/>
      <c r="AJK325" s="92"/>
    </row>
    <row r="326" spans="1:947" s="515" customFormat="1" ht="12.75" customHeight="1">
      <c r="A326" s="93"/>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c r="CM326" s="92"/>
      <c r="CN326" s="92"/>
      <c r="CO326" s="92"/>
      <c r="CP326" s="92"/>
      <c r="CQ326" s="92"/>
      <c r="CR326" s="92"/>
      <c r="CS326" s="92"/>
      <c r="CT326" s="92"/>
      <c r="CU326" s="92"/>
      <c r="CV326" s="92"/>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2"/>
      <c r="DV326" s="92"/>
      <c r="DW326" s="92"/>
      <c r="DX326" s="92"/>
      <c r="DY326" s="92"/>
      <c r="DZ326" s="92"/>
      <c r="EA326" s="92"/>
      <c r="EB326" s="92"/>
      <c r="EC326" s="92"/>
      <c r="ED326" s="92"/>
      <c r="EE326" s="92"/>
      <c r="EF326" s="92"/>
      <c r="EG326" s="92"/>
      <c r="EH326" s="92"/>
      <c r="EI326" s="92"/>
      <c r="EJ326" s="92"/>
      <c r="EK326" s="92"/>
      <c r="EL326" s="92"/>
      <c r="EM326" s="92"/>
      <c r="EN326" s="92"/>
      <c r="EO326" s="92"/>
      <c r="EP326" s="92"/>
      <c r="EQ326" s="92"/>
      <c r="ER326" s="92"/>
      <c r="ES326" s="92"/>
      <c r="ET326" s="92"/>
      <c r="EU326" s="92"/>
      <c r="EV326" s="92"/>
      <c r="EW326" s="92"/>
      <c r="EX326" s="92"/>
      <c r="EY326" s="92"/>
      <c r="EZ326" s="92"/>
      <c r="FA326" s="92"/>
      <c r="FB326" s="92"/>
      <c r="FC326" s="92"/>
      <c r="FD326" s="92"/>
      <c r="FE326" s="92"/>
      <c r="FF326" s="92"/>
      <c r="FG326" s="92"/>
      <c r="FH326" s="92"/>
      <c r="FI326" s="92"/>
      <c r="FJ326" s="92"/>
      <c r="FK326" s="92"/>
      <c r="FL326" s="92"/>
      <c r="FM326" s="92"/>
      <c r="FN326" s="92"/>
      <c r="FO326" s="92"/>
      <c r="FP326" s="92"/>
      <c r="FQ326" s="92"/>
      <c r="FR326" s="92"/>
      <c r="FS326" s="92"/>
      <c r="FT326" s="92"/>
      <c r="FU326" s="92"/>
      <c r="FV326" s="92"/>
      <c r="FW326" s="92"/>
      <c r="FX326" s="92"/>
      <c r="FY326" s="92"/>
      <c r="FZ326" s="92"/>
      <c r="GA326" s="92"/>
      <c r="GB326" s="92"/>
      <c r="GC326" s="92"/>
      <c r="GD326" s="92"/>
      <c r="GE326" s="92"/>
      <c r="GF326" s="92"/>
      <c r="GG326" s="92"/>
      <c r="GH326" s="92"/>
      <c r="GI326" s="92"/>
      <c r="GJ326" s="92"/>
      <c r="GK326" s="92"/>
      <c r="GL326" s="92"/>
      <c r="GM326" s="92"/>
      <c r="GN326" s="92"/>
      <c r="GO326" s="92"/>
      <c r="GP326" s="92"/>
      <c r="GQ326" s="92"/>
      <c r="GR326" s="92"/>
      <c r="GS326" s="92"/>
      <c r="GT326" s="92"/>
      <c r="GU326" s="92"/>
      <c r="GV326" s="92"/>
      <c r="GW326" s="92"/>
      <c r="GX326" s="92"/>
      <c r="GY326" s="92"/>
      <c r="GZ326" s="92"/>
      <c r="HA326" s="92"/>
      <c r="HB326" s="92"/>
      <c r="HC326" s="92"/>
      <c r="HD326" s="92"/>
      <c r="HE326" s="92"/>
      <c r="HF326" s="92"/>
      <c r="HG326" s="92"/>
      <c r="HH326" s="92"/>
      <c r="HI326" s="92"/>
      <c r="HJ326" s="92"/>
      <c r="HK326" s="92"/>
      <c r="HL326" s="92"/>
      <c r="HM326" s="92"/>
      <c r="HN326" s="92"/>
      <c r="HO326" s="92"/>
      <c r="HP326" s="92"/>
      <c r="HQ326" s="92"/>
      <c r="HR326" s="92"/>
      <c r="HS326" s="92"/>
      <c r="HT326" s="92"/>
      <c r="HU326" s="92"/>
      <c r="HV326" s="92"/>
      <c r="HW326" s="92"/>
      <c r="HX326" s="92"/>
      <c r="HY326" s="92"/>
      <c r="HZ326" s="92"/>
      <c r="IA326" s="92"/>
      <c r="IB326" s="92"/>
      <c r="IC326" s="92"/>
      <c r="ID326" s="92"/>
      <c r="IE326" s="92"/>
      <c r="IF326" s="92"/>
      <c r="IG326" s="92"/>
      <c r="IH326" s="92"/>
      <c r="II326" s="92"/>
      <c r="IJ326" s="92"/>
      <c r="IK326" s="92"/>
      <c r="IL326" s="92"/>
      <c r="IM326" s="92"/>
      <c r="IN326" s="92"/>
      <c r="IO326" s="92"/>
      <c r="IP326" s="92"/>
      <c r="IQ326" s="92"/>
      <c r="IR326" s="92"/>
      <c r="IS326" s="92"/>
      <c r="IT326" s="92"/>
      <c r="IU326" s="92"/>
      <c r="IV326" s="92"/>
      <c r="IW326" s="92"/>
      <c r="IX326" s="92"/>
      <c r="IY326" s="92"/>
      <c r="IZ326" s="92"/>
      <c r="JA326" s="92"/>
      <c r="JB326" s="92"/>
      <c r="JC326" s="92"/>
      <c r="JD326" s="92"/>
      <c r="JE326" s="92"/>
      <c r="JF326" s="92"/>
      <c r="JG326" s="92"/>
      <c r="JH326" s="92"/>
      <c r="JI326" s="92"/>
      <c r="JJ326" s="92"/>
      <c r="JK326" s="92"/>
      <c r="JL326" s="92"/>
      <c r="JM326" s="92"/>
      <c r="JN326" s="92"/>
      <c r="JO326" s="92"/>
      <c r="JP326" s="92"/>
      <c r="JQ326" s="92"/>
      <c r="JR326" s="92"/>
      <c r="JS326" s="92"/>
      <c r="JT326" s="92"/>
      <c r="JU326" s="92"/>
      <c r="JV326" s="92"/>
      <c r="JW326" s="92"/>
      <c r="JX326" s="92"/>
      <c r="JY326" s="92"/>
      <c r="JZ326" s="92"/>
      <c r="KA326" s="92"/>
      <c r="KB326" s="92"/>
      <c r="KC326" s="92"/>
      <c r="KD326" s="92"/>
      <c r="KE326" s="92"/>
      <c r="KF326" s="92"/>
      <c r="KG326" s="92"/>
      <c r="KH326" s="92"/>
      <c r="KI326" s="92"/>
      <c r="KJ326" s="92"/>
      <c r="KK326" s="92"/>
      <c r="KL326" s="92"/>
      <c r="KM326" s="92"/>
      <c r="KN326" s="92"/>
      <c r="KO326" s="92"/>
      <c r="KP326" s="92"/>
      <c r="KQ326" s="92"/>
      <c r="KR326" s="92"/>
      <c r="KS326" s="92"/>
      <c r="KT326" s="92"/>
      <c r="KU326" s="92"/>
      <c r="KV326" s="92"/>
      <c r="KW326" s="92"/>
      <c r="KX326" s="92"/>
      <c r="KY326" s="92"/>
      <c r="KZ326" s="92"/>
      <c r="LA326" s="92"/>
      <c r="LB326" s="92"/>
      <c r="LC326" s="92"/>
      <c r="LD326" s="92"/>
      <c r="LE326" s="92"/>
      <c r="LF326" s="92"/>
      <c r="LG326" s="92"/>
      <c r="LH326" s="92"/>
      <c r="LI326" s="92"/>
      <c r="LJ326" s="92"/>
      <c r="LK326" s="92"/>
      <c r="LL326" s="92"/>
      <c r="LM326" s="92"/>
      <c r="LN326" s="92"/>
      <c r="LO326" s="92"/>
      <c r="LP326" s="92"/>
      <c r="LQ326" s="92"/>
      <c r="LR326" s="92"/>
      <c r="LS326" s="92"/>
      <c r="LT326" s="92"/>
      <c r="LU326" s="92"/>
      <c r="LV326" s="92"/>
      <c r="LW326" s="92"/>
      <c r="LX326" s="92"/>
      <c r="LY326" s="92"/>
      <c r="LZ326" s="92"/>
      <c r="MA326" s="92"/>
      <c r="MB326" s="92"/>
      <c r="MC326" s="92"/>
      <c r="MD326" s="92"/>
      <c r="ME326" s="92"/>
      <c r="MF326" s="92"/>
      <c r="MG326" s="92"/>
      <c r="MH326" s="92"/>
      <c r="MI326" s="92"/>
      <c r="MJ326" s="92"/>
      <c r="MK326" s="92"/>
      <c r="ML326" s="92"/>
      <c r="MM326" s="92"/>
      <c r="MN326" s="92"/>
      <c r="MO326" s="92"/>
      <c r="MP326" s="92"/>
      <c r="MQ326" s="92"/>
      <c r="MR326" s="92"/>
      <c r="MS326" s="92"/>
      <c r="MT326" s="92"/>
      <c r="MU326" s="92"/>
      <c r="MV326" s="92"/>
      <c r="MW326" s="92"/>
      <c r="MX326" s="92"/>
      <c r="MY326" s="92"/>
      <c r="MZ326" s="92"/>
      <c r="NA326" s="92"/>
      <c r="NB326" s="92"/>
      <c r="NC326" s="92"/>
      <c r="ND326" s="92"/>
      <c r="NE326" s="92"/>
      <c r="NF326" s="92"/>
      <c r="NG326" s="92"/>
      <c r="NH326" s="92"/>
      <c r="NI326" s="92"/>
      <c r="NJ326" s="92"/>
      <c r="NK326" s="92"/>
      <c r="NL326" s="92"/>
      <c r="NM326" s="92"/>
      <c r="NN326" s="92"/>
      <c r="NO326" s="92"/>
      <c r="NP326" s="92"/>
      <c r="NQ326" s="92"/>
      <c r="NR326" s="92"/>
      <c r="NS326" s="92"/>
      <c r="NT326" s="92"/>
      <c r="NU326" s="92"/>
      <c r="NV326" s="92"/>
      <c r="NW326" s="92"/>
      <c r="NX326" s="92"/>
      <c r="NY326" s="92"/>
      <c r="NZ326" s="92"/>
      <c r="OA326" s="92"/>
      <c r="OB326" s="92"/>
      <c r="OC326" s="92"/>
      <c r="OD326" s="92"/>
      <c r="OE326" s="92"/>
      <c r="OF326" s="92"/>
      <c r="OG326" s="92"/>
      <c r="OH326" s="92"/>
      <c r="OI326" s="92"/>
      <c r="OJ326" s="92"/>
      <c r="OK326" s="92"/>
      <c r="OL326" s="92"/>
      <c r="OM326" s="92"/>
      <c r="ON326" s="92"/>
      <c r="OO326" s="92"/>
      <c r="OP326" s="92"/>
      <c r="OQ326" s="92"/>
      <c r="OR326" s="92"/>
      <c r="OS326" s="92"/>
      <c r="OT326" s="92"/>
      <c r="OU326" s="92"/>
      <c r="OV326" s="92"/>
      <c r="OW326" s="92"/>
      <c r="OX326" s="92"/>
      <c r="OY326" s="92"/>
      <c r="OZ326" s="92"/>
      <c r="PA326" s="92"/>
      <c r="PB326" s="92"/>
      <c r="PC326" s="92"/>
      <c r="PD326" s="92"/>
      <c r="PE326" s="92"/>
      <c r="PF326" s="92"/>
      <c r="PG326" s="92"/>
      <c r="PH326" s="92"/>
      <c r="PI326" s="92"/>
      <c r="PJ326" s="92"/>
      <c r="PK326" s="92"/>
      <c r="PL326" s="92"/>
      <c r="PM326" s="92"/>
      <c r="PN326" s="92"/>
      <c r="PO326" s="92"/>
      <c r="PP326" s="92"/>
      <c r="PQ326" s="92"/>
      <c r="PR326" s="92"/>
      <c r="PS326" s="92"/>
      <c r="PT326" s="92"/>
      <c r="PU326" s="92"/>
      <c r="PV326" s="92"/>
      <c r="PW326" s="92"/>
      <c r="PX326" s="92"/>
      <c r="PY326" s="92"/>
      <c r="PZ326" s="92"/>
      <c r="QA326" s="92"/>
      <c r="QB326" s="92"/>
      <c r="QC326" s="92"/>
      <c r="QD326" s="92"/>
      <c r="QE326" s="92"/>
      <c r="QF326" s="92"/>
      <c r="QG326" s="92"/>
      <c r="QH326" s="92"/>
      <c r="QI326" s="92"/>
      <c r="QJ326" s="92"/>
      <c r="QK326" s="92"/>
      <c r="QL326" s="92"/>
      <c r="QM326" s="92"/>
      <c r="QN326" s="92"/>
      <c r="QO326" s="92"/>
      <c r="QP326" s="92"/>
      <c r="QQ326" s="92"/>
      <c r="QR326" s="92"/>
      <c r="QS326" s="92"/>
      <c r="QT326" s="92"/>
      <c r="QU326" s="92"/>
      <c r="QV326" s="92"/>
      <c r="QW326" s="92"/>
      <c r="QX326" s="92"/>
      <c r="QY326" s="92"/>
      <c r="QZ326" s="92"/>
      <c r="RA326" s="92"/>
      <c r="RB326" s="92"/>
      <c r="RC326" s="92"/>
      <c r="RD326" s="92"/>
      <c r="RE326" s="92"/>
      <c r="RF326" s="92"/>
      <c r="RG326" s="92"/>
      <c r="RH326" s="92"/>
      <c r="RI326" s="92"/>
      <c r="RJ326" s="92"/>
      <c r="RK326" s="92"/>
      <c r="RL326" s="92"/>
      <c r="RM326" s="92"/>
      <c r="RN326" s="92"/>
      <c r="RO326" s="92"/>
      <c r="RP326" s="92"/>
      <c r="RQ326" s="92"/>
      <c r="RR326" s="92"/>
      <c r="RS326" s="92"/>
      <c r="RT326" s="92"/>
      <c r="RU326" s="92"/>
      <c r="RV326" s="92"/>
      <c r="RW326" s="92"/>
      <c r="RX326" s="92"/>
      <c r="RY326" s="92"/>
      <c r="RZ326" s="92"/>
      <c r="SA326" s="92"/>
      <c r="SB326" s="92"/>
      <c r="SC326" s="92"/>
      <c r="SD326" s="92"/>
      <c r="SE326" s="92"/>
      <c r="SF326" s="92"/>
      <c r="SG326" s="92"/>
      <c r="SH326" s="92"/>
      <c r="SI326" s="92"/>
      <c r="SJ326" s="92"/>
      <c r="SK326" s="92"/>
      <c r="SL326" s="92"/>
      <c r="SM326" s="92"/>
      <c r="SN326" s="92"/>
      <c r="SO326" s="92"/>
      <c r="SP326" s="92"/>
      <c r="SQ326" s="92"/>
      <c r="SR326" s="92"/>
      <c r="SS326" s="92"/>
      <c r="ST326" s="92"/>
      <c r="SU326" s="92"/>
      <c r="SV326" s="92"/>
      <c r="SW326" s="92"/>
      <c r="SX326" s="92"/>
      <c r="SY326" s="92"/>
      <c r="SZ326" s="92"/>
      <c r="TA326" s="92"/>
      <c r="TB326" s="92"/>
      <c r="TC326" s="92"/>
      <c r="TD326" s="92"/>
      <c r="TE326" s="92"/>
      <c r="TF326" s="92"/>
      <c r="TG326" s="92"/>
      <c r="TH326" s="92"/>
      <c r="TI326" s="92"/>
      <c r="TJ326" s="92"/>
      <c r="TK326" s="92"/>
      <c r="TL326" s="92"/>
      <c r="TM326" s="92"/>
      <c r="TN326" s="92"/>
      <c r="TO326" s="92"/>
      <c r="TP326" s="92"/>
      <c r="TQ326" s="92"/>
      <c r="TR326" s="92"/>
      <c r="TS326" s="92"/>
      <c r="TT326" s="92"/>
      <c r="TU326" s="92"/>
      <c r="TV326" s="92"/>
      <c r="TW326" s="92"/>
      <c r="TX326" s="92"/>
      <c r="TY326" s="92"/>
      <c r="TZ326" s="92"/>
      <c r="UA326" s="92"/>
      <c r="UB326" s="92"/>
      <c r="UC326" s="92"/>
      <c r="UD326" s="92"/>
      <c r="UE326" s="92"/>
      <c r="UF326" s="92"/>
      <c r="UG326" s="92"/>
      <c r="UH326" s="92"/>
      <c r="UI326" s="92"/>
      <c r="UJ326" s="92"/>
      <c r="UK326" s="92"/>
      <c r="UL326" s="92"/>
      <c r="UM326" s="92"/>
      <c r="UN326" s="92"/>
      <c r="UO326" s="92"/>
      <c r="UP326" s="92"/>
      <c r="UQ326" s="92"/>
      <c r="UR326" s="92"/>
      <c r="US326" s="92"/>
      <c r="UT326" s="92"/>
      <c r="UU326" s="92"/>
      <c r="UV326" s="92"/>
      <c r="UW326" s="92"/>
      <c r="UX326" s="92"/>
      <c r="UY326" s="92"/>
      <c r="UZ326" s="92"/>
      <c r="VA326" s="92"/>
      <c r="VB326" s="92"/>
      <c r="VC326" s="92"/>
      <c r="VD326" s="92"/>
      <c r="VE326" s="92"/>
      <c r="VF326" s="92"/>
      <c r="VG326" s="92"/>
      <c r="VH326" s="92"/>
      <c r="VI326" s="92"/>
      <c r="VJ326" s="92"/>
      <c r="VK326" s="92"/>
      <c r="VL326" s="92"/>
      <c r="VM326" s="92"/>
      <c r="VN326" s="92"/>
      <c r="VO326" s="92"/>
      <c r="VP326" s="92"/>
      <c r="VQ326" s="92"/>
      <c r="VR326" s="92"/>
      <c r="VS326" s="92"/>
      <c r="VT326" s="92"/>
      <c r="VU326" s="92"/>
      <c r="VV326" s="92"/>
      <c r="VW326" s="92"/>
      <c r="VX326" s="92"/>
      <c r="VY326" s="92"/>
      <c r="VZ326" s="92"/>
      <c r="WA326" s="92"/>
      <c r="WB326" s="92"/>
      <c r="WC326" s="92"/>
      <c r="WD326" s="92"/>
      <c r="WE326" s="92"/>
      <c r="WF326" s="92"/>
      <c r="WG326" s="92"/>
      <c r="WH326" s="92"/>
      <c r="WI326" s="92"/>
      <c r="WJ326" s="92"/>
      <c r="WK326" s="92"/>
      <c r="WL326" s="92"/>
      <c r="WM326" s="92"/>
      <c r="WN326" s="92"/>
      <c r="WO326" s="92"/>
      <c r="WP326" s="92"/>
      <c r="WQ326" s="92"/>
      <c r="WR326" s="92"/>
      <c r="WS326" s="92"/>
      <c r="WT326" s="92"/>
      <c r="WU326" s="92"/>
      <c r="WV326" s="92"/>
      <c r="WW326" s="92"/>
      <c r="WX326" s="92"/>
      <c r="WY326" s="92"/>
      <c r="WZ326" s="92"/>
      <c r="XA326" s="92"/>
      <c r="XB326" s="92"/>
      <c r="XC326" s="92"/>
      <c r="XD326" s="92"/>
      <c r="XE326" s="92"/>
      <c r="XF326" s="92"/>
      <c r="XG326" s="92"/>
      <c r="XH326" s="92"/>
      <c r="XI326" s="92"/>
      <c r="XJ326" s="92"/>
      <c r="XK326" s="92"/>
      <c r="XL326" s="92"/>
      <c r="XM326" s="92"/>
      <c r="XN326" s="92"/>
      <c r="XO326" s="92"/>
      <c r="XP326" s="92"/>
      <c r="XQ326" s="92"/>
      <c r="XR326" s="92"/>
      <c r="XS326" s="92"/>
      <c r="XT326" s="92"/>
      <c r="XU326" s="92"/>
      <c r="XV326" s="92"/>
      <c r="XW326" s="92"/>
      <c r="XX326" s="92"/>
      <c r="XY326" s="92"/>
      <c r="XZ326" s="92"/>
      <c r="YA326" s="92"/>
      <c r="YB326" s="92"/>
      <c r="YC326" s="92"/>
      <c r="YD326" s="92"/>
      <c r="YE326" s="92"/>
      <c r="YF326" s="92"/>
      <c r="YG326" s="92"/>
      <c r="YH326" s="92"/>
      <c r="YI326" s="92"/>
      <c r="YJ326" s="92"/>
      <c r="YK326" s="92"/>
      <c r="YL326" s="92"/>
      <c r="YM326" s="92"/>
      <c r="YN326" s="92"/>
      <c r="YO326" s="92"/>
      <c r="YP326" s="92"/>
      <c r="YQ326" s="92"/>
      <c r="YR326" s="92"/>
      <c r="YS326" s="92"/>
      <c r="YT326" s="92"/>
      <c r="YU326" s="92"/>
      <c r="YV326" s="92"/>
      <c r="YW326" s="92"/>
      <c r="YX326" s="92"/>
      <c r="YY326" s="92"/>
      <c r="YZ326" s="92"/>
      <c r="ZA326" s="92"/>
      <c r="ZB326" s="92"/>
      <c r="ZC326" s="92"/>
      <c r="ZD326" s="92"/>
      <c r="ZE326" s="92"/>
      <c r="ZF326" s="92"/>
      <c r="ZG326" s="92"/>
      <c r="ZH326" s="92"/>
      <c r="ZI326" s="92"/>
      <c r="ZJ326" s="92"/>
      <c r="ZK326" s="92"/>
      <c r="ZL326" s="92"/>
      <c r="ZM326" s="92"/>
      <c r="ZN326" s="92"/>
      <c r="ZO326" s="92"/>
      <c r="ZP326" s="92"/>
      <c r="ZQ326" s="92"/>
      <c r="ZR326" s="92"/>
      <c r="ZS326" s="92"/>
      <c r="ZT326" s="92"/>
      <c r="ZU326" s="92"/>
      <c r="ZV326" s="92"/>
      <c r="ZW326" s="92"/>
      <c r="ZX326" s="92"/>
      <c r="ZY326" s="92"/>
      <c r="ZZ326" s="92"/>
      <c r="AAA326" s="92"/>
      <c r="AAB326" s="92"/>
      <c r="AAC326" s="92"/>
      <c r="AAD326" s="92"/>
      <c r="AAE326" s="92"/>
      <c r="AAF326" s="92"/>
      <c r="AAG326" s="92"/>
      <c r="AAH326" s="92"/>
      <c r="AAI326" s="92"/>
      <c r="AAJ326" s="92"/>
      <c r="AAK326" s="92"/>
      <c r="AAL326" s="92"/>
      <c r="AAM326" s="92"/>
      <c r="AAN326" s="92"/>
      <c r="AAO326" s="92"/>
      <c r="AAP326" s="92"/>
      <c r="AAQ326" s="92"/>
      <c r="AAR326" s="92"/>
      <c r="AAS326" s="92"/>
      <c r="AAT326" s="92"/>
      <c r="AAU326" s="92"/>
      <c r="AAV326" s="92"/>
      <c r="AAW326" s="92"/>
      <c r="AAX326" s="92"/>
      <c r="AAY326" s="92"/>
      <c r="AAZ326" s="92"/>
      <c r="ABA326" s="92"/>
      <c r="ABB326" s="92"/>
      <c r="ABC326" s="92"/>
      <c r="ABD326" s="92"/>
      <c r="ABE326" s="92"/>
      <c r="ABF326" s="92"/>
      <c r="ABG326" s="92"/>
      <c r="ABH326" s="92"/>
      <c r="ABI326" s="92"/>
      <c r="ABJ326" s="92"/>
      <c r="ABK326" s="92"/>
      <c r="ABL326" s="92"/>
      <c r="ABM326" s="92"/>
      <c r="ABN326" s="92"/>
      <c r="ABO326" s="92"/>
      <c r="ABP326" s="92"/>
      <c r="ABQ326" s="92"/>
      <c r="ABR326" s="92"/>
      <c r="ABS326" s="92"/>
      <c r="ABT326" s="92"/>
      <c r="ABU326" s="92"/>
      <c r="ABV326" s="92"/>
      <c r="ABW326" s="92"/>
      <c r="ABX326" s="92"/>
      <c r="ABY326" s="92"/>
      <c r="ABZ326" s="92"/>
      <c r="ACA326" s="92"/>
      <c r="ACB326" s="92"/>
      <c r="ACC326" s="92"/>
      <c r="ACD326" s="92"/>
      <c r="ACE326" s="92"/>
      <c r="ACF326" s="92"/>
      <c r="ACG326" s="92"/>
      <c r="ACH326" s="92"/>
      <c r="ACI326" s="92"/>
      <c r="ACJ326" s="92"/>
      <c r="ACK326" s="92"/>
      <c r="ACL326" s="92"/>
      <c r="ACM326" s="92"/>
      <c r="ACN326" s="92"/>
      <c r="ACO326" s="92"/>
      <c r="ACP326" s="92"/>
      <c r="ACQ326" s="92"/>
      <c r="ACR326" s="92"/>
      <c r="ACS326" s="92"/>
      <c r="ACT326" s="92"/>
      <c r="ACU326" s="92"/>
      <c r="ACV326" s="92"/>
      <c r="ACW326" s="92"/>
      <c r="ACX326" s="92"/>
      <c r="ACY326" s="92"/>
      <c r="ACZ326" s="92"/>
      <c r="ADA326" s="92"/>
      <c r="ADB326" s="92"/>
      <c r="ADC326" s="92"/>
      <c r="ADD326" s="92"/>
      <c r="ADE326" s="92"/>
      <c r="ADF326" s="92"/>
      <c r="ADG326" s="92"/>
      <c r="ADH326" s="92"/>
      <c r="ADI326" s="92"/>
      <c r="ADJ326" s="92"/>
      <c r="ADK326" s="92"/>
      <c r="ADL326" s="92"/>
      <c r="ADM326" s="92"/>
      <c r="ADN326" s="92"/>
      <c r="ADO326" s="92"/>
      <c r="ADP326" s="92"/>
      <c r="ADQ326" s="92"/>
      <c r="ADR326" s="92"/>
      <c r="ADS326" s="92"/>
      <c r="ADT326" s="92"/>
      <c r="ADU326" s="92"/>
      <c r="ADV326" s="92"/>
      <c r="ADW326" s="92"/>
      <c r="ADX326" s="92"/>
      <c r="ADY326" s="92"/>
      <c r="ADZ326" s="92"/>
      <c r="AEA326" s="92"/>
      <c r="AEB326" s="92"/>
      <c r="AEC326" s="92"/>
      <c r="AED326" s="92"/>
      <c r="AEE326" s="92"/>
      <c r="AEF326" s="92"/>
      <c r="AEG326" s="92"/>
      <c r="AEH326" s="92"/>
      <c r="AEI326" s="92"/>
      <c r="AEJ326" s="92"/>
      <c r="AEK326" s="92"/>
      <c r="AEL326" s="92"/>
      <c r="AEM326" s="92"/>
      <c r="AEN326" s="92"/>
      <c r="AEO326" s="92"/>
      <c r="AEP326" s="92"/>
      <c r="AEQ326" s="92"/>
      <c r="AER326" s="92"/>
      <c r="AES326" s="92"/>
      <c r="AET326" s="92"/>
      <c r="AEU326" s="92"/>
      <c r="AEV326" s="92"/>
      <c r="AEW326" s="92"/>
      <c r="AEX326" s="92"/>
      <c r="AEY326" s="92"/>
      <c r="AEZ326" s="92"/>
      <c r="AFA326" s="92"/>
      <c r="AFB326" s="92"/>
      <c r="AFC326" s="92"/>
      <c r="AFD326" s="92"/>
      <c r="AFE326" s="92"/>
      <c r="AFF326" s="92"/>
      <c r="AFG326" s="92"/>
      <c r="AFH326" s="92"/>
      <c r="AFI326" s="92"/>
      <c r="AFJ326" s="92"/>
      <c r="AFK326" s="92"/>
      <c r="AFL326" s="92"/>
      <c r="AFM326" s="92"/>
      <c r="AFN326" s="92"/>
      <c r="AFO326" s="92"/>
      <c r="AFP326" s="92"/>
      <c r="AFQ326" s="92"/>
      <c r="AFR326" s="92"/>
      <c r="AFS326" s="92"/>
      <c r="AFT326" s="92"/>
      <c r="AFU326" s="92"/>
      <c r="AFV326" s="92"/>
      <c r="AFW326" s="92"/>
      <c r="AFX326" s="92"/>
      <c r="AFY326" s="92"/>
      <c r="AFZ326" s="92"/>
      <c r="AGA326" s="92"/>
      <c r="AGB326" s="92"/>
      <c r="AGC326" s="92"/>
      <c r="AGD326" s="92"/>
      <c r="AGE326" s="92"/>
      <c r="AGF326" s="92"/>
      <c r="AGG326" s="92"/>
      <c r="AGH326" s="92"/>
      <c r="AGI326" s="92"/>
      <c r="AGJ326" s="92"/>
      <c r="AGK326" s="92"/>
      <c r="AGL326" s="92"/>
      <c r="AGM326" s="92"/>
      <c r="AGN326" s="92"/>
      <c r="AGO326" s="92"/>
      <c r="AGP326" s="92"/>
      <c r="AGQ326" s="92"/>
      <c r="AGR326" s="92"/>
      <c r="AGS326" s="92"/>
      <c r="AGT326" s="92"/>
      <c r="AGU326" s="92"/>
      <c r="AGV326" s="92"/>
      <c r="AGW326" s="92"/>
      <c r="AGX326" s="92"/>
      <c r="AGY326" s="92"/>
      <c r="AGZ326" s="92"/>
      <c r="AHA326" s="92"/>
      <c r="AHB326" s="92"/>
      <c r="AHC326" s="92"/>
      <c r="AHD326" s="92"/>
      <c r="AHE326" s="92"/>
      <c r="AHF326" s="92"/>
      <c r="AHG326" s="92"/>
      <c r="AHH326" s="92"/>
      <c r="AHI326" s="92"/>
      <c r="AHJ326" s="92"/>
      <c r="AHK326" s="92"/>
      <c r="AHL326" s="92"/>
      <c r="AHM326" s="92"/>
      <c r="AHN326" s="92"/>
      <c r="AHO326" s="92"/>
      <c r="AHP326" s="92"/>
      <c r="AHQ326" s="92"/>
      <c r="AHR326" s="92"/>
      <c r="AHS326" s="92"/>
      <c r="AHT326" s="92"/>
      <c r="AHU326" s="92"/>
      <c r="AHV326" s="92"/>
      <c r="AHW326" s="92"/>
      <c r="AHX326" s="92"/>
      <c r="AHY326" s="92"/>
      <c r="AHZ326" s="92"/>
      <c r="AIA326" s="92"/>
      <c r="AIB326" s="92"/>
      <c r="AIC326" s="92"/>
      <c r="AID326" s="92"/>
      <c r="AIE326" s="92"/>
      <c r="AIF326" s="92"/>
      <c r="AIG326" s="92"/>
      <c r="AIH326" s="92"/>
      <c r="AII326" s="92"/>
      <c r="AIJ326" s="92"/>
      <c r="AIK326" s="92"/>
      <c r="AIL326" s="92"/>
      <c r="AIM326" s="92"/>
      <c r="AIN326" s="92"/>
      <c r="AIO326" s="92"/>
      <c r="AIP326" s="92"/>
      <c r="AIQ326" s="92"/>
      <c r="AIR326" s="92"/>
      <c r="AIS326" s="92"/>
      <c r="AIT326" s="92"/>
      <c r="AIU326" s="92"/>
      <c r="AIV326" s="92"/>
      <c r="AIW326" s="92"/>
      <c r="AIX326" s="92"/>
      <c r="AIY326" s="92"/>
      <c r="AIZ326" s="92"/>
      <c r="AJA326" s="92"/>
      <c r="AJB326" s="92"/>
      <c r="AJC326" s="92"/>
      <c r="AJD326" s="92"/>
      <c r="AJE326" s="92"/>
      <c r="AJF326" s="92"/>
      <c r="AJG326" s="92"/>
      <c r="AJH326" s="92"/>
      <c r="AJI326" s="92"/>
      <c r="AJJ326" s="92"/>
      <c r="AJK326" s="92"/>
    </row>
    <row r="327" spans="1:947" s="515" customFormat="1" ht="12.75" customHeight="1">
      <c r="A327" s="93"/>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c r="CM327" s="92"/>
      <c r="CN327" s="92"/>
      <c r="CO327" s="92"/>
      <c r="CP327" s="92"/>
      <c r="CQ327" s="92"/>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2"/>
      <c r="DV327" s="92"/>
      <c r="DW327" s="92"/>
      <c r="DX327" s="92"/>
      <c r="DY327" s="92"/>
      <c r="DZ327" s="92"/>
      <c r="EA327" s="92"/>
      <c r="EB327" s="92"/>
      <c r="EC327" s="92"/>
      <c r="ED327" s="92"/>
      <c r="EE327" s="92"/>
      <c r="EF327" s="92"/>
      <c r="EG327" s="92"/>
      <c r="EH327" s="92"/>
      <c r="EI327" s="92"/>
      <c r="EJ327" s="92"/>
      <c r="EK327" s="92"/>
      <c r="EL327" s="92"/>
      <c r="EM327" s="92"/>
      <c r="EN327" s="92"/>
      <c r="EO327" s="92"/>
      <c r="EP327" s="92"/>
      <c r="EQ327" s="92"/>
      <c r="ER327" s="92"/>
      <c r="ES327" s="92"/>
      <c r="ET327" s="92"/>
      <c r="EU327" s="92"/>
      <c r="EV327" s="92"/>
      <c r="EW327" s="92"/>
      <c r="EX327" s="92"/>
      <c r="EY327" s="92"/>
      <c r="EZ327" s="92"/>
      <c r="FA327" s="92"/>
      <c r="FB327" s="92"/>
      <c r="FC327" s="92"/>
      <c r="FD327" s="92"/>
      <c r="FE327" s="92"/>
      <c r="FF327" s="92"/>
      <c r="FG327" s="92"/>
      <c r="FH327" s="92"/>
      <c r="FI327" s="92"/>
      <c r="FJ327" s="92"/>
      <c r="FK327" s="92"/>
      <c r="FL327" s="92"/>
      <c r="FM327" s="92"/>
      <c r="FN327" s="92"/>
      <c r="FO327" s="92"/>
      <c r="FP327" s="92"/>
      <c r="FQ327" s="92"/>
      <c r="FR327" s="92"/>
      <c r="FS327" s="92"/>
      <c r="FT327" s="92"/>
      <c r="FU327" s="92"/>
      <c r="FV327" s="92"/>
      <c r="FW327" s="92"/>
      <c r="FX327" s="92"/>
      <c r="FY327" s="92"/>
      <c r="FZ327" s="92"/>
      <c r="GA327" s="92"/>
      <c r="GB327" s="92"/>
      <c r="GC327" s="92"/>
      <c r="GD327" s="92"/>
      <c r="GE327" s="92"/>
      <c r="GF327" s="92"/>
      <c r="GG327" s="92"/>
      <c r="GH327" s="92"/>
      <c r="GI327" s="92"/>
      <c r="GJ327" s="92"/>
      <c r="GK327" s="92"/>
      <c r="GL327" s="92"/>
      <c r="GM327" s="92"/>
      <c r="GN327" s="92"/>
      <c r="GO327" s="92"/>
      <c r="GP327" s="92"/>
      <c r="GQ327" s="92"/>
      <c r="GR327" s="92"/>
      <c r="GS327" s="92"/>
      <c r="GT327" s="92"/>
      <c r="GU327" s="92"/>
      <c r="GV327" s="92"/>
      <c r="GW327" s="92"/>
      <c r="GX327" s="92"/>
      <c r="GY327" s="92"/>
      <c r="GZ327" s="92"/>
      <c r="HA327" s="92"/>
      <c r="HB327" s="92"/>
      <c r="HC327" s="92"/>
      <c r="HD327" s="92"/>
      <c r="HE327" s="92"/>
      <c r="HF327" s="92"/>
      <c r="HG327" s="92"/>
      <c r="HH327" s="92"/>
      <c r="HI327" s="92"/>
      <c r="HJ327" s="92"/>
      <c r="HK327" s="92"/>
      <c r="HL327" s="92"/>
      <c r="HM327" s="92"/>
      <c r="HN327" s="92"/>
      <c r="HO327" s="92"/>
      <c r="HP327" s="92"/>
      <c r="HQ327" s="92"/>
      <c r="HR327" s="92"/>
      <c r="HS327" s="92"/>
      <c r="HT327" s="92"/>
      <c r="HU327" s="92"/>
      <c r="HV327" s="92"/>
      <c r="HW327" s="92"/>
      <c r="HX327" s="92"/>
      <c r="HY327" s="92"/>
      <c r="HZ327" s="92"/>
      <c r="IA327" s="92"/>
      <c r="IB327" s="92"/>
      <c r="IC327" s="92"/>
      <c r="ID327" s="92"/>
      <c r="IE327" s="92"/>
      <c r="IF327" s="92"/>
      <c r="IG327" s="92"/>
      <c r="IH327" s="92"/>
      <c r="II327" s="92"/>
      <c r="IJ327" s="92"/>
      <c r="IK327" s="92"/>
      <c r="IL327" s="92"/>
      <c r="IM327" s="92"/>
      <c r="IN327" s="92"/>
      <c r="IO327" s="92"/>
      <c r="IP327" s="92"/>
      <c r="IQ327" s="92"/>
      <c r="IR327" s="92"/>
      <c r="IS327" s="92"/>
      <c r="IT327" s="92"/>
      <c r="IU327" s="92"/>
      <c r="IV327" s="92"/>
      <c r="IW327" s="92"/>
      <c r="IX327" s="92"/>
      <c r="IY327" s="92"/>
      <c r="IZ327" s="92"/>
      <c r="JA327" s="92"/>
      <c r="JB327" s="92"/>
      <c r="JC327" s="92"/>
      <c r="JD327" s="92"/>
      <c r="JE327" s="92"/>
      <c r="JF327" s="92"/>
      <c r="JG327" s="92"/>
      <c r="JH327" s="92"/>
      <c r="JI327" s="92"/>
      <c r="JJ327" s="92"/>
      <c r="JK327" s="92"/>
      <c r="JL327" s="92"/>
      <c r="JM327" s="92"/>
      <c r="JN327" s="92"/>
      <c r="JO327" s="92"/>
      <c r="JP327" s="92"/>
      <c r="JQ327" s="92"/>
      <c r="JR327" s="92"/>
      <c r="JS327" s="92"/>
      <c r="JT327" s="92"/>
      <c r="JU327" s="92"/>
      <c r="JV327" s="92"/>
      <c r="JW327" s="92"/>
      <c r="JX327" s="92"/>
      <c r="JY327" s="92"/>
      <c r="JZ327" s="92"/>
      <c r="KA327" s="92"/>
      <c r="KB327" s="92"/>
      <c r="KC327" s="92"/>
      <c r="KD327" s="92"/>
      <c r="KE327" s="92"/>
      <c r="KF327" s="92"/>
      <c r="KG327" s="92"/>
      <c r="KH327" s="92"/>
      <c r="KI327" s="92"/>
      <c r="KJ327" s="92"/>
      <c r="KK327" s="92"/>
      <c r="KL327" s="92"/>
      <c r="KM327" s="92"/>
      <c r="KN327" s="92"/>
      <c r="KO327" s="92"/>
      <c r="KP327" s="92"/>
      <c r="KQ327" s="92"/>
      <c r="KR327" s="92"/>
      <c r="KS327" s="92"/>
      <c r="KT327" s="92"/>
      <c r="KU327" s="92"/>
      <c r="KV327" s="92"/>
      <c r="KW327" s="92"/>
      <c r="KX327" s="92"/>
      <c r="KY327" s="92"/>
      <c r="KZ327" s="92"/>
      <c r="LA327" s="92"/>
      <c r="LB327" s="92"/>
      <c r="LC327" s="92"/>
      <c r="LD327" s="92"/>
      <c r="LE327" s="92"/>
      <c r="LF327" s="92"/>
      <c r="LG327" s="92"/>
      <c r="LH327" s="92"/>
      <c r="LI327" s="92"/>
      <c r="LJ327" s="92"/>
      <c r="LK327" s="92"/>
      <c r="LL327" s="92"/>
      <c r="LM327" s="92"/>
      <c r="LN327" s="92"/>
      <c r="LO327" s="92"/>
      <c r="LP327" s="92"/>
      <c r="LQ327" s="92"/>
      <c r="LR327" s="92"/>
      <c r="LS327" s="92"/>
      <c r="LT327" s="92"/>
      <c r="LU327" s="92"/>
      <c r="LV327" s="92"/>
      <c r="LW327" s="92"/>
      <c r="LX327" s="92"/>
      <c r="LY327" s="92"/>
      <c r="LZ327" s="92"/>
      <c r="MA327" s="92"/>
      <c r="MB327" s="92"/>
      <c r="MC327" s="92"/>
      <c r="MD327" s="92"/>
      <c r="ME327" s="92"/>
      <c r="MF327" s="92"/>
      <c r="MG327" s="92"/>
      <c r="MH327" s="92"/>
      <c r="MI327" s="92"/>
      <c r="MJ327" s="92"/>
      <c r="MK327" s="92"/>
      <c r="ML327" s="92"/>
      <c r="MM327" s="92"/>
      <c r="MN327" s="92"/>
      <c r="MO327" s="92"/>
      <c r="MP327" s="92"/>
      <c r="MQ327" s="92"/>
      <c r="MR327" s="92"/>
      <c r="MS327" s="92"/>
      <c r="MT327" s="92"/>
      <c r="MU327" s="92"/>
      <c r="MV327" s="92"/>
      <c r="MW327" s="92"/>
      <c r="MX327" s="92"/>
      <c r="MY327" s="92"/>
      <c r="MZ327" s="92"/>
      <c r="NA327" s="92"/>
      <c r="NB327" s="92"/>
      <c r="NC327" s="92"/>
      <c r="ND327" s="92"/>
      <c r="NE327" s="92"/>
      <c r="NF327" s="92"/>
      <c r="NG327" s="92"/>
      <c r="NH327" s="92"/>
      <c r="NI327" s="92"/>
      <c r="NJ327" s="92"/>
      <c r="NK327" s="92"/>
      <c r="NL327" s="92"/>
      <c r="NM327" s="92"/>
      <c r="NN327" s="92"/>
      <c r="NO327" s="92"/>
      <c r="NP327" s="92"/>
      <c r="NQ327" s="92"/>
      <c r="NR327" s="92"/>
      <c r="NS327" s="92"/>
      <c r="NT327" s="92"/>
      <c r="NU327" s="92"/>
      <c r="NV327" s="92"/>
      <c r="NW327" s="92"/>
      <c r="NX327" s="92"/>
      <c r="NY327" s="92"/>
      <c r="NZ327" s="92"/>
      <c r="OA327" s="92"/>
      <c r="OB327" s="92"/>
      <c r="OC327" s="92"/>
      <c r="OD327" s="92"/>
      <c r="OE327" s="92"/>
      <c r="OF327" s="92"/>
      <c r="OG327" s="92"/>
      <c r="OH327" s="92"/>
      <c r="OI327" s="92"/>
      <c r="OJ327" s="92"/>
      <c r="OK327" s="92"/>
      <c r="OL327" s="92"/>
      <c r="OM327" s="92"/>
      <c r="ON327" s="92"/>
      <c r="OO327" s="92"/>
      <c r="OP327" s="92"/>
      <c r="OQ327" s="92"/>
      <c r="OR327" s="92"/>
      <c r="OS327" s="92"/>
      <c r="OT327" s="92"/>
      <c r="OU327" s="92"/>
      <c r="OV327" s="92"/>
      <c r="OW327" s="92"/>
      <c r="OX327" s="92"/>
      <c r="OY327" s="92"/>
      <c r="OZ327" s="92"/>
      <c r="PA327" s="92"/>
      <c r="PB327" s="92"/>
      <c r="PC327" s="92"/>
      <c r="PD327" s="92"/>
      <c r="PE327" s="92"/>
      <c r="PF327" s="92"/>
      <c r="PG327" s="92"/>
      <c r="PH327" s="92"/>
      <c r="PI327" s="92"/>
      <c r="PJ327" s="92"/>
      <c r="PK327" s="92"/>
      <c r="PL327" s="92"/>
      <c r="PM327" s="92"/>
      <c r="PN327" s="92"/>
      <c r="PO327" s="92"/>
      <c r="PP327" s="92"/>
      <c r="PQ327" s="92"/>
      <c r="PR327" s="92"/>
      <c r="PS327" s="92"/>
      <c r="PT327" s="92"/>
      <c r="PU327" s="92"/>
      <c r="PV327" s="92"/>
      <c r="PW327" s="92"/>
      <c r="PX327" s="92"/>
      <c r="PY327" s="92"/>
      <c r="PZ327" s="92"/>
      <c r="QA327" s="92"/>
      <c r="QB327" s="92"/>
      <c r="QC327" s="92"/>
      <c r="QD327" s="92"/>
      <c r="QE327" s="92"/>
      <c r="QF327" s="92"/>
      <c r="QG327" s="92"/>
      <c r="QH327" s="92"/>
      <c r="QI327" s="92"/>
      <c r="QJ327" s="92"/>
      <c r="QK327" s="92"/>
      <c r="QL327" s="92"/>
      <c r="QM327" s="92"/>
      <c r="QN327" s="92"/>
      <c r="QO327" s="92"/>
      <c r="QP327" s="92"/>
      <c r="QQ327" s="92"/>
      <c r="QR327" s="92"/>
      <c r="QS327" s="92"/>
      <c r="QT327" s="92"/>
      <c r="QU327" s="92"/>
      <c r="QV327" s="92"/>
      <c r="QW327" s="92"/>
      <c r="QX327" s="92"/>
      <c r="QY327" s="92"/>
      <c r="QZ327" s="92"/>
      <c r="RA327" s="92"/>
      <c r="RB327" s="92"/>
      <c r="RC327" s="92"/>
      <c r="RD327" s="92"/>
      <c r="RE327" s="92"/>
      <c r="RF327" s="92"/>
      <c r="RG327" s="92"/>
      <c r="RH327" s="92"/>
      <c r="RI327" s="92"/>
      <c r="RJ327" s="92"/>
      <c r="RK327" s="92"/>
      <c r="RL327" s="92"/>
      <c r="RM327" s="92"/>
      <c r="RN327" s="92"/>
      <c r="RO327" s="92"/>
      <c r="RP327" s="92"/>
      <c r="RQ327" s="92"/>
      <c r="RR327" s="92"/>
      <c r="RS327" s="92"/>
      <c r="RT327" s="92"/>
      <c r="RU327" s="92"/>
      <c r="RV327" s="92"/>
      <c r="RW327" s="92"/>
      <c r="RX327" s="92"/>
      <c r="RY327" s="92"/>
      <c r="RZ327" s="92"/>
      <c r="SA327" s="92"/>
      <c r="SB327" s="92"/>
      <c r="SC327" s="92"/>
      <c r="SD327" s="92"/>
      <c r="SE327" s="92"/>
      <c r="SF327" s="92"/>
      <c r="SG327" s="92"/>
      <c r="SH327" s="92"/>
      <c r="SI327" s="92"/>
      <c r="SJ327" s="92"/>
      <c r="SK327" s="92"/>
      <c r="SL327" s="92"/>
      <c r="SM327" s="92"/>
      <c r="SN327" s="92"/>
      <c r="SO327" s="92"/>
      <c r="SP327" s="92"/>
      <c r="SQ327" s="92"/>
      <c r="SR327" s="92"/>
      <c r="SS327" s="92"/>
      <c r="ST327" s="92"/>
      <c r="SU327" s="92"/>
      <c r="SV327" s="92"/>
      <c r="SW327" s="92"/>
      <c r="SX327" s="92"/>
      <c r="SY327" s="92"/>
      <c r="SZ327" s="92"/>
      <c r="TA327" s="92"/>
      <c r="TB327" s="92"/>
      <c r="TC327" s="92"/>
      <c r="TD327" s="92"/>
      <c r="TE327" s="92"/>
      <c r="TF327" s="92"/>
      <c r="TG327" s="92"/>
      <c r="TH327" s="92"/>
      <c r="TI327" s="92"/>
      <c r="TJ327" s="92"/>
      <c r="TK327" s="92"/>
      <c r="TL327" s="92"/>
      <c r="TM327" s="92"/>
      <c r="TN327" s="92"/>
      <c r="TO327" s="92"/>
      <c r="TP327" s="92"/>
      <c r="TQ327" s="92"/>
      <c r="TR327" s="92"/>
      <c r="TS327" s="92"/>
      <c r="TT327" s="92"/>
      <c r="TU327" s="92"/>
      <c r="TV327" s="92"/>
      <c r="TW327" s="92"/>
      <c r="TX327" s="92"/>
      <c r="TY327" s="92"/>
      <c r="TZ327" s="92"/>
      <c r="UA327" s="92"/>
      <c r="UB327" s="92"/>
      <c r="UC327" s="92"/>
      <c r="UD327" s="92"/>
      <c r="UE327" s="92"/>
      <c r="UF327" s="92"/>
      <c r="UG327" s="92"/>
      <c r="UH327" s="92"/>
      <c r="UI327" s="92"/>
      <c r="UJ327" s="92"/>
      <c r="UK327" s="92"/>
      <c r="UL327" s="92"/>
      <c r="UM327" s="92"/>
      <c r="UN327" s="92"/>
      <c r="UO327" s="92"/>
      <c r="UP327" s="92"/>
      <c r="UQ327" s="92"/>
      <c r="UR327" s="92"/>
      <c r="US327" s="92"/>
      <c r="UT327" s="92"/>
      <c r="UU327" s="92"/>
      <c r="UV327" s="92"/>
      <c r="UW327" s="92"/>
      <c r="UX327" s="92"/>
      <c r="UY327" s="92"/>
      <c r="UZ327" s="92"/>
      <c r="VA327" s="92"/>
      <c r="VB327" s="92"/>
      <c r="VC327" s="92"/>
      <c r="VD327" s="92"/>
      <c r="VE327" s="92"/>
      <c r="VF327" s="92"/>
      <c r="VG327" s="92"/>
      <c r="VH327" s="92"/>
      <c r="VI327" s="92"/>
      <c r="VJ327" s="92"/>
      <c r="VK327" s="92"/>
      <c r="VL327" s="92"/>
      <c r="VM327" s="92"/>
      <c r="VN327" s="92"/>
      <c r="VO327" s="92"/>
      <c r="VP327" s="92"/>
      <c r="VQ327" s="92"/>
      <c r="VR327" s="92"/>
      <c r="VS327" s="92"/>
      <c r="VT327" s="92"/>
      <c r="VU327" s="92"/>
      <c r="VV327" s="92"/>
      <c r="VW327" s="92"/>
      <c r="VX327" s="92"/>
      <c r="VY327" s="92"/>
      <c r="VZ327" s="92"/>
      <c r="WA327" s="92"/>
      <c r="WB327" s="92"/>
      <c r="WC327" s="92"/>
      <c r="WD327" s="92"/>
      <c r="WE327" s="92"/>
      <c r="WF327" s="92"/>
      <c r="WG327" s="92"/>
      <c r="WH327" s="92"/>
      <c r="WI327" s="92"/>
      <c r="WJ327" s="92"/>
      <c r="WK327" s="92"/>
      <c r="WL327" s="92"/>
      <c r="WM327" s="92"/>
      <c r="WN327" s="92"/>
      <c r="WO327" s="92"/>
      <c r="WP327" s="92"/>
      <c r="WQ327" s="92"/>
      <c r="WR327" s="92"/>
      <c r="WS327" s="92"/>
      <c r="WT327" s="92"/>
      <c r="WU327" s="92"/>
      <c r="WV327" s="92"/>
      <c r="WW327" s="92"/>
      <c r="WX327" s="92"/>
      <c r="WY327" s="92"/>
      <c r="WZ327" s="92"/>
      <c r="XA327" s="92"/>
      <c r="XB327" s="92"/>
      <c r="XC327" s="92"/>
      <c r="XD327" s="92"/>
      <c r="XE327" s="92"/>
      <c r="XF327" s="92"/>
      <c r="XG327" s="92"/>
      <c r="XH327" s="92"/>
      <c r="XI327" s="92"/>
      <c r="XJ327" s="92"/>
      <c r="XK327" s="92"/>
      <c r="XL327" s="92"/>
      <c r="XM327" s="92"/>
      <c r="XN327" s="92"/>
      <c r="XO327" s="92"/>
      <c r="XP327" s="92"/>
      <c r="XQ327" s="92"/>
      <c r="XR327" s="92"/>
      <c r="XS327" s="92"/>
      <c r="XT327" s="92"/>
      <c r="XU327" s="92"/>
      <c r="XV327" s="92"/>
      <c r="XW327" s="92"/>
      <c r="XX327" s="92"/>
      <c r="XY327" s="92"/>
      <c r="XZ327" s="92"/>
      <c r="YA327" s="92"/>
      <c r="YB327" s="92"/>
      <c r="YC327" s="92"/>
      <c r="YD327" s="92"/>
      <c r="YE327" s="92"/>
      <c r="YF327" s="92"/>
      <c r="YG327" s="92"/>
      <c r="YH327" s="92"/>
      <c r="YI327" s="92"/>
      <c r="YJ327" s="92"/>
      <c r="YK327" s="92"/>
      <c r="YL327" s="92"/>
      <c r="YM327" s="92"/>
      <c r="YN327" s="92"/>
      <c r="YO327" s="92"/>
      <c r="YP327" s="92"/>
      <c r="YQ327" s="92"/>
      <c r="YR327" s="92"/>
      <c r="YS327" s="92"/>
      <c r="YT327" s="92"/>
      <c r="YU327" s="92"/>
      <c r="YV327" s="92"/>
      <c r="YW327" s="92"/>
      <c r="YX327" s="92"/>
      <c r="YY327" s="92"/>
      <c r="YZ327" s="92"/>
      <c r="ZA327" s="92"/>
      <c r="ZB327" s="92"/>
      <c r="ZC327" s="92"/>
      <c r="ZD327" s="92"/>
      <c r="ZE327" s="92"/>
      <c r="ZF327" s="92"/>
      <c r="ZG327" s="92"/>
      <c r="ZH327" s="92"/>
      <c r="ZI327" s="92"/>
      <c r="ZJ327" s="92"/>
      <c r="ZK327" s="92"/>
      <c r="ZL327" s="92"/>
      <c r="ZM327" s="92"/>
      <c r="ZN327" s="92"/>
      <c r="ZO327" s="92"/>
      <c r="ZP327" s="92"/>
      <c r="ZQ327" s="92"/>
      <c r="ZR327" s="92"/>
      <c r="ZS327" s="92"/>
      <c r="ZT327" s="92"/>
      <c r="ZU327" s="92"/>
      <c r="ZV327" s="92"/>
      <c r="ZW327" s="92"/>
      <c r="ZX327" s="92"/>
      <c r="ZY327" s="92"/>
      <c r="ZZ327" s="92"/>
      <c r="AAA327" s="92"/>
      <c r="AAB327" s="92"/>
      <c r="AAC327" s="92"/>
      <c r="AAD327" s="92"/>
      <c r="AAE327" s="92"/>
      <c r="AAF327" s="92"/>
      <c r="AAG327" s="92"/>
      <c r="AAH327" s="92"/>
      <c r="AAI327" s="92"/>
      <c r="AAJ327" s="92"/>
      <c r="AAK327" s="92"/>
      <c r="AAL327" s="92"/>
      <c r="AAM327" s="92"/>
      <c r="AAN327" s="92"/>
      <c r="AAO327" s="92"/>
      <c r="AAP327" s="92"/>
      <c r="AAQ327" s="92"/>
      <c r="AAR327" s="92"/>
      <c r="AAS327" s="92"/>
      <c r="AAT327" s="92"/>
      <c r="AAU327" s="92"/>
      <c r="AAV327" s="92"/>
      <c r="AAW327" s="92"/>
      <c r="AAX327" s="92"/>
      <c r="AAY327" s="92"/>
      <c r="AAZ327" s="92"/>
      <c r="ABA327" s="92"/>
      <c r="ABB327" s="92"/>
      <c r="ABC327" s="92"/>
      <c r="ABD327" s="92"/>
      <c r="ABE327" s="92"/>
      <c r="ABF327" s="92"/>
      <c r="ABG327" s="92"/>
      <c r="ABH327" s="92"/>
      <c r="ABI327" s="92"/>
      <c r="ABJ327" s="92"/>
      <c r="ABK327" s="92"/>
      <c r="ABL327" s="92"/>
      <c r="ABM327" s="92"/>
      <c r="ABN327" s="92"/>
      <c r="ABO327" s="92"/>
      <c r="ABP327" s="92"/>
      <c r="ABQ327" s="92"/>
      <c r="ABR327" s="92"/>
      <c r="ABS327" s="92"/>
      <c r="ABT327" s="92"/>
      <c r="ABU327" s="92"/>
      <c r="ABV327" s="92"/>
      <c r="ABW327" s="92"/>
      <c r="ABX327" s="92"/>
      <c r="ABY327" s="92"/>
      <c r="ABZ327" s="92"/>
      <c r="ACA327" s="92"/>
      <c r="ACB327" s="92"/>
      <c r="ACC327" s="92"/>
      <c r="ACD327" s="92"/>
      <c r="ACE327" s="92"/>
      <c r="ACF327" s="92"/>
      <c r="ACG327" s="92"/>
      <c r="ACH327" s="92"/>
      <c r="ACI327" s="92"/>
      <c r="ACJ327" s="92"/>
      <c r="ACK327" s="92"/>
      <c r="ACL327" s="92"/>
      <c r="ACM327" s="92"/>
      <c r="ACN327" s="92"/>
      <c r="ACO327" s="92"/>
      <c r="ACP327" s="92"/>
      <c r="ACQ327" s="92"/>
      <c r="ACR327" s="92"/>
      <c r="ACS327" s="92"/>
      <c r="ACT327" s="92"/>
      <c r="ACU327" s="92"/>
      <c r="ACV327" s="92"/>
      <c r="ACW327" s="92"/>
      <c r="ACX327" s="92"/>
      <c r="ACY327" s="92"/>
      <c r="ACZ327" s="92"/>
      <c r="ADA327" s="92"/>
      <c r="ADB327" s="92"/>
      <c r="ADC327" s="92"/>
      <c r="ADD327" s="92"/>
      <c r="ADE327" s="92"/>
      <c r="ADF327" s="92"/>
      <c r="ADG327" s="92"/>
      <c r="ADH327" s="92"/>
      <c r="ADI327" s="92"/>
      <c r="ADJ327" s="92"/>
      <c r="ADK327" s="92"/>
      <c r="ADL327" s="92"/>
      <c r="ADM327" s="92"/>
      <c r="ADN327" s="92"/>
      <c r="ADO327" s="92"/>
      <c r="ADP327" s="92"/>
      <c r="ADQ327" s="92"/>
      <c r="ADR327" s="92"/>
      <c r="ADS327" s="92"/>
      <c r="ADT327" s="92"/>
      <c r="ADU327" s="92"/>
      <c r="ADV327" s="92"/>
      <c r="ADW327" s="92"/>
      <c r="ADX327" s="92"/>
      <c r="ADY327" s="92"/>
      <c r="ADZ327" s="92"/>
      <c r="AEA327" s="92"/>
      <c r="AEB327" s="92"/>
      <c r="AEC327" s="92"/>
      <c r="AED327" s="92"/>
      <c r="AEE327" s="92"/>
      <c r="AEF327" s="92"/>
      <c r="AEG327" s="92"/>
      <c r="AEH327" s="92"/>
      <c r="AEI327" s="92"/>
      <c r="AEJ327" s="92"/>
      <c r="AEK327" s="92"/>
      <c r="AEL327" s="92"/>
      <c r="AEM327" s="92"/>
      <c r="AEN327" s="92"/>
      <c r="AEO327" s="92"/>
      <c r="AEP327" s="92"/>
      <c r="AEQ327" s="92"/>
      <c r="AER327" s="92"/>
      <c r="AES327" s="92"/>
      <c r="AET327" s="92"/>
      <c r="AEU327" s="92"/>
      <c r="AEV327" s="92"/>
      <c r="AEW327" s="92"/>
      <c r="AEX327" s="92"/>
      <c r="AEY327" s="92"/>
      <c r="AEZ327" s="92"/>
      <c r="AFA327" s="92"/>
      <c r="AFB327" s="92"/>
      <c r="AFC327" s="92"/>
      <c r="AFD327" s="92"/>
      <c r="AFE327" s="92"/>
      <c r="AFF327" s="92"/>
      <c r="AFG327" s="92"/>
      <c r="AFH327" s="92"/>
      <c r="AFI327" s="92"/>
      <c r="AFJ327" s="92"/>
      <c r="AFK327" s="92"/>
      <c r="AFL327" s="92"/>
      <c r="AFM327" s="92"/>
      <c r="AFN327" s="92"/>
      <c r="AFO327" s="92"/>
      <c r="AFP327" s="92"/>
      <c r="AFQ327" s="92"/>
      <c r="AFR327" s="92"/>
      <c r="AFS327" s="92"/>
      <c r="AFT327" s="92"/>
      <c r="AFU327" s="92"/>
      <c r="AFV327" s="92"/>
      <c r="AFW327" s="92"/>
      <c r="AFX327" s="92"/>
      <c r="AFY327" s="92"/>
      <c r="AFZ327" s="92"/>
      <c r="AGA327" s="92"/>
      <c r="AGB327" s="92"/>
      <c r="AGC327" s="92"/>
      <c r="AGD327" s="92"/>
      <c r="AGE327" s="92"/>
      <c r="AGF327" s="92"/>
      <c r="AGG327" s="92"/>
      <c r="AGH327" s="92"/>
      <c r="AGI327" s="92"/>
      <c r="AGJ327" s="92"/>
      <c r="AGK327" s="92"/>
      <c r="AGL327" s="92"/>
      <c r="AGM327" s="92"/>
      <c r="AGN327" s="92"/>
      <c r="AGO327" s="92"/>
      <c r="AGP327" s="92"/>
      <c r="AGQ327" s="92"/>
      <c r="AGR327" s="92"/>
      <c r="AGS327" s="92"/>
      <c r="AGT327" s="92"/>
      <c r="AGU327" s="92"/>
      <c r="AGV327" s="92"/>
      <c r="AGW327" s="92"/>
      <c r="AGX327" s="92"/>
      <c r="AGY327" s="92"/>
      <c r="AGZ327" s="92"/>
      <c r="AHA327" s="92"/>
      <c r="AHB327" s="92"/>
      <c r="AHC327" s="92"/>
      <c r="AHD327" s="92"/>
      <c r="AHE327" s="92"/>
      <c r="AHF327" s="92"/>
      <c r="AHG327" s="92"/>
      <c r="AHH327" s="92"/>
      <c r="AHI327" s="92"/>
      <c r="AHJ327" s="92"/>
      <c r="AHK327" s="92"/>
      <c r="AHL327" s="92"/>
      <c r="AHM327" s="92"/>
      <c r="AHN327" s="92"/>
      <c r="AHO327" s="92"/>
      <c r="AHP327" s="92"/>
      <c r="AHQ327" s="92"/>
      <c r="AHR327" s="92"/>
      <c r="AHS327" s="92"/>
      <c r="AHT327" s="92"/>
      <c r="AHU327" s="92"/>
      <c r="AHV327" s="92"/>
      <c r="AHW327" s="92"/>
      <c r="AHX327" s="92"/>
      <c r="AHY327" s="92"/>
      <c r="AHZ327" s="92"/>
      <c r="AIA327" s="92"/>
      <c r="AIB327" s="92"/>
      <c r="AIC327" s="92"/>
      <c r="AID327" s="92"/>
      <c r="AIE327" s="92"/>
      <c r="AIF327" s="92"/>
      <c r="AIG327" s="92"/>
      <c r="AIH327" s="92"/>
      <c r="AII327" s="92"/>
      <c r="AIJ327" s="92"/>
      <c r="AIK327" s="92"/>
      <c r="AIL327" s="92"/>
      <c r="AIM327" s="92"/>
      <c r="AIN327" s="92"/>
      <c r="AIO327" s="92"/>
      <c r="AIP327" s="92"/>
      <c r="AIQ327" s="92"/>
      <c r="AIR327" s="92"/>
      <c r="AIS327" s="92"/>
      <c r="AIT327" s="92"/>
      <c r="AIU327" s="92"/>
      <c r="AIV327" s="92"/>
      <c r="AIW327" s="92"/>
      <c r="AIX327" s="92"/>
      <c r="AIY327" s="92"/>
      <c r="AIZ327" s="92"/>
      <c r="AJA327" s="92"/>
      <c r="AJB327" s="92"/>
      <c r="AJC327" s="92"/>
      <c r="AJD327" s="92"/>
      <c r="AJE327" s="92"/>
      <c r="AJF327" s="92"/>
      <c r="AJG327" s="92"/>
      <c r="AJH327" s="92"/>
      <c r="AJI327" s="92"/>
      <c r="AJJ327" s="92"/>
      <c r="AJK327" s="92"/>
    </row>
    <row r="328" spans="1:947" s="515" customFormat="1" ht="12.75" customHeight="1">
      <c r="A328" s="93"/>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c r="CK328" s="92"/>
      <c r="CL328" s="92"/>
      <c r="CM328" s="92"/>
      <c r="CN328" s="92"/>
      <c r="CO328" s="92"/>
      <c r="CP328" s="92"/>
      <c r="CQ328" s="92"/>
      <c r="CR328" s="92"/>
      <c r="CS328" s="92"/>
      <c r="CT328" s="92"/>
      <c r="CU328" s="92"/>
      <c r="CV328" s="92"/>
      <c r="CW328" s="92"/>
      <c r="CX328" s="92"/>
      <c r="CY328" s="92"/>
      <c r="CZ328" s="92"/>
      <c r="DA328" s="92"/>
      <c r="DB328" s="92"/>
      <c r="DC328" s="92"/>
      <c r="DD328" s="92"/>
      <c r="DE328" s="92"/>
      <c r="DF328" s="92"/>
      <c r="DG328" s="92"/>
      <c r="DH328" s="92"/>
      <c r="DI328" s="92"/>
      <c r="DJ328" s="92"/>
      <c r="DK328" s="92"/>
      <c r="DL328" s="92"/>
      <c r="DM328" s="92"/>
      <c r="DN328" s="92"/>
      <c r="DO328" s="92"/>
      <c r="DP328" s="92"/>
      <c r="DQ328" s="92"/>
      <c r="DR328" s="92"/>
      <c r="DS328" s="92"/>
      <c r="DT328" s="92"/>
      <c r="DU328" s="92"/>
      <c r="DV328" s="92"/>
      <c r="DW328" s="92"/>
      <c r="DX328" s="92"/>
      <c r="DY328" s="92"/>
      <c r="DZ328" s="92"/>
      <c r="EA328" s="92"/>
      <c r="EB328" s="92"/>
      <c r="EC328" s="92"/>
      <c r="ED328" s="92"/>
      <c r="EE328" s="92"/>
      <c r="EF328" s="92"/>
      <c r="EG328" s="92"/>
      <c r="EH328" s="92"/>
      <c r="EI328" s="92"/>
      <c r="EJ328" s="92"/>
      <c r="EK328" s="92"/>
      <c r="EL328" s="92"/>
      <c r="EM328" s="92"/>
      <c r="EN328" s="92"/>
      <c r="EO328" s="92"/>
      <c r="EP328" s="92"/>
      <c r="EQ328" s="92"/>
      <c r="ER328" s="92"/>
      <c r="ES328" s="92"/>
      <c r="ET328" s="92"/>
      <c r="EU328" s="92"/>
      <c r="EV328" s="92"/>
      <c r="EW328" s="92"/>
      <c r="EX328" s="92"/>
      <c r="EY328" s="92"/>
      <c r="EZ328" s="92"/>
      <c r="FA328" s="92"/>
      <c r="FB328" s="92"/>
      <c r="FC328" s="92"/>
      <c r="FD328" s="92"/>
      <c r="FE328" s="92"/>
      <c r="FF328" s="92"/>
      <c r="FG328" s="92"/>
      <c r="FH328" s="92"/>
      <c r="FI328" s="92"/>
      <c r="FJ328" s="92"/>
      <c r="FK328" s="92"/>
      <c r="FL328" s="92"/>
      <c r="FM328" s="92"/>
      <c r="FN328" s="92"/>
      <c r="FO328" s="92"/>
      <c r="FP328" s="92"/>
      <c r="FQ328" s="92"/>
      <c r="FR328" s="92"/>
      <c r="FS328" s="92"/>
      <c r="FT328" s="92"/>
      <c r="FU328" s="92"/>
      <c r="FV328" s="92"/>
      <c r="FW328" s="92"/>
      <c r="FX328" s="92"/>
      <c r="FY328" s="92"/>
      <c r="FZ328" s="92"/>
      <c r="GA328" s="92"/>
      <c r="GB328" s="92"/>
      <c r="GC328" s="92"/>
      <c r="GD328" s="92"/>
      <c r="GE328" s="92"/>
      <c r="GF328" s="92"/>
      <c r="GG328" s="92"/>
      <c r="GH328" s="92"/>
      <c r="GI328" s="92"/>
      <c r="GJ328" s="92"/>
      <c r="GK328" s="92"/>
      <c r="GL328" s="92"/>
      <c r="GM328" s="92"/>
      <c r="GN328" s="92"/>
      <c r="GO328" s="92"/>
      <c r="GP328" s="92"/>
      <c r="GQ328" s="92"/>
      <c r="GR328" s="92"/>
      <c r="GS328" s="92"/>
      <c r="GT328" s="92"/>
      <c r="GU328" s="92"/>
      <c r="GV328" s="92"/>
      <c r="GW328" s="92"/>
      <c r="GX328" s="92"/>
      <c r="GY328" s="92"/>
      <c r="GZ328" s="92"/>
      <c r="HA328" s="92"/>
      <c r="HB328" s="92"/>
      <c r="HC328" s="92"/>
      <c r="HD328" s="92"/>
      <c r="HE328" s="92"/>
      <c r="HF328" s="92"/>
      <c r="HG328" s="92"/>
      <c r="HH328" s="92"/>
      <c r="HI328" s="92"/>
      <c r="HJ328" s="92"/>
      <c r="HK328" s="92"/>
      <c r="HL328" s="92"/>
      <c r="HM328" s="92"/>
      <c r="HN328" s="92"/>
      <c r="HO328" s="92"/>
      <c r="HP328" s="92"/>
      <c r="HQ328" s="92"/>
      <c r="HR328" s="92"/>
      <c r="HS328" s="92"/>
      <c r="HT328" s="92"/>
      <c r="HU328" s="92"/>
      <c r="HV328" s="92"/>
      <c r="HW328" s="92"/>
      <c r="HX328" s="92"/>
      <c r="HY328" s="92"/>
      <c r="HZ328" s="92"/>
      <c r="IA328" s="92"/>
      <c r="IB328" s="92"/>
      <c r="IC328" s="92"/>
      <c r="ID328" s="92"/>
      <c r="IE328" s="92"/>
      <c r="IF328" s="92"/>
      <c r="IG328" s="92"/>
      <c r="IH328" s="92"/>
      <c r="II328" s="92"/>
      <c r="IJ328" s="92"/>
      <c r="IK328" s="92"/>
      <c r="IL328" s="92"/>
      <c r="IM328" s="92"/>
      <c r="IN328" s="92"/>
      <c r="IO328" s="92"/>
      <c r="IP328" s="92"/>
      <c r="IQ328" s="92"/>
      <c r="IR328" s="92"/>
      <c r="IS328" s="92"/>
      <c r="IT328" s="92"/>
      <c r="IU328" s="92"/>
      <c r="IV328" s="92"/>
      <c r="IW328" s="92"/>
      <c r="IX328" s="92"/>
      <c r="IY328" s="92"/>
      <c r="IZ328" s="92"/>
      <c r="JA328" s="92"/>
      <c r="JB328" s="92"/>
      <c r="JC328" s="92"/>
      <c r="JD328" s="92"/>
      <c r="JE328" s="92"/>
      <c r="JF328" s="92"/>
      <c r="JG328" s="92"/>
      <c r="JH328" s="92"/>
      <c r="JI328" s="92"/>
      <c r="JJ328" s="92"/>
      <c r="JK328" s="92"/>
      <c r="JL328" s="92"/>
      <c r="JM328" s="92"/>
      <c r="JN328" s="92"/>
      <c r="JO328" s="92"/>
      <c r="JP328" s="92"/>
      <c r="JQ328" s="92"/>
      <c r="JR328" s="92"/>
      <c r="JS328" s="92"/>
      <c r="JT328" s="92"/>
      <c r="JU328" s="92"/>
      <c r="JV328" s="92"/>
      <c r="JW328" s="92"/>
      <c r="JX328" s="92"/>
      <c r="JY328" s="92"/>
      <c r="JZ328" s="92"/>
      <c r="KA328" s="92"/>
      <c r="KB328" s="92"/>
      <c r="KC328" s="92"/>
      <c r="KD328" s="92"/>
      <c r="KE328" s="92"/>
      <c r="KF328" s="92"/>
      <c r="KG328" s="92"/>
      <c r="KH328" s="92"/>
      <c r="KI328" s="92"/>
      <c r="KJ328" s="92"/>
      <c r="KK328" s="92"/>
      <c r="KL328" s="92"/>
      <c r="KM328" s="92"/>
      <c r="KN328" s="92"/>
      <c r="KO328" s="92"/>
      <c r="KP328" s="92"/>
      <c r="KQ328" s="92"/>
      <c r="KR328" s="92"/>
      <c r="KS328" s="92"/>
      <c r="KT328" s="92"/>
      <c r="KU328" s="92"/>
      <c r="KV328" s="92"/>
      <c r="KW328" s="92"/>
      <c r="KX328" s="92"/>
      <c r="KY328" s="92"/>
      <c r="KZ328" s="92"/>
      <c r="LA328" s="92"/>
      <c r="LB328" s="92"/>
      <c r="LC328" s="92"/>
      <c r="LD328" s="92"/>
      <c r="LE328" s="92"/>
      <c r="LF328" s="92"/>
      <c r="LG328" s="92"/>
      <c r="LH328" s="92"/>
      <c r="LI328" s="92"/>
      <c r="LJ328" s="92"/>
      <c r="LK328" s="92"/>
      <c r="LL328" s="92"/>
      <c r="LM328" s="92"/>
      <c r="LN328" s="92"/>
      <c r="LO328" s="92"/>
      <c r="LP328" s="92"/>
      <c r="LQ328" s="92"/>
      <c r="LR328" s="92"/>
      <c r="LS328" s="92"/>
      <c r="LT328" s="92"/>
      <c r="LU328" s="92"/>
      <c r="LV328" s="92"/>
      <c r="LW328" s="92"/>
      <c r="LX328" s="92"/>
      <c r="LY328" s="92"/>
      <c r="LZ328" s="92"/>
      <c r="MA328" s="92"/>
      <c r="MB328" s="92"/>
      <c r="MC328" s="92"/>
      <c r="MD328" s="92"/>
      <c r="ME328" s="92"/>
      <c r="MF328" s="92"/>
      <c r="MG328" s="92"/>
      <c r="MH328" s="92"/>
      <c r="MI328" s="92"/>
      <c r="MJ328" s="92"/>
      <c r="MK328" s="92"/>
      <c r="ML328" s="92"/>
      <c r="MM328" s="92"/>
      <c r="MN328" s="92"/>
      <c r="MO328" s="92"/>
      <c r="MP328" s="92"/>
      <c r="MQ328" s="92"/>
      <c r="MR328" s="92"/>
      <c r="MS328" s="92"/>
      <c r="MT328" s="92"/>
      <c r="MU328" s="92"/>
      <c r="MV328" s="92"/>
      <c r="MW328" s="92"/>
      <c r="MX328" s="92"/>
      <c r="MY328" s="92"/>
      <c r="MZ328" s="92"/>
      <c r="NA328" s="92"/>
      <c r="NB328" s="92"/>
      <c r="NC328" s="92"/>
      <c r="ND328" s="92"/>
      <c r="NE328" s="92"/>
      <c r="NF328" s="92"/>
      <c r="NG328" s="92"/>
      <c r="NH328" s="92"/>
      <c r="NI328" s="92"/>
      <c r="NJ328" s="92"/>
      <c r="NK328" s="92"/>
      <c r="NL328" s="92"/>
      <c r="NM328" s="92"/>
      <c r="NN328" s="92"/>
      <c r="NO328" s="92"/>
      <c r="NP328" s="92"/>
      <c r="NQ328" s="92"/>
      <c r="NR328" s="92"/>
      <c r="NS328" s="92"/>
      <c r="NT328" s="92"/>
      <c r="NU328" s="92"/>
      <c r="NV328" s="92"/>
      <c r="NW328" s="92"/>
      <c r="NX328" s="92"/>
      <c r="NY328" s="92"/>
      <c r="NZ328" s="92"/>
      <c r="OA328" s="92"/>
      <c r="OB328" s="92"/>
      <c r="OC328" s="92"/>
      <c r="OD328" s="92"/>
      <c r="OE328" s="92"/>
      <c r="OF328" s="92"/>
      <c r="OG328" s="92"/>
      <c r="OH328" s="92"/>
      <c r="OI328" s="92"/>
      <c r="OJ328" s="92"/>
      <c r="OK328" s="92"/>
      <c r="OL328" s="92"/>
      <c r="OM328" s="92"/>
      <c r="ON328" s="92"/>
      <c r="OO328" s="92"/>
      <c r="OP328" s="92"/>
      <c r="OQ328" s="92"/>
      <c r="OR328" s="92"/>
      <c r="OS328" s="92"/>
      <c r="OT328" s="92"/>
      <c r="OU328" s="92"/>
      <c r="OV328" s="92"/>
      <c r="OW328" s="92"/>
      <c r="OX328" s="92"/>
      <c r="OY328" s="92"/>
      <c r="OZ328" s="92"/>
      <c r="PA328" s="92"/>
      <c r="PB328" s="92"/>
      <c r="PC328" s="92"/>
      <c r="PD328" s="92"/>
      <c r="PE328" s="92"/>
      <c r="PF328" s="92"/>
      <c r="PG328" s="92"/>
      <c r="PH328" s="92"/>
      <c r="PI328" s="92"/>
      <c r="PJ328" s="92"/>
      <c r="PK328" s="92"/>
      <c r="PL328" s="92"/>
      <c r="PM328" s="92"/>
      <c r="PN328" s="92"/>
      <c r="PO328" s="92"/>
      <c r="PP328" s="92"/>
      <c r="PQ328" s="92"/>
      <c r="PR328" s="92"/>
      <c r="PS328" s="92"/>
      <c r="PT328" s="92"/>
      <c r="PU328" s="92"/>
      <c r="PV328" s="92"/>
      <c r="PW328" s="92"/>
      <c r="PX328" s="92"/>
      <c r="PY328" s="92"/>
      <c r="PZ328" s="92"/>
      <c r="QA328" s="92"/>
      <c r="QB328" s="92"/>
      <c r="QC328" s="92"/>
      <c r="QD328" s="92"/>
      <c r="QE328" s="92"/>
      <c r="QF328" s="92"/>
      <c r="QG328" s="92"/>
      <c r="QH328" s="92"/>
      <c r="QI328" s="92"/>
      <c r="QJ328" s="92"/>
      <c r="QK328" s="92"/>
      <c r="QL328" s="92"/>
      <c r="QM328" s="92"/>
      <c r="QN328" s="92"/>
      <c r="QO328" s="92"/>
      <c r="QP328" s="92"/>
      <c r="QQ328" s="92"/>
      <c r="QR328" s="92"/>
      <c r="QS328" s="92"/>
      <c r="QT328" s="92"/>
      <c r="QU328" s="92"/>
      <c r="QV328" s="92"/>
      <c r="QW328" s="92"/>
      <c r="QX328" s="92"/>
      <c r="QY328" s="92"/>
      <c r="QZ328" s="92"/>
      <c r="RA328" s="92"/>
      <c r="RB328" s="92"/>
      <c r="RC328" s="92"/>
      <c r="RD328" s="92"/>
      <c r="RE328" s="92"/>
      <c r="RF328" s="92"/>
      <c r="RG328" s="92"/>
      <c r="RH328" s="92"/>
      <c r="RI328" s="92"/>
      <c r="RJ328" s="92"/>
      <c r="RK328" s="92"/>
      <c r="RL328" s="92"/>
      <c r="RM328" s="92"/>
      <c r="RN328" s="92"/>
      <c r="RO328" s="92"/>
      <c r="RP328" s="92"/>
      <c r="RQ328" s="92"/>
      <c r="RR328" s="92"/>
      <c r="RS328" s="92"/>
      <c r="RT328" s="92"/>
      <c r="RU328" s="92"/>
      <c r="RV328" s="92"/>
      <c r="RW328" s="92"/>
      <c r="RX328" s="92"/>
      <c r="RY328" s="92"/>
      <c r="RZ328" s="92"/>
      <c r="SA328" s="92"/>
      <c r="SB328" s="92"/>
      <c r="SC328" s="92"/>
      <c r="SD328" s="92"/>
      <c r="SE328" s="92"/>
      <c r="SF328" s="92"/>
      <c r="SG328" s="92"/>
      <c r="SH328" s="92"/>
      <c r="SI328" s="92"/>
      <c r="SJ328" s="92"/>
      <c r="SK328" s="92"/>
      <c r="SL328" s="92"/>
      <c r="SM328" s="92"/>
      <c r="SN328" s="92"/>
      <c r="SO328" s="92"/>
      <c r="SP328" s="92"/>
      <c r="SQ328" s="92"/>
      <c r="SR328" s="92"/>
      <c r="SS328" s="92"/>
      <c r="ST328" s="92"/>
      <c r="SU328" s="92"/>
      <c r="SV328" s="92"/>
      <c r="SW328" s="92"/>
      <c r="SX328" s="92"/>
      <c r="SY328" s="92"/>
      <c r="SZ328" s="92"/>
      <c r="TA328" s="92"/>
      <c r="TB328" s="92"/>
      <c r="TC328" s="92"/>
      <c r="TD328" s="92"/>
      <c r="TE328" s="92"/>
      <c r="TF328" s="92"/>
      <c r="TG328" s="92"/>
      <c r="TH328" s="92"/>
      <c r="TI328" s="92"/>
      <c r="TJ328" s="92"/>
      <c r="TK328" s="92"/>
      <c r="TL328" s="92"/>
      <c r="TM328" s="92"/>
      <c r="TN328" s="92"/>
      <c r="TO328" s="92"/>
      <c r="TP328" s="92"/>
      <c r="TQ328" s="92"/>
      <c r="TR328" s="92"/>
      <c r="TS328" s="92"/>
      <c r="TT328" s="92"/>
      <c r="TU328" s="92"/>
      <c r="TV328" s="92"/>
      <c r="TW328" s="92"/>
      <c r="TX328" s="92"/>
      <c r="TY328" s="92"/>
      <c r="TZ328" s="92"/>
      <c r="UA328" s="92"/>
      <c r="UB328" s="92"/>
      <c r="UC328" s="92"/>
      <c r="UD328" s="92"/>
      <c r="UE328" s="92"/>
      <c r="UF328" s="92"/>
      <c r="UG328" s="92"/>
      <c r="UH328" s="92"/>
      <c r="UI328" s="92"/>
      <c r="UJ328" s="92"/>
      <c r="UK328" s="92"/>
      <c r="UL328" s="92"/>
      <c r="UM328" s="92"/>
      <c r="UN328" s="92"/>
      <c r="UO328" s="92"/>
      <c r="UP328" s="92"/>
      <c r="UQ328" s="92"/>
      <c r="UR328" s="92"/>
      <c r="US328" s="92"/>
      <c r="UT328" s="92"/>
      <c r="UU328" s="92"/>
      <c r="UV328" s="92"/>
      <c r="UW328" s="92"/>
      <c r="UX328" s="92"/>
      <c r="UY328" s="92"/>
      <c r="UZ328" s="92"/>
      <c r="VA328" s="92"/>
      <c r="VB328" s="92"/>
      <c r="VC328" s="92"/>
      <c r="VD328" s="92"/>
      <c r="VE328" s="92"/>
      <c r="VF328" s="92"/>
      <c r="VG328" s="92"/>
      <c r="VH328" s="92"/>
      <c r="VI328" s="92"/>
      <c r="VJ328" s="92"/>
      <c r="VK328" s="92"/>
      <c r="VL328" s="92"/>
      <c r="VM328" s="92"/>
      <c r="VN328" s="92"/>
      <c r="VO328" s="92"/>
      <c r="VP328" s="92"/>
      <c r="VQ328" s="92"/>
      <c r="VR328" s="92"/>
      <c r="VS328" s="92"/>
      <c r="VT328" s="92"/>
      <c r="VU328" s="92"/>
      <c r="VV328" s="92"/>
      <c r="VW328" s="92"/>
      <c r="VX328" s="92"/>
      <c r="VY328" s="92"/>
      <c r="VZ328" s="92"/>
      <c r="WA328" s="92"/>
      <c r="WB328" s="92"/>
      <c r="WC328" s="92"/>
      <c r="WD328" s="92"/>
      <c r="WE328" s="92"/>
      <c r="WF328" s="92"/>
      <c r="WG328" s="92"/>
      <c r="WH328" s="92"/>
      <c r="WI328" s="92"/>
      <c r="WJ328" s="92"/>
      <c r="WK328" s="92"/>
      <c r="WL328" s="92"/>
      <c r="WM328" s="92"/>
      <c r="WN328" s="92"/>
      <c r="WO328" s="92"/>
      <c r="WP328" s="92"/>
      <c r="WQ328" s="92"/>
      <c r="WR328" s="92"/>
      <c r="WS328" s="92"/>
      <c r="WT328" s="92"/>
      <c r="WU328" s="92"/>
      <c r="WV328" s="92"/>
      <c r="WW328" s="92"/>
      <c r="WX328" s="92"/>
      <c r="WY328" s="92"/>
      <c r="WZ328" s="92"/>
      <c r="XA328" s="92"/>
      <c r="XB328" s="92"/>
      <c r="XC328" s="92"/>
      <c r="XD328" s="92"/>
      <c r="XE328" s="92"/>
      <c r="XF328" s="92"/>
      <c r="XG328" s="92"/>
      <c r="XH328" s="92"/>
      <c r="XI328" s="92"/>
      <c r="XJ328" s="92"/>
      <c r="XK328" s="92"/>
      <c r="XL328" s="92"/>
      <c r="XM328" s="92"/>
      <c r="XN328" s="92"/>
      <c r="XO328" s="92"/>
      <c r="XP328" s="92"/>
      <c r="XQ328" s="92"/>
      <c r="XR328" s="92"/>
      <c r="XS328" s="92"/>
      <c r="XT328" s="92"/>
      <c r="XU328" s="92"/>
      <c r="XV328" s="92"/>
      <c r="XW328" s="92"/>
      <c r="XX328" s="92"/>
      <c r="XY328" s="92"/>
      <c r="XZ328" s="92"/>
      <c r="YA328" s="92"/>
      <c r="YB328" s="92"/>
      <c r="YC328" s="92"/>
      <c r="YD328" s="92"/>
      <c r="YE328" s="92"/>
      <c r="YF328" s="92"/>
      <c r="YG328" s="92"/>
      <c r="YH328" s="92"/>
      <c r="YI328" s="92"/>
      <c r="YJ328" s="92"/>
      <c r="YK328" s="92"/>
      <c r="YL328" s="92"/>
      <c r="YM328" s="92"/>
      <c r="YN328" s="92"/>
      <c r="YO328" s="92"/>
      <c r="YP328" s="92"/>
      <c r="YQ328" s="92"/>
      <c r="YR328" s="92"/>
      <c r="YS328" s="92"/>
      <c r="YT328" s="92"/>
      <c r="YU328" s="92"/>
      <c r="YV328" s="92"/>
      <c r="YW328" s="92"/>
      <c r="YX328" s="92"/>
      <c r="YY328" s="92"/>
      <c r="YZ328" s="92"/>
      <c r="ZA328" s="92"/>
      <c r="ZB328" s="92"/>
      <c r="ZC328" s="92"/>
      <c r="ZD328" s="92"/>
      <c r="ZE328" s="92"/>
      <c r="ZF328" s="92"/>
      <c r="ZG328" s="92"/>
      <c r="ZH328" s="92"/>
      <c r="ZI328" s="92"/>
      <c r="ZJ328" s="92"/>
      <c r="ZK328" s="92"/>
      <c r="ZL328" s="92"/>
      <c r="ZM328" s="92"/>
      <c r="ZN328" s="92"/>
      <c r="ZO328" s="92"/>
      <c r="ZP328" s="92"/>
      <c r="ZQ328" s="92"/>
      <c r="ZR328" s="92"/>
      <c r="ZS328" s="92"/>
      <c r="ZT328" s="92"/>
      <c r="ZU328" s="92"/>
      <c r="ZV328" s="92"/>
      <c r="ZW328" s="92"/>
      <c r="ZX328" s="92"/>
      <c r="ZY328" s="92"/>
      <c r="ZZ328" s="92"/>
      <c r="AAA328" s="92"/>
      <c r="AAB328" s="92"/>
      <c r="AAC328" s="92"/>
      <c r="AAD328" s="92"/>
      <c r="AAE328" s="92"/>
      <c r="AAF328" s="92"/>
      <c r="AAG328" s="92"/>
      <c r="AAH328" s="92"/>
      <c r="AAI328" s="92"/>
      <c r="AAJ328" s="92"/>
      <c r="AAK328" s="92"/>
      <c r="AAL328" s="92"/>
      <c r="AAM328" s="92"/>
      <c r="AAN328" s="92"/>
      <c r="AAO328" s="92"/>
      <c r="AAP328" s="92"/>
      <c r="AAQ328" s="92"/>
      <c r="AAR328" s="92"/>
      <c r="AAS328" s="92"/>
      <c r="AAT328" s="92"/>
      <c r="AAU328" s="92"/>
      <c r="AAV328" s="92"/>
      <c r="AAW328" s="92"/>
      <c r="AAX328" s="92"/>
      <c r="AAY328" s="92"/>
      <c r="AAZ328" s="92"/>
      <c r="ABA328" s="92"/>
      <c r="ABB328" s="92"/>
      <c r="ABC328" s="92"/>
      <c r="ABD328" s="92"/>
      <c r="ABE328" s="92"/>
      <c r="ABF328" s="92"/>
      <c r="ABG328" s="92"/>
      <c r="ABH328" s="92"/>
      <c r="ABI328" s="92"/>
      <c r="ABJ328" s="92"/>
      <c r="ABK328" s="92"/>
      <c r="ABL328" s="92"/>
      <c r="ABM328" s="92"/>
      <c r="ABN328" s="92"/>
      <c r="ABO328" s="92"/>
      <c r="ABP328" s="92"/>
      <c r="ABQ328" s="92"/>
      <c r="ABR328" s="92"/>
      <c r="ABS328" s="92"/>
      <c r="ABT328" s="92"/>
      <c r="ABU328" s="92"/>
      <c r="ABV328" s="92"/>
      <c r="ABW328" s="92"/>
      <c r="ABX328" s="92"/>
      <c r="ABY328" s="92"/>
      <c r="ABZ328" s="92"/>
      <c r="ACA328" s="92"/>
      <c r="ACB328" s="92"/>
      <c r="ACC328" s="92"/>
      <c r="ACD328" s="92"/>
      <c r="ACE328" s="92"/>
      <c r="ACF328" s="92"/>
      <c r="ACG328" s="92"/>
      <c r="ACH328" s="92"/>
      <c r="ACI328" s="92"/>
      <c r="ACJ328" s="92"/>
      <c r="ACK328" s="92"/>
      <c r="ACL328" s="92"/>
      <c r="ACM328" s="92"/>
      <c r="ACN328" s="92"/>
      <c r="ACO328" s="92"/>
      <c r="ACP328" s="92"/>
      <c r="ACQ328" s="92"/>
      <c r="ACR328" s="92"/>
      <c r="ACS328" s="92"/>
      <c r="ACT328" s="92"/>
      <c r="ACU328" s="92"/>
      <c r="ACV328" s="92"/>
      <c r="ACW328" s="92"/>
      <c r="ACX328" s="92"/>
      <c r="ACY328" s="92"/>
      <c r="ACZ328" s="92"/>
      <c r="ADA328" s="92"/>
      <c r="ADB328" s="92"/>
      <c r="ADC328" s="92"/>
      <c r="ADD328" s="92"/>
      <c r="ADE328" s="92"/>
      <c r="ADF328" s="92"/>
      <c r="ADG328" s="92"/>
      <c r="ADH328" s="92"/>
      <c r="ADI328" s="92"/>
      <c r="ADJ328" s="92"/>
      <c r="ADK328" s="92"/>
      <c r="ADL328" s="92"/>
      <c r="ADM328" s="92"/>
      <c r="ADN328" s="92"/>
      <c r="ADO328" s="92"/>
      <c r="ADP328" s="92"/>
      <c r="ADQ328" s="92"/>
      <c r="ADR328" s="92"/>
      <c r="ADS328" s="92"/>
      <c r="ADT328" s="92"/>
      <c r="ADU328" s="92"/>
      <c r="ADV328" s="92"/>
      <c r="ADW328" s="92"/>
      <c r="ADX328" s="92"/>
      <c r="ADY328" s="92"/>
      <c r="ADZ328" s="92"/>
      <c r="AEA328" s="92"/>
      <c r="AEB328" s="92"/>
      <c r="AEC328" s="92"/>
      <c r="AED328" s="92"/>
      <c r="AEE328" s="92"/>
      <c r="AEF328" s="92"/>
      <c r="AEG328" s="92"/>
      <c r="AEH328" s="92"/>
      <c r="AEI328" s="92"/>
      <c r="AEJ328" s="92"/>
      <c r="AEK328" s="92"/>
      <c r="AEL328" s="92"/>
      <c r="AEM328" s="92"/>
      <c r="AEN328" s="92"/>
      <c r="AEO328" s="92"/>
      <c r="AEP328" s="92"/>
      <c r="AEQ328" s="92"/>
      <c r="AER328" s="92"/>
      <c r="AES328" s="92"/>
      <c r="AET328" s="92"/>
      <c r="AEU328" s="92"/>
      <c r="AEV328" s="92"/>
      <c r="AEW328" s="92"/>
      <c r="AEX328" s="92"/>
      <c r="AEY328" s="92"/>
      <c r="AEZ328" s="92"/>
      <c r="AFA328" s="92"/>
      <c r="AFB328" s="92"/>
      <c r="AFC328" s="92"/>
      <c r="AFD328" s="92"/>
      <c r="AFE328" s="92"/>
      <c r="AFF328" s="92"/>
      <c r="AFG328" s="92"/>
      <c r="AFH328" s="92"/>
      <c r="AFI328" s="92"/>
      <c r="AFJ328" s="92"/>
      <c r="AFK328" s="92"/>
      <c r="AFL328" s="92"/>
      <c r="AFM328" s="92"/>
      <c r="AFN328" s="92"/>
      <c r="AFO328" s="92"/>
      <c r="AFP328" s="92"/>
      <c r="AFQ328" s="92"/>
      <c r="AFR328" s="92"/>
      <c r="AFS328" s="92"/>
      <c r="AFT328" s="92"/>
      <c r="AFU328" s="92"/>
      <c r="AFV328" s="92"/>
      <c r="AFW328" s="92"/>
      <c r="AFX328" s="92"/>
      <c r="AFY328" s="92"/>
      <c r="AFZ328" s="92"/>
      <c r="AGA328" s="92"/>
      <c r="AGB328" s="92"/>
      <c r="AGC328" s="92"/>
      <c r="AGD328" s="92"/>
      <c r="AGE328" s="92"/>
      <c r="AGF328" s="92"/>
      <c r="AGG328" s="92"/>
      <c r="AGH328" s="92"/>
      <c r="AGI328" s="92"/>
      <c r="AGJ328" s="92"/>
      <c r="AGK328" s="92"/>
      <c r="AGL328" s="92"/>
      <c r="AGM328" s="92"/>
      <c r="AGN328" s="92"/>
      <c r="AGO328" s="92"/>
      <c r="AGP328" s="92"/>
      <c r="AGQ328" s="92"/>
      <c r="AGR328" s="92"/>
      <c r="AGS328" s="92"/>
      <c r="AGT328" s="92"/>
      <c r="AGU328" s="92"/>
      <c r="AGV328" s="92"/>
      <c r="AGW328" s="92"/>
      <c r="AGX328" s="92"/>
      <c r="AGY328" s="92"/>
      <c r="AGZ328" s="92"/>
      <c r="AHA328" s="92"/>
      <c r="AHB328" s="92"/>
      <c r="AHC328" s="92"/>
      <c r="AHD328" s="92"/>
      <c r="AHE328" s="92"/>
      <c r="AHF328" s="92"/>
      <c r="AHG328" s="92"/>
      <c r="AHH328" s="92"/>
      <c r="AHI328" s="92"/>
      <c r="AHJ328" s="92"/>
      <c r="AHK328" s="92"/>
      <c r="AHL328" s="92"/>
      <c r="AHM328" s="92"/>
      <c r="AHN328" s="92"/>
      <c r="AHO328" s="92"/>
      <c r="AHP328" s="92"/>
      <c r="AHQ328" s="92"/>
      <c r="AHR328" s="92"/>
      <c r="AHS328" s="92"/>
      <c r="AHT328" s="92"/>
      <c r="AHU328" s="92"/>
      <c r="AHV328" s="92"/>
      <c r="AHW328" s="92"/>
      <c r="AHX328" s="92"/>
      <c r="AHY328" s="92"/>
      <c r="AHZ328" s="92"/>
      <c r="AIA328" s="92"/>
      <c r="AIB328" s="92"/>
      <c r="AIC328" s="92"/>
      <c r="AID328" s="92"/>
      <c r="AIE328" s="92"/>
      <c r="AIF328" s="92"/>
      <c r="AIG328" s="92"/>
      <c r="AIH328" s="92"/>
      <c r="AII328" s="92"/>
      <c r="AIJ328" s="92"/>
      <c r="AIK328" s="92"/>
      <c r="AIL328" s="92"/>
      <c r="AIM328" s="92"/>
      <c r="AIN328" s="92"/>
      <c r="AIO328" s="92"/>
      <c r="AIP328" s="92"/>
      <c r="AIQ328" s="92"/>
      <c r="AIR328" s="92"/>
      <c r="AIS328" s="92"/>
      <c r="AIT328" s="92"/>
      <c r="AIU328" s="92"/>
      <c r="AIV328" s="92"/>
      <c r="AIW328" s="92"/>
      <c r="AIX328" s="92"/>
      <c r="AIY328" s="92"/>
      <c r="AIZ328" s="92"/>
      <c r="AJA328" s="92"/>
      <c r="AJB328" s="92"/>
      <c r="AJC328" s="92"/>
      <c r="AJD328" s="92"/>
      <c r="AJE328" s="92"/>
      <c r="AJF328" s="92"/>
      <c r="AJG328" s="92"/>
      <c r="AJH328" s="92"/>
      <c r="AJI328" s="92"/>
      <c r="AJJ328" s="92"/>
      <c r="AJK328" s="92"/>
    </row>
    <row r="329" spans="1:947" s="515" customFormat="1" ht="12.75" customHeight="1">
      <c r="A329" s="93"/>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c r="CK329" s="92"/>
      <c r="CL329" s="92"/>
      <c r="CM329" s="92"/>
      <c r="CN329" s="92"/>
      <c r="CO329" s="92"/>
      <c r="CP329" s="92"/>
      <c r="CQ329" s="92"/>
      <c r="CR329" s="92"/>
      <c r="CS329" s="92"/>
      <c r="CT329" s="92"/>
      <c r="CU329" s="92"/>
      <c r="CV329" s="92"/>
      <c r="CW329" s="92"/>
      <c r="CX329" s="92"/>
      <c r="CY329" s="92"/>
      <c r="CZ329" s="92"/>
      <c r="DA329" s="92"/>
      <c r="DB329" s="92"/>
      <c r="DC329" s="92"/>
      <c r="DD329" s="92"/>
      <c r="DE329" s="92"/>
      <c r="DF329" s="92"/>
      <c r="DG329" s="92"/>
      <c r="DH329" s="92"/>
      <c r="DI329" s="92"/>
      <c r="DJ329" s="92"/>
      <c r="DK329" s="92"/>
      <c r="DL329" s="92"/>
      <c r="DM329" s="92"/>
      <c r="DN329" s="92"/>
      <c r="DO329" s="92"/>
      <c r="DP329" s="92"/>
      <c r="DQ329" s="92"/>
      <c r="DR329" s="92"/>
      <c r="DS329" s="92"/>
      <c r="DT329" s="92"/>
      <c r="DU329" s="92"/>
      <c r="DV329" s="92"/>
      <c r="DW329" s="92"/>
      <c r="DX329" s="92"/>
      <c r="DY329" s="92"/>
      <c r="DZ329" s="92"/>
      <c r="EA329" s="92"/>
      <c r="EB329" s="92"/>
      <c r="EC329" s="92"/>
      <c r="ED329" s="92"/>
      <c r="EE329" s="92"/>
      <c r="EF329" s="92"/>
      <c r="EG329" s="92"/>
      <c r="EH329" s="92"/>
      <c r="EI329" s="92"/>
      <c r="EJ329" s="92"/>
      <c r="EK329" s="92"/>
      <c r="EL329" s="92"/>
      <c r="EM329" s="92"/>
      <c r="EN329" s="92"/>
      <c r="EO329" s="92"/>
      <c r="EP329" s="92"/>
      <c r="EQ329" s="92"/>
      <c r="ER329" s="92"/>
      <c r="ES329" s="92"/>
      <c r="ET329" s="92"/>
      <c r="EU329" s="92"/>
      <c r="EV329" s="92"/>
      <c r="EW329" s="92"/>
      <c r="EX329" s="92"/>
      <c r="EY329" s="92"/>
      <c r="EZ329" s="92"/>
      <c r="FA329" s="92"/>
      <c r="FB329" s="92"/>
      <c r="FC329" s="92"/>
      <c r="FD329" s="92"/>
      <c r="FE329" s="92"/>
      <c r="FF329" s="92"/>
      <c r="FG329" s="92"/>
      <c r="FH329" s="92"/>
      <c r="FI329" s="92"/>
      <c r="FJ329" s="92"/>
      <c r="FK329" s="92"/>
      <c r="FL329" s="92"/>
      <c r="FM329" s="92"/>
      <c r="FN329" s="92"/>
      <c r="FO329" s="92"/>
      <c r="FP329" s="92"/>
      <c r="FQ329" s="92"/>
      <c r="FR329" s="92"/>
      <c r="FS329" s="92"/>
      <c r="FT329" s="92"/>
      <c r="FU329" s="92"/>
      <c r="FV329" s="92"/>
      <c r="FW329" s="92"/>
      <c r="FX329" s="92"/>
      <c r="FY329" s="92"/>
      <c r="FZ329" s="92"/>
      <c r="GA329" s="92"/>
      <c r="GB329" s="92"/>
      <c r="GC329" s="92"/>
      <c r="GD329" s="92"/>
      <c r="GE329" s="92"/>
      <c r="GF329" s="92"/>
      <c r="GG329" s="92"/>
      <c r="GH329" s="92"/>
      <c r="GI329" s="92"/>
      <c r="GJ329" s="92"/>
      <c r="GK329" s="92"/>
      <c r="GL329" s="92"/>
      <c r="GM329" s="92"/>
      <c r="GN329" s="92"/>
      <c r="GO329" s="92"/>
      <c r="GP329" s="92"/>
      <c r="GQ329" s="92"/>
      <c r="GR329" s="92"/>
      <c r="GS329" s="92"/>
      <c r="GT329" s="92"/>
      <c r="GU329" s="92"/>
      <c r="GV329" s="92"/>
      <c r="GW329" s="92"/>
      <c r="GX329" s="92"/>
      <c r="GY329" s="92"/>
      <c r="GZ329" s="92"/>
      <c r="HA329" s="92"/>
      <c r="HB329" s="92"/>
      <c r="HC329" s="92"/>
      <c r="HD329" s="92"/>
      <c r="HE329" s="92"/>
      <c r="HF329" s="92"/>
      <c r="HG329" s="92"/>
      <c r="HH329" s="92"/>
      <c r="HI329" s="92"/>
      <c r="HJ329" s="92"/>
      <c r="HK329" s="92"/>
      <c r="HL329" s="92"/>
      <c r="HM329" s="92"/>
      <c r="HN329" s="92"/>
      <c r="HO329" s="92"/>
      <c r="HP329" s="92"/>
      <c r="HQ329" s="92"/>
      <c r="HR329" s="92"/>
      <c r="HS329" s="92"/>
      <c r="HT329" s="92"/>
      <c r="HU329" s="92"/>
      <c r="HV329" s="92"/>
      <c r="HW329" s="92"/>
      <c r="HX329" s="92"/>
      <c r="HY329" s="92"/>
      <c r="HZ329" s="92"/>
      <c r="IA329" s="92"/>
      <c r="IB329" s="92"/>
      <c r="IC329" s="92"/>
      <c r="ID329" s="92"/>
      <c r="IE329" s="92"/>
      <c r="IF329" s="92"/>
      <c r="IG329" s="92"/>
      <c r="IH329" s="92"/>
      <c r="II329" s="92"/>
      <c r="IJ329" s="92"/>
      <c r="IK329" s="92"/>
      <c r="IL329" s="92"/>
      <c r="IM329" s="92"/>
      <c r="IN329" s="92"/>
      <c r="IO329" s="92"/>
      <c r="IP329" s="92"/>
      <c r="IQ329" s="92"/>
      <c r="IR329" s="92"/>
      <c r="IS329" s="92"/>
      <c r="IT329" s="92"/>
      <c r="IU329" s="92"/>
      <c r="IV329" s="92"/>
      <c r="IW329" s="92"/>
      <c r="IX329" s="92"/>
      <c r="IY329" s="92"/>
      <c r="IZ329" s="92"/>
      <c r="JA329" s="92"/>
      <c r="JB329" s="92"/>
      <c r="JC329" s="92"/>
      <c r="JD329" s="92"/>
      <c r="JE329" s="92"/>
      <c r="JF329" s="92"/>
      <c r="JG329" s="92"/>
      <c r="JH329" s="92"/>
      <c r="JI329" s="92"/>
      <c r="JJ329" s="92"/>
      <c r="JK329" s="92"/>
      <c r="JL329" s="92"/>
      <c r="JM329" s="92"/>
      <c r="JN329" s="92"/>
      <c r="JO329" s="92"/>
      <c r="JP329" s="92"/>
      <c r="JQ329" s="92"/>
      <c r="JR329" s="92"/>
      <c r="JS329" s="92"/>
      <c r="JT329" s="92"/>
      <c r="JU329" s="92"/>
      <c r="JV329" s="92"/>
      <c r="JW329" s="92"/>
      <c r="JX329" s="92"/>
      <c r="JY329" s="92"/>
      <c r="JZ329" s="92"/>
      <c r="KA329" s="92"/>
      <c r="KB329" s="92"/>
      <c r="KC329" s="92"/>
      <c r="KD329" s="92"/>
      <c r="KE329" s="92"/>
      <c r="KF329" s="92"/>
      <c r="KG329" s="92"/>
      <c r="KH329" s="92"/>
      <c r="KI329" s="92"/>
      <c r="KJ329" s="92"/>
      <c r="KK329" s="92"/>
      <c r="KL329" s="92"/>
      <c r="KM329" s="92"/>
      <c r="KN329" s="92"/>
      <c r="KO329" s="92"/>
      <c r="KP329" s="92"/>
      <c r="KQ329" s="92"/>
      <c r="KR329" s="92"/>
      <c r="KS329" s="92"/>
      <c r="KT329" s="92"/>
      <c r="KU329" s="92"/>
      <c r="KV329" s="92"/>
      <c r="KW329" s="92"/>
      <c r="KX329" s="92"/>
      <c r="KY329" s="92"/>
      <c r="KZ329" s="92"/>
      <c r="LA329" s="92"/>
      <c r="LB329" s="92"/>
      <c r="LC329" s="92"/>
      <c r="LD329" s="92"/>
      <c r="LE329" s="92"/>
      <c r="LF329" s="92"/>
      <c r="LG329" s="92"/>
      <c r="LH329" s="92"/>
      <c r="LI329" s="92"/>
      <c r="LJ329" s="92"/>
      <c r="LK329" s="92"/>
      <c r="LL329" s="92"/>
      <c r="LM329" s="92"/>
      <c r="LN329" s="92"/>
      <c r="LO329" s="92"/>
      <c r="LP329" s="92"/>
      <c r="LQ329" s="92"/>
      <c r="LR329" s="92"/>
      <c r="LS329" s="92"/>
      <c r="LT329" s="92"/>
      <c r="LU329" s="92"/>
      <c r="LV329" s="92"/>
      <c r="LW329" s="92"/>
      <c r="LX329" s="92"/>
      <c r="LY329" s="92"/>
      <c r="LZ329" s="92"/>
      <c r="MA329" s="92"/>
      <c r="MB329" s="92"/>
      <c r="MC329" s="92"/>
      <c r="MD329" s="92"/>
      <c r="ME329" s="92"/>
      <c r="MF329" s="92"/>
      <c r="MG329" s="92"/>
      <c r="MH329" s="92"/>
      <c r="MI329" s="92"/>
      <c r="MJ329" s="92"/>
      <c r="MK329" s="92"/>
      <c r="ML329" s="92"/>
      <c r="MM329" s="92"/>
      <c r="MN329" s="92"/>
      <c r="MO329" s="92"/>
      <c r="MP329" s="92"/>
      <c r="MQ329" s="92"/>
      <c r="MR329" s="92"/>
      <c r="MS329" s="92"/>
      <c r="MT329" s="92"/>
      <c r="MU329" s="92"/>
      <c r="MV329" s="92"/>
      <c r="MW329" s="92"/>
      <c r="MX329" s="92"/>
      <c r="MY329" s="92"/>
      <c r="MZ329" s="92"/>
      <c r="NA329" s="92"/>
      <c r="NB329" s="92"/>
      <c r="NC329" s="92"/>
      <c r="ND329" s="92"/>
      <c r="NE329" s="92"/>
      <c r="NF329" s="92"/>
      <c r="NG329" s="92"/>
      <c r="NH329" s="92"/>
      <c r="NI329" s="92"/>
      <c r="NJ329" s="92"/>
      <c r="NK329" s="92"/>
      <c r="NL329" s="92"/>
      <c r="NM329" s="92"/>
      <c r="NN329" s="92"/>
      <c r="NO329" s="92"/>
      <c r="NP329" s="92"/>
      <c r="NQ329" s="92"/>
      <c r="NR329" s="92"/>
      <c r="NS329" s="92"/>
      <c r="NT329" s="92"/>
      <c r="NU329" s="92"/>
      <c r="NV329" s="92"/>
      <c r="NW329" s="92"/>
      <c r="NX329" s="92"/>
      <c r="NY329" s="92"/>
      <c r="NZ329" s="92"/>
      <c r="OA329" s="92"/>
      <c r="OB329" s="92"/>
      <c r="OC329" s="92"/>
      <c r="OD329" s="92"/>
      <c r="OE329" s="92"/>
      <c r="OF329" s="92"/>
      <c r="OG329" s="92"/>
      <c r="OH329" s="92"/>
      <c r="OI329" s="92"/>
      <c r="OJ329" s="92"/>
      <c r="OK329" s="92"/>
      <c r="OL329" s="92"/>
      <c r="OM329" s="92"/>
      <c r="ON329" s="92"/>
      <c r="OO329" s="92"/>
      <c r="OP329" s="92"/>
      <c r="OQ329" s="92"/>
      <c r="OR329" s="92"/>
      <c r="OS329" s="92"/>
      <c r="OT329" s="92"/>
      <c r="OU329" s="92"/>
      <c r="OV329" s="92"/>
      <c r="OW329" s="92"/>
      <c r="OX329" s="92"/>
      <c r="OY329" s="92"/>
      <c r="OZ329" s="92"/>
      <c r="PA329" s="92"/>
      <c r="PB329" s="92"/>
      <c r="PC329" s="92"/>
      <c r="PD329" s="92"/>
      <c r="PE329" s="92"/>
      <c r="PF329" s="92"/>
      <c r="PG329" s="92"/>
      <c r="PH329" s="92"/>
      <c r="PI329" s="92"/>
      <c r="PJ329" s="92"/>
      <c r="PK329" s="92"/>
      <c r="PL329" s="92"/>
      <c r="PM329" s="92"/>
      <c r="PN329" s="92"/>
      <c r="PO329" s="92"/>
      <c r="PP329" s="92"/>
      <c r="PQ329" s="92"/>
      <c r="PR329" s="92"/>
      <c r="PS329" s="92"/>
      <c r="PT329" s="92"/>
      <c r="PU329" s="92"/>
      <c r="PV329" s="92"/>
      <c r="PW329" s="92"/>
      <c r="PX329" s="92"/>
      <c r="PY329" s="92"/>
      <c r="PZ329" s="92"/>
      <c r="QA329" s="92"/>
      <c r="QB329" s="92"/>
      <c r="QC329" s="92"/>
      <c r="QD329" s="92"/>
      <c r="QE329" s="92"/>
      <c r="QF329" s="92"/>
      <c r="QG329" s="92"/>
      <c r="QH329" s="92"/>
      <c r="QI329" s="92"/>
      <c r="QJ329" s="92"/>
      <c r="QK329" s="92"/>
      <c r="QL329" s="92"/>
      <c r="QM329" s="92"/>
      <c r="QN329" s="92"/>
      <c r="QO329" s="92"/>
      <c r="QP329" s="92"/>
      <c r="QQ329" s="92"/>
      <c r="QR329" s="92"/>
      <c r="QS329" s="92"/>
      <c r="QT329" s="92"/>
      <c r="QU329" s="92"/>
      <c r="QV329" s="92"/>
      <c r="QW329" s="92"/>
      <c r="QX329" s="92"/>
      <c r="QY329" s="92"/>
      <c r="QZ329" s="92"/>
      <c r="RA329" s="92"/>
      <c r="RB329" s="92"/>
      <c r="RC329" s="92"/>
      <c r="RD329" s="92"/>
      <c r="RE329" s="92"/>
      <c r="RF329" s="92"/>
      <c r="RG329" s="92"/>
      <c r="RH329" s="92"/>
      <c r="RI329" s="92"/>
      <c r="RJ329" s="92"/>
      <c r="RK329" s="92"/>
      <c r="RL329" s="92"/>
      <c r="RM329" s="92"/>
      <c r="RN329" s="92"/>
      <c r="RO329" s="92"/>
      <c r="RP329" s="92"/>
      <c r="RQ329" s="92"/>
      <c r="RR329" s="92"/>
      <c r="RS329" s="92"/>
      <c r="RT329" s="92"/>
      <c r="RU329" s="92"/>
      <c r="RV329" s="92"/>
      <c r="RW329" s="92"/>
      <c r="RX329" s="92"/>
      <c r="RY329" s="92"/>
      <c r="RZ329" s="92"/>
      <c r="SA329" s="92"/>
      <c r="SB329" s="92"/>
      <c r="SC329" s="92"/>
      <c r="SD329" s="92"/>
      <c r="SE329" s="92"/>
      <c r="SF329" s="92"/>
      <c r="SG329" s="92"/>
      <c r="SH329" s="92"/>
      <c r="SI329" s="92"/>
      <c r="SJ329" s="92"/>
      <c r="SK329" s="92"/>
      <c r="SL329" s="92"/>
      <c r="SM329" s="92"/>
      <c r="SN329" s="92"/>
      <c r="SO329" s="92"/>
      <c r="SP329" s="92"/>
      <c r="SQ329" s="92"/>
      <c r="SR329" s="92"/>
      <c r="SS329" s="92"/>
      <c r="ST329" s="92"/>
      <c r="SU329" s="92"/>
      <c r="SV329" s="92"/>
      <c r="SW329" s="92"/>
      <c r="SX329" s="92"/>
      <c r="SY329" s="92"/>
      <c r="SZ329" s="92"/>
      <c r="TA329" s="92"/>
      <c r="TB329" s="92"/>
      <c r="TC329" s="92"/>
      <c r="TD329" s="92"/>
      <c r="TE329" s="92"/>
      <c r="TF329" s="92"/>
      <c r="TG329" s="92"/>
      <c r="TH329" s="92"/>
      <c r="TI329" s="92"/>
      <c r="TJ329" s="92"/>
      <c r="TK329" s="92"/>
      <c r="TL329" s="92"/>
      <c r="TM329" s="92"/>
      <c r="TN329" s="92"/>
      <c r="TO329" s="92"/>
      <c r="TP329" s="92"/>
      <c r="TQ329" s="92"/>
      <c r="TR329" s="92"/>
      <c r="TS329" s="92"/>
      <c r="TT329" s="92"/>
      <c r="TU329" s="92"/>
      <c r="TV329" s="92"/>
      <c r="TW329" s="92"/>
      <c r="TX329" s="92"/>
      <c r="TY329" s="92"/>
      <c r="TZ329" s="92"/>
      <c r="UA329" s="92"/>
      <c r="UB329" s="92"/>
      <c r="UC329" s="92"/>
      <c r="UD329" s="92"/>
      <c r="UE329" s="92"/>
      <c r="UF329" s="92"/>
      <c r="UG329" s="92"/>
      <c r="UH329" s="92"/>
      <c r="UI329" s="92"/>
      <c r="UJ329" s="92"/>
      <c r="UK329" s="92"/>
      <c r="UL329" s="92"/>
      <c r="UM329" s="92"/>
      <c r="UN329" s="92"/>
      <c r="UO329" s="92"/>
      <c r="UP329" s="92"/>
      <c r="UQ329" s="92"/>
      <c r="UR329" s="92"/>
      <c r="US329" s="92"/>
      <c r="UT329" s="92"/>
      <c r="UU329" s="92"/>
      <c r="UV329" s="92"/>
      <c r="UW329" s="92"/>
      <c r="UX329" s="92"/>
      <c r="UY329" s="92"/>
      <c r="UZ329" s="92"/>
      <c r="VA329" s="92"/>
      <c r="VB329" s="92"/>
      <c r="VC329" s="92"/>
      <c r="VD329" s="92"/>
      <c r="VE329" s="92"/>
      <c r="VF329" s="92"/>
      <c r="VG329" s="92"/>
      <c r="VH329" s="92"/>
      <c r="VI329" s="92"/>
      <c r="VJ329" s="92"/>
      <c r="VK329" s="92"/>
      <c r="VL329" s="92"/>
      <c r="VM329" s="92"/>
      <c r="VN329" s="92"/>
      <c r="VO329" s="92"/>
      <c r="VP329" s="92"/>
      <c r="VQ329" s="92"/>
      <c r="VR329" s="92"/>
      <c r="VS329" s="92"/>
      <c r="VT329" s="92"/>
      <c r="VU329" s="92"/>
      <c r="VV329" s="92"/>
      <c r="VW329" s="92"/>
      <c r="VX329" s="92"/>
      <c r="VY329" s="92"/>
      <c r="VZ329" s="92"/>
      <c r="WA329" s="92"/>
      <c r="WB329" s="92"/>
      <c r="WC329" s="92"/>
      <c r="WD329" s="92"/>
      <c r="WE329" s="92"/>
      <c r="WF329" s="92"/>
      <c r="WG329" s="92"/>
      <c r="WH329" s="92"/>
      <c r="WI329" s="92"/>
      <c r="WJ329" s="92"/>
      <c r="WK329" s="92"/>
      <c r="WL329" s="92"/>
      <c r="WM329" s="92"/>
      <c r="WN329" s="92"/>
      <c r="WO329" s="92"/>
      <c r="WP329" s="92"/>
      <c r="WQ329" s="92"/>
      <c r="WR329" s="92"/>
      <c r="WS329" s="92"/>
      <c r="WT329" s="92"/>
      <c r="WU329" s="92"/>
      <c r="WV329" s="92"/>
      <c r="WW329" s="92"/>
      <c r="WX329" s="92"/>
      <c r="WY329" s="92"/>
      <c r="WZ329" s="92"/>
      <c r="XA329" s="92"/>
      <c r="XB329" s="92"/>
      <c r="XC329" s="92"/>
      <c r="XD329" s="92"/>
      <c r="XE329" s="92"/>
      <c r="XF329" s="92"/>
      <c r="XG329" s="92"/>
      <c r="XH329" s="92"/>
      <c r="XI329" s="92"/>
      <c r="XJ329" s="92"/>
      <c r="XK329" s="92"/>
      <c r="XL329" s="92"/>
      <c r="XM329" s="92"/>
      <c r="XN329" s="92"/>
      <c r="XO329" s="92"/>
      <c r="XP329" s="92"/>
      <c r="XQ329" s="92"/>
      <c r="XR329" s="92"/>
      <c r="XS329" s="92"/>
      <c r="XT329" s="92"/>
      <c r="XU329" s="92"/>
      <c r="XV329" s="92"/>
      <c r="XW329" s="92"/>
      <c r="XX329" s="92"/>
      <c r="XY329" s="92"/>
      <c r="XZ329" s="92"/>
      <c r="YA329" s="92"/>
      <c r="YB329" s="92"/>
      <c r="YC329" s="92"/>
      <c r="YD329" s="92"/>
      <c r="YE329" s="92"/>
      <c r="YF329" s="92"/>
      <c r="YG329" s="92"/>
      <c r="YH329" s="92"/>
      <c r="YI329" s="92"/>
      <c r="YJ329" s="92"/>
      <c r="YK329" s="92"/>
      <c r="YL329" s="92"/>
      <c r="YM329" s="92"/>
      <c r="YN329" s="92"/>
      <c r="YO329" s="92"/>
      <c r="YP329" s="92"/>
      <c r="YQ329" s="92"/>
      <c r="YR329" s="92"/>
      <c r="YS329" s="92"/>
      <c r="YT329" s="92"/>
      <c r="YU329" s="92"/>
      <c r="YV329" s="92"/>
      <c r="YW329" s="92"/>
      <c r="YX329" s="92"/>
      <c r="YY329" s="92"/>
      <c r="YZ329" s="92"/>
      <c r="ZA329" s="92"/>
      <c r="ZB329" s="92"/>
      <c r="ZC329" s="92"/>
      <c r="ZD329" s="92"/>
      <c r="ZE329" s="92"/>
      <c r="ZF329" s="92"/>
      <c r="ZG329" s="92"/>
      <c r="ZH329" s="92"/>
      <c r="ZI329" s="92"/>
      <c r="ZJ329" s="92"/>
      <c r="ZK329" s="92"/>
      <c r="ZL329" s="92"/>
      <c r="ZM329" s="92"/>
      <c r="ZN329" s="92"/>
      <c r="ZO329" s="92"/>
      <c r="ZP329" s="92"/>
      <c r="ZQ329" s="92"/>
      <c r="ZR329" s="92"/>
      <c r="ZS329" s="92"/>
      <c r="ZT329" s="92"/>
      <c r="ZU329" s="92"/>
      <c r="ZV329" s="92"/>
      <c r="ZW329" s="92"/>
      <c r="ZX329" s="92"/>
      <c r="ZY329" s="92"/>
      <c r="ZZ329" s="92"/>
      <c r="AAA329" s="92"/>
      <c r="AAB329" s="92"/>
      <c r="AAC329" s="92"/>
      <c r="AAD329" s="92"/>
      <c r="AAE329" s="92"/>
      <c r="AAF329" s="92"/>
      <c r="AAG329" s="92"/>
      <c r="AAH329" s="92"/>
      <c r="AAI329" s="92"/>
      <c r="AAJ329" s="92"/>
      <c r="AAK329" s="92"/>
      <c r="AAL329" s="92"/>
      <c r="AAM329" s="92"/>
      <c r="AAN329" s="92"/>
      <c r="AAO329" s="92"/>
      <c r="AAP329" s="92"/>
      <c r="AAQ329" s="92"/>
      <c r="AAR329" s="92"/>
      <c r="AAS329" s="92"/>
      <c r="AAT329" s="92"/>
      <c r="AAU329" s="92"/>
      <c r="AAV329" s="92"/>
      <c r="AAW329" s="92"/>
      <c r="AAX329" s="92"/>
      <c r="AAY329" s="92"/>
      <c r="AAZ329" s="92"/>
      <c r="ABA329" s="92"/>
      <c r="ABB329" s="92"/>
      <c r="ABC329" s="92"/>
      <c r="ABD329" s="92"/>
      <c r="ABE329" s="92"/>
      <c r="ABF329" s="92"/>
      <c r="ABG329" s="92"/>
      <c r="ABH329" s="92"/>
      <c r="ABI329" s="92"/>
      <c r="ABJ329" s="92"/>
      <c r="ABK329" s="92"/>
      <c r="ABL329" s="92"/>
      <c r="ABM329" s="92"/>
      <c r="ABN329" s="92"/>
      <c r="ABO329" s="92"/>
      <c r="ABP329" s="92"/>
      <c r="ABQ329" s="92"/>
      <c r="ABR329" s="92"/>
      <c r="ABS329" s="92"/>
      <c r="ABT329" s="92"/>
      <c r="ABU329" s="92"/>
      <c r="ABV329" s="92"/>
      <c r="ABW329" s="92"/>
      <c r="ABX329" s="92"/>
      <c r="ABY329" s="92"/>
      <c r="ABZ329" s="92"/>
      <c r="ACA329" s="92"/>
      <c r="ACB329" s="92"/>
      <c r="ACC329" s="92"/>
      <c r="ACD329" s="92"/>
      <c r="ACE329" s="92"/>
      <c r="ACF329" s="92"/>
      <c r="ACG329" s="92"/>
      <c r="ACH329" s="92"/>
      <c r="ACI329" s="92"/>
      <c r="ACJ329" s="92"/>
      <c r="ACK329" s="92"/>
      <c r="ACL329" s="92"/>
      <c r="ACM329" s="92"/>
      <c r="ACN329" s="92"/>
      <c r="ACO329" s="92"/>
      <c r="ACP329" s="92"/>
      <c r="ACQ329" s="92"/>
      <c r="ACR329" s="92"/>
      <c r="ACS329" s="92"/>
      <c r="ACT329" s="92"/>
      <c r="ACU329" s="92"/>
      <c r="ACV329" s="92"/>
      <c r="ACW329" s="92"/>
      <c r="ACX329" s="92"/>
      <c r="ACY329" s="92"/>
      <c r="ACZ329" s="92"/>
      <c r="ADA329" s="92"/>
      <c r="ADB329" s="92"/>
      <c r="ADC329" s="92"/>
      <c r="ADD329" s="92"/>
      <c r="ADE329" s="92"/>
      <c r="ADF329" s="92"/>
      <c r="ADG329" s="92"/>
      <c r="ADH329" s="92"/>
      <c r="ADI329" s="92"/>
      <c r="ADJ329" s="92"/>
      <c r="ADK329" s="92"/>
      <c r="ADL329" s="92"/>
      <c r="ADM329" s="92"/>
      <c r="ADN329" s="92"/>
      <c r="ADO329" s="92"/>
      <c r="ADP329" s="92"/>
      <c r="ADQ329" s="92"/>
      <c r="ADR329" s="92"/>
      <c r="ADS329" s="92"/>
      <c r="ADT329" s="92"/>
      <c r="ADU329" s="92"/>
      <c r="ADV329" s="92"/>
      <c r="ADW329" s="92"/>
      <c r="ADX329" s="92"/>
      <c r="ADY329" s="92"/>
      <c r="ADZ329" s="92"/>
      <c r="AEA329" s="92"/>
      <c r="AEB329" s="92"/>
      <c r="AEC329" s="92"/>
      <c r="AED329" s="92"/>
      <c r="AEE329" s="92"/>
      <c r="AEF329" s="92"/>
      <c r="AEG329" s="92"/>
      <c r="AEH329" s="92"/>
      <c r="AEI329" s="92"/>
      <c r="AEJ329" s="92"/>
      <c r="AEK329" s="92"/>
      <c r="AEL329" s="92"/>
      <c r="AEM329" s="92"/>
      <c r="AEN329" s="92"/>
      <c r="AEO329" s="92"/>
      <c r="AEP329" s="92"/>
      <c r="AEQ329" s="92"/>
      <c r="AER329" s="92"/>
      <c r="AES329" s="92"/>
      <c r="AET329" s="92"/>
      <c r="AEU329" s="92"/>
      <c r="AEV329" s="92"/>
      <c r="AEW329" s="92"/>
      <c r="AEX329" s="92"/>
      <c r="AEY329" s="92"/>
      <c r="AEZ329" s="92"/>
      <c r="AFA329" s="92"/>
      <c r="AFB329" s="92"/>
      <c r="AFC329" s="92"/>
      <c r="AFD329" s="92"/>
      <c r="AFE329" s="92"/>
      <c r="AFF329" s="92"/>
      <c r="AFG329" s="92"/>
      <c r="AFH329" s="92"/>
      <c r="AFI329" s="92"/>
      <c r="AFJ329" s="92"/>
      <c r="AFK329" s="92"/>
      <c r="AFL329" s="92"/>
      <c r="AFM329" s="92"/>
      <c r="AFN329" s="92"/>
      <c r="AFO329" s="92"/>
      <c r="AFP329" s="92"/>
      <c r="AFQ329" s="92"/>
      <c r="AFR329" s="92"/>
      <c r="AFS329" s="92"/>
      <c r="AFT329" s="92"/>
      <c r="AFU329" s="92"/>
      <c r="AFV329" s="92"/>
      <c r="AFW329" s="92"/>
      <c r="AFX329" s="92"/>
      <c r="AFY329" s="92"/>
      <c r="AFZ329" s="92"/>
      <c r="AGA329" s="92"/>
      <c r="AGB329" s="92"/>
      <c r="AGC329" s="92"/>
      <c r="AGD329" s="92"/>
      <c r="AGE329" s="92"/>
      <c r="AGF329" s="92"/>
      <c r="AGG329" s="92"/>
      <c r="AGH329" s="92"/>
      <c r="AGI329" s="92"/>
      <c r="AGJ329" s="92"/>
      <c r="AGK329" s="92"/>
      <c r="AGL329" s="92"/>
      <c r="AGM329" s="92"/>
      <c r="AGN329" s="92"/>
      <c r="AGO329" s="92"/>
      <c r="AGP329" s="92"/>
      <c r="AGQ329" s="92"/>
      <c r="AGR329" s="92"/>
      <c r="AGS329" s="92"/>
      <c r="AGT329" s="92"/>
      <c r="AGU329" s="92"/>
      <c r="AGV329" s="92"/>
      <c r="AGW329" s="92"/>
      <c r="AGX329" s="92"/>
      <c r="AGY329" s="92"/>
      <c r="AGZ329" s="92"/>
      <c r="AHA329" s="92"/>
      <c r="AHB329" s="92"/>
      <c r="AHC329" s="92"/>
      <c r="AHD329" s="92"/>
      <c r="AHE329" s="92"/>
      <c r="AHF329" s="92"/>
      <c r="AHG329" s="92"/>
      <c r="AHH329" s="92"/>
      <c r="AHI329" s="92"/>
      <c r="AHJ329" s="92"/>
      <c r="AHK329" s="92"/>
      <c r="AHL329" s="92"/>
      <c r="AHM329" s="92"/>
      <c r="AHN329" s="92"/>
      <c r="AHO329" s="92"/>
      <c r="AHP329" s="92"/>
      <c r="AHQ329" s="92"/>
      <c r="AHR329" s="92"/>
      <c r="AHS329" s="92"/>
      <c r="AHT329" s="92"/>
      <c r="AHU329" s="92"/>
      <c r="AHV329" s="92"/>
      <c r="AHW329" s="92"/>
      <c r="AHX329" s="92"/>
      <c r="AHY329" s="92"/>
      <c r="AHZ329" s="92"/>
      <c r="AIA329" s="92"/>
      <c r="AIB329" s="92"/>
      <c r="AIC329" s="92"/>
      <c r="AID329" s="92"/>
      <c r="AIE329" s="92"/>
      <c r="AIF329" s="92"/>
      <c r="AIG329" s="92"/>
      <c r="AIH329" s="92"/>
      <c r="AII329" s="92"/>
      <c r="AIJ329" s="92"/>
      <c r="AIK329" s="92"/>
      <c r="AIL329" s="92"/>
      <c r="AIM329" s="92"/>
      <c r="AIN329" s="92"/>
      <c r="AIO329" s="92"/>
      <c r="AIP329" s="92"/>
      <c r="AIQ329" s="92"/>
      <c r="AIR329" s="92"/>
      <c r="AIS329" s="92"/>
      <c r="AIT329" s="92"/>
      <c r="AIU329" s="92"/>
      <c r="AIV329" s="92"/>
      <c r="AIW329" s="92"/>
      <c r="AIX329" s="92"/>
      <c r="AIY329" s="92"/>
      <c r="AIZ329" s="92"/>
      <c r="AJA329" s="92"/>
      <c r="AJB329" s="92"/>
      <c r="AJC329" s="92"/>
      <c r="AJD329" s="92"/>
      <c r="AJE329" s="92"/>
      <c r="AJF329" s="92"/>
      <c r="AJG329" s="92"/>
      <c r="AJH329" s="92"/>
      <c r="AJI329" s="92"/>
      <c r="AJJ329" s="92"/>
      <c r="AJK329" s="92"/>
    </row>
    <row r="330" spans="1:947" s="515" customFormat="1" ht="12.75" customHeight="1">
      <c r="A330" s="93"/>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c r="CK330" s="92"/>
      <c r="CL330" s="92"/>
      <c r="CM330" s="92"/>
      <c r="CN330" s="92"/>
      <c r="CO330" s="92"/>
      <c r="CP330" s="92"/>
      <c r="CQ330" s="92"/>
      <c r="CR330" s="92"/>
      <c r="CS330" s="92"/>
      <c r="CT330" s="92"/>
      <c r="CU330" s="92"/>
      <c r="CV330" s="92"/>
      <c r="CW330" s="92"/>
      <c r="CX330" s="92"/>
      <c r="CY330" s="92"/>
      <c r="CZ330" s="92"/>
      <c r="DA330" s="92"/>
      <c r="DB330" s="92"/>
      <c r="DC330" s="92"/>
      <c r="DD330" s="92"/>
      <c r="DE330" s="92"/>
      <c r="DF330" s="92"/>
      <c r="DG330" s="92"/>
      <c r="DH330" s="92"/>
      <c r="DI330" s="92"/>
      <c r="DJ330" s="92"/>
      <c r="DK330" s="92"/>
      <c r="DL330" s="92"/>
      <c r="DM330" s="92"/>
      <c r="DN330" s="92"/>
      <c r="DO330" s="92"/>
      <c r="DP330" s="92"/>
      <c r="DQ330" s="92"/>
      <c r="DR330" s="92"/>
      <c r="DS330" s="92"/>
      <c r="DT330" s="92"/>
      <c r="DU330" s="92"/>
      <c r="DV330" s="92"/>
      <c r="DW330" s="92"/>
      <c r="DX330" s="92"/>
      <c r="DY330" s="92"/>
      <c r="DZ330" s="92"/>
      <c r="EA330" s="92"/>
      <c r="EB330" s="92"/>
      <c r="EC330" s="92"/>
      <c r="ED330" s="92"/>
      <c r="EE330" s="92"/>
      <c r="EF330" s="92"/>
      <c r="EG330" s="92"/>
      <c r="EH330" s="92"/>
      <c r="EI330" s="92"/>
      <c r="EJ330" s="92"/>
      <c r="EK330" s="92"/>
      <c r="EL330" s="92"/>
      <c r="EM330" s="92"/>
      <c r="EN330" s="92"/>
      <c r="EO330" s="92"/>
      <c r="EP330" s="92"/>
      <c r="EQ330" s="92"/>
      <c r="ER330" s="92"/>
      <c r="ES330" s="92"/>
      <c r="ET330" s="92"/>
      <c r="EU330" s="92"/>
      <c r="EV330" s="92"/>
      <c r="EW330" s="92"/>
      <c r="EX330" s="92"/>
      <c r="EY330" s="92"/>
      <c r="EZ330" s="92"/>
      <c r="FA330" s="92"/>
      <c r="FB330" s="92"/>
      <c r="FC330" s="92"/>
      <c r="FD330" s="92"/>
      <c r="FE330" s="92"/>
      <c r="FF330" s="92"/>
      <c r="FG330" s="92"/>
      <c r="FH330" s="92"/>
      <c r="FI330" s="92"/>
      <c r="FJ330" s="92"/>
      <c r="FK330" s="92"/>
      <c r="FL330" s="92"/>
      <c r="FM330" s="92"/>
      <c r="FN330" s="92"/>
      <c r="FO330" s="92"/>
      <c r="FP330" s="92"/>
      <c r="FQ330" s="92"/>
      <c r="FR330" s="92"/>
      <c r="FS330" s="92"/>
      <c r="FT330" s="92"/>
      <c r="FU330" s="92"/>
      <c r="FV330" s="92"/>
      <c r="FW330" s="92"/>
      <c r="FX330" s="92"/>
      <c r="FY330" s="92"/>
      <c r="FZ330" s="92"/>
      <c r="GA330" s="92"/>
      <c r="GB330" s="92"/>
      <c r="GC330" s="92"/>
      <c r="GD330" s="92"/>
      <c r="GE330" s="92"/>
      <c r="GF330" s="92"/>
      <c r="GG330" s="92"/>
      <c r="GH330" s="92"/>
      <c r="GI330" s="92"/>
      <c r="GJ330" s="92"/>
      <c r="GK330" s="92"/>
      <c r="GL330" s="92"/>
      <c r="GM330" s="92"/>
      <c r="GN330" s="92"/>
      <c r="GO330" s="92"/>
      <c r="GP330" s="92"/>
      <c r="GQ330" s="92"/>
      <c r="GR330" s="92"/>
      <c r="GS330" s="92"/>
      <c r="GT330" s="92"/>
      <c r="GU330" s="92"/>
      <c r="GV330" s="92"/>
      <c r="GW330" s="92"/>
      <c r="GX330" s="92"/>
      <c r="GY330" s="92"/>
      <c r="GZ330" s="92"/>
      <c r="HA330" s="92"/>
      <c r="HB330" s="92"/>
      <c r="HC330" s="92"/>
      <c r="HD330" s="92"/>
      <c r="HE330" s="92"/>
      <c r="HF330" s="92"/>
      <c r="HG330" s="92"/>
      <c r="HH330" s="92"/>
      <c r="HI330" s="92"/>
      <c r="HJ330" s="92"/>
      <c r="HK330" s="92"/>
      <c r="HL330" s="92"/>
      <c r="HM330" s="92"/>
      <c r="HN330" s="92"/>
      <c r="HO330" s="92"/>
      <c r="HP330" s="92"/>
      <c r="HQ330" s="92"/>
      <c r="HR330" s="92"/>
      <c r="HS330" s="92"/>
      <c r="HT330" s="92"/>
      <c r="HU330" s="92"/>
      <c r="HV330" s="92"/>
      <c r="HW330" s="92"/>
      <c r="HX330" s="92"/>
      <c r="HY330" s="92"/>
      <c r="HZ330" s="92"/>
      <c r="IA330" s="92"/>
      <c r="IB330" s="92"/>
      <c r="IC330" s="92"/>
      <c r="ID330" s="92"/>
      <c r="IE330" s="92"/>
      <c r="IF330" s="92"/>
      <c r="IG330" s="92"/>
      <c r="IH330" s="92"/>
      <c r="II330" s="92"/>
      <c r="IJ330" s="92"/>
      <c r="IK330" s="92"/>
      <c r="IL330" s="92"/>
      <c r="IM330" s="92"/>
      <c r="IN330" s="92"/>
      <c r="IO330" s="92"/>
      <c r="IP330" s="92"/>
      <c r="IQ330" s="92"/>
      <c r="IR330" s="92"/>
      <c r="IS330" s="92"/>
      <c r="IT330" s="92"/>
      <c r="IU330" s="92"/>
      <c r="IV330" s="92"/>
      <c r="IW330" s="92"/>
      <c r="IX330" s="92"/>
      <c r="IY330" s="92"/>
      <c r="IZ330" s="92"/>
      <c r="JA330" s="92"/>
      <c r="JB330" s="92"/>
      <c r="JC330" s="92"/>
      <c r="JD330" s="92"/>
      <c r="JE330" s="92"/>
      <c r="JF330" s="92"/>
      <c r="JG330" s="92"/>
      <c r="JH330" s="92"/>
      <c r="JI330" s="92"/>
      <c r="JJ330" s="92"/>
      <c r="JK330" s="92"/>
      <c r="JL330" s="92"/>
      <c r="JM330" s="92"/>
      <c r="JN330" s="92"/>
      <c r="JO330" s="92"/>
      <c r="JP330" s="92"/>
      <c r="JQ330" s="92"/>
      <c r="JR330" s="92"/>
      <c r="JS330" s="92"/>
      <c r="JT330" s="92"/>
      <c r="JU330" s="92"/>
      <c r="JV330" s="92"/>
      <c r="JW330" s="92"/>
      <c r="JX330" s="92"/>
      <c r="JY330" s="92"/>
      <c r="JZ330" s="92"/>
      <c r="KA330" s="92"/>
      <c r="KB330" s="92"/>
      <c r="KC330" s="92"/>
      <c r="KD330" s="92"/>
      <c r="KE330" s="92"/>
      <c r="KF330" s="92"/>
      <c r="KG330" s="92"/>
      <c r="KH330" s="92"/>
      <c r="KI330" s="92"/>
      <c r="KJ330" s="92"/>
      <c r="KK330" s="92"/>
      <c r="KL330" s="92"/>
      <c r="KM330" s="92"/>
      <c r="KN330" s="92"/>
      <c r="KO330" s="92"/>
      <c r="KP330" s="92"/>
      <c r="KQ330" s="92"/>
      <c r="KR330" s="92"/>
      <c r="KS330" s="92"/>
      <c r="KT330" s="92"/>
      <c r="KU330" s="92"/>
      <c r="KV330" s="92"/>
      <c r="KW330" s="92"/>
      <c r="KX330" s="92"/>
      <c r="KY330" s="92"/>
      <c r="KZ330" s="92"/>
      <c r="LA330" s="92"/>
      <c r="LB330" s="92"/>
      <c r="LC330" s="92"/>
      <c r="LD330" s="92"/>
      <c r="LE330" s="92"/>
      <c r="LF330" s="92"/>
      <c r="LG330" s="92"/>
      <c r="LH330" s="92"/>
      <c r="LI330" s="92"/>
      <c r="LJ330" s="92"/>
      <c r="LK330" s="92"/>
      <c r="LL330" s="92"/>
      <c r="LM330" s="92"/>
      <c r="LN330" s="92"/>
      <c r="LO330" s="92"/>
      <c r="LP330" s="92"/>
      <c r="LQ330" s="92"/>
      <c r="LR330" s="92"/>
      <c r="LS330" s="92"/>
      <c r="LT330" s="92"/>
      <c r="LU330" s="92"/>
      <c r="LV330" s="92"/>
      <c r="LW330" s="92"/>
      <c r="LX330" s="92"/>
      <c r="LY330" s="92"/>
      <c r="LZ330" s="92"/>
      <c r="MA330" s="92"/>
      <c r="MB330" s="92"/>
      <c r="MC330" s="92"/>
      <c r="MD330" s="92"/>
      <c r="ME330" s="92"/>
      <c r="MF330" s="92"/>
      <c r="MG330" s="92"/>
      <c r="MH330" s="92"/>
      <c r="MI330" s="92"/>
      <c r="MJ330" s="92"/>
      <c r="MK330" s="92"/>
      <c r="ML330" s="92"/>
      <c r="MM330" s="92"/>
      <c r="MN330" s="92"/>
      <c r="MO330" s="92"/>
      <c r="MP330" s="92"/>
      <c r="MQ330" s="92"/>
      <c r="MR330" s="92"/>
      <c r="MS330" s="92"/>
      <c r="MT330" s="92"/>
      <c r="MU330" s="92"/>
      <c r="MV330" s="92"/>
      <c r="MW330" s="92"/>
      <c r="MX330" s="92"/>
      <c r="MY330" s="92"/>
      <c r="MZ330" s="92"/>
      <c r="NA330" s="92"/>
      <c r="NB330" s="92"/>
      <c r="NC330" s="92"/>
      <c r="ND330" s="92"/>
      <c r="NE330" s="92"/>
      <c r="NF330" s="92"/>
      <c r="NG330" s="92"/>
      <c r="NH330" s="92"/>
      <c r="NI330" s="92"/>
      <c r="NJ330" s="92"/>
      <c r="NK330" s="92"/>
      <c r="NL330" s="92"/>
      <c r="NM330" s="92"/>
      <c r="NN330" s="92"/>
      <c r="NO330" s="92"/>
      <c r="NP330" s="92"/>
      <c r="NQ330" s="92"/>
      <c r="NR330" s="92"/>
      <c r="NS330" s="92"/>
      <c r="NT330" s="92"/>
      <c r="NU330" s="92"/>
      <c r="NV330" s="92"/>
      <c r="NW330" s="92"/>
      <c r="NX330" s="92"/>
      <c r="NY330" s="92"/>
      <c r="NZ330" s="92"/>
      <c r="OA330" s="92"/>
      <c r="OB330" s="92"/>
      <c r="OC330" s="92"/>
      <c r="OD330" s="92"/>
      <c r="OE330" s="92"/>
      <c r="OF330" s="92"/>
      <c r="OG330" s="92"/>
      <c r="OH330" s="92"/>
      <c r="OI330" s="92"/>
      <c r="OJ330" s="92"/>
      <c r="OK330" s="92"/>
      <c r="OL330" s="92"/>
      <c r="OM330" s="92"/>
      <c r="ON330" s="92"/>
      <c r="OO330" s="92"/>
      <c r="OP330" s="92"/>
      <c r="OQ330" s="92"/>
      <c r="OR330" s="92"/>
      <c r="OS330" s="92"/>
      <c r="OT330" s="92"/>
      <c r="OU330" s="92"/>
      <c r="OV330" s="92"/>
      <c r="OW330" s="92"/>
      <c r="OX330" s="92"/>
      <c r="OY330" s="92"/>
      <c r="OZ330" s="92"/>
      <c r="PA330" s="92"/>
      <c r="PB330" s="92"/>
      <c r="PC330" s="92"/>
      <c r="PD330" s="92"/>
      <c r="PE330" s="92"/>
      <c r="PF330" s="92"/>
      <c r="PG330" s="92"/>
      <c r="PH330" s="92"/>
      <c r="PI330" s="92"/>
      <c r="PJ330" s="92"/>
      <c r="PK330" s="92"/>
      <c r="PL330" s="92"/>
      <c r="PM330" s="92"/>
      <c r="PN330" s="92"/>
      <c r="PO330" s="92"/>
      <c r="PP330" s="92"/>
      <c r="PQ330" s="92"/>
      <c r="PR330" s="92"/>
      <c r="PS330" s="92"/>
      <c r="PT330" s="92"/>
      <c r="PU330" s="92"/>
      <c r="PV330" s="92"/>
      <c r="PW330" s="92"/>
      <c r="PX330" s="92"/>
      <c r="PY330" s="92"/>
      <c r="PZ330" s="92"/>
      <c r="QA330" s="92"/>
      <c r="QB330" s="92"/>
      <c r="QC330" s="92"/>
      <c r="QD330" s="92"/>
      <c r="QE330" s="92"/>
      <c r="QF330" s="92"/>
      <c r="QG330" s="92"/>
      <c r="QH330" s="92"/>
      <c r="QI330" s="92"/>
      <c r="QJ330" s="92"/>
      <c r="QK330" s="92"/>
      <c r="QL330" s="92"/>
      <c r="QM330" s="92"/>
      <c r="QN330" s="92"/>
      <c r="QO330" s="92"/>
      <c r="QP330" s="92"/>
      <c r="QQ330" s="92"/>
      <c r="QR330" s="92"/>
      <c r="QS330" s="92"/>
      <c r="QT330" s="92"/>
      <c r="QU330" s="92"/>
      <c r="QV330" s="92"/>
      <c r="QW330" s="92"/>
      <c r="QX330" s="92"/>
      <c r="QY330" s="92"/>
      <c r="QZ330" s="92"/>
      <c r="RA330" s="92"/>
      <c r="RB330" s="92"/>
      <c r="RC330" s="92"/>
      <c r="RD330" s="92"/>
      <c r="RE330" s="92"/>
      <c r="RF330" s="92"/>
      <c r="RG330" s="92"/>
      <c r="RH330" s="92"/>
      <c r="RI330" s="92"/>
      <c r="RJ330" s="92"/>
      <c r="RK330" s="92"/>
      <c r="RL330" s="92"/>
      <c r="RM330" s="92"/>
      <c r="RN330" s="92"/>
      <c r="RO330" s="92"/>
      <c r="RP330" s="92"/>
      <c r="RQ330" s="92"/>
      <c r="RR330" s="92"/>
      <c r="RS330" s="92"/>
      <c r="RT330" s="92"/>
      <c r="RU330" s="92"/>
      <c r="RV330" s="92"/>
      <c r="RW330" s="92"/>
      <c r="RX330" s="92"/>
      <c r="RY330" s="92"/>
      <c r="RZ330" s="92"/>
      <c r="SA330" s="92"/>
      <c r="SB330" s="92"/>
      <c r="SC330" s="92"/>
      <c r="SD330" s="92"/>
      <c r="SE330" s="92"/>
      <c r="SF330" s="92"/>
      <c r="SG330" s="92"/>
      <c r="SH330" s="92"/>
      <c r="SI330" s="92"/>
      <c r="SJ330" s="92"/>
      <c r="SK330" s="92"/>
      <c r="SL330" s="92"/>
      <c r="SM330" s="92"/>
      <c r="SN330" s="92"/>
      <c r="SO330" s="92"/>
      <c r="SP330" s="92"/>
      <c r="SQ330" s="92"/>
      <c r="SR330" s="92"/>
      <c r="SS330" s="92"/>
      <c r="ST330" s="92"/>
      <c r="SU330" s="92"/>
      <c r="SV330" s="92"/>
      <c r="SW330" s="92"/>
      <c r="SX330" s="92"/>
      <c r="SY330" s="92"/>
      <c r="SZ330" s="92"/>
      <c r="TA330" s="92"/>
      <c r="TB330" s="92"/>
      <c r="TC330" s="92"/>
      <c r="TD330" s="92"/>
      <c r="TE330" s="92"/>
      <c r="TF330" s="92"/>
      <c r="TG330" s="92"/>
      <c r="TH330" s="92"/>
      <c r="TI330" s="92"/>
      <c r="TJ330" s="92"/>
      <c r="TK330" s="92"/>
      <c r="TL330" s="92"/>
      <c r="TM330" s="92"/>
      <c r="TN330" s="92"/>
      <c r="TO330" s="92"/>
      <c r="TP330" s="92"/>
      <c r="TQ330" s="92"/>
      <c r="TR330" s="92"/>
      <c r="TS330" s="92"/>
      <c r="TT330" s="92"/>
      <c r="TU330" s="92"/>
      <c r="TV330" s="92"/>
      <c r="TW330" s="92"/>
      <c r="TX330" s="92"/>
      <c r="TY330" s="92"/>
      <c r="TZ330" s="92"/>
      <c r="UA330" s="92"/>
      <c r="UB330" s="92"/>
      <c r="UC330" s="92"/>
      <c r="UD330" s="92"/>
      <c r="UE330" s="92"/>
      <c r="UF330" s="92"/>
      <c r="UG330" s="92"/>
      <c r="UH330" s="92"/>
      <c r="UI330" s="92"/>
      <c r="UJ330" s="92"/>
      <c r="UK330" s="92"/>
      <c r="UL330" s="92"/>
      <c r="UM330" s="92"/>
      <c r="UN330" s="92"/>
      <c r="UO330" s="92"/>
      <c r="UP330" s="92"/>
      <c r="UQ330" s="92"/>
      <c r="UR330" s="92"/>
      <c r="US330" s="92"/>
      <c r="UT330" s="92"/>
      <c r="UU330" s="92"/>
      <c r="UV330" s="92"/>
      <c r="UW330" s="92"/>
      <c r="UX330" s="92"/>
      <c r="UY330" s="92"/>
      <c r="UZ330" s="92"/>
      <c r="VA330" s="92"/>
      <c r="VB330" s="92"/>
      <c r="VC330" s="92"/>
      <c r="VD330" s="92"/>
      <c r="VE330" s="92"/>
      <c r="VF330" s="92"/>
      <c r="VG330" s="92"/>
      <c r="VH330" s="92"/>
      <c r="VI330" s="92"/>
      <c r="VJ330" s="92"/>
      <c r="VK330" s="92"/>
      <c r="VL330" s="92"/>
      <c r="VM330" s="92"/>
      <c r="VN330" s="92"/>
      <c r="VO330" s="92"/>
      <c r="VP330" s="92"/>
      <c r="VQ330" s="92"/>
      <c r="VR330" s="92"/>
      <c r="VS330" s="92"/>
      <c r="VT330" s="92"/>
      <c r="VU330" s="92"/>
      <c r="VV330" s="92"/>
      <c r="VW330" s="92"/>
      <c r="VX330" s="92"/>
      <c r="VY330" s="92"/>
      <c r="VZ330" s="92"/>
      <c r="WA330" s="92"/>
      <c r="WB330" s="92"/>
      <c r="WC330" s="92"/>
      <c r="WD330" s="92"/>
      <c r="WE330" s="92"/>
      <c r="WF330" s="92"/>
      <c r="WG330" s="92"/>
      <c r="WH330" s="92"/>
      <c r="WI330" s="92"/>
      <c r="WJ330" s="92"/>
      <c r="WK330" s="92"/>
      <c r="WL330" s="92"/>
      <c r="WM330" s="92"/>
      <c r="WN330" s="92"/>
      <c r="WO330" s="92"/>
      <c r="WP330" s="92"/>
      <c r="WQ330" s="92"/>
      <c r="WR330" s="92"/>
      <c r="WS330" s="92"/>
      <c r="WT330" s="92"/>
      <c r="WU330" s="92"/>
      <c r="WV330" s="92"/>
      <c r="WW330" s="92"/>
      <c r="WX330" s="92"/>
      <c r="WY330" s="92"/>
      <c r="WZ330" s="92"/>
      <c r="XA330" s="92"/>
      <c r="XB330" s="92"/>
      <c r="XC330" s="92"/>
      <c r="XD330" s="92"/>
      <c r="XE330" s="92"/>
      <c r="XF330" s="92"/>
      <c r="XG330" s="92"/>
      <c r="XH330" s="92"/>
      <c r="XI330" s="92"/>
      <c r="XJ330" s="92"/>
      <c r="XK330" s="92"/>
      <c r="XL330" s="92"/>
      <c r="XM330" s="92"/>
      <c r="XN330" s="92"/>
      <c r="XO330" s="92"/>
      <c r="XP330" s="92"/>
      <c r="XQ330" s="92"/>
      <c r="XR330" s="92"/>
      <c r="XS330" s="92"/>
      <c r="XT330" s="92"/>
      <c r="XU330" s="92"/>
      <c r="XV330" s="92"/>
      <c r="XW330" s="92"/>
      <c r="XX330" s="92"/>
      <c r="XY330" s="92"/>
      <c r="XZ330" s="92"/>
      <c r="YA330" s="92"/>
      <c r="YB330" s="92"/>
      <c r="YC330" s="92"/>
      <c r="YD330" s="92"/>
      <c r="YE330" s="92"/>
      <c r="YF330" s="92"/>
      <c r="YG330" s="92"/>
      <c r="YH330" s="92"/>
      <c r="YI330" s="92"/>
      <c r="YJ330" s="92"/>
      <c r="YK330" s="92"/>
      <c r="YL330" s="92"/>
      <c r="YM330" s="92"/>
      <c r="YN330" s="92"/>
      <c r="YO330" s="92"/>
      <c r="YP330" s="92"/>
      <c r="YQ330" s="92"/>
      <c r="YR330" s="92"/>
      <c r="YS330" s="92"/>
      <c r="YT330" s="92"/>
      <c r="YU330" s="92"/>
      <c r="YV330" s="92"/>
      <c r="YW330" s="92"/>
      <c r="YX330" s="92"/>
      <c r="YY330" s="92"/>
      <c r="YZ330" s="92"/>
      <c r="ZA330" s="92"/>
      <c r="ZB330" s="92"/>
      <c r="ZC330" s="92"/>
      <c r="ZD330" s="92"/>
      <c r="ZE330" s="92"/>
      <c r="ZF330" s="92"/>
      <c r="ZG330" s="92"/>
      <c r="ZH330" s="92"/>
      <c r="ZI330" s="92"/>
      <c r="ZJ330" s="92"/>
      <c r="ZK330" s="92"/>
      <c r="ZL330" s="92"/>
      <c r="ZM330" s="92"/>
      <c r="ZN330" s="92"/>
      <c r="ZO330" s="92"/>
      <c r="ZP330" s="92"/>
      <c r="ZQ330" s="92"/>
      <c r="ZR330" s="92"/>
      <c r="ZS330" s="92"/>
      <c r="ZT330" s="92"/>
      <c r="ZU330" s="92"/>
      <c r="ZV330" s="92"/>
      <c r="ZW330" s="92"/>
      <c r="ZX330" s="92"/>
      <c r="ZY330" s="92"/>
      <c r="ZZ330" s="92"/>
      <c r="AAA330" s="92"/>
      <c r="AAB330" s="92"/>
      <c r="AAC330" s="92"/>
      <c r="AAD330" s="92"/>
      <c r="AAE330" s="92"/>
      <c r="AAF330" s="92"/>
      <c r="AAG330" s="92"/>
      <c r="AAH330" s="92"/>
      <c r="AAI330" s="92"/>
      <c r="AAJ330" s="92"/>
      <c r="AAK330" s="92"/>
      <c r="AAL330" s="92"/>
      <c r="AAM330" s="92"/>
      <c r="AAN330" s="92"/>
      <c r="AAO330" s="92"/>
      <c r="AAP330" s="92"/>
      <c r="AAQ330" s="92"/>
      <c r="AAR330" s="92"/>
      <c r="AAS330" s="92"/>
      <c r="AAT330" s="92"/>
      <c r="AAU330" s="92"/>
      <c r="AAV330" s="92"/>
      <c r="AAW330" s="92"/>
      <c r="AAX330" s="92"/>
      <c r="AAY330" s="92"/>
      <c r="AAZ330" s="92"/>
      <c r="ABA330" s="92"/>
      <c r="ABB330" s="92"/>
      <c r="ABC330" s="92"/>
      <c r="ABD330" s="92"/>
      <c r="ABE330" s="92"/>
      <c r="ABF330" s="92"/>
      <c r="ABG330" s="92"/>
      <c r="ABH330" s="92"/>
      <c r="ABI330" s="92"/>
      <c r="ABJ330" s="92"/>
      <c r="ABK330" s="92"/>
      <c r="ABL330" s="92"/>
      <c r="ABM330" s="92"/>
      <c r="ABN330" s="92"/>
      <c r="ABO330" s="92"/>
      <c r="ABP330" s="92"/>
      <c r="ABQ330" s="92"/>
      <c r="ABR330" s="92"/>
      <c r="ABS330" s="92"/>
      <c r="ABT330" s="92"/>
      <c r="ABU330" s="92"/>
      <c r="ABV330" s="92"/>
      <c r="ABW330" s="92"/>
      <c r="ABX330" s="92"/>
      <c r="ABY330" s="92"/>
      <c r="ABZ330" s="92"/>
      <c r="ACA330" s="92"/>
      <c r="ACB330" s="92"/>
      <c r="ACC330" s="92"/>
      <c r="ACD330" s="92"/>
      <c r="ACE330" s="92"/>
      <c r="ACF330" s="92"/>
      <c r="ACG330" s="92"/>
      <c r="ACH330" s="92"/>
      <c r="ACI330" s="92"/>
      <c r="ACJ330" s="92"/>
      <c r="ACK330" s="92"/>
      <c r="ACL330" s="92"/>
      <c r="ACM330" s="92"/>
      <c r="ACN330" s="92"/>
      <c r="ACO330" s="92"/>
      <c r="ACP330" s="92"/>
      <c r="ACQ330" s="92"/>
      <c r="ACR330" s="92"/>
      <c r="ACS330" s="92"/>
      <c r="ACT330" s="92"/>
      <c r="ACU330" s="92"/>
      <c r="ACV330" s="92"/>
      <c r="ACW330" s="92"/>
      <c r="ACX330" s="92"/>
      <c r="ACY330" s="92"/>
      <c r="ACZ330" s="92"/>
      <c r="ADA330" s="92"/>
      <c r="ADB330" s="92"/>
      <c r="ADC330" s="92"/>
      <c r="ADD330" s="92"/>
      <c r="ADE330" s="92"/>
      <c r="ADF330" s="92"/>
      <c r="ADG330" s="92"/>
      <c r="ADH330" s="92"/>
      <c r="ADI330" s="92"/>
      <c r="ADJ330" s="92"/>
      <c r="ADK330" s="92"/>
      <c r="ADL330" s="92"/>
      <c r="ADM330" s="92"/>
      <c r="ADN330" s="92"/>
      <c r="ADO330" s="92"/>
      <c r="ADP330" s="92"/>
      <c r="ADQ330" s="92"/>
      <c r="ADR330" s="92"/>
      <c r="ADS330" s="92"/>
      <c r="ADT330" s="92"/>
      <c r="ADU330" s="92"/>
      <c r="ADV330" s="92"/>
      <c r="ADW330" s="92"/>
      <c r="ADX330" s="92"/>
      <c r="ADY330" s="92"/>
      <c r="ADZ330" s="92"/>
      <c r="AEA330" s="92"/>
      <c r="AEB330" s="92"/>
      <c r="AEC330" s="92"/>
      <c r="AED330" s="92"/>
      <c r="AEE330" s="92"/>
      <c r="AEF330" s="92"/>
      <c r="AEG330" s="92"/>
      <c r="AEH330" s="92"/>
      <c r="AEI330" s="92"/>
      <c r="AEJ330" s="92"/>
      <c r="AEK330" s="92"/>
      <c r="AEL330" s="92"/>
      <c r="AEM330" s="92"/>
      <c r="AEN330" s="92"/>
      <c r="AEO330" s="92"/>
      <c r="AEP330" s="92"/>
      <c r="AEQ330" s="92"/>
      <c r="AER330" s="92"/>
      <c r="AES330" s="92"/>
      <c r="AET330" s="92"/>
      <c r="AEU330" s="92"/>
      <c r="AEV330" s="92"/>
      <c r="AEW330" s="92"/>
      <c r="AEX330" s="92"/>
      <c r="AEY330" s="92"/>
      <c r="AEZ330" s="92"/>
      <c r="AFA330" s="92"/>
      <c r="AFB330" s="92"/>
      <c r="AFC330" s="92"/>
      <c r="AFD330" s="92"/>
      <c r="AFE330" s="92"/>
      <c r="AFF330" s="92"/>
      <c r="AFG330" s="92"/>
      <c r="AFH330" s="92"/>
      <c r="AFI330" s="92"/>
      <c r="AFJ330" s="92"/>
      <c r="AFK330" s="92"/>
      <c r="AFL330" s="92"/>
      <c r="AFM330" s="92"/>
      <c r="AFN330" s="92"/>
      <c r="AFO330" s="92"/>
      <c r="AFP330" s="92"/>
      <c r="AFQ330" s="92"/>
      <c r="AFR330" s="92"/>
      <c r="AFS330" s="92"/>
      <c r="AFT330" s="92"/>
      <c r="AFU330" s="92"/>
      <c r="AFV330" s="92"/>
      <c r="AFW330" s="92"/>
      <c r="AFX330" s="92"/>
      <c r="AFY330" s="92"/>
      <c r="AFZ330" s="92"/>
      <c r="AGA330" s="92"/>
      <c r="AGB330" s="92"/>
      <c r="AGC330" s="92"/>
      <c r="AGD330" s="92"/>
      <c r="AGE330" s="92"/>
      <c r="AGF330" s="92"/>
      <c r="AGG330" s="92"/>
      <c r="AGH330" s="92"/>
      <c r="AGI330" s="92"/>
      <c r="AGJ330" s="92"/>
      <c r="AGK330" s="92"/>
      <c r="AGL330" s="92"/>
      <c r="AGM330" s="92"/>
      <c r="AGN330" s="92"/>
      <c r="AGO330" s="92"/>
      <c r="AGP330" s="92"/>
      <c r="AGQ330" s="92"/>
      <c r="AGR330" s="92"/>
      <c r="AGS330" s="92"/>
      <c r="AGT330" s="92"/>
      <c r="AGU330" s="92"/>
      <c r="AGV330" s="92"/>
      <c r="AGW330" s="92"/>
      <c r="AGX330" s="92"/>
      <c r="AGY330" s="92"/>
      <c r="AGZ330" s="92"/>
      <c r="AHA330" s="92"/>
      <c r="AHB330" s="92"/>
      <c r="AHC330" s="92"/>
      <c r="AHD330" s="92"/>
      <c r="AHE330" s="92"/>
      <c r="AHF330" s="92"/>
      <c r="AHG330" s="92"/>
      <c r="AHH330" s="92"/>
      <c r="AHI330" s="92"/>
      <c r="AHJ330" s="92"/>
      <c r="AHK330" s="92"/>
      <c r="AHL330" s="92"/>
      <c r="AHM330" s="92"/>
      <c r="AHN330" s="92"/>
      <c r="AHO330" s="92"/>
      <c r="AHP330" s="92"/>
      <c r="AHQ330" s="92"/>
      <c r="AHR330" s="92"/>
      <c r="AHS330" s="92"/>
      <c r="AHT330" s="92"/>
      <c r="AHU330" s="92"/>
      <c r="AHV330" s="92"/>
      <c r="AHW330" s="92"/>
      <c r="AHX330" s="92"/>
      <c r="AHY330" s="92"/>
      <c r="AHZ330" s="92"/>
      <c r="AIA330" s="92"/>
      <c r="AIB330" s="92"/>
      <c r="AIC330" s="92"/>
      <c r="AID330" s="92"/>
      <c r="AIE330" s="92"/>
      <c r="AIF330" s="92"/>
      <c r="AIG330" s="92"/>
      <c r="AIH330" s="92"/>
      <c r="AII330" s="92"/>
      <c r="AIJ330" s="92"/>
      <c r="AIK330" s="92"/>
      <c r="AIL330" s="92"/>
      <c r="AIM330" s="92"/>
      <c r="AIN330" s="92"/>
      <c r="AIO330" s="92"/>
      <c r="AIP330" s="92"/>
      <c r="AIQ330" s="92"/>
      <c r="AIR330" s="92"/>
      <c r="AIS330" s="92"/>
      <c r="AIT330" s="92"/>
      <c r="AIU330" s="92"/>
      <c r="AIV330" s="92"/>
      <c r="AIW330" s="92"/>
      <c r="AIX330" s="92"/>
      <c r="AIY330" s="92"/>
      <c r="AIZ330" s="92"/>
      <c r="AJA330" s="92"/>
      <c r="AJB330" s="92"/>
      <c r="AJC330" s="92"/>
      <c r="AJD330" s="92"/>
      <c r="AJE330" s="92"/>
      <c r="AJF330" s="92"/>
      <c r="AJG330" s="92"/>
      <c r="AJH330" s="92"/>
      <c r="AJI330" s="92"/>
      <c r="AJJ330" s="92"/>
      <c r="AJK330" s="92"/>
    </row>
    <row r="331" spans="1:947" s="515" customFormat="1" ht="12.75" customHeight="1">
      <c r="A331" s="93"/>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c r="CK331" s="92"/>
      <c r="CL331" s="92"/>
      <c r="CM331" s="92"/>
      <c r="CN331" s="92"/>
      <c r="CO331" s="92"/>
      <c r="CP331" s="92"/>
      <c r="CQ331" s="92"/>
      <c r="CR331" s="92"/>
      <c r="CS331" s="92"/>
      <c r="CT331" s="92"/>
      <c r="CU331" s="92"/>
      <c r="CV331" s="92"/>
      <c r="CW331" s="92"/>
      <c r="CX331" s="92"/>
      <c r="CY331" s="92"/>
      <c r="CZ331" s="92"/>
      <c r="DA331" s="92"/>
      <c r="DB331" s="92"/>
      <c r="DC331" s="92"/>
      <c r="DD331" s="92"/>
      <c r="DE331" s="92"/>
      <c r="DF331" s="92"/>
      <c r="DG331" s="92"/>
      <c r="DH331" s="92"/>
      <c r="DI331" s="92"/>
      <c r="DJ331" s="92"/>
      <c r="DK331" s="92"/>
      <c r="DL331" s="92"/>
      <c r="DM331" s="92"/>
      <c r="DN331" s="92"/>
      <c r="DO331" s="92"/>
      <c r="DP331" s="92"/>
      <c r="DQ331" s="92"/>
      <c r="DR331" s="92"/>
      <c r="DS331" s="92"/>
      <c r="DT331" s="92"/>
      <c r="DU331" s="92"/>
      <c r="DV331" s="92"/>
      <c r="DW331" s="92"/>
      <c r="DX331" s="92"/>
      <c r="DY331" s="92"/>
      <c r="DZ331" s="92"/>
      <c r="EA331" s="92"/>
      <c r="EB331" s="92"/>
      <c r="EC331" s="92"/>
      <c r="ED331" s="92"/>
      <c r="EE331" s="92"/>
      <c r="EF331" s="92"/>
      <c r="EG331" s="92"/>
      <c r="EH331" s="92"/>
      <c r="EI331" s="92"/>
      <c r="EJ331" s="92"/>
      <c r="EK331" s="92"/>
      <c r="EL331" s="92"/>
      <c r="EM331" s="92"/>
      <c r="EN331" s="92"/>
      <c r="EO331" s="92"/>
      <c r="EP331" s="92"/>
      <c r="EQ331" s="92"/>
      <c r="ER331" s="92"/>
      <c r="ES331" s="92"/>
      <c r="ET331" s="92"/>
      <c r="EU331" s="92"/>
      <c r="EV331" s="92"/>
      <c r="EW331" s="92"/>
      <c r="EX331" s="92"/>
      <c r="EY331" s="92"/>
      <c r="EZ331" s="92"/>
      <c r="FA331" s="92"/>
      <c r="FB331" s="92"/>
      <c r="FC331" s="92"/>
      <c r="FD331" s="92"/>
      <c r="FE331" s="92"/>
      <c r="FF331" s="92"/>
      <c r="FG331" s="92"/>
      <c r="FH331" s="92"/>
      <c r="FI331" s="92"/>
      <c r="FJ331" s="92"/>
      <c r="FK331" s="92"/>
      <c r="FL331" s="92"/>
      <c r="FM331" s="92"/>
      <c r="FN331" s="92"/>
      <c r="FO331" s="92"/>
      <c r="FP331" s="92"/>
      <c r="FQ331" s="92"/>
      <c r="FR331" s="92"/>
      <c r="FS331" s="92"/>
      <c r="FT331" s="92"/>
      <c r="FU331" s="92"/>
      <c r="FV331" s="92"/>
      <c r="FW331" s="92"/>
      <c r="FX331" s="92"/>
      <c r="FY331" s="92"/>
      <c r="FZ331" s="92"/>
      <c r="GA331" s="92"/>
      <c r="GB331" s="92"/>
      <c r="GC331" s="92"/>
      <c r="GD331" s="92"/>
      <c r="GE331" s="92"/>
      <c r="GF331" s="92"/>
      <c r="GG331" s="92"/>
      <c r="GH331" s="92"/>
      <c r="GI331" s="92"/>
      <c r="GJ331" s="92"/>
      <c r="GK331" s="92"/>
      <c r="GL331" s="92"/>
      <c r="GM331" s="92"/>
      <c r="GN331" s="92"/>
      <c r="GO331" s="92"/>
      <c r="GP331" s="92"/>
      <c r="GQ331" s="92"/>
      <c r="GR331" s="92"/>
      <c r="GS331" s="92"/>
      <c r="GT331" s="92"/>
      <c r="GU331" s="92"/>
      <c r="GV331" s="92"/>
      <c r="GW331" s="92"/>
      <c r="GX331" s="92"/>
      <c r="GY331" s="92"/>
      <c r="GZ331" s="92"/>
      <c r="HA331" s="92"/>
      <c r="HB331" s="92"/>
      <c r="HC331" s="92"/>
      <c r="HD331" s="92"/>
      <c r="HE331" s="92"/>
      <c r="HF331" s="92"/>
      <c r="HG331" s="92"/>
      <c r="HH331" s="92"/>
      <c r="HI331" s="92"/>
      <c r="HJ331" s="92"/>
      <c r="HK331" s="92"/>
      <c r="HL331" s="92"/>
      <c r="HM331" s="92"/>
      <c r="HN331" s="92"/>
      <c r="HO331" s="92"/>
      <c r="HP331" s="92"/>
      <c r="HQ331" s="92"/>
      <c r="HR331" s="92"/>
      <c r="HS331" s="92"/>
      <c r="HT331" s="92"/>
      <c r="HU331" s="92"/>
      <c r="HV331" s="92"/>
      <c r="HW331" s="92"/>
      <c r="HX331" s="92"/>
      <c r="HY331" s="92"/>
      <c r="HZ331" s="92"/>
      <c r="IA331" s="92"/>
      <c r="IB331" s="92"/>
      <c r="IC331" s="92"/>
      <c r="ID331" s="92"/>
      <c r="IE331" s="92"/>
      <c r="IF331" s="92"/>
      <c r="IG331" s="92"/>
      <c r="IH331" s="92"/>
      <c r="II331" s="92"/>
      <c r="IJ331" s="92"/>
      <c r="IK331" s="92"/>
      <c r="IL331" s="92"/>
      <c r="IM331" s="92"/>
      <c r="IN331" s="92"/>
      <c r="IO331" s="92"/>
      <c r="IP331" s="92"/>
      <c r="IQ331" s="92"/>
      <c r="IR331" s="92"/>
      <c r="IS331" s="92"/>
      <c r="IT331" s="92"/>
      <c r="IU331" s="92"/>
      <c r="IV331" s="92"/>
      <c r="IW331" s="92"/>
      <c r="IX331" s="92"/>
      <c r="IY331" s="92"/>
      <c r="IZ331" s="92"/>
      <c r="JA331" s="92"/>
      <c r="JB331" s="92"/>
      <c r="JC331" s="92"/>
      <c r="JD331" s="92"/>
      <c r="JE331" s="92"/>
      <c r="JF331" s="92"/>
      <c r="JG331" s="92"/>
      <c r="JH331" s="92"/>
      <c r="JI331" s="92"/>
      <c r="JJ331" s="92"/>
      <c r="JK331" s="92"/>
      <c r="JL331" s="92"/>
      <c r="JM331" s="92"/>
      <c r="JN331" s="92"/>
      <c r="JO331" s="92"/>
      <c r="JP331" s="92"/>
      <c r="JQ331" s="92"/>
      <c r="JR331" s="92"/>
      <c r="JS331" s="92"/>
      <c r="JT331" s="92"/>
      <c r="JU331" s="92"/>
      <c r="JV331" s="92"/>
      <c r="JW331" s="92"/>
      <c r="JX331" s="92"/>
      <c r="JY331" s="92"/>
      <c r="JZ331" s="92"/>
      <c r="KA331" s="92"/>
      <c r="KB331" s="92"/>
      <c r="KC331" s="92"/>
      <c r="KD331" s="92"/>
      <c r="KE331" s="92"/>
      <c r="KF331" s="92"/>
      <c r="KG331" s="92"/>
      <c r="KH331" s="92"/>
      <c r="KI331" s="92"/>
      <c r="KJ331" s="92"/>
      <c r="KK331" s="92"/>
      <c r="KL331" s="92"/>
      <c r="KM331" s="92"/>
      <c r="KN331" s="92"/>
      <c r="KO331" s="92"/>
      <c r="KP331" s="92"/>
      <c r="KQ331" s="92"/>
      <c r="KR331" s="92"/>
      <c r="KS331" s="92"/>
      <c r="KT331" s="92"/>
      <c r="KU331" s="92"/>
      <c r="KV331" s="92"/>
      <c r="KW331" s="92"/>
      <c r="KX331" s="92"/>
      <c r="KY331" s="92"/>
      <c r="KZ331" s="92"/>
      <c r="LA331" s="92"/>
      <c r="LB331" s="92"/>
      <c r="LC331" s="92"/>
      <c r="LD331" s="92"/>
      <c r="LE331" s="92"/>
      <c r="LF331" s="92"/>
      <c r="LG331" s="92"/>
      <c r="LH331" s="92"/>
      <c r="LI331" s="92"/>
      <c r="LJ331" s="92"/>
      <c r="LK331" s="92"/>
      <c r="LL331" s="92"/>
      <c r="LM331" s="92"/>
      <c r="LN331" s="92"/>
      <c r="LO331" s="92"/>
      <c r="LP331" s="92"/>
      <c r="LQ331" s="92"/>
      <c r="LR331" s="92"/>
      <c r="LS331" s="92"/>
      <c r="LT331" s="92"/>
      <c r="LU331" s="92"/>
      <c r="LV331" s="92"/>
      <c r="LW331" s="92"/>
      <c r="LX331" s="92"/>
      <c r="LY331" s="92"/>
      <c r="LZ331" s="92"/>
      <c r="MA331" s="92"/>
      <c r="MB331" s="92"/>
      <c r="MC331" s="92"/>
      <c r="MD331" s="92"/>
      <c r="ME331" s="92"/>
      <c r="MF331" s="92"/>
      <c r="MG331" s="92"/>
      <c r="MH331" s="92"/>
      <c r="MI331" s="92"/>
      <c r="MJ331" s="92"/>
      <c r="MK331" s="92"/>
      <c r="ML331" s="92"/>
      <c r="MM331" s="92"/>
      <c r="MN331" s="92"/>
      <c r="MO331" s="92"/>
      <c r="MP331" s="92"/>
      <c r="MQ331" s="92"/>
      <c r="MR331" s="92"/>
      <c r="MS331" s="92"/>
      <c r="MT331" s="92"/>
      <c r="MU331" s="92"/>
      <c r="MV331" s="92"/>
      <c r="MW331" s="92"/>
      <c r="MX331" s="92"/>
      <c r="MY331" s="92"/>
      <c r="MZ331" s="92"/>
      <c r="NA331" s="92"/>
      <c r="NB331" s="92"/>
      <c r="NC331" s="92"/>
      <c r="ND331" s="92"/>
      <c r="NE331" s="92"/>
      <c r="NF331" s="92"/>
      <c r="NG331" s="92"/>
      <c r="NH331" s="92"/>
      <c r="NI331" s="92"/>
      <c r="NJ331" s="92"/>
      <c r="NK331" s="92"/>
      <c r="NL331" s="92"/>
      <c r="NM331" s="92"/>
      <c r="NN331" s="92"/>
      <c r="NO331" s="92"/>
      <c r="NP331" s="92"/>
      <c r="NQ331" s="92"/>
      <c r="NR331" s="92"/>
      <c r="NS331" s="92"/>
      <c r="NT331" s="92"/>
      <c r="NU331" s="92"/>
      <c r="NV331" s="92"/>
      <c r="NW331" s="92"/>
      <c r="NX331" s="92"/>
      <c r="NY331" s="92"/>
      <c r="NZ331" s="92"/>
      <c r="OA331" s="92"/>
      <c r="OB331" s="92"/>
      <c r="OC331" s="92"/>
      <c r="OD331" s="92"/>
      <c r="OE331" s="92"/>
      <c r="OF331" s="92"/>
      <c r="OG331" s="92"/>
      <c r="OH331" s="92"/>
      <c r="OI331" s="92"/>
      <c r="OJ331" s="92"/>
      <c r="OK331" s="92"/>
      <c r="OL331" s="92"/>
      <c r="OM331" s="92"/>
      <c r="ON331" s="92"/>
      <c r="OO331" s="92"/>
      <c r="OP331" s="92"/>
      <c r="OQ331" s="92"/>
      <c r="OR331" s="92"/>
      <c r="OS331" s="92"/>
      <c r="OT331" s="92"/>
      <c r="OU331" s="92"/>
      <c r="OV331" s="92"/>
      <c r="OW331" s="92"/>
      <c r="OX331" s="92"/>
      <c r="OY331" s="92"/>
      <c r="OZ331" s="92"/>
      <c r="PA331" s="92"/>
      <c r="PB331" s="92"/>
      <c r="PC331" s="92"/>
      <c r="PD331" s="92"/>
      <c r="PE331" s="92"/>
      <c r="PF331" s="92"/>
      <c r="PG331" s="92"/>
      <c r="PH331" s="92"/>
      <c r="PI331" s="92"/>
      <c r="PJ331" s="92"/>
      <c r="PK331" s="92"/>
      <c r="PL331" s="92"/>
      <c r="PM331" s="92"/>
      <c r="PN331" s="92"/>
      <c r="PO331" s="92"/>
      <c r="PP331" s="92"/>
      <c r="PQ331" s="92"/>
      <c r="PR331" s="92"/>
      <c r="PS331" s="92"/>
      <c r="PT331" s="92"/>
      <c r="PU331" s="92"/>
      <c r="PV331" s="92"/>
      <c r="PW331" s="92"/>
      <c r="PX331" s="92"/>
      <c r="PY331" s="92"/>
      <c r="PZ331" s="92"/>
      <c r="QA331" s="92"/>
      <c r="QB331" s="92"/>
      <c r="QC331" s="92"/>
      <c r="QD331" s="92"/>
      <c r="QE331" s="92"/>
      <c r="QF331" s="92"/>
      <c r="QG331" s="92"/>
      <c r="QH331" s="92"/>
      <c r="QI331" s="92"/>
      <c r="QJ331" s="92"/>
      <c r="QK331" s="92"/>
      <c r="QL331" s="92"/>
      <c r="QM331" s="92"/>
      <c r="QN331" s="92"/>
      <c r="QO331" s="92"/>
      <c r="QP331" s="92"/>
      <c r="QQ331" s="92"/>
      <c r="QR331" s="92"/>
      <c r="QS331" s="92"/>
      <c r="QT331" s="92"/>
      <c r="QU331" s="92"/>
      <c r="QV331" s="92"/>
      <c r="QW331" s="92"/>
      <c r="QX331" s="92"/>
      <c r="QY331" s="92"/>
      <c r="QZ331" s="92"/>
      <c r="RA331" s="92"/>
      <c r="RB331" s="92"/>
      <c r="RC331" s="92"/>
      <c r="RD331" s="92"/>
      <c r="RE331" s="92"/>
      <c r="RF331" s="92"/>
      <c r="RG331" s="92"/>
      <c r="RH331" s="92"/>
      <c r="RI331" s="92"/>
      <c r="RJ331" s="92"/>
      <c r="RK331" s="92"/>
      <c r="RL331" s="92"/>
      <c r="RM331" s="92"/>
      <c r="RN331" s="92"/>
      <c r="RO331" s="92"/>
      <c r="RP331" s="92"/>
      <c r="RQ331" s="92"/>
      <c r="RR331" s="92"/>
      <c r="RS331" s="92"/>
      <c r="RT331" s="92"/>
      <c r="RU331" s="92"/>
      <c r="RV331" s="92"/>
      <c r="RW331" s="92"/>
      <c r="RX331" s="92"/>
      <c r="RY331" s="92"/>
      <c r="RZ331" s="92"/>
      <c r="SA331" s="92"/>
      <c r="SB331" s="92"/>
      <c r="SC331" s="92"/>
      <c r="SD331" s="92"/>
      <c r="SE331" s="92"/>
      <c r="SF331" s="92"/>
      <c r="SG331" s="92"/>
      <c r="SH331" s="92"/>
      <c r="SI331" s="92"/>
      <c r="SJ331" s="92"/>
      <c r="SK331" s="92"/>
      <c r="SL331" s="92"/>
      <c r="SM331" s="92"/>
      <c r="SN331" s="92"/>
      <c r="SO331" s="92"/>
      <c r="SP331" s="92"/>
      <c r="SQ331" s="92"/>
      <c r="SR331" s="92"/>
      <c r="SS331" s="92"/>
      <c r="ST331" s="92"/>
      <c r="SU331" s="92"/>
      <c r="SV331" s="92"/>
      <c r="SW331" s="92"/>
      <c r="SX331" s="92"/>
      <c r="SY331" s="92"/>
      <c r="SZ331" s="92"/>
      <c r="TA331" s="92"/>
      <c r="TB331" s="92"/>
      <c r="TC331" s="92"/>
      <c r="TD331" s="92"/>
      <c r="TE331" s="92"/>
      <c r="TF331" s="92"/>
      <c r="TG331" s="92"/>
      <c r="TH331" s="92"/>
      <c r="TI331" s="92"/>
      <c r="TJ331" s="92"/>
      <c r="TK331" s="92"/>
      <c r="TL331" s="92"/>
      <c r="TM331" s="92"/>
      <c r="TN331" s="92"/>
      <c r="TO331" s="92"/>
      <c r="TP331" s="92"/>
      <c r="TQ331" s="92"/>
      <c r="TR331" s="92"/>
      <c r="TS331" s="92"/>
      <c r="TT331" s="92"/>
      <c r="TU331" s="92"/>
      <c r="TV331" s="92"/>
      <c r="TW331" s="92"/>
      <c r="TX331" s="92"/>
      <c r="TY331" s="92"/>
      <c r="TZ331" s="92"/>
      <c r="UA331" s="92"/>
      <c r="UB331" s="92"/>
      <c r="UC331" s="92"/>
      <c r="UD331" s="92"/>
      <c r="UE331" s="92"/>
      <c r="UF331" s="92"/>
      <c r="UG331" s="92"/>
      <c r="UH331" s="92"/>
      <c r="UI331" s="92"/>
      <c r="UJ331" s="92"/>
      <c r="UK331" s="92"/>
      <c r="UL331" s="92"/>
      <c r="UM331" s="92"/>
      <c r="UN331" s="92"/>
      <c r="UO331" s="92"/>
      <c r="UP331" s="92"/>
      <c r="UQ331" s="92"/>
      <c r="UR331" s="92"/>
      <c r="US331" s="92"/>
      <c r="UT331" s="92"/>
      <c r="UU331" s="92"/>
      <c r="UV331" s="92"/>
      <c r="UW331" s="92"/>
      <c r="UX331" s="92"/>
      <c r="UY331" s="92"/>
      <c r="UZ331" s="92"/>
      <c r="VA331" s="92"/>
      <c r="VB331" s="92"/>
      <c r="VC331" s="92"/>
      <c r="VD331" s="92"/>
      <c r="VE331" s="92"/>
      <c r="VF331" s="92"/>
      <c r="VG331" s="92"/>
      <c r="VH331" s="92"/>
      <c r="VI331" s="92"/>
      <c r="VJ331" s="92"/>
      <c r="VK331" s="92"/>
      <c r="VL331" s="92"/>
      <c r="VM331" s="92"/>
      <c r="VN331" s="92"/>
      <c r="VO331" s="92"/>
      <c r="VP331" s="92"/>
      <c r="VQ331" s="92"/>
      <c r="VR331" s="92"/>
      <c r="VS331" s="92"/>
      <c r="VT331" s="92"/>
      <c r="VU331" s="92"/>
      <c r="VV331" s="92"/>
      <c r="VW331" s="92"/>
      <c r="VX331" s="92"/>
      <c r="VY331" s="92"/>
      <c r="VZ331" s="92"/>
      <c r="WA331" s="92"/>
      <c r="WB331" s="92"/>
      <c r="WC331" s="92"/>
      <c r="WD331" s="92"/>
      <c r="WE331" s="92"/>
      <c r="WF331" s="92"/>
      <c r="WG331" s="92"/>
      <c r="WH331" s="92"/>
      <c r="WI331" s="92"/>
      <c r="WJ331" s="92"/>
      <c r="WK331" s="92"/>
      <c r="WL331" s="92"/>
      <c r="WM331" s="92"/>
      <c r="WN331" s="92"/>
      <c r="WO331" s="92"/>
      <c r="WP331" s="92"/>
      <c r="WQ331" s="92"/>
      <c r="WR331" s="92"/>
      <c r="WS331" s="92"/>
      <c r="WT331" s="92"/>
      <c r="WU331" s="92"/>
      <c r="WV331" s="92"/>
      <c r="WW331" s="92"/>
      <c r="WX331" s="92"/>
      <c r="WY331" s="92"/>
      <c r="WZ331" s="92"/>
      <c r="XA331" s="92"/>
      <c r="XB331" s="92"/>
      <c r="XC331" s="92"/>
      <c r="XD331" s="92"/>
      <c r="XE331" s="92"/>
      <c r="XF331" s="92"/>
      <c r="XG331" s="92"/>
      <c r="XH331" s="92"/>
      <c r="XI331" s="92"/>
      <c r="XJ331" s="92"/>
      <c r="XK331" s="92"/>
      <c r="XL331" s="92"/>
      <c r="XM331" s="92"/>
      <c r="XN331" s="92"/>
      <c r="XO331" s="92"/>
      <c r="XP331" s="92"/>
      <c r="XQ331" s="92"/>
      <c r="XR331" s="92"/>
      <c r="XS331" s="92"/>
      <c r="XT331" s="92"/>
      <c r="XU331" s="92"/>
      <c r="XV331" s="92"/>
      <c r="XW331" s="92"/>
      <c r="XX331" s="92"/>
      <c r="XY331" s="92"/>
      <c r="XZ331" s="92"/>
      <c r="YA331" s="92"/>
      <c r="YB331" s="92"/>
      <c r="YC331" s="92"/>
      <c r="YD331" s="92"/>
      <c r="YE331" s="92"/>
      <c r="YF331" s="92"/>
      <c r="YG331" s="92"/>
      <c r="YH331" s="92"/>
      <c r="YI331" s="92"/>
      <c r="YJ331" s="92"/>
      <c r="YK331" s="92"/>
      <c r="YL331" s="92"/>
      <c r="YM331" s="92"/>
      <c r="YN331" s="92"/>
      <c r="YO331" s="92"/>
      <c r="YP331" s="92"/>
      <c r="YQ331" s="92"/>
      <c r="YR331" s="92"/>
      <c r="YS331" s="92"/>
      <c r="YT331" s="92"/>
      <c r="YU331" s="92"/>
      <c r="YV331" s="92"/>
      <c r="YW331" s="92"/>
      <c r="YX331" s="92"/>
      <c r="YY331" s="92"/>
      <c r="YZ331" s="92"/>
      <c r="ZA331" s="92"/>
      <c r="ZB331" s="92"/>
      <c r="ZC331" s="92"/>
      <c r="ZD331" s="92"/>
      <c r="ZE331" s="92"/>
      <c r="ZF331" s="92"/>
      <c r="ZG331" s="92"/>
      <c r="ZH331" s="92"/>
      <c r="ZI331" s="92"/>
      <c r="ZJ331" s="92"/>
      <c r="ZK331" s="92"/>
      <c r="ZL331" s="92"/>
      <c r="ZM331" s="92"/>
      <c r="ZN331" s="92"/>
      <c r="ZO331" s="92"/>
      <c r="ZP331" s="92"/>
      <c r="ZQ331" s="92"/>
      <c r="ZR331" s="92"/>
      <c r="ZS331" s="92"/>
      <c r="ZT331" s="92"/>
      <c r="ZU331" s="92"/>
      <c r="ZV331" s="92"/>
      <c r="ZW331" s="92"/>
      <c r="ZX331" s="92"/>
      <c r="ZY331" s="92"/>
      <c r="ZZ331" s="92"/>
      <c r="AAA331" s="92"/>
      <c r="AAB331" s="92"/>
      <c r="AAC331" s="92"/>
      <c r="AAD331" s="92"/>
      <c r="AAE331" s="92"/>
      <c r="AAF331" s="92"/>
      <c r="AAG331" s="92"/>
      <c r="AAH331" s="92"/>
      <c r="AAI331" s="92"/>
      <c r="AAJ331" s="92"/>
      <c r="AAK331" s="92"/>
      <c r="AAL331" s="92"/>
      <c r="AAM331" s="92"/>
      <c r="AAN331" s="92"/>
      <c r="AAO331" s="92"/>
      <c r="AAP331" s="92"/>
      <c r="AAQ331" s="92"/>
      <c r="AAR331" s="92"/>
      <c r="AAS331" s="92"/>
      <c r="AAT331" s="92"/>
      <c r="AAU331" s="92"/>
      <c r="AAV331" s="92"/>
      <c r="AAW331" s="92"/>
      <c r="AAX331" s="92"/>
      <c r="AAY331" s="92"/>
      <c r="AAZ331" s="92"/>
      <c r="ABA331" s="92"/>
      <c r="ABB331" s="92"/>
      <c r="ABC331" s="92"/>
      <c r="ABD331" s="92"/>
      <c r="ABE331" s="92"/>
      <c r="ABF331" s="92"/>
      <c r="ABG331" s="92"/>
      <c r="ABH331" s="92"/>
      <c r="ABI331" s="92"/>
      <c r="ABJ331" s="92"/>
      <c r="ABK331" s="92"/>
      <c r="ABL331" s="92"/>
      <c r="ABM331" s="92"/>
      <c r="ABN331" s="92"/>
      <c r="ABO331" s="92"/>
      <c r="ABP331" s="92"/>
      <c r="ABQ331" s="92"/>
      <c r="ABR331" s="92"/>
      <c r="ABS331" s="92"/>
      <c r="ABT331" s="92"/>
      <c r="ABU331" s="92"/>
      <c r="ABV331" s="92"/>
      <c r="ABW331" s="92"/>
      <c r="ABX331" s="92"/>
      <c r="ABY331" s="92"/>
      <c r="ABZ331" s="92"/>
      <c r="ACA331" s="92"/>
      <c r="ACB331" s="92"/>
      <c r="ACC331" s="92"/>
      <c r="ACD331" s="92"/>
      <c r="ACE331" s="92"/>
      <c r="ACF331" s="92"/>
      <c r="ACG331" s="92"/>
      <c r="ACH331" s="92"/>
      <c r="ACI331" s="92"/>
      <c r="ACJ331" s="92"/>
      <c r="ACK331" s="92"/>
      <c r="ACL331" s="92"/>
      <c r="ACM331" s="92"/>
      <c r="ACN331" s="92"/>
      <c r="ACO331" s="92"/>
      <c r="ACP331" s="92"/>
      <c r="ACQ331" s="92"/>
      <c r="ACR331" s="92"/>
      <c r="ACS331" s="92"/>
      <c r="ACT331" s="92"/>
      <c r="ACU331" s="92"/>
      <c r="ACV331" s="92"/>
      <c r="ACW331" s="92"/>
      <c r="ACX331" s="92"/>
      <c r="ACY331" s="92"/>
      <c r="ACZ331" s="92"/>
      <c r="ADA331" s="92"/>
      <c r="ADB331" s="92"/>
      <c r="ADC331" s="92"/>
      <c r="ADD331" s="92"/>
      <c r="ADE331" s="92"/>
      <c r="ADF331" s="92"/>
      <c r="ADG331" s="92"/>
      <c r="ADH331" s="92"/>
      <c r="ADI331" s="92"/>
      <c r="ADJ331" s="92"/>
      <c r="ADK331" s="92"/>
      <c r="ADL331" s="92"/>
      <c r="ADM331" s="92"/>
      <c r="ADN331" s="92"/>
      <c r="ADO331" s="92"/>
      <c r="ADP331" s="92"/>
      <c r="ADQ331" s="92"/>
      <c r="ADR331" s="92"/>
      <c r="ADS331" s="92"/>
      <c r="ADT331" s="92"/>
      <c r="ADU331" s="92"/>
      <c r="ADV331" s="92"/>
      <c r="ADW331" s="92"/>
      <c r="ADX331" s="92"/>
      <c r="ADY331" s="92"/>
      <c r="ADZ331" s="92"/>
      <c r="AEA331" s="92"/>
      <c r="AEB331" s="92"/>
      <c r="AEC331" s="92"/>
      <c r="AED331" s="92"/>
      <c r="AEE331" s="92"/>
      <c r="AEF331" s="92"/>
      <c r="AEG331" s="92"/>
      <c r="AEH331" s="92"/>
      <c r="AEI331" s="92"/>
      <c r="AEJ331" s="92"/>
      <c r="AEK331" s="92"/>
      <c r="AEL331" s="92"/>
      <c r="AEM331" s="92"/>
      <c r="AEN331" s="92"/>
      <c r="AEO331" s="92"/>
      <c r="AEP331" s="92"/>
      <c r="AEQ331" s="92"/>
      <c r="AER331" s="92"/>
      <c r="AES331" s="92"/>
      <c r="AET331" s="92"/>
      <c r="AEU331" s="92"/>
      <c r="AEV331" s="92"/>
      <c r="AEW331" s="92"/>
      <c r="AEX331" s="92"/>
      <c r="AEY331" s="92"/>
      <c r="AEZ331" s="92"/>
      <c r="AFA331" s="92"/>
      <c r="AFB331" s="92"/>
      <c r="AFC331" s="92"/>
      <c r="AFD331" s="92"/>
      <c r="AFE331" s="92"/>
      <c r="AFF331" s="92"/>
      <c r="AFG331" s="92"/>
      <c r="AFH331" s="92"/>
      <c r="AFI331" s="92"/>
      <c r="AFJ331" s="92"/>
      <c r="AFK331" s="92"/>
      <c r="AFL331" s="92"/>
      <c r="AFM331" s="92"/>
      <c r="AFN331" s="92"/>
      <c r="AFO331" s="92"/>
      <c r="AFP331" s="92"/>
      <c r="AFQ331" s="92"/>
      <c r="AFR331" s="92"/>
      <c r="AFS331" s="92"/>
      <c r="AFT331" s="92"/>
      <c r="AFU331" s="92"/>
      <c r="AFV331" s="92"/>
      <c r="AFW331" s="92"/>
      <c r="AFX331" s="92"/>
      <c r="AFY331" s="92"/>
      <c r="AFZ331" s="92"/>
      <c r="AGA331" s="92"/>
      <c r="AGB331" s="92"/>
      <c r="AGC331" s="92"/>
      <c r="AGD331" s="92"/>
      <c r="AGE331" s="92"/>
      <c r="AGF331" s="92"/>
      <c r="AGG331" s="92"/>
      <c r="AGH331" s="92"/>
      <c r="AGI331" s="92"/>
      <c r="AGJ331" s="92"/>
      <c r="AGK331" s="92"/>
      <c r="AGL331" s="92"/>
      <c r="AGM331" s="92"/>
      <c r="AGN331" s="92"/>
      <c r="AGO331" s="92"/>
      <c r="AGP331" s="92"/>
      <c r="AGQ331" s="92"/>
      <c r="AGR331" s="92"/>
      <c r="AGS331" s="92"/>
      <c r="AGT331" s="92"/>
      <c r="AGU331" s="92"/>
      <c r="AGV331" s="92"/>
      <c r="AGW331" s="92"/>
      <c r="AGX331" s="92"/>
      <c r="AGY331" s="92"/>
      <c r="AGZ331" s="92"/>
      <c r="AHA331" s="92"/>
      <c r="AHB331" s="92"/>
      <c r="AHC331" s="92"/>
      <c r="AHD331" s="92"/>
      <c r="AHE331" s="92"/>
      <c r="AHF331" s="92"/>
      <c r="AHG331" s="92"/>
      <c r="AHH331" s="92"/>
      <c r="AHI331" s="92"/>
      <c r="AHJ331" s="92"/>
      <c r="AHK331" s="92"/>
      <c r="AHL331" s="92"/>
      <c r="AHM331" s="92"/>
      <c r="AHN331" s="92"/>
      <c r="AHO331" s="92"/>
      <c r="AHP331" s="92"/>
      <c r="AHQ331" s="92"/>
      <c r="AHR331" s="92"/>
      <c r="AHS331" s="92"/>
      <c r="AHT331" s="92"/>
      <c r="AHU331" s="92"/>
      <c r="AHV331" s="92"/>
      <c r="AHW331" s="92"/>
      <c r="AHX331" s="92"/>
      <c r="AHY331" s="92"/>
      <c r="AHZ331" s="92"/>
      <c r="AIA331" s="92"/>
      <c r="AIB331" s="92"/>
      <c r="AIC331" s="92"/>
      <c r="AID331" s="92"/>
      <c r="AIE331" s="92"/>
      <c r="AIF331" s="92"/>
      <c r="AIG331" s="92"/>
      <c r="AIH331" s="92"/>
      <c r="AII331" s="92"/>
      <c r="AIJ331" s="92"/>
      <c r="AIK331" s="92"/>
      <c r="AIL331" s="92"/>
      <c r="AIM331" s="92"/>
      <c r="AIN331" s="92"/>
      <c r="AIO331" s="92"/>
      <c r="AIP331" s="92"/>
      <c r="AIQ331" s="92"/>
      <c r="AIR331" s="92"/>
      <c r="AIS331" s="92"/>
      <c r="AIT331" s="92"/>
      <c r="AIU331" s="92"/>
      <c r="AIV331" s="92"/>
      <c r="AIW331" s="92"/>
      <c r="AIX331" s="92"/>
      <c r="AIY331" s="92"/>
      <c r="AIZ331" s="92"/>
      <c r="AJA331" s="92"/>
      <c r="AJB331" s="92"/>
      <c r="AJC331" s="92"/>
      <c r="AJD331" s="92"/>
      <c r="AJE331" s="92"/>
      <c r="AJF331" s="92"/>
      <c r="AJG331" s="92"/>
      <c r="AJH331" s="92"/>
      <c r="AJI331" s="92"/>
      <c r="AJJ331" s="92"/>
      <c r="AJK331" s="92"/>
    </row>
    <row r="332" spans="1:947" s="515" customFormat="1" ht="12.75" customHeight="1">
      <c r="A332" s="93"/>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c r="CK332" s="92"/>
      <c r="CL332" s="92"/>
      <c r="CM332" s="92"/>
      <c r="CN332" s="92"/>
      <c r="CO332" s="92"/>
      <c r="CP332" s="92"/>
      <c r="CQ332" s="92"/>
      <c r="CR332" s="92"/>
      <c r="CS332" s="92"/>
      <c r="CT332" s="92"/>
      <c r="CU332" s="92"/>
      <c r="CV332" s="92"/>
      <c r="CW332" s="92"/>
      <c r="CX332" s="92"/>
      <c r="CY332" s="92"/>
      <c r="CZ332" s="92"/>
      <c r="DA332" s="92"/>
      <c r="DB332" s="92"/>
      <c r="DC332" s="92"/>
      <c r="DD332" s="92"/>
      <c r="DE332" s="92"/>
      <c r="DF332" s="92"/>
      <c r="DG332" s="92"/>
      <c r="DH332" s="92"/>
      <c r="DI332" s="92"/>
      <c r="DJ332" s="92"/>
      <c r="DK332" s="92"/>
      <c r="DL332" s="92"/>
      <c r="DM332" s="92"/>
      <c r="DN332" s="92"/>
      <c r="DO332" s="92"/>
      <c r="DP332" s="92"/>
      <c r="DQ332" s="92"/>
      <c r="DR332" s="92"/>
      <c r="DS332" s="92"/>
      <c r="DT332" s="92"/>
      <c r="DU332" s="92"/>
      <c r="DV332" s="92"/>
      <c r="DW332" s="92"/>
      <c r="DX332" s="92"/>
      <c r="DY332" s="92"/>
      <c r="DZ332" s="92"/>
      <c r="EA332" s="92"/>
      <c r="EB332" s="92"/>
      <c r="EC332" s="92"/>
      <c r="ED332" s="92"/>
      <c r="EE332" s="92"/>
      <c r="EF332" s="92"/>
      <c r="EG332" s="92"/>
      <c r="EH332" s="92"/>
      <c r="EI332" s="92"/>
      <c r="EJ332" s="92"/>
      <c r="EK332" s="92"/>
      <c r="EL332" s="92"/>
      <c r="EM332" s="92"/>
      <c r="EN332" s="92"/>
      <c r="EO332" s="92"/>
      <c r="EP332" s="92"/>
      <c r="EQ332" s="92"/>
      <c r="ER332" s="92"/>
      <c r="ES332" s="92"/>
      <c r="ET332" s="92"/>
      <c r="EU332" s="92"/>
      <c r="EV332" s="92"/>
      <c r="EW332" s="92"/>
      <c r="EX332" s="92"/>
      <c r="EY332" s="92"/>
      <c r="EZ332" s="92"/>
      <c r="FA332" s="92"/>
      <c r="FB332" s="92"/>
      <c r="FC332" s="92"/>
      <c r="FD332" s="92"/>
      <c r="FE332" s="92"/>
      <c r="FF332" s="92"/>
      <c r="FG332" s="92"/>
      <c r="FH332" s="92"/>
      <c r="FI332" s="92"/>
      <c r="FJ332" s="92"/>
      <c r="FK332" s="92"/>
      <c r="FL332" s="92"/>
      <c r="FM332" s="92"/>
      <c r="FN332" s="92"/>
      <c r="FO332" s="92"/>
      <c r="FP332" s="92"/>
      <c r="FQ332" s="92"/>
      <c r="FR332" s="92"/>
      <c r="FS332" s="92"/>
      <c r="FT332" s="92"/>
      <c r="FU332" s="92"/>
      <c r="FV332" s="92"/>
      <c r="FW332" s="92"/>
      <c r="FX332" s="92"/>
      <c r="FY332" s="92"/>
      <c r="FZ332" s="92"/>
      <c r="GA332" s="92"/>
      <c r="GB332" s="92"/>
      <c r="GC332" s="92"/>
      <c r="GD332" s="92"/>
      <c r="GE332" s="92"/>
      <c r="GF332" s="92"/>
      <c r="GG332" s="92"/>
      <c r="GH332" s="92"/>
      <c r="GI332" s="92"/>
      <c r="GJ332" s="92"/>
      <c r="GK332" s="92"/>
      <c r="GL332" s="92"/>
      <c r="GM332" s="92"/>
      <c r="GN332" s="92"/>
      <c r="GO332" s="92"/>
      <c r="GP332" s="92"/>
      <c r="GQ332" s="92"/>
      <c r="GR332" s="92"/>
      <c r="GS332" s="92"/>
      <c r="GT332" s="92"/>
      <c r="GU332" s="92"/>
      <c r="GV332" s="92"/>
      <c r="GW332" s="92"/>
      <c r="GX332" s="92"/>
      <c r="GY332" s="92"/>
      <c r="GZ332" s="92"/>
      <c r="HA332" s="92"/>
      <c r="HB332" s="92"/>
      <c r="HC332" s="92"/>
      <c r="HD332" s="92"/>
      <c r="HE332" s="92"/>
      <c r="HF332" s="92"/>
      <c r="HG332" s="92"/>
      <c r="HH332" s="92"/>
      <c r="HI332" s="92"/>
      <c r="HJ332" s="92"/>
      <c r="HK332" s="92"/>
      <c r="HL332" s="92"/>
      <c r="HM332" s="92"/>
      <c r="HN332" s="92"/>
      <c r="HO332" s="92"/>
      <c r="HP332" s="92"/>
      <c r="HQ332" s="92"/>
      <c r="HR332" s="92"/>
      <c r="HS332" s="92"/>
      <c r="HT332" s="92"/>
      <c r="HU332" s="92"/>
      <c r="HV332" s="92"/>
      <c r="HW332" s="92"/>
      <c r="HX332" s="92"/>
      <c r="HY332" s="92"/>
      <c r="HZ332" s="92"/>
      <c r="IA332" s="92"/>
      <c r="IB332" s="92"/>
      <c r="IC332" s="92"/>
      <c r="ID332" s="92"/>
      <c r="IE332" s="92"/>
      <c r="IF332" s="92"/>
      <c r="IG332" s="92"/>
      <c r="IH332" s="92"/>
      <c r="II332" s="92"/>
      <c r="IJ332" s="92"/>
      <c r="IK332" s="92"/>
      <c r="IL332" s="92"/>
      <c r="IM332" s="92"/>
      <c r="IN332" s="92"/>
      <c r="IO332" s="92"/>
      <c r="IP332" s="92"/>
      <c r="IQ332" s="92"/>
      <c r="IR332" s="92"/>
      <c r="IS332" s="92"/>
      <c r="IT332" s="92"/>
      <c r="IU332" s="92"/>
      <c r="IV332" s="92"/>
      <c r="IW332" s="92"/>
      <c r="IX332" s="92"/>
      <c r="IY332" s="92"/>
      <c r="IZ332" s="92"/>
      <c r="JA332" s="92"/>
      <c r="JB332" s="92"/>
      <c r="JC332" s="92"/>
      <c r="JD332" s="92"/>
      <c r="JE332" s="92"/>
      <c r="JF332" s="92"/>
      <c r="JG332" s="92"/>
      <c r="JH332" s="92"/>
      <c r="JI332" s="92"/>
      <c r="JJ332" s="92"/>
      <c r="JK332" s="92"/>
      <c r="JL332" s="92"/>
      <c r="JM332" s="92"/>
      <c r="JN332" s="92"/>
      <c r="JO332" s="92"/>
      <c r="JP332" s="92"/>
      <c r="JQ332" s="92"/>
      <c r="JR332" s="92"/>
      <c r="JS332" s="92"/>
      <c r="JT332" s="92"/>
      <c r="JU332" s="92"/>
      <c r="JV332" s="92"/>
      <c r="JW332" s="92"/>
      <c r="JX332" s="92"/>
      <c r="JY332" s="92"/>
      <c r="JZ332" s="92"/>
      <c r="KA332" s="92"/>
      <c r="KB332" s="92"/>
      <c r="KC332" s="92"/>
      <c r="KD332" s="92"/>
      <c r="KE332" s="92"/>
      <c r="KF332" s="92"/>
      <c r="KG332" s="92"/>
      <c r="KH332" s="92"/>
      <c r="KI332" s="92"/>
      <c r="KJ332" s="92"/>
      <c r="KK332" s="92"/>
      <c r="KL332" s="92"/>
      <c r="KM332" s="92"/>
      <c r="KN332" s="92"/>
      <c r="KO332" s="92"/>
      <c r="KP332" s="92"/>
      <c r="KQ332" s="92"/>
      <c r="KR332" s="92"/>
      <c r="KS332" s="92"/>
      <c r="KT332" s="92"/>
      <c r="KU332" s="92"/>
      <c r="KV332" s="92"/>
      <c r="KW332" s="92"/>
      <c r="KX332" s="92"/>
      <c r="KY332" s="92"/>
      <c r="KZ332" s="92"/>
      <c r="LA332" s="92"/>
      <c r="LB332" s="92"/>
      <c r="LC332" s="92"/>
      <c r="LD332" s="92"/>
      <c r="LE332" s="92"/>
      <c r="LF332" s="92"/>
      <c r="LG332" s="92"/>
      <c r="LH332" s="92"/>
      <c r="LI332" s="92"/>
      <c r="LJ332" s="92"/>
      <c r="LK332" s="92"/>
      <c r="LL332" s="92"/>
      <c r="LM332" s="92"/>
      <c r="LN332" s="92"/>
      <c r="LO332" s="92"/>
      <c r="LP332" s="92"/>
      <c r="LQ332" s="92"/>
      <c r="LR332" s="92"/>
      <c r="LS332" s="92"/>
      <c r="LT332" s="92"/>
      <c r="LU332" s="92"/>
      <c r="LV332" s="92"/>
      <c r="LW332" s="92"/>
      <c r="LX332" s="92"/>
      <c r="LY332" s="92"/>
      <c r="LZ332" s="92"/>
      <c r="MA332" s="92"/>
      <c r="MB332" s="92"/>
      <c r="MC332" s="92"/>
      <c r="MD332" s="92"/>
      <c r="ME332" s="92"/>
      <c r="MF332" s="92"/>
      <c r="MG332" s="92"/>
      <c r="MH332" s="92"/>
      <c r="MI332" s="92"/>
      <c r="MJ332" s="92"/>
      <c r="MK332" s="92"/>
      <c r="ML332" s="92"/>
      <c r="MM332" s="92"/>
      <c r="MN332" s="92"/>
      <c r="MO332" s="92"/>
      <c r="MP332" s="92"/>
      <c r="MQ332" s="92"/>
      <c r="MR332" s="92"/>
      <c r="MS332" s="92"/>
      <c r="MT332" s="92"/>
      <c r="MU332" s="92"/>
      <c r="MV332" s="92"/>
      <c r="MW332" s="92"/>
      <c r="MX332" s="92"/>
      <c r="MY332" s="92"/>
      <c r="MZ332" s="92"/>
      <c r="NA332" s="92"/>
      <c r="NB332" s="92"/>
      <c r="NC332" s="92"/>
      <c r="ND332" s="92"/>
      <c r="NE332" s="92"/>
      <c r="NF332" s="92"/>
      <c r="NG332" s="92"/>
      <c r="NH332" s="92"/>
      <c r="NI332" s="92"/>
      <c r="NJ332" s="92"/>
      <c r="NK332" s="92"/>
      <c r="NL332" s="92"/>
      <c r="NM332" s="92"/>
      <c r="NN332" s="92"/>
      <c r="NO332" s="92"/>
      <c r="NP332" s="92"/>
      <c r="NQ332" s="92"/>
      <c r="NR332" s="92"/>
      <c r="NS332" s="92"/>
      <c r="NT332" s="92"/>
      <c r="NU332" s="92"/>
      <c r="NV332" s="92"/>
      <c r="NW332" s="92"/>
      <c r="NX332" s="92"/>
      <c r="NY332" s="92"/>
      <c r="NZ332" s="92"/>
      <c r="OA332" s="92"/>
      <c r="OB332" s="92"/>
      <c r="OC332" s="92"/>
      <c r="OD332" s="92"/>
      <c r="OE332" s="92"/>
      <c r="OF332" s="92"/>
      <c r="OG332" s="92"/>
      <c r="OH332" s="92"/>
      <c r="OI332" s="92"/>
      <c r="OJ332" s="92"/>
      <c r="OK332" s="92"/>
      <c r="OL332" s="92"/>
      <c r="OM332" s="92"/>
      <c r="ON332" s="92"/>
      <c r="OO332" s="92"/>
      <c r="OP332" s="92"/>
      <c r="OQ332" s="92"/>
      <c r="OR332" s="92"/>
      <c r="OS332" s="92"/>
      <c r="OT332" s="92"/>
      <c r="OU332" s="92"/>
      <c r="OV332" s="92"/>
      <c r="OW332" s="92"/>
      <c r="OX332" s="92"/>
      <c r="OY332" s="92"/>
      <c r="OZ332" s="92"/>
      <c r="PA332" s="92"/>
      <c r="PB332" s="92"/>
      <c r="PC332" s="92"/>
      <c r="PD332" s="92"/>
      <c r="PE332" s="92"/>
      <c r="PF332" s="92"/>
      <c r="PG332" s="92"/>
      <c r="PH332" s="92"/>
      <c r="PI332" s="92"/>
      <c r="PJ332" s="92"/>
      <c r="PK332" s="92"/>
      <c r="PL332" s="92"/>
      <c r="PM332" s="92"/>
      <c r="PN332" s="92"/>
      <c r="PO332" s="92"/>
      <c r="PP332" s="92"/>
      <c r="PQ332" s="92"/>
      <c r="PR332" s="92"/>
      <c r="PS332" s="92"/>
      <c r="PT332" s="92"/>
      <c r="PU332" s="92"/>
      <c r="PV332" s="92"/>
      <c r="PW332" s="92"/>
      <c r="PX332" s="92"/>
      <c r="PY332" s="92"/>
      <c r="PZ332" s="92"/>
      <c r="QA332" s="92"/>
      <c r="QB332" s="92"/>
      <c r="QC332" s="92"/>
      <c r="QD332" s="92"/>
      <c r="QE332" s="92"/>
      <c r="QF332" s="92"/>
      <c r="QG332" s="92"/>
      <c r="QH332" s="92"/>
      <c r="QI332" s="92"/>
      <c r="QJ332" s="92"/>
      <c r="QK332" s="92"/>
      <c r="QL332" s="92"/>
      <c r="QM332" s="92"/>
      <c r="QN332" s="92"/>
      <c r="QO332" s="92"/>
      <c r="QP332" s="92"/>
      <c r="QQ332" s="92"/>
      <c r="QR332" s="92"/>
      <c r="QS332" s="92"/>
      <c r="QT332" s="92"/>
      <c r="QU332" s="92"/>
      <c r="QV332" s="92"/>
      <c r="QW332" s="92"/>
      <c r="QX332" s="92"/>
      <c r="QY332" s="92"/>
      <c r="QZ332" s="92"/>
      <c r="RA332" s="92"/>
      <c r="RB332" s="92"/>
      <c r="RC332" s="92"/>
      <c r="RD332" s="92"/>
      <c r="RE332" s="92"/>
      <c r="RF332" s="92"/>
      <c r="RG332" s="92"/>
      <c r="RH332" s="92"/>
      <c r="RI332" s="92"/>
      <c r="RJ332" s="92"/>
      <c r="RK332" s="92"/>
      <c r="RL332" s="92"/>
      <c r="RM332" s="92"/>
      <c r="RN332" s="92"/>
      <c r="RO332" s="92"/>
      <c r="RP332" s="92"/>
      <c r="RQ332" s="92"/>
      <c r="RR332" s="92"/>
      <c r="RS332" s="92"/>
      <c r="RT332" s="92"/>
      <c r="RU332" s="92"/>
      <c r="RV332" s="92"/>
      <c r="RW332" s="92"/>
      <c r="RX332" s="92"/>
      <c r="RY332" s="92"/>
      <c r="RZ332" s="92"/>
      <c r="SA332" s="92"/>
      <c r="SB332" s="92"/>
      <c r="SC332" s="92"/>
      <c r="SD332" s="92"/>
      <c r="SE332" s="92"/>
      <c r="SF332" s="92"/>
      <c r="SG332" s="92"/>
      <c r="SH332" s="92"/>
      <c r="SI332" s="92"/>
      <c r="SJ332" s="92"/>
      <c r="SK332" s="92"/>
      <c r="SL332" s="92"/>
      <c r="SM332" s="92"/>
      <c r="SN332" s="92"/>
      <c r="SO332" s="92"/>
      <c r="SP332" s="92"/>
      <c r="SQ332" s="92"/>
      <c r="SR332" s="92"/>
      <c r="SS332" s="92"/>
      <c r="ST332" s="92"/>
      <c r="SU332" s="92"/>
      <c r="SV332" s="92"/>
      <c r="SW332" s="92"/>
      <c r="SX332" s="92"/>
      <c r="SY332" s="92"/>
      <c r="SZ332" s="92"/>
      <c r="TA332" s="92"/>
      <c r="TB332" s="92"/>
      <c r="TC332" s="92"/>
      <c r="TD332" s="92"/>
      <c r="TE332" s="92"/>
      <c r="TF332" s="92"/>
      <c r="TG332" s="92"/>
      <c r="TH332" s="92"/>
      <c r="TI332" s="92"/>
      <c r="TJ332" s="92"/>
      <c r="TK332" s="92"/>
      <c r="TL332" s="92"/>
      <c r="TM332" s="92"/>
      <c r="TN332" s="92"/>
      <c r="TO332" s="92"/>
      <c r="TP332" s="92"/>
      <c r="TQ332" s="92"/>
      <c r="TR332" s="92"/>
      <c r="TS332" s="92"/>
      <c r="TT332" s="92"/>
      <c r="TU332" s="92"/>
      <c r="TV332" s="92"/>
      <c r="TW332" s="92"/>
      <c r="TX332" s="92"/>
      <c r="TY332" s="92"/>
      <c r="TZ332" s="92"/>
      <c r="UA332" s="92"/>
      <c r="UB332" s="92"/>
      <c r="UC332" s="92"/>
      <c r="UD332" s="92"/>
      <c r="UE332" s="92"/>
      <c r="UF332" s="92"/>
      <c r="UG332" s="92"/>
      <c r="UH332" s="92"/>
      <c r="UI332" s="92"/>
      <c r="UJ332" s="92"/>
      <c r="UK332" s="92"/>
      <c r="UL332" s="92"/>
      <c r="UM332" s="92"/>
      <c r="UN332" s="92"/>
      <c r="UO332" s="92"/>
      <c r="UP332" s="92"/>
      <c r="UQ332" s="92"/>
      <c r="UR332" s="92"/>
      <c r="US332" s="92"/>
      <c r="UT332" s="92"/>
      <c r="UU332" s="92"/>
      <c r="UV332" s="92"/>
      <c r="UW332" s="92"/>
      <c r="UX332" s="92"/>
      <c r="UY332" s="92"/>
      <c r="UZ332" s="92"/>
      <c r="VA332" s="92"/>
      <c r="VB332" s="92"/>
      <c r="VC332" s="92"/>
      <c r="VD332" s="92"/>
      <c r="VE332" s="92"/>
      <c r="VF332" s="92"/>
      <c r="VG332" s="92"/>
      <c r="VH332" s="92"/>
      <c r="VI332" s="92"/>
      <c r="VJ332" s="92"/>
      <c r="VK332" s="92"/>
      <c r="VL332" s="92"/>
      <c r="VM332" s="92"/>
      <c r="VN332" s="92"/>
      <c r="VO332" s="92"/>
      <c r="VP332" s="92"/>
      <c r="VQ332" s="92"/>
      <c r="VR332" s="92"/>
      <c r="VS332" s="92"/>
      <c r="VT332" s="92"/>
      <c r="VU332" s="92"/>
      <c r="VV332" s="92"/>
      <c r="VW332" s="92"/>
      <c r="VX332" s="92"/>
      <c r="VY332" s="92"/>
      <c r="VZ332" s="92"/>
      <c r="WA332" s="92"/>
      <c r="WB332" s="92"/>
      <c r="WC332" s="92"/>
      <c r="WD332" s="92"/>
      <c r="WE332" s="92"/>
      <c r="WF332" s="92"/>
      <c r="WG332" s="92"/>
      <c r="WH332" s="92"/>
      <c r="WI332" s="92"/>
      <c r="WJ332" s="92"/>
      <c r="WK332" s="92"/>
      <c r="WL332" s="92"/>
      <c r="WM332" s="92"/>
      <c r="WN332" s="92"/>
      <c r="WO332" s="92"/>
      <c r="WP332" s="92"/>
      <c r="WQ332" s="92"/>
      <c r="WR332" s="92"/>
      <c r="WS332" s="92"/>
      <c r="WT332" s="92"/>
      <c r="WU332" s="92"/>
      <c r="WV332" s="92"/>
      <c r="WW332" s="92"/>
      <c r="WX332" s="92"/>
      <c r="WY332" s="92"/>
      <c r="WZ332" s="92"/>
      <c r="XA332" s="92"/>
      <c r="XB332" s="92"/>
      <c r="XC332" s="92"/>
      <c r="XD332" s="92"/>
      <c r="XE332" s="92"/>
      <c r="XF332" s="92"/>
      <c r="XG332" s="92"/>
      <c r="XH332" s="92"/>
      <c r="XI332" s="92"/>
      <c r="XJ332" s="92"/>
      <c r="XK332" s="92"/>
      <c r="XL332" s="92"/>
      <c r="XM332" s="92"/>
      <c r="XN332" s="92"/>
      <c r="XO332" s="92"/>
      <c r="XP332" s="92"/>
      <c r="XQ332" s="92"/>
      <c r="XR332" s="92"/>
      <c r="XS332" s="92"/>
      <c r="XT332" s="92"/>
      <c r="XU332" s="92"/>
      <c r="XV332" s="92"/>
      <c r="XW332" s="92"/>
      <c r="XX332" s="92"/>
      <c r="XY332" s="92"/>
      <c r="XZ332" s="92"/>
      <c r="YA332" s="92"/>
      <c r="YB332" s="92"/>
      <c r="YC332" s="92"/>
      <c r="YD332" s="92"/>
      <c r="YE332" s="92"/>
      <c r="YF332" s="92"/>
      <c r="YG332" s="92"/>
      <c r="YH332" s="92"/>
      <c r="YI332" s="92"/>
      <c r="YJ332" s="92"/>
      <c r="YK332" s="92"/>
      <c r="YL332" s="92"/>
      <c r="YM332" s="92"/>
      <c r="YN332" s="92"/>
      <c r="YO332" s="92"/>
      <c r="YP332" s="92"/>
      <c r="YQ332" s="92"/>
      <c r="YR332" s="92"/>
      <c r="YS332" s="92"/>
      <c r="YT332" s="92"/>
      <c r="YU332" s="92"/>
      <c r="YV332" s="92"/>
      <c r="YW332" s="92"/>
      <c r="YX332" s="92"/>
      <c r="YY332" s="92"/>
      <c r="YZ332" s="92"/>
      <c r="ZA332" s="92"/>
      <c r="ZB332" s="92"/>
      <c r="ZC332" s="92"/>
      <c r="ZD332" s="92"/>
      <c r="ZE332" s="92"/>
      <c r="ZF332" s="92"/>
      <c r="ZG332" s="92"/>
      <c r="ZH332" s="92"/>
      <c r="ZI332" s="92"/>
      <c r="ZJ332" s="92"/>
      <c r="ZK332" s="92"/>
      <c r="ZL332" s="92"/>
      <c r="ZM332" s="92"/>
      <c r="ZN332" s="92"/>
      <c r="ZO332" s="92"/>
      <c r="ZP332" s="92"/>
      <c r="ZQ332" s="92"/>
      <c r="ZR332" s="92"/>
      <c r="ZS332" s="92"/>
      <c r="ZT332" s="92"/>
      <c r="ZU332" s="92"/>
      <c r="ZV332" s="92"/>
      <c r="ZW332" s="92"/>
      <c r="ZX332" s="92"/>
      <c r="ZY332" s="92"/>
      <c r="ZZ332" s="92"/>
      <c r="AAA332" s="92"/>
      <c r="AAB332" s="92"/>
      <c r="AAC332" s="92"/>
      <c r="AAD332" s="92"/>
      <c r="AAE332" s="92"/>
      <c r="AAF332" s="92"/>
      <c r="AAG332" s="92"/>
      <c r="AAH332" s="92"/>
      <c r="AAI332" s="92"/>
      <c r="AAJ332" s="92"/>
      <c r="AAK332" s="92"/>
      <c r="AAL332" s="92"/>
      <c r="AAM332" s="92"/>
      <c r="AAN332" s="92"/>
      <c r="AAO332" s="92"/>
      <c r="AAP332" s="92"/>
      <c r="AAQ332" s="92"/>
      <c r="AAR332" s="92"/>
      <c r="AAS332" s="92"/>
      <c r="AAT332" s="92"/>
      <c r="AAU332" s="92"/>
      <c r="AAV332" s="92"/>
      <c r="AAW332" s="92"/>
      <c r="AAX332" s="92"/>
      <c r="AAY332" s="92"/>
      <c r="AAZ332" s="92"/>
      <c r="ABA332" s="92"/>
      <c r="ABB332" s="92"/>
      <c r="ABC332" s="92"/>
      <c r="ABD332" s="92"/>
      <c r="ABE332" s="92"/>
      <c r="ABF332" s="92"/>
      <c r="ABG332" s="92"/>
      <c r="ABH332" s="92"/>
      <c r="ABI332" s="92"/>
      <c r="ABJ332" s="92"/>
      <c r="ABK332" s="92"/>
      <c r="ABL332" s="92"/>
      <c r="ABM332" s="92"/>
      <c r="ABN332" s="92"/>
      <c r="ABO332" s="92"/>
      <c r="ABP332" s="92"/>
      <c r="ABQ332" s="92"/>
      <c r="ABR332" s="92"/>
      <c r="ABS332" s="92"/>
      <c r="ABT332" s="92"/>
      <c r="ABU332" s="92"/>
      <c r="ABV332" s="92"/>
      <c r="ABW332" s="92"/>
      <c r="ABX332" s="92"/>
      <c r="ABY332" s="92"/>
      <c r="ABZ332" s="92"/>
      <c r="ACA332" s="92"/>
      <c r="ACB332" s="92"/>
      <c r="ACC332" s="92"/>
      <c r="ACD332" s="92"/>
      <c r="ACE332" s="92"/>
      <c r="ACF332" s="92"/>
      <c r="ACG332" s="92"/>
      <c r="ACH332" s="92"/>
      <c r="ACI332" s="92"/>
      <c r="ACJ332" s="92"/>
      <c r="ACK332" s="92"/>
      <c r="ACL332" s="92"/>
      <c r="ACM332" s="92"/>
      <c r="ACN332" s="92"/>
      <c r="ACO332" s="92"/>
      <c r="ACP332" s="92"/>
      <c r="ACQ332" s="92"/>
      <c r="ACR332" s="92"/>
      <c r="ACS332" s="92"/>
      <c r="ACT332" s="92"/>
      <c r="ACU332" s="92"/>
      <c r="ACV332" s="92"/>
      <c r="ACW332" s="92"/>
      <c r="ACX332" s="92"/>
      <c r="ACY332" s="92"/>
      <c r="ACZ332" s="92"/>
      <c r="ADA332" s="92"/>
      <c r="ADB332" s="92"/>
      <c r="ADC332" s="92"/>
      <c r="ADD332" s="92"/>
      <c r="ADE332" s="92"/>
      <c r="ADF332" s="92"/>
      <c r="ADG332" s="92"/>
      <c r="ADH332" s="92"/>
      <c r="ADI332" s="92"/>
      <c r="ADJ332" s="92"/>
      <c r="ADK332" s="92"/>
      <c r="ADL332" s="92"/>
      <c r="ADM332" s="92"/>
      <c r="ADN332" s="92"/>
      <c r="ADO332" s="92"/>
      <c r="ADP332" s="92"/>
      <c r="ADQ332" s="92"/>
      <c r="ADR332" s="92"/>
      <c r="ADS332" s="92"/>
      <c r="ADT332" s="92"/>
      <c r="ADU332" s="92"/>
      <c r="ADV332" s="92"/>
      <c r="ADW332" s="92"/>
      <c r="ADX332" s="92"/>
      <c r="ADY332" s="92"/>
      <c r="ADZ332" s="92"/>
      <c r="AEA332" s="92"/>
      <c r="AEB332" s="92"/>
      <c r="AEC332" s="92"/>
      <c r="AED332" s="92"/>
      <c r="AEE332" s="92"/>
      <c r="AEF332" s="92"/>
      <c r="AEG332" s="92"/>
      <c r="AEH332" s="92"/>
      <c r="AEI332" s="92"/>
      <c r="AEJ332" s="92"/>
      <c r="AEK332" s="92"/>
      <c r="AEL332" s="92"/>
      <c r="AEM332" s="92"/>
      <c r="AEN332" s="92"/>
      <c r="AEO332" s="92"/>
      <c r="AEP332" s="92"/>
      <c r="AEQ332" s="92"/>
      <c r="AER332" s="92"/>
      <c r="AES332" s="92"/>
      <c r="AET332" s="92"/>
      <c r="AEU332" s="92"/>
      <c r="AEV332" s="92"/>
      <c r="AEW332" s="92"/>
      <c r="AEX332" s="92"/>
      <c r="AEY332" s="92"/>
      <c r="AEZ332" s="92"/>
      <c r="AFA332" s="92"/>
      <c r="AFB332" s="92"/>
      <c r="AFC332" s="92"/>
      <c r="AFD332" s="92"/>
      <c r="AFE332" s="92"/>
      <c r="AFF332" s="92"/>
      <c r="AFG332" s="92"/>
      <c r="AFH332" s="92"/>
      <c r="AFI332" s="92"/>
      <c r="AFJ332" s="92"/>
      <c r="AFK332" s="92"/>
      <c r="AFL332" s="92"/>
      <c r="AFM332" s="92"/>
      <c r="AFN332" s="92"/>
      <c r="AFO332" s="92"/>
      <c r="AFP332" s="92"/>
      <c r="AFQ332" s="92"/>
      <c r="AFR332" s="92"/>
      <c r="AFS332" s="92"/>
      <c r="AFT332" s="92"/>
      <c r="AFU332" s="92"/>
      <c r="AFV332" s="92"/>
      <c r="AFW332" s="92"/>
      <c r="AFX332" s="92"/>
      <c r="AFY332" s="92"/>
      <c r="AFZ332" s="92"/>
      <c r="AGA332" s="92"/>
      <c r="AGB332" s="92"/>
      <c r="AGC332" s="92"/>
      <c r="AGD332" s="92"/>
      <c r="AGE332" s="92"/>
      <c r="AGF332" s="92"/>
      <c r="AGG332" s="92"/>
      <c r="AGH332" s="92"/>
      <c r="AGI332" s="92"/>
      <c r="AGJ332" s="92"/>
      <c r="AGK332" s="92"/>
      <c r="AGL332" s="92"/>
      <c r="AGM332" s="92"/>
      <c r="AGN332" s="92"/>
      <c r="AGO332" s="92"/>
      <c r="AGP332" s="92"/>
      <c r="AGQ332" s="92"/>
      <c r="AGR332" s="92"/>
      <c r="AGS332" s="92"/>
      <c r="AGT332" s="92"/>
      <c r="AGU332" s="92"/>
      <c r="AGV332" s="92"/>
      <c r="AGW332" s="92"/>
      <c r="AGX332" s="92"/>
      <c r="AGY332" s="92"/>
      <c r="AGZ332" s="92"/>
      <c r="AHA332" s="92"/>
      <c r="AHB332" s="92"/>
      <c r="AHC332" s="92"/>
      <c r="AHD332" s="92"/>
      <c r="AHE332" s="92"/>
      <c r="AHF332" s="92"/>
      <c r="AHG332" s="92"/>
      <c r="AHH332" s="92"/>
      <c r="AHI332" s="92"/>
      <c r="AHJ332" s="92"/>
      <c r="AHK332" s="92"/>
      <c r="AHL332" s="92"/>
      <c r="AHM332" s="92"/>
      <c r="AHN332" s="92"/>
      <c r="AHO332" s="92"/>
      <c r="AHP332" s="92"/>
      <c r="AHQ332" s="92"/>
      <c r="AHR332" s="92"/>
      <c r="AHS332" s="92"/>
      <c r="AHT332" s="92"/>
      <c r="AHU332" s="92"/>
      <c r="AHV332" s="92"/>
      <c r="AHW332" s="92"/>
      <c r="AHX332" s="92"/>
      <c r="AHY332" s="92"/>
      <c r="AHZ332" s="92"/>
      <c r="AIA332" s="92"/>
      <c r="AIB332" s="92"/>
      <c r="AIC332" s="92"/>
      <c r="AID332" s="92"/>
      <c r="AIE332" s="92"/>
      <c r="AIF332" s="92"/>
      <c r="AIG332" s="92"/>
      <c r="AIH332" s="92"/>
      <c r="AII332" s="92"/>
      <c r="AIJ332" s="92"/>
      <c r="AIK332" s="92"/>
      <c r="AIL332" s="92"/>
      <c r="AIM332" s="92"/>
      <c r="AIN332" s="92"/>
      <c r="AIO332" s="92"/>
      <c r="AIP332" s="92"/>
      <c r="AIQ332" s="92"/>
      <c r="AIR332" s="92"/>
      <c r="AIS332" s="92"/>
      <c r="AIT332" s="92"/>
      <c r="AIU332" s="92"/>
      <c r="AIV332" s="92"/>
      <c r="AIW332" s="92"/>
      <c r="AIX332" s="92"/>
      <c r="AIY332" s="92"/>
      <c r="AIZ332" s="92"/>
      <c r="AJA332" s="92"/>
      <c r="AJB332" s="92"/>
      <c r="AJC332" s="92"/>
      <c r="AJD332" s="92"/>
      <c r="AJE332" s="92"/>
      <c r="AJF332" s="92"/>
      <c r="AJG332" s="92"/>
      <c r="AJH332" s="92"/>
      <c r="AJI332" s="92"/>
      <c r="AJJ332" s="92"/>
      <c r="AJK332" s="92"/>
    </row>
    <row r="333" spans="1:947" s="515" customFormat="1" ht="12.75" customHeight="1">
      <c r="A333" s="93"/>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c r="CK333" s="92"/>
      <c r="CL333" s="92"/>
      <c r="CM333" s="92"/>
      <c r="CN333" s="92"/>
      <c r="CO333" s="92"/>
      <c r="CP333" s="92"/>
      <c r="CQ333" s="92"/>
      <c r="CR333" s="92"/>
      <c r="CS333" s="92"/>
      <c r="CT333" s="92"/>
      <c r="CU333" s="92"/>
      <c r="CV333" s="92"/>
      <c r="CW333" s="92"/>
      <c r="CX333" s="92"/>
      <c r="CY333" s="92"/>
      <c r="CZ333" s="92"/>
      <c r="DA333" s="92"/>
      <c r="DB333" s="92"/>
      <c r="DC333" s="92"/>
      <c r="DD333" s="92"/>
      <c r="DE333" s="92"/>
      <c r="DF333" s="92"/>
      <c r="DG333" s="92"/>
      <c r="DH333" s="92"/>
      <c r="DI333" s="92"/>
      <c r="DJ333" s="92"/>
      <c r="DK333" s="92"/>
      <c r="DL333" s="92"/>
      <c r="DM333" s="92"/>
      <c r="DN333" s="92"/>
      <c r="DO333" s="92"/>
      <c r="DP333" s="92"/>
      <c r="DQ333" s="92"/>
      <c r="DR333" s="92"/>
      <c r="DS333" s="92"/>
      <c r="DT333" s="92"/>
      <c r="DU333" s="92"/>
      <c r="DV333" s="92"/>
      <c r="DW333" s="92"/>
      <c r="DX333" s="92"/>
      <c r="DY333" s="92"/>
      <c r="DZ333" s="92"/>
      <c r="EA333" s="92"/>
      <c r="EB333" s="92"/>
      <c r="EC333" s="92"/>
      <c r="ED333" s="92"/>
      <c r="EE333" s="92"/>
      <c r="EF333" s="92"/>
      <c r="EG333" s="92"/>
      <c r="EH333" s="92"/>
      <c r="EI333" s="92"/>
      <c r="EJ333" s="92"/>
      <c r="EK333" s="92"/>
      <c r="EL333" s="92"/>
      <c r="EM333" s="92"/>
      <c r="EN333" s="92"/>
      <c r="EO333" s="92"/>
      <c r="EP333" s="92"/>
      <c r="EQ333" s="92"/>
      <c r="ER333" s="92"/>
      <c r="ES333" s="92"/>
      <c r="ET333" s="92"/>
      <c r="EU333" s="92"/>
      <c r="EV333" s="92"/>
      <c r="EW333" s="92"/>
      <c r="EX333" s="92"/>
      <c r="EY333" s="92"/>
      <c r="EZ333" s="92"/>
      <c r="FA333" s="92"/>
      <c r="FB333" s="92"/>
      <c r="FC333" s="92"/>
      <c r="FD333" s="92"/>
      <c r="FE333" s="92"/>
      <c r="FF333" s="92"/>
      <c r="FG333" s="92"/>
      <c r="FH333" s="92"/>
      <c r="FI333" s="92"/>
      <c r="FJ333" s="92"/>
      <c r="FK333" s="92"/>
      <c r="FL333" s="92"/>
      <c r="FM333" s="92"/>
      <c r="FN333" s="92"/>
      <c r="FO333" s="92"/>
      <c r="FP333" s="92"/>
      <c r="FQ333" s="92"/>
      <c r="FR333" s="92"/>
      <c r="FS333" s="92"/>
      <c r="FT333" s="92"/>
      <c r="FU333" s="92"/>
      <c r="FV333" s="92"/>
      <c r="FW333" s="92"/>
      <c r="FX333" s="92"/>
      <c r="FY333" s="92"/>
      <c r="FZ333" s="92"/>
      <c r="GA333" s="92"/>
      <c r="GB333" s="92"/>
      <c r="GC333" s="92"/>
      <c r="GD333" s="92"/>
      <c r="GE333" s="92"/>
      <c r="GF333" s="92"/>
      <c r="GG333" s="92"/>
      <c r="GH333" s="92"/>
      <c r="GI333" s="92"/>
      <c r="GJ333" s="92"/>
      <c r="GK333" s="92"/>
      <c r="GL333" s="92"/>
      <c r="GM333" s="92"/>
      <c r="GN333" s="92"/>
      <c r="GO333" s="92"/>
      <c r="GP333" s="92"/>
      <c r="GQ333" s="92"/>
      <c r="GR333" s="92"/>
      <c r="GS333" s="92"/>
      <c r="GT333" s="92"/>
      <c r="GU333" s="92"/>
      <c r="GV333" s="92"/>
      <c r="GW333" s="92"/>
      <c r="GX333" s="92"/>
      <c r="GY333" s="92"/>
      <c r="GZ333" s="92"/>
      <c r="HA333" s="92"/>
      <c r="HB333" s="92"/>
      <c r="HC333" s="92"/>
      <c r="HD333" s="92"/>
      <c r="HE333" s="92"/>
      <c r="HF333" s="92"/>
      <c r="HG333" s="92"/>
      <c r="HH333" s="92"/>
      <c r="HI333" s="92"/>
      <c r="HJ333" s="92"/>
      <c r="HK333" s="92"/>
      <c r="HL333" s="92"/>
      <c r="HM333" s="92"/>
      <c r="HN333" s="92"/>
      <c r="HO333" s="92"/>
      <c r="HP333" s="92"/>
      <c r="HQ333" s="92"/>
      <c r="HR333" s="92"/>
      <c r="HS333" s="92"/>
      <c r="HT333" s="92"/>
      <c r="HU333" s="92"/>
      <c r="HV333" s="92"/>
      <c r="HW333" s="92"/>
      <c r="HX333" s="92"/>
      <c r="HY333" s="92"/>
      <c r="HZ333" s="92"/>
      <c r="IA333" s="92"/>
      <c r="IB333" s="92"/>
      <c r="IC333" s="92"/>
      <c r="ID333" s="92"/>
      <c r="IE333" s="92"/>
      <c r="IF333" s="92"/>
      <c r="IG333" s="92"/>
      <c r="IH333" s="92"/>
      <c r="II333" s="92"/>
      <c r="IJ333" s="92"/>
      <c r="IK333" s="92"/>
      <c r="IL333" s="92"/>
      <c r="IM333" s="92"/>
      <c r="IN333" s="92"/>
      <c r="IO333" s="92"/>
      <c r="IP333" s="92"/>
      <c r="IQ333" s="92"/>
      <c r="IR333" s="92"/>
      <c r="IS333" s="92"/>
      <c r="IT333" s="92"/>
      <c r="IU333" s="92"/>
      <c r="IV333" s="92"/>
      <c r="IW333" s="92"/>
      <c r="IX333" s="92"/>
      <c r="IY333" s="92"/>
      <c r="IZ333" s="92"/>
      <c r="JA333" s="92"/>
      <c r="JB333" s="92"/>
      <c r="JC333" s="92"/>
      <c r="JD333" s="92"/>
      <c r="JE333" s="92"/>
      <c r="JF333" s="92"/>
      <c r="JG333" s="92"/>
      <c r="JH333" s="92"/>
      <c r="JI333" s="92"/>
      <c r="JJ333" s="92"/>
      <c r="JK333" s="92"/>
      <c r="JL333" s="92"/>
      <c r="JM333" s="92"/>
      <c r="JN333" s="92"/>
      <c r="JO333" s="92"/>
      <c r="JP333" s="92"/>
      <c r="JQ333" s="92"/>
      <c r="JR333" s="92"/>
      <c r="JS333" s="92"/>
      <c r="JT333" s="92"/>
      <c r="JU333" s="92"/>
      <c r="JV333" s="92"/>
      <c r="JW333" s="92"/>
      <c r="JX333" s="92"/>
      <c r="JY333" s="92"/>
      <c r="JZ333" s="92"/>
      <c r="KA333" s="92"/>
      <c r="KB333" s="92"/>
      <c r="KC333" s="92"/>
      <c r="KD333" s="92"/>
      <c r="KE333" s="92"/>
      <c r="KF333" s="92"/>
      <c r="KG333" s="92"/>
      <c r="KH333" s="92"/>
      <c r="KI333" s="92"/>
      <c r="KJ333" s="92"/>
      <c r="KK333" s="92"/>
      <c r="KL333" s="92"/>
      <c r="KM333" s="92"/>
      <c r="KN333" s="92"/>
      <c r="KO333" s="92"/>
      <c r="KP333" s="92"/>
      <c r="KQ333" s="92"/>
      <c r="KR333" s="92"/>
      <c r="KS333" s="92"/>
      <c r="KT333" s="92"/>
      <c r="KU333" s="92"/>
      <c r="KV333" s="92"/>
      <c r="KW333" s="92"/>
      <c r="KX333" s="92"/>
      <c r="KY333" s="92"/>
      <c r="KZ333" s="92"/>
      <c r="LA333" s="92"/>
      <c r="LB333" s="92"/>
      <c r="LC333" s="92"/>
      <c r="LD333" s="92"/>
      <c r="LE333" s="92"/>
      <c r="LF333" s="92"/>
      <c r="LG333" s="92"/>
      <c r="LH333" s="92"/>
      <c r="LI333" s="92"/>
      <c r="LJ333" s="92"/>
      <c r="LK333" s="92"/>
      <c r="LL333" s="92"/>
      <c r="LM333" s="92"/>
      <c r="LN333" s="92"/>
      <c r="LO333" s="92"/>
      <c r="LP333" s="92"/>
      <c r="LQ333" s="92"/>
      <c r="LR333" s="92"/>
      <c r="LS333" s="92"/>
      <c r="LT333" s="92"/>
      <c r="LU333" s="92"/>
      <c r="LV333" s="92"/>
      <c r="LW333" s="92"/>
      <c r="LX333" s="92"/>
      <c r="LY333" s="92"/>
      <c r="LZ333" s="92"/>
      <c r="MA333" s="92"/>
      <c r="MB333" s="92"/>
      <c r="MC333" s="92"/>
      <c r="MD333" s="92"/>
      <c r="ME333" s="92"/>
      <c r="MF333" s="92"/>
      <c r="MG333" s="92"/>
      <c r="MH333" s="92"/>
      <c r="MI333" s="92"/>
      <c r="MJ333" s="92"/>
      <c r="MK333" s="92"/>
      <c r="ML333" s="92"/>
      <c r="MM333" s="92"/>
      <c r="MN333" s="92"/>
      <c r="MO333" s="92"/>
      <c r="MP333" s="92"/>
      <c r="MQ333" s="92"/>
      <c r="MR333" s="92"/>
      <c r="MS333" s="92"/>
      <c r="MT333" s="92"/>
      <c r="MU333" s="92"/>
      <c r="MV333" s="92"/>
      <c r="MW333" s="92"/>
      <c r="MX333" s="92"/>
      <c r="MY333" s="92"/>
      <c r="MZ333" s="92"/>
      <c r="NA333" s="92"/>
      <c r="NB333" s="92"/>
      <c r="NC333" s="92"/>
      <c r="ND333" s="92"/>
      <c r="NE333" s="92"/>
      <c r="NF333" s="92"/>
      <c r="NG333" s="92"/>
      <c r="NH333" s="92"/>
      <c r="NI333" s="92"/>
      <c r="NJ333" s="92"/>
      <c r="NK333" s="92"/>
      <c r="NL333" s="92"/>
      <c r="NM333" s="92"/>
      <c r="NN333" s="92"/>
      <c r="NO333" s="92"/>
      <c r="NP333" s="92"/>
      <c r="NQ333" s="92"/>
      <c r="NR333" s="92"/>
      <c r="NS333" s="92"/>
      <c r="NT333" s="92"/>
      <c r="NU333" s="92"/>
      <c r="NV333" s="92"/>
      <c r="NW333" s="92"/>
      <c r="NX333" s="92"/>
      <c r="NY333" s="92"/>
      <c r="NZ333" s="92"/>
      <c r="OA333" s="92"/>
      <c r="OB333" s="92"/>
      <c r="OC333" s="92"/>
      <c r="OD333" s="92"/>
      <c r="OE333" s="92"/>
      <c r="OF333" s="92"/>
      <c r="OG333" s="92"/>
      <c r="OH333" s="92"/>
      <c r="OI333" s="92"/>
      <c r="OJ333" s="92"/>
      <c r="OK333" s="92"/>
      <c r="OL333" s="92"/>
      <c r="OM333" s="92"/>
      <c r="ON333" s="92"/>
      <c r="OO333" s="92"/>
      <c r="OP333" s="92"/>
      <c r="OQ333" s="92"/>
      <c r="OR333" s="92"/>
      <c r="OS333" s="92"/>
      <c r="OT333" s="92"/>
      <c r="OU333" s="92"/>
      <c r="OV333" s="92"/>
      <c r="OW333" s="92"/>
      <c r="OX333" s="92"/>
      <c r="OY333" s="92"/>
      <c r="OZ333" s="92"/>
      <c r="PA333" s="92"/>
      <c r="PB333" s="92"/>
      <c r="PC333" s="92"/>
      <c r="PD333" s="92"/>
      <c r="PE333" s="92"/>
      <c r="PF333" s="92"/>
      <c r="PG333" s="92"/>
      <c r="PH333" s="92"/>
      <c r="PI333" s="92"/>
      <c r="PJ333" s="92"/>
      <c r="PK333" s="92"/>
      <c r="PL333" s="92"/>
      <c r="PM333" s="92"/>
      <c r="PN333" s="92"/>
      <c r="PO333" s="92"/>
      <c r="PP333" s="92"/>
      <c r="PQ333" s="92"/>
      <c r="PR333" s="92"/>
      <c r="PS333" s="92"/>
      <c r="PT333" s="92"/>
      <c r="PU333" s="92"/>
      <c r="PV333" s="92"/>
      <c r="PW333" s="92"/>
      <c r="PX333" s="92"/>
      <c r="PY333" s="92"/>
      <c r="PZ333" s="92"/>
      <c r="QA333" s="92"/>
      <c r="QB333" s="92"/>
      <c r="QC333" s="92"/>
      <c r="QD333" s="92"/>
      <c r="QE333" s="92"/>
      <c r="QF333" s="92"/>
      <c r="QG333" s="92"/>
      <c r="QH333" s="92"/>
      <c r="QI333" s="92"/>
      <c r="QJ333" s="92"/>
      <c r="QK333" s="92"/>
      <c r="QL333" s="92"/>
      <c r="QM333" s="92"/>
      <c r="QN333" s="92"/>
      <c r="QO333" s="92"/>
      <c r="QP333" s="92"/>
      <c r="QQ333" s="92"/>
      <c r="QR333" s="92"/>
      <c r="QS333" s="92"/>
      <c r="QT333" s="92"/>
      <c r="QU333" s="92"/>
      <c r="QV333" s="92"/>
      <c r="QW333" s="92"/>
      <c r="QX333" s="92"/>
      <c r="QY333" s="92"/>
      <c r="QZ333" s="92"/>
      <c r="RA333" s="92"/>
      <c r="RB333" s="92"/>
      <c r="RC333" s="92"/>
      <c r="RD333" s="92"/>
      <c r="RE333" s="92"/>
      <c r="RF333" s="92"/>
      <c r="RG333" s="92"/>
      <c r="RH333" s="92"/>
      <c r="RI333" s="92"/>
      <c r="RJ333" s="92"/>
      <c r="RK333" s="92"/>
      <c r="RL333" s="92"/>
      <c r="RM333" s="92"/>
      <c r="RN333" s="92"/>
      <c r="RO333" s="92"/>
      <c r="RP333" s="92"/>
      <c r="RQ333" s="92"/>
      <c r="RR333" s="92"/>
      <c r="RS333" s="92"/>
      <c r="RT333" s="92"/>
      <c r="RU333" s="92"/>
      <c r="RV333" s="92"/>
      <c r="RW333" s="92"/>
      <c r="RX333" s="92"/>
      <c r="RY333" s="92"/>
      <c r="RZ333" s="92"/>
      <c r="SA333" s="92"/>
      <c r="SB333" s="92"/>
      <c r="SC333" s="92"/>
      <c r="SD333" s="92"/>
      <c r="SE333" s="92"/>
      <c r="SF333" s="92"/>
      <c r="SG333" s="92"/>
      <c r="SH333" s="92"/>
      <c r="SI333" s="92"/>
      <c r="SJ333" s="92"/>
      <c r="SK333" s="92"/>
      <c r="SL333" s="92"/>
      <c r="SM333" s="92"/>
      <c r="SN333" s="92"/>
      <c r="SO333" s="92"/>
      <c r="SP333" s="92"/>
      <c r="SQ333" s="92"/>
      <c r="SR333" s="92"/>
      <c r="SS333" s="92"/>
      <c r="ST333" s="92"/>
      <c r="SU333" s="92"/>
      <c r="SV333" s="92"/>
      <c r="SW333" s="92"/>
      <c r="SX333" s="92"/>
      <c r="SY333" s="92"/>
      <c r="SZ333" s="92"/>
      <c r="TA333" s="92"/>
      <c r="TB333" s="92"/>
      <c r="TC333" s="92"/>
      <c r="TD333" s="92"/>
      <c r="TE333" s="92"/>
      <c r="TF333" s="92"/>
      <c r="TG333" s="92"/>
      <c r="TH333" s="92"/>
      <c r="TI333" s="92"/>
      <c r="TJ333" s="92"/>
      <c r="TK333" s="92"/>
      <c r="TL333" s="92"/>
      <c r="TM333" s="92"/>
      <c r="TN333" s="92"/>
      <c r="TO333" s="92"/>
      <c r="TP333" s="92"/>
      <c r="TQ333" s="92"/>
      <c r="TR333" s="92"/>
      <c r="TS333" s="92"/>
      <c r="TT333" s="92"/>
      <c r="TU333" s="92"/>
      <c r="TV333" s="92"/>
      <c r="TW333" s="92"/>
      <c r="TX333" s="92"/>
      <c r="TY333" s="92"/>
      <c r="TZ333" s="92"/>
      <c r="UA333" s="92"/>
      <c r="UB333" s="92"/>
      <c r="UC333" s="92"/>
      <c r="UD333" s="92"/>
      <c r="UE333" s="92"/>
      <c r="UF333" s="92"/>
      <c r="UG333" s="92"/>
      <c r="UH333" s="92"/>
      <c r="UI333" s="92"/>
      <c r="UJ333" s="92"/>
      <c r="UK333" s="92"/>
      <c r="UL333" s="92"/>
      <c r="UM333" s="92"/>
      <c r="UN333" s="92"/>
      <c r="UO333" s="92"/>
      <c r="UP333" s="92"/>
      <c r="UQ333" s="92"/>
      <c r="UR333" s="92"/>
      <c r="US333" s="92"/>
      <c r="UT333" s="92"/>
      <c r="UU333" s="92"/>
      <c r="UV333" s="92"/>
      <c r="UW333" s="92"/>
      <c r="UX333" s="92"/>
      <c r="UY333" s="92"/>
      <c r="UZ333" s="92"/>
      <c r="VA333" s="92"/>
      <c r="VB333" s="92"/>
      <c r="VC333" s="92"/>
      <c r="VD333" s="92"/>
      <c r="VE333" s="92"/>
      <c r="VF333" s="92"/>
      <c r="VG333" s="92"/>
      <c r="VH333" s="92"/>
      <c r="VI333" s="92"/>
      <c r="VJ333" s="92"/>
      <c r="VK333" s="92"/>
      <c r="VL333" s="92"/>
      <c r="VM333" s="92"/>
      <c r="VN333" s="92"/>
      <c r="VO333" s="92"/>
      <c r="VP333" s="92"/>
      <c r="VQ333" s="92"/>
      <c r="VR333" s="92"/>
      <c r="VS333" s="92"/>
      <c r="VT333" s="92"/>
      <c r="VU333" s="92"/>
      <c r="VV333" s="92"/>
      <c r="VW333" s="92"/>
      <c r="VX333" s="92"/>
      <c r="VY333" s="92"/>
      <c r="VZ333" s="92"/>
      <c r="WA333" s="92"/>
      <c r="WB333" s="92"/>
      <c r="WC333" s="92"/>
      <c r="WD333" s="92"/>
      <c r="WE333" s="92"/>
      <c r="WF333" s="92"/>
      <c r="WG333" s="92"/>
      <c r="WH333" s="92"/>
      <c r="WI333" s="92"/>
      <c r="WJ333" s="92"/>
      <c r="WK333" s="92"/>
      <c r="WL333" s="92"/>
      <c r="WM333" s="92"/>
      <c r="WN333" s="92"/>
      <c r="WO333" s="92"/>
      <c r="WP333" s="92"/>
      <c r="WQ333" s="92"/>
      <c r="WR333" s="92"/>
      <c r="WS333" s="92"/>
      <c r="WT333" s="92"/>
      <c r="WU333" s="92"/>
      <c r="WV333" s="92"/>
      <c r="WW333" s="92"/>
      <c r="WX333" s="92"/>
      <c r="WY333" s="92"/>
      <c r="WZ333" s="92"/>
      <c r="XA333" s="92"/>
      <c r="XB333" s="92"/>
      <c r="XC333" s="92"/>
      <c r="XD333" s="92"/>
      <c r="XE333" s="92"/>
      <c r="XF333" s="92"/>
      <c r="XG333" s="92"/>
      <c r="XH333" s="92"/>
      <c r="XI333" s="92"/>
      <c r="XJ333" s="92"/>
      <c r="XK333" s="92"/>
      <c r="XL333" s="92"/>
      <c r="XM333" s="92"/>
      <c r="XN333" s="92"/>
      <c r="XO333" s="92"/>
      <c r="XP333" s="92"/>
      <c r="XQ333" s="92"/>
      <c r="XR333" s="92"/>
      <c r="XS333" s="92"/>
      <c r="XT333" s="92"/>
      <c r="XU333" s="92"/>
      <c r="XV333" s="92"/>
      <c r="XW333" s="92"/>
      <c r="XX333" s="92"/>
      <c r="XY333" s="92"/>
      <c r="XZ333" s="92"/>
      <c r="YA333" s="92"/>
      <c r="YB333" s="92"/>
      <c r="YC333" s="92"/>
      <c r="YD333" s="92"/>
      <c r="YE333" s="92"/>
      <c r="YF333" s="92"/>
      <c r="YG333" s="92"/>
      <c r="YH333" s="92"/>
      <c r="YI333" s="92"/>
      <c r="YJ333" s="92"/>
      <c r="YK333" s="92"/>
      <c r="YL333" s="92"/>
      <c r="YM333" s="92"/>
      <c r="YN333" s="92"/>
      <c r="YO333" s="92"/>
      <c r="YP333" s="92"/>
      <c r="YQ333" s="92"/>
      <c r="YR333" s="92"/>
      <c r="YS333" s="92"/>
      <c r="YT333" s="92"/>
      <c r="YU333" s="92"/>
      <c r="YV333" s="92"/>
      <c r="YW333" s="92"/>
      <c r="YX333" s="92"/>
      <c r="YY333" s="92"/>
      <c r="YZ333" s="92"/>
      <c r="ZA333" s="92"/>
      <c r="ZB333" s="92"/>
      <c r="ZC333" s="92"/>
      <c r="ZD333" s="92"/>
      <c r="ZE333" s="92"/>
      <c r="ZF333" s="92"/>
      <c r="ZG333" s="92"/>
      <c r="ZH333" s="92"/>
      <c r="ZI333" s="92"/>
      <c r="ZJ333" s="92"/>
      <c r="ZK333" s="92"/>
      <c r="ZL333" s="92"/>
      <c r="ZM333" s="92"/>
      <c r="ZN333" s="92"/>
      <c r="ZO333" s="92"/>
      <c r="ZP333" s="92"/>
      <c r="ZQ333" s="92"/>
      <c r="ZR333" s="92"/>
      <c r="ZS333" s="92"/>
      <c r="ZT333" s="92"/>
      <c r="ZU333" s="92"/>
      <c r="ZV333" s="92"/>
      <c r="ZW333" s="92"/>
      <c r="ZX333" s="92"/>
      <c r="ZY333" s="92"/>
      <c r="ZZ333" s="92"/>
      <c r="AAA333" s="92"/>
      <c r="AAB333" s="92"/>
      <c r="AAC333" s="92"/>
      <c r="AAD333" s="92"/>
      <c r="AAE333" s="92"/>
      <c r="AAF333" s="92"/>
      <c r="AAG333" s="92"/>
      <c r="AAH333" s="92"/>
      <c r="AAI333" s="92"/>
      <c r="AAJ333" s="92"/>
      <c r="AAK333" s="92"/>
      <c r="AAL333" s="92"/>
      <c r="AAM333" s="92"/>
      <c r="AAN333" s="92"/>
      <c r="AAO333" s="92"/>
      <c r="AAP333" s="92"/>
      <c r="AAQ333" s="92"/>
      <c r="AAR333" s="92"/>
      <c r="AAS333" s="92"/>
      <c r="AAT333" s="92"/>
      <c r="AAU333" s="92"/>
      <c r="AAV333" s="92"/>
      <c r="AAW333" s="92"/>
      <c r="AAX333" s="92"/>
      <c r="AAY333" s="92"/>
      <c r="AAZ333" s="92"/>
      <c r="ABA333" s="92"/>
      <c r="ABB333" s="92"/>
      <c r="ABC333" s="92"/>
      <c r="ABD333" s="92"/>
      <c r="ABE333" s="92"/>
      <c r="ABF333" s="92"/>
      <c r="ABG333" s="92"/>
      <c r="ABH333" s="92"/>
      <c r="ABI333" s="92"/>
      <c r="ABJ333" s="92"/>
      <c r="ABK333" s="92"/>
      <c r="ABL333" s="92"/>
      <c r="ABM333" s="92"/>
      <c r="ABN333" s="92"/>
      <c r="ABO333" s="92"/>
      <c r="ABP333" s="92"/>
      <c r="ABQ333" s="92"/>
      <c r="ABR333" s="92"/>
      <c r="ABS333" s="92"/>
      <c r="ABT333" s="92"/>
      <c r="ABU333" s="92"/>
      <c r="ABV333" s="92"/>
      <c r="ABW333" s="92"/>
      <c r="ABX333" s="92"/>
      <c r="ABY333" s="92"/>
      <c r="ABZ333" s="92"/>
      <c r="ACA333" s="92"/>
      <c r="ACB333" s="92"/>
      <c r="ACC333" s="92"/>
      <c r="ACD333" s="92"/>
      <c r="ACE333" s="92"/>
      <c r="ACF333" s="92"/>
      <c r="ACG333" s="92"/>
      <c r="ACH333" s="92"/>
      <c r="ACI333" s="92"/>
      <c r="ACJ333" s="92"/>
      <c r="ACK333" s="92"/>
      <c r="ACL333" s="92"/>
      <c r="ACM333" s="92"/>
      <c r="ACN333" s="92"/>
      <c r="ACO333" s="92"/>
      <c r="ACP333" s="92"/>
      <c r="ACQ333" s="92"/>
      <c r="ACR333" s="92"/>
      <c r="ACS333" s="92"/>
      <c r="ACT333" s="92"/>
      <c r="ACU333" s="92"/>
      <c r="ACV333" s="92"/>
      <c r="ACW333" s="92"/>
      <c r="ACX333" s="92"/>
      <c r="ACY333" s="92"/>
      <c r="ACZ333" s="92"/>
      <c r="ADA333" s="92"/>
      <c r="ADB333" s="92"/>
      <c r="ADC333" s="92"/>
      <c r="ADD333" s="92"/>
      <c r="ADE333" s="92"/>
      <c r="ADF333" s="92"/>
      <c r="ADG333" s="92"/>
      <c r="ADH333" s="92"/>
      <c r="ADI333" s="92"/>
      <c r="ADJ333" s="92"/>
      <c r="ADK333" s="92"/>
      <c r="ADL333" s="92"/>
      <c r="ADM333" s="92"/>
      <c r="ADN333" s="92"/>
      <c r="ADO333" s="92"/>
      <c r="ADP333" s="92"/>
      <c r="ADQ333" s="92"/>
      <c r="ADR333" s="92"/>
      <c r="ADS333" s="92"/>
      <c r="ADT333" s="92"/>
      <c r="ADU333" s="92"/>
      <c r="ADV333" s="92"/>
      <c r="ADW333" s="92"/>
      <c r="ADX333" s="92"/>
      <c r="ADY333" s="92"/>
      <c r="ADZ333" s="92"/>
      <c r="AEA333" s="92"/>
      <c r="AEB333" s="92"/>
      <c r="AEC333" s="92"/>
      <c r="AED333" s="92"/>
      <c r="AEE333" s="92"/>
      <c r="AEF333" s="92"/>
      <c r="AEG333" s="92"/>
      <c r="AEH333" s="92"/>
      <c r="AEI333" s="92"/>
      <c r="AEJ333" s="92"/>
      <c r="AEK333" s="92"/>
      <c r="AEL333" s="92"/>
      <c r="AEM333" s="92"/>
      <c r="AEN333" s="92"/>
      <c r="AEO333" s="92"/>
      <c r="AEP333" s="92"/>
      <c r="AEQ333" s="92"/>
      <c r="AER333" s="92"/>
      <c r="AES333" s="92"/>
      <c r="AET333" s="92"/>
      <c r="AEU333" s="92"/>
      <c r="AEV333" s="92"/>
      <c r="AEW333" s="92"/>
      <c r="AEX333" s="92"/>
      <c r="AEY333" s="92"/>
      <c r="AEZ333" s="92"/>
      <c r="AFA333" s="92"/>
      <c r="AFB333" s="92"/>
      <c r="AFC333" s="92"/>
      <c r="AFD333" s="92"/>
      <c r="AFE333" s="92"/>
      <c r="AFF333" s="92"/>
      <c r="AFG333" s="92"/>
      <c r="AFH333" s="92"/>
      <c r="AFI333" s="92"/>
      <c r="AFJ333" s="92"/>
      <c r="AFK333" s="92"/>
      <c r="AFL333" s="92"/>
      <c r="AFM333" s="92"/>
      <c r="AFN333" s="92"/>
      <c r="AFO333" s="92"/>
      <c r="AFP333" s="92"/>
      <c r="AFQ333" s="92"/>
      <c r="AFR333" s="92"/>
      <c r="AFS333" s="92"/>
      <c r="AFT333" s="92"/>
      <c r="AFU333" s="92"/>
      <c r="AFV333" s="92"/>
      <c r="AFW333" s="92"/>
      <c r="AFX333" s="92"/>
      <c r="AFY333" s="92"/>
      <c r="AFZ333" s="92"/>
      <c r="AGA333" s="92"/>
      <c r="AGB333" s="92"/>
      <c r="AGC333" s="92"/>
      <c r="AGD333" s="92"/>
      <c r="AGE333" s="92"/>
      <c r="AGF333" s="92"/>
      <c r="AGG333" s="92"/>
      <c r="AGH333" s="92"/>
      <c r="AGI333" s="92"/>
      <c r="AGJ333" s="92"/>
      <c r="AGK333" s="92"/>
      <c r="AGL333" s="92"/>
      <c r="AGM333" s="92"/>
      <c r="AGN333" s="92"/>
      <c r="AGO333" s="92"/>
      <c r="AGP333" s="92"/>
      <c r="AGQ333" s="92"/>
      <c r="AGR333" s="92"/>
      <c r="AGS333" s="92"/>
      <c r="AGT333" s="92"/>
      <c r="AGU333" s="92"/>
      <c r="AGV333" s="92"/>
      <c r="AGW333" s="92"/>
      <c r="AGX333" s="92"/>
      <c r="AGY333" s="92"/>
      <c r="AGZ333" s="92"/>
      <c r="AHA333" s="92"/>
      <c r="AHB333" s="92"/>
      <c r="AHC333" s="92"/>
      <c r="AHD333" s="92"/>
      <c r="AHE333" s="92"/>
      <c r="AHF333" s="92"/>
      <c r="AHG333" s="92"/>
      <c r="AHH333" s="92"/>
      <c r="AHI333" s="92"/>
      <c r="AHJ333" s="92"/>
      <c r="AHK333" s="92"/>
      <c r="AHL333" s="92"/>
      <c r="AHM333" s="92"/>
      <c r="AHN333" s="92"/>
      <c r="AHO333" s="92"/>
      <c r="AHP333" s="92"/>
      <c r="AHQ333" s="92"/>
      <c r="AHR333" s="92"/>
      <c r="AHS333" s="92"/>
      <c r="AHT333" s="92"/>
      <c r="AHU333" s="92"/>
      <c r="AHV333" s="92"/>
      <c r="AHW333" s="92"/>
      <c r="AHX333" s="92"/>
      <c r="AHY333" s="92"/>
      <c r="AHZ333" s="92"/>
      <c r="AIA333" s="92"/>
      <c r="AIB333" s="92"/>
      <c r="AIC333" s="92"/>
      <c r="AID333" s="92"/>
      <c r="AIE333" s="92"/>
      <c r="AIF333" s="92"/>
      <c r="AIG333" s="92"/>
      <c r="AIH333" s="92"/>
      <c r="AII333" s="92"/>
      <c r="AIJ333" s="92"/>
      <c r="AIK333" s="92"/>
      <c r="AIL333" s="92"/>
      <c r="AIM333" s="92"/>
      <c r="AIN333" s="92"/>
      <c r="AIO333" s="92"/>
      <c r="AIP333" s="92"/>
      <c r="AIQ333" s="92"/>
      <c r="AIR333" s="92"/>
      <c r="AIS333" s="92"/>
      <c r="AIT333" s="92"/>
      <c r="AIU333" s="92"/>
      <c r="AIV333" s="92"/>
      <c r="AIW333" s="92"/>
      <c r="AIX333" s="92"/>
      <c r="AIY333" s="92"/>
      <c r="AIZ333" s="92"/>
      <c r="AJA333" s="92"/>
      <c r="AJB333" s="92"/>
      <c r="AJC333" s="92"/>
      <c r="AJD333" s="92"/>
      <c r="AJE333" s="92"/>
      <c r="AJF333" s="92"/>
      <c r="AJG333" s="92"/>
      <c r="AJH333" s="92"/>
      <c r="AJI333" s="92"/>
      <c r="AJJ333" s="92"/>
      <c r="AJK333" s="92"/>
    </row>
    <row r="334" spans="1:947" s="515" customFormat="1" ht="12.75" customHeight="1">
      <c r="A334" s="93"/>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c r="CK334" s="92"/>
      <c r="CL334" s="92"/>
      <c r="CM334" s="92"/>
      <c r="CN334" s="92"/>
      <c r="CO334" s="92"/>
      <c r="CP334" s="92"/>
      <c r="CQ334" s="92"/>
      <c r="CR334" s="92"/>
      <c r="CS334" s="92"/>
      <c r="CT334" s="92"/>
      <c r="CU334" s="92"/>
      <c r="CV334" s="92"/>
      <c r="CW334" s="92"/>
      <c r="CX334" s="92"/>
      <c r="CY334" s="92"/>
      <c r="CZ334" s="92"/>
      <c r="DA334" s="92"/>
      <c r="DB334" s="92"/>
      <c r="DC334" s="92"/>
      <c r="DD334" s="92"/>
      <c r="DE334" s="92"/>
      <c r="DF334" s="92"/>
      <c r="DG334" s="92"/>
      <c r="DH334" s="92"/>
      <c r="DI334" s="92"/>
      <c r="DJ334" s="92"/>
      <c r="DK334" s="92"/>
      <c r="DL334" s="92"/>
      <c r="DM334" s="92"/>
      <c r="DN334" s="92"/>
      <c r="DO334" s="92"/>
      <c r="DP334" s="92"/>
      <c r="DQ334" s="92"/>
      <c r="DR334" s="92"/>
      <c r="DS334" s="92"/>
      <c r="DT334" s="92"/>
      <c r="DU334" s="92"/>
      <c r="DV334" s="92"/>
      <c r="DW334" s="92"/>
      <c r="DX334" s="92"/>
      <c r="DY334" s="92"/>
      <c r="DZ334" s="92"/>
      <c r="EA334" s="92"/>
      <c r="EB334" s="92"/>
      <c r="EC334" s="92"/>
      <c r="ED334" s="92"/>
      <c r="EE334" s="92"/>
      <c r="EF334" s="92"/>
      <c r="EG334" s="92"/>
      <c r="EH334" s="92"/>
      <c r="EI334" s="92"/>
      <c r="EJ334" s="92"/>
      <c r="EK334" s="92"/>
      <c r="EL334" s="92"/>
      <c r="EM334" s="92"/>
      <c r="EN334" s="92"/>
      <c r="EO334" s="92"/>
      <c r="EP334" s="92"/>
      <c r="EQ334" s="92"/>
      <c r="ER334" s="92"/>
      <c r="ES334" s="92"/>
      <c r="ET334" s="92"/>
      <c r="EU334" s="92"/>
      <c r="EV334" s="92"/>
      <c r="EW334" s="92"/>
      <c r="EX334" s="92"/>
      <c r="EY334" s="92"/>
      <c r="EZ334" s="92"/>
      <c r="FA334" s="92"/>
      <c r="FB334" s="92"/>
      <c r="FC334" s="92"/>
      <c r="FD334" s="92"/>
      <c r="FE334" s="92"/>
      <c r="FF334" s="92"/>
      <c r="FG334" s="92"/>
      <c r="FH334" s="92"/>
      <c r="FI334" s="92"/>
      <c r="FJ334" s="92"/>
      <c r="FK334" s="92"/>
      <c r="FL334" s="92"/>
      <c r="FM334" s="92"/>
      <c r="FN334" s="92"/>
      <c r="FO334" s="92"/>
      <c r="FP334" s="92"/>
      <c r="FQ334" s="92"/>
      <c r="FR334" s="92"/>
      <c r="FS334" s="92"/>
      <c r="FT334" s="92"/>
      <c r="FU334" s="92"/>
      <c r="FV334" s="92"/>
      <c r="FW334" s="92"/>
      <c r="FX334" s="92"/>
      <c r="FY334" s="92"/>
      <c r="FZ334" s="92"/>
      <c r="GA334" s="92"/>
      <c r="GB334" s="92"/>
      <c r="GC334" s="92"/>
      <c r="GD334" s="92"/>
      <c r="GE334" s="92"/>
      <c r="GF334" s="92"/>
      <c r="GG334" s="92"/>
      <c r="GH334" s="92"/>
      <c r="GI334" s="92"/>
      <c r="GJ334" s="92"/>
      <c r="GK334" s="92"/>
      <c r="GL334" s="92"/>
      <c r="GM334" s="92"/>
      <c r="GN334" s="92"/>
      <c r="GO334" s="92"/>
      <c r="GP334" s="92"/>
      <c r="GQ334" s="92"/>
      <c r="GR334" s="92"/>
      <c r="GS334" s="92"/>
      <c r="GT334" s="92"/>
      <c r="GU334" s="92"/>
      <c r="GV334" s="92"/>
      <c r="GW334" s="92"/>
      <c r="GX334" s="92"/>
      <c r="GY334" s="92"/>
      <c r="GZ334" s="92"/>
      <c r="HA334" s="92"/>
      <c r="HB334" s="92"/>
      <c r="HC334" s="92"/>
      <c r="HD334" s="92"/>
      <c r="HE334" s="92"/>
      <c r="HF334" s="92"/>
      <c r="HG334" s="92"/>
      <c r="HH334" s="92"/>
      <c r="HI334" s="92"/>
      <c r="HJ334" s="92"/>
      <c r="HK334" s="92"/>
      <c r="HL334" s="92"/>
      <c r="HM334" s="92"/>
      <c r="HN334" s="92"/>
      <c r="HO334" s="92"/>
      <c r="HP334" s="92"/>
      <c r="HQ334" s="92"/>
      <c r="HR334" s="92"/>
      <c r="HS334" s="92"/>
      <c r="HT334" s="92"/>
      <c r="HU334" s="92"/>
      <c r="HV334" s="92"/>
      <c r="HW334" s="92"/>
      <c r="HX334" s="92"/>
      <c r="HY334" s="92"/>
      <c r="HZ334" s="92"/>
      <c r="IA334" s="92"/>
      <c r="IB334" s="92"/>
      <c r="IC334" s="92"/>
      <c r="ID334" s="92"/>
      <c r="IE334" s="92"/>
      <c r="IF334" s="92"/>
      <c r="IG334" s="92"/>
      <c r="IH334" s="92"/>
      <c r="II334" s="92"/>
      <c r="IJ334" s="92"/>
      <c r="IK334" s="92"/>
      <c r="IL334" s="92"/>
      <c r="IM334" s="92"/>
      <c r="IN334" s="92"/>
      <c r="IO334" s="92"/>
      <c r="IP334" s="92"/>
      <c r="IQ334" s="92"/>
      <c r="IR334" s="92"/>
      <c r="IS334" s="92"/>
      <c r="IT334" s="92"/>
      <c r="IU334" s="92"/>
      <c r="IV334" s="92"/>
      <c r="IW334" s="92"/>
      <c r="IX334" s="92"/>
      <c r="IY334" s="92"/>
      <c r="IZ334" s="92"/>
      <c r="JA334" s="92"/>
      <c r="JB334" s="92"/>
      <c r="JC334" s="92"/>
      <c r="JD334" s="92"/>
      <c r="JE334" s="92"/>
      <c r="JF334" s="92"/>
      <c r="JG334" s="92"/>
      <c r="JH334" s="92"/>
      <c r="JI334" s="92"/>
      <c r="JJ334" s="92"/>
      <c r="JK334" s="92"/>
      <c r="JL334" s="92"/>
      <c r="JM334" s="92"/>
      <c r="JN334" s="92"/>
      <c r="JO334" s="92"/>
      <c r="JP334" s="92"/>
      <c r="JQ334" s="92"/>
      <c r="JR334" s="92"/>
      <c r="JS334" s="92"/>
      <c r="JT334" s="92"/>
      <c r="JU334" s="92"/>
      <c r="JV334" s="92"/>
      <c r="JW334" s="92"/>
      <c r="JX334" s="92"/>
      <c r="JY334" s="92"/>
      <c r="JZ334" s="92"/>
      <c r="KA334" s="92"/>
      <c r="KB334" s="92"/>
      <c r="KC334" s="92"/>
      <c r="KD334" s="92"/>
      <c r="KE334" s="92"/>
      <c r="KF334" s="92"/>
      <c r="KG334" s="92"/>
      <c r="KH334" s="92"/>
      <c r="KI334" s="92"/>
      <c r="KJ334" s="92"/>
      <c r="KK334" s="92"/>
      <c r="KL334" s="92"/>
      <c r="KM334" s="92"/>
      <c r="KN334" s="92"/>
      <c r="KO334" s="92"/>
      <c r="KP334" s="92"/>
      <c r="KQ334" s="92"/>
      <c r="KR334" s="92"/>
      <c r="KS334" s="92"/>
      <c r="KT334" s="92"/>
      <c r="KU334" s="92"/>
      <c r="KV334" s="92"/>
      <c r="KW334" s="92"/>
      <c r="KX334" s="92"/>
      <c r="KY334" s="92"/>
      <c r="KZ334" s="92"/>
      <c r="LA334" s="92"/>
      <c r="LB334" s="92"/>
      <c r="LC334" s="92"/>
      <c r="LD334" s="92"/>
      <c r="LE334" s="92"/>
      <c r="LF334" s="92"/>
      <c r="LG334" s="92"/>
      <c r="LH334" s="92"/>
      <c r="LI334" s="92"/>
      <c r="LJ334" s="92"/>
      <c r="LK334" s="92"/>
      <c r="LL334" s="92"/>
      <c r="LM334" s="92"/>
      <c r="LN334" s="92"/>
      <c r="LO334" s="92"/>
      <c r="LP334" s="92"/>
      <c r="LQ334" s="92"/>
      <c r="LR334" s="92"/>
      <c r="LS334" s="92"/>
      <c r="LT334" s="92"/>
      <c r="LU334" s="92"/>
      <c r="LV334" s="92"/>
      <c r="LW334" s="92"/>
      <c r="LX334" s="92"/>
      <c r="LY334" s="92"/>
      <c r="LZ334" s="92"/>
      <c r="MA334" s="92"/>
      <c r="MB334" s="92"/>
      <c r="MC334" s="92"/>
      <c r="MD334" s="92"/>
      <c r="ME334" s="92"/>
      <c r="MF334" s="92"/>
      <c r="MG334" s="92"/>
      <c r="MH334" s="92"/>
      <c r="MI334" s="92"/>
      <c r="MJ334" s="92"/>
      <c r="MK334" s="92"/>
      <c r="ML334" s="92"/>
      <c r="MM334" s="92"/>
      <c r="MN334" s="92"/>
      <c r="MO334" s="92"/>
      <c r="MP334" s="92"/>
      <c r="MQ334" s="92"/>
      <c r="MR334" s="92"/>
      <c r="MS334" s="92"/>
      <c r="MT334" s="92"/>
      <c r="MU334" s="92"/>
      <c r="MV334" s="92"/>
      <c r="MW334" s="92"/>
      <c r="MX334" s="92"/>
      <c r="MY334" s="92"/>
      <c r="MZ334" s="92"/>
      <c r="NA334" s="92"/>
      <c r="NB334" s="92"/>
      <c r="NC334" s="92"/>
      <c r="ND334" s="92"/>
      <c r="NE334" s="92"/>
      <c r="NF334" s="92"/>
      <c r="NG334" s="92"/>
      <c r="NH334" s="92"/>
      <c r="NI334" s="92"/>
      <c r="NJ334" s="92"/>
      <c r="NK334" s="92"/>
      <c r="NL334" s="92"/>
      <c r="NM334" s="92"/>
      <c r="NN334" s="92"/>
      <c r="NO334" s="92"/>
      <c r="NP334" s="92"/>
      <c r="NQ334" s="92"/>
      <c r="NR334" s="92"/>
      <c r="NS334" s="92"/>
      <c r="NT334" s="92"/>
      <c r="NU334" s="92"/>
      <c r="NV334" s="92"/>
      <c r="NW334" s="92"/>
      <c r="NX334" s="92"/>
      <c r="NY334" s="92"/>
      <c r="NZ334" s="92"/>
      <c r="OA334" s="92"/>
      <c r="OB334" s="92"/>
      <c r="OC334" s="92"/>
      <c r="OD334" s="92"/>
      <c r="OE334" s="92"/>
      <c r="OF334" s="92"/>
      <c r="OG334" s="92"/>
      <c r="OH334" s="92"/>
      <c r="OI334" s="92"/>
      <c r="OJ334" s="92"/>
      <c r="OK334" s="92"/>
      <c r="OL334" s="92"/>
      <c r="OM334" s="92"/>
      <c r="ON334" s="92"/>
      <c r="OO334" s="92"/>
      <c r="OP334" s="92"/>
      <c r="OQ334" s="92"/>
      <c r="OR334" s="92"/>
      <c r="OS334" s="92"/>
      <c r="OT334" s="92"/>
      <c r="OU334" s="92"/>
      <c r="OV334" s="92"/>
      <c r="OW334" s="92"/>
      <c r="OX334" s="92"/>
      <c r="OY334" s="92"/>
      <c r="OZ334" s="92"/>
      <c r="PA334" s="92"/>
      <c r="PB334" s="92"/>
      <c r="PC334" s="92"/>
      <c r="PD334" s="92"/>
      <c r="PE334" s="92"/>
      <c r="PF334" s="92"/>
      <c r="PG334" s="92"/>
      <c r="PH334" s="92"/>
      <c r="PI334" s="92"/>
      <c r="PJ334" s="92"/>
      <c r="PK334" s="92"/>
      <c r="PL334" s="92"/>
      <c r="PM334" s="92"/>
      <c r="PN334" s="92"/>
      <c r="PO334" s="92"/>
      <c r="PP334" s="92"/>
      <c r="PQ334" s="92"/>
      <c r="PR334" s="92"/>
      <c r="PS334" s="92"/>
      <c r="PT334" s="92"/>
      <c r="PU334" s="92"/>
      <c r="PV334" s="92"/>
      <c r="PW334" s="92"/>
      <c r="PX334" s="92"/>
      <c r="PY334" s="92"/>
      <c r="PZ334" s="92"/>
      <c r="QA334" s="92"/>
      <c r="QB334" s="92"/>
      <c r="QC334" s="92"/>
      <c r="QD334" s="92"/>
      <c r="QE334" s="92"/>
      <c r="QF334" s="92"/>
      <c r="QG334" s="92"/>
      <c r="QH334" s="92"/>
      <c r="QI334" s="92"/>
      <c r="QJ334" s="92"/>
      <c r="QK334" s="92"/>
      <c r="QL334" s="92"/>
      <c r="QM334" s="92"/>
      <c r="QN334" s="92"/>
      <c r="QO334" s="92"/>
      <c r="QP334" s="92"/>
      <c r="QQ334" s="92"/>
      <c r="QR334" s="92"/>
      <c r="QS334" s="92"/>
      <c r="QT334" s="92"/>
      <c r="QU334" s="92"/>
      <c r="QV334" s="92"/>
      <c r="QW334" s="92"/>
      <c r="QX334" s="92"/>
      <c r="QY334" s="92"/>
      <c r="QZ334" s="92"/>
      <c r="RA334" s="92"/>
      <c r="RB334" s="92"/>
      <c r="RC334" s="92"/>
      <c r="RD334" s="92"/>
      <c r="RE334" s="92"/>
      <c r="RF334" s="92"/>
      <c r="RG334" s="92"/>
      <c r="RH334" s="92"/>
      <c r="RI334" s="92"/>
      <c r="RJ334" s="92"/>
      <c r="RK334" s="92"/>
      <c r="RL334" s="92"/>
      <c r="RM334" s="92"/>
      <c r="RN334" s="92"/>
      <c r="RO334" s="92"/>
      <c r="RP334" s="92"/>
      <c r="RQ334" s="92"/>
      <c r="RR334" s="92"/>
      <c r="RS334" s="92"/>
      <c r="RT334" s="92"/>
      <c r="RU334" s="92"/>
      <c r="RV334" s="92"/>
      <c r="RW334" s="92"/>
      <c r="RX334" s="92"/>
      <c r="RY334" s="92"/>
      <c r="RZ334" s="92"/>
      <c r="SA334" s="92"/>
      <c r="SB334" s="92"/>
      <c r="SC334" s="92"/>
      <c r="SD334" s="92"/>
      <c r="SE334" s="92"/>
      <c r="SF334" s="92"/>
      <c r="SG334" s="92"/>
      <c r="SH334" s="92"/>
      <c r="SI334" s="92"/>
      <c r="SJ334" s="92"/>
      <c r="SK334" s="92"/>
      <c r="SL334" s="92"/>
      <c r="SM334" s="92"/>
      <c r="SN334" s="92"/>
      <c r="SO334" s="92"/>
      <c r="SP334" s="92"/>
      <c r="SQ334" s="92"/>
      <c r="SR334" s="92"/>
      <c r="SS334" s="92"/>
      <c r="ST334" s="92"/>
      <c r="SU334" s="92"/>
      <c r="SV334" s="92"/>
      <c r="SW334" s="92"/>
      <c r="SX334" s="92"/>
      <c r="SY334" s="92"/>
      <c r="SZ334" s="92"/>
      <c r="TA334" s="92"/>
      <c r="TB334" s="92"/>
      <c r="TC334" s="92"/>
      <c r="TD334" s="92"/>
      <c r="TE334" s="92"/>
      <c r="TF334" s="92"/>
      <c r="TG334" s="92"/>
      <c r="TH334" s="92"/>
      <c r="TI334" s="92"/>
      <c r="TJ334" s="92"/>
      <c r="TK334" s="92"/>
      <c r="TL334" s="92"/>
      <c r="TM334" s="92"/>
      <c r="TN334" s="92"/>
      <c r="TO334" s="92"/>
      <c r="TP334" s="92"/>
      <c r="TQ334" s="92"/>
      <c r="TR334" s="92"/>
      <c r="TS334" s="92"/>
      <c r="TT334" s="92"/>
      <c r="TU334" s="92"/>
      <c r="TV334" s="92"/>
      <c r="TW334" s="92"/>
      <c r="TX334" s="92"/>
      <c r="TY334" s="92"/>
      <c r="TZ334" s="92"/>
      <c r="UA334" s="92"/>
      <c r="UB334" s="92"/>
      <c r="UC334" s="92"/>
      <c r="UD334" s="92"/>
      <c r="UE334" s="92"/>
      <c r="UF334" s="92"/>
      <c r="UG334" s="92"/>
      <c r="UH334" s="92"/>
      <c r="UI334" s="92"/>
      <c r="UJ334" s="92"/>
      <c r="UK334" s="92"/>
      <c r="UL334" s="92"/>
      <c r="UM334" s="92"/>
      <c r="UN334" s="92"/>
      <c r="UO334" s="92"/>
      <c r="UP334" s="92"/>
      <c r="UQ334" s="92"/>
      <c r="UR334" s="92"/>
      <c r="US334" s="92"/>
      <c r="UT334" s="92"/>
      <c r="UU334" s="92"/>
      <c r="UV334" s="92"/>
      <c r="UW334" s="92"/>
      <c r="UX334" s="92"/>
      <c r="UY334" s="92"/>
      <c r="UZ334" s="92"/>
      <c r="VA334" s="92"/>
      <c r="VB334" s="92"/>
      <c r="VC334" s="92"/>
      <c r="VD334" s="92"/>
      <c r="VE334" s="92"/>
      <c r="VF334" s="92"/>
      <c r="VG334" s="92"/>
      <c r="VH334" s="92"/>
      <c r="VI334" s="92"/>
      <c r="VJ334" s="92"/>
      <c r="VK334" s="92"/>
      <c r="VL334" s="92"/>
      <c r="VM334" s="92"/>
      <c r="VN334" s="92"/>
      <c r="VO334" s="92"/>
      <c r="VP334" s="92"/>
      <c r="VQ334" s="92"/>
      <c r="VR334" s="92"/>
      <c r="VS334" s="92"/>
      <c r="VT334" s="92"/>
      <c r="VU334" s="92"/>
      <c r="VV334" s="92"/>
      <c r="VW334" s="92"/>
      <c r="VX334" s="92"/>
      <c r="VY334" s="92"/>
      <c r="VZ334" s="92"/>
      <c r="WA334" s="92"/>
      <c r="WB334" s="92"/>
      <c r="WC334" s="92"/>
      <c r="WD334" s="92"/>
      <c r="WE334" s="92"/>
      <c r="WF334" s="92"/>
      <c r="WG334" s="92"/>
      <c r="WH334" s="92"/>
      <c r="WI334" s="92"/>
      <c r="WJ334" s="92"/>
      <c r="WK334" s="92"/>
      <c r="WL334" s="92"/>
      <c r="WM334" s="92"/>
      <c r="WN334" s="92"/>
      <c r="WO334" s="92"/>
      <c r="WP334" s="92"/>
      <c r="WQ334" s="92"/>
      <c r="WR334" s="92"/>
      <c r="WS334" s="92"/>
      <c r="WT334" s="92"/>
      <c r="WU334" s="92"/>
      <c r="WV334" s="92"/>
      <c r="WW334" s="92"/>
      <c r="WX334" s="92"/>
      <c r="WY334" s="92"/>
      <c r="WZ334" s="92"/>
      <c r="XA334" s="92"/>
      <c r="XB334" s="92"/>
      <c r="XC334" s="92"/>
      <c r="XD334" s="92"/>
      <c r="XE334" s="92"/>
      <c r="XF334" s="92"/>
      <c r="XG334" s="92"/>
      <c r="XH334" s="92"/>
      <c r="XI334" s="92"/>
      <c r="XJ334" s="92"/>
      <c r="XK334" s="92"/>
      <c r="XL334" s="92"/>
      <c r="XM334" s="92"/>
      <c r="XN334" s="92"/>
      <c r="XO334" s="92"/>
      <c r="XP334" s="92"/>
      <c r="XQ334" s="92"/>
      <c r="XR334" s="92"/>
      <c r="XS334" s="92"/>
      <c r="XT334" s="92"/>
      <c r="XU334" s="92"/>
      <c r="XV334" s="92"/>
      <c r="XW334" s="92"/>
      <c r="XX334" s="92"/>
      <c r="XY334" s="92"/>
      <c r="XZ334" s="92"/>
      <c r="YA334" s="92"/>
      <c r="YB334" s="92"/>
      <c r="YC334" s="92"/>
      <c r="YD334" s="92"/>
      <c r="YE334" s="92"/>
      <c r="YF334" s="92"/>
      <c r="YG334" s="92"/>
      <c r="YH334" s="92"/>
      <c r="YI334" s="92"/>
      <c r="YJ334" s="92"/>
      <c r="YK334" s="92"/>
      <c r="YL334" s="92"/>
      <c r="YM334" s="92"/>
      <c r="YN334" s="92"/>
      <c r="YO334" s="92"/>
      <c r="YP334" s="92"/>
      <c r="YQ334" s="92"/>
      <c r="YR334" s="92"/>
      <c r="YS334" s="92"/>
      <c r="YT334" s="92"/>
      <c r="YU334" s="92"/>
      <c r="YV334" s="92"/>
      <c r="YW334" s="92"/>
      <c r="YX334" s="92"/>
      <c r="YY334" s="92"/>
      <c r="YZ334" s="92"/>
      <c r="ZA334" s="92"/>
      <c r="ZB334" s="92"/>
      <c r="ZC334" s="92"/>
      <c r="ZD334" s="92"/>
      <c r="ZE334" s="92"/>
      <c r="ZF334" s="92"/>
      <c r="ZG334" s="92"/>
      <c r="ZH334" s="92"/>
      <c r="ZI334" s="92"/>
      <c r="ZJ334" s="92"/>
      <c r="ZK334" s="92"/>
      <c r="ZL334" s="92"/>
      <c r="ZM334" s="92"/>
      <c r="ZN334" s="92"/>
      <c r="ZO334" s="92"/>
      <c r="ZP334" s="92"/>
      <c r="ZQ334" s="92"/>
      <c r="ZR334" s="92"/>
      <c r="ZS334" s="92"/>
      <c r="ZT334" s="92"/>
      <c r="ZU334" s="92"/>
      <c r="ZV334" s="92"/>
      <c r="ZW334" s="92"/>
      <c r="ZX334" s="92"/>
      <c r="ZY334" s="92"/>
      <c r="ZZ334" s="92"/>
      <c r="AAA334" s="92"/>
      <c r="AAB334" s="92"/>
      <c r="AAC334" s="92"/>
      <c r="AAD334" s="92"/>
      <c r="AAE334" s="92"/>
      <c r="AAF334" s="92"/>
      <c r="AAG334" s="92"/>
      <c r="AAH334" s="92"/>
      <c r="AAI334" s="92"/>
      <c r="AAJ334" s="92"/>
      <c r="AAK334" s="92"/>
      <c r="AAL334" s="92"/>
      <c r="AAM334" s="92"/>
      <c r="AAN334" s="92"/>
      <c r="AAO334" s="92"/>
      <c r="AAP334" s="92"/>
      <c r="AAQ334" s="92"/>
      <c r="AAR334" s="92"/>
      <c r="AAS334" s="92"/>
      <c r="AAT334" s="92"/>
      <c r="AAU334" s="92"/>
      <c r="AAV334" s="92"/>
      <c r="AAW334" s="92"/>
      <c r="AAX334" s="92"/>
      <c r="AAY334" s="92"/>
      <c r="AAZ334" s="92"/>
      <c r="ABA334" s="92"/>
      <c r="ABB334" s="92"/>
      <c r="ABC334" s="92"/>
      <c r="ABD334" s="92"/>
      <c r="ABE334" s="92"/>
      <c r="ABF334" s="92"/>
      <c r="ABG334" s="92"/>
      <c r="ABH334" s="92"/>
      <c r="ABI334" s="92"/>
      <c r="ABJ334" s="92"/>
      <c r="ABK334" s="92"/>
      <c r="ABL334" s="92"/>
      <c r="ABM334" s="92"/>
      <c r="ABN334" s="92"/>
      <c r="ABO334" s="92"/>
      <c r="ABP334" s="92"/>
      <c r="ABQ334" s="92"/>
      <c r="ABR334" s="92"/>
      <c r="ABS334" s="92"/>
      <c r="ABT334" s="92"/>
      <c r="ABU334" s="92"/>
      <c r="ABV334" s="92"/>
      <c r="ABW334" s="92"/>
      <c r="ABX334" s="92"/>
      <c r="ABY334" s="92"/>
      <c r="ABZ334" s="92"/>
      <c r="ACA334" s="92"/>
      <c r="ACB334" s="92"/>
      <c r="ACC334" s="92"/>
      <c r="ACD334" s="92"/>
      <c r="ACE334" s="92"/>
      <c r="ACF334" s="92"/>
      <c r="ACG334" s="92"/>
      <c r="ACH334" s="92"/>
      <c r="ACI334" s="92"/>
      <c r="ACJ334" s="92"/>
      <c r="ACK334" s="92"/>
      <c r="ACL334" s="92"/>
      <c r="ACM334" s="92"/>
      <c r="ACN334" s="92"/>
      <c r="ACO334" s="92"/>
      <c r="ACP334" s="92"/>
      <c r="ACQ334" s="92"/>
      <c r="ACR334" s="92"/>
      <c r="ACS334" s="92"/>
      <c r="ACT334" s="92"/>
      <c r="ACU334" s="92"/>
      <c r="ACV334" s="92"/>
      <c r="ACW334" s="92"/>
      <c r="ACX334" s="92"/>
      <c r="ACY334" s="92"/>
      <c r="ACZ334" s="92"/>
      <c r="ADA334" s="92"/>
      <c r="ADB334" s="92"/>
      <c r="ADC334" s="92"/>
      <c r="ADD334" s="92"/>
      <c r="ADE334" s="92"/>
      <c r="ADF334" s="92"/>
      <c r="ADG334" s="92"/>
      <c r="ADH334" s="92"/>
      <c r="ADI334" s="92"/>
      <c r="ADJ334" s="92"/>
      <c r="ADK334" s="92"/>
      <c r="ADL334" s="92"/>
      <c r="ADM334" s="92"/>
      <c r="ADN334" s="92"/>
      <c r="ADO334" s="92"/>
      <c r="ADP334" s="92"/>
      <c r="ADQ334" s="92"/>
      <c r="ADR334" s="92"/>
      <c r="ADS334" s="92"/>
      <c r="ADT334" s="92"/>
      <c r="ADU334" s="92"/>
      <c r="ADV334" s="92"/>
      <c r="ADW334" s="92"/>
      <c r="ADX334" s="92"/>
      <c r="ADY334" s="92"/>
      <c r="ADZ334" s="92"/>
      <c r="AEA334" s="92"/>
      <c r="AEB334" s="92"/>
      <c r="AEC334" s="92"/>
      <c r="AED334" s="92"/>
      <c r="AEE334" s="92"/>
      <c r="AEF334" s="92"/>
      <c r="AEG334" s="92"/>
      <c r="AEH334" s="92"/>
      <c r="AEI334" s="92"/>
      <c r="AEJ334" s="92"/>
      <c r="AEK334" s="92"/>
      <c r="AEL334" s="92"/>
      <c r="AEM334" s="92"/>
      <c r="AEN334" s="92"/>
      <c r="AEO334" s="92"/>
      <c r="AEP334" s="92"/>
      <c r="AEQ334" s="92"/>
      <c r="AER334" s="92"/>
      <c r="AES334" s="92"/>
      <c r="AET334" s="92"/>
      <c r="AEU334" s="92"/>
      <c r="AEV334" s="92"/>
      <c r="AEW334" s="92"/>
      <c r="AEX334" s="92"/>
      <c r="AEY334" s="92"/>
      <c r="AEZ334" s="92"/>
      <c r="AFA334" s="92"/>
      <c r="AFB334" s="92"/>
      <c r="AFC334" s="92"/>
      <c r="AFD334" s="92"/>
      <c r="AFE334" s="92"/>
      <c r="AFF334" s="92"/>
      <c r="AFG334" s="92"/>
      <c r="AFH334" s="92"/>
      <c r="AFI334" s="92"/>
      <c r="AFJ334" s="92"/>
      <c r="AFK334" s="92"/>
      <c r="AFL334" s="92"/>
      <c r="AFM334" s="92"/>
      <c r="AFN334" s="92"/>
      <c r="AFO334" s="92"/>
      <c r="AFP334" s="92"/>
      <c r="AFQ334" s="92"/>
      <c r="AFR334" s="92"/>
      <c r="AFS334" s="92"/>
      <c r="AFT334" s="92"/>
      <c r="AFU334" s="92"/>
      <c r="AFV334" s="92"/>
      <c r="AFW334" s="92"/>
      <c r="AFX334" s="92"/>
      <c r="AFY334" s="92"/>
      <c r="AFZ334" s="92"/>
      <c r="AGA334" s="92"/>
      <c r="AGB334" s="92"/>
      <c r="AGC334" s="92"/>
      <c r="AGD334" s="92"/>
      <c r="AGE334" s="92"/>
      <c r="AGF334" s="92"/>
      <c r="AGG334" s="92"/>
      <c r="AGH334" s="92"/>
      <c r="AGI334" s="92"/>
      <c r="AGJ334" s="92"/>
      <c r="AGK334" s="92"/>
      <c r="AGL334" s="92"/>
      <c r="AGM334" s="92"/>
      <c r="AGN334" s="92"/>
      <c r="AGO334" s="92"/>
      <c r="AGP334" s="92"/>
      <c r="AGQ334" s="92"/>
      <c r="AGR334" s="92"/>
      <c r="AGS334" s="92"/>
      <c r="AGT334" s="92"/>
      <c r="AGU334" s="92"/>
      <c r="AGV334" s="92"/>
      <c r="AGW334" s="92"/>
      <c r="AGX334" s="92"/>
      <c r="AGY334" s="92"/>
      <c r="AGZ334" s="92"/>
      <c r="AHA334" s="92"/>
      <c r="AHB334" s="92"/>
      <c r="AHC334" s="92"/>
      <c r="AHD334" s="92"/>
      <c r="AHE334" s="92"/>
      <c r="AHF334" s="92"/>
      <c r="AHG334" s="92"/>
      <c r="AHH334" s="92"/>
      <c r="AHI334" s="92"/>
      <c r="AHJ334" s="92"/>
      <c r="AHK334" s="92"/>
      <c r="AHL334" s="92"/>
      <c r="AHM334" s="92"/>
      <c r="AHN334" s="92"/>
      <c r="AHO334" s="92"/>
      <c r="AHP334" s="92"/>
      <c r="AHQ334" s="92"/>
      <c r="AHR334" s="92"/>
      <c r="AHS334" s="92"/>
      <c r="AHT334" s="92"/>
      <c r="AHU334" s="92"/>
      <c r="AHV334" s="92"/>
      <c r="AHW334" s="92"/>
      <c r="AHX334" s="92"/>
      <c r="AHY334" s="92"/>
      <c r="AHZ334" s="92"/>
      <c r="AIA334" s="92"/>
      <c r="AIB334" s="92"/>
      <c r="AIC334" s="92"/>
      <c r="AID334" s="92"/>
      <c r="AIE334" s="92"/>
      <c r="AIF334" s="92"/>
      <c r="AIG334" s="92"/>
      <c r="AIH334" s="92"/>
      <c r="AII334" s="92"/>
      <c r="AIJ334" s="92"/>
      <c r="AIK334" s="92"/>
      <c r="AIL334" s="92"/>
      <c r="AIM334" s="92"/>
      <c r="AIN334" s="92"/>
      <c r="AIO334" s="92"/>
      <c r="AIP334" s="92"/>
      <c r="AIQ334" s="92"/>
      <c r="AIR334" s="92"/>
      <c r="AIS334" s="92"/>
      <c r="AIT334" s="92"/>
      <c r="AIU334" s="92"/>
      <c r="AIV334" s="92"/>
      <c r="AIW334" s="92"/>
      <c r="AIX334" s="92"/>
      <c r="AIY334" s="92"/>
      <c r="AIZ334" s="92"/>
      <c r="AJA334" s="92"/>
      <c r="AJB334" s="92"/>
      <c r="AJC334" s="92"/>
      <c r="AJD334" s="92"/>
      <c r="AJE334" s="92"/>
      <c r="AJF334" s="92"/>
      <c r="AJG334" s="92"/>
      <c r="AJH334" s="92"/>
      <c r="AJI334" s="92"/>
      <c r="AJJ334" s="92"/>
      <c r="AJK334" s="92"/>
    </row>
    <row r="335" spans="1:947" s="515" customFormat="1" ht="12.75" customHeight="1">
      <c r="A335" s="93"/>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c r="CK335" s="92"/>
      <c r="CL335" s="92"/>
      <c r="CM335" s="92"/>
      <c r="CN335" s="92"/>
      <c r="CO335" s="92"/>
      <c r="CP335" s="92"/>
      <c r="CQ335" s="92"/>
      <c r="CR335" s="92"/>
      <c r="CS335" s="92"/>
      <c r="CT335" s="92"/>
      <c r="CU335" s="92"/>
      <c r="CV335" s="92"/>
      <c r="CW335" s="92"/>
      <c r="CX335" s="92"/>
      <c r="CY335" s="92"/>
      <c r="CZ335" s="92"/>
      <c r="DA335" s="92"/>
      <c r="DB335" s="92"/>
      <c r="DC335" s="92"/>
      <c r="DD335" s="92"/>
      <c r="DE335" s="92"/>
      <c r="DF335" s="92"/>
      <c r="DG335" s="92"/>
      <c r="DH335" s="92"/>
      <c r="DI335" s="92"/>
      <c r="DJ335" s="92"/>
      <c r="DK335" s="92"/>
      <c r="DL335" s="92"/>
      <c r="DM335" s="92"/>
      <c r="DN335" s="92"/>
      <c r="DO335" s="92"/>
      <c r="DP335" s="92"/>
      <c r="DQ335" s="92"/>
      <c r="DR335" s="92"/>
      <c r="DS335" s="92"/>
      <c r="DT335" s="92"/>
      <c r="DU335" s="92"/>
      <c r="DV335" s="92"/>
      <c r="DW335" s="92"/>
      <c r="DX335" s="92"/>
      <c r="DY335" s="92"/>
      <c r="DZ335" s="92"/>
      <c r="EA335" s="92"/>
      <c r="EB335" s="92"/>
      <c r="EC335" s="92"/>
      <c r="ED335" s="92"/>
      <c r="EE335" s="92"/>
      <c r="EF335" s="92"/>
      <c r="EG335" s="92"/>
      <c r="EH335" s="92"/>
      <c r="EI335" s="92"/>
      <c r="EJ335" s="92"/>
      <c r="EK335" s="92"/>
      <c r="EL335" s="92"/>
      <c r="EM335" s="92"/>
      <c r="EN335" s="92"/>
      <c r="EO335" s="92"/>
      <c r="EP335" s="92"/>
      <c r="EQ335" s="92"/>
      <c r="ER335" s="92"/>
      <c r="ES335" s="92"/>
      <c r="ET335" s="92"/>
      <c r="EU335" s="92"/>
      <c r="EV335" s="92"/>
      <c r="EW335" s="92"/>
      <c r="EX335" s="92"/>
      <c r="EY335" s="92"/>
      <c r="EZ335" s="92"/>
      <c r="FA335" s="92"/>
      <c r="FB335" s="92"/>
      <c r="FC335" s="92"/>
      <c r="FD335" s="92"/>
      <c r="FE335" s="92"/>
      <c r="FF335" s="92"/>
      <c r="FG335" s="92"/>
      <c r="FH335" s="92"/>
      <c r="FI335" s="92"/>
      <c r="FJ335" s="92"/>
      <c r="FK335" s="92"/>
      <c r="FL335" s="92"/>
      <c r="FM335" s="92"/>
      <c r="FN335" s="92"/>
      <c r="FO335" s="92"/>
      <c r="FP335" s="92"/>
      <c r="FQ335" s="92"/>
      <c r="FR335" s="92"/>
      <c r="FS335" s="92"/>
      <c r="FT335" s="92"/>
      <c r="FU335" s="92"/>
      <c r="FV335" s="92"/>
      <c r="FW335" s="92"/>
      <c r="FX335" s="92"/>
      <c r="FY335" s="92"/>
      <c r="FZ335" s="92"/>
      <c r="GA335" s="92"/>
      <c r="GB335" s="92"/>
      <c r="GC335" s="92"/>
      <c r="GD335" s="92"/>
      <c r="GE335" s="92"/>
      <c r="GF335" s="92"/>
      <c r="GG335" s="92"/>
      <c r="GH335" s="92"/>
      <c r="GI335" s="92"/>
      <c r="GJ335" s="92"/>
      <c r="GK335" s="92"/>
      <c r="GL335" s="92"/>
      <c r="GM335" s="92"/>
      <c r="GN335" s="92"/>
      <c r="GO335" s="92"/>
      <c r="GP335" s="92"/>
      <c r="GQ335" s="92"/>
      <c r="GR335" s="92"/>
      <c r="GS335" s="92"/>
      <c r="GT335" s="92"/>
      <c r="GU335" s="92"/>
      <c r="GV335" s="92"/>
      <c r="GW335" s="92"/>
      <c r="GX335" s="92"/>
      <c r="GY335" s="92"/>
      <c r="GZ335" s="92"/>
      <c r="HA335" s="92"/>
      <c r="HB335" s="92"/>
      <c r="HC335" s="92"/>
      <c r="HD335" s="92"/>
      <c r="HE335" s="92"/>
      <c r="HF335" s="92"/>
      <c r="HG335" s="92"/>
      <c r="HH335" s="92"/>
      <c r="HI335" s="92"/>
      <c r="HJ335" s="92"/>
      <c r="HK335" s="92"/>
      <c r="HL335" s="92"/>
      <c r="HM335" s="92"/>
      <c r="HN335" s="92"/>
      <c r="HO335" s="92"/>
      <c r="HP335" s="92"/>
      <c r="HQ335" s="92"/>
      <c r="HR335" s="92"/>
      <c r="HS335" s="92"/>
      <c r="HT335" s="92"/>
      <c r="HU335" s="92"/>
      <c r="HV335" s="92"/>
      <c r="HW335" s="92"/>
      <c r="HX335" s="92"/>
      <c r="HY335" s="92"/>
      <c r="HZ335" s="92"/>
      <c r="IA335" s="92"/>
      <c r="IB335" s="92"/>
      <c r="IC335" s="92"/>
      <c r="ID335" s="92"/>
      <c r="IE335" s="92"/>
      <c r="IF335" s="92"/>
      <c r="IG335" s="92"/>
      <c r="IH335" s="92"/>
      <c r="II335" s="92"/>
      <c r="IJ335" s="92"/>
      <c r="IK335" s="92"/>
      <c r="IL335" s="92"/>
      <c r="IM335" s="92"/>
      <c r="IN335" s="92"/>
      <c r="IO335" s="92"/>
      <c r="IP335" s="92"/>
      <c r="IQ335" s="92"/>
      <c r="IR335" s="92"/>
      <c r="IS335" s="92"/>
      <c r="IT335" s="92"/>
      <c r="IU335" s="92"/>
      <c r="IV335" s="92"/>
      <c r="IW335" s="92"/>
      <c r="IX335" s="92"/>
      <c r="IY335" s="92"/>
      <c r="IZ335" s="92"/>
      <c r="JA335" s="92"/>
      <c r="JB335" s="92"/>
      <c r="JC335" s="92"/>
      <c r="JD335" s="92"/>
      <c r="JE335" s="92"/>
      <c r="JF335" s="92"/>
      <c r="JG335" s="92"/>
      <c r="JH335" s="92"/>
      <c r="JI335" s="92"/>
      <c r="JJ335" s="92"/>
      <c r="JK335" s="92"/>
      <c r="JL335" s="92"/>
      <c r="JM335" s="92"/>
      <c r="JN335" s="92"/>
      <c r="JO335" s="92"/>
      <c r="JP335" s="92"/>
      <c r="JQ335" s="92"/>
      <c r="JR335" s="92"/>
      <c r="JS335" s="92"/>
      <c r="JT335" s="92"/>
      <c r="JU335" s="92"/>
      <c r="JV335" s="92"/>
      <c r="JW335" s="92"/>
      <c r="JX335" s="92"/>
      <c r="JY335" s="92"/>
      <c r="JZ335" s="92"/>
      <c r="KA335" s="92"/>
      <c r="KB335" s="92"/>
      <c r="KC335" s="92"/>
      <c r="KD335" s="92"/>
      <c r="KE335" s="92"/>
      <c r="KF335" s="92"/>
      <c r="KG335" s="92"/>
      <c r="KH335" s="92"/>
      <c r="KI335" s="92"/>
      <c r="KJ335" s="92"/>
      <c r="KK335" s="92"/>
      <c r="KL335" s="92"/>
      <c r="KM335" s="92"/>
      <c r="KN335" s="92"/>
      <c r="KO335" s="92"/>
      <c r="KP335" s="92"/>
      <c r="KQ335" s="92"/>
      <c r="KR335" s="92"/>
      <c r="KS335" s="92"/>
      <c r="KT335" s="92"/>
      <c r="KU335" s="92"/>
      <c r="KV335" s="92"/>
      <c r="KW335" s="92"/>
      <c r="KX335" s="92"/>
      <c r="KY335" s="92"/>
      <c r="KZ335" s="92"/>
      <c r="LA335" s="92"/>
      <c r="LB335" s="92"/>
      <c r="LC335" s="92"/>
      <c r="LD335" s="92"/>
      <c r="LE335" s="92"/>
      <c r="LF335" s="92"/>
      <c r="LG335" s="92"/>
      <c r="LH335" s="92"/>
      <c r="LI335" s="92"/>
      <c r="LJ335" s="92"/>
      <c r="LK335" s="92"/>
      <c r="LL335" s="92"/>
      <c r="LM335" s="92"/>
      <c r="LN335" s="92"/>
      <c r="LO335" s="92"/>
      <c r="LP335" s="92"/>
      <c r="LQ335" s="92"/>
      <c r="LR335" s="92"/>
      <c r="LS335" s="92"/>
      <c r="LT335" s="92"/>
      <c r="LU335" s="92"/>
      <c r="LV335" s="92"/>
      <c r="LW335" s="92"/>
      <c r="LX335" s="92"/>
      <c r="LY335" s="92"/>
      <c r="LZ335" s="92"/>
      <c r="MA335" s="92"/>
      <c r="MB335" s="92"/>
      <c r="MC335" s="92"/>
      <c r="MD335" s="92"/>
      <c r="ME335" s="92"/>
      <c r="MF335" s="92"/>
      <c r="MG335" s="92"/>
      <c r="MH335" s="92"/>
      <c r="MI335" s="92"/>
      <c r="MJ335" s="92"/>
      <c r="MK335" s="92"/>
      <c r="ML335" s="92"/>
      <c r="MM335" s="92"/>
      <c r="MN335" s="92"/>
      <c r="MO335" s="92"/>
      <c r="MP335" s="92"/>
      <c r="MQ335" s="92"/>
      <c r="MR335" s="92"/>
      <c r="MS335" s="92"/>
      <c r="MT335" s="92"/>
      <c r="MU335" s="92"/>
      <c r="MV335" s="92"/>
      <c r="MW335" s="92"/>
      <c r="MX335" s="92"/>
      <c r="MY335" s="92"/>
      <c r="MZ335" s="92"/>
      <c r="NA335" s="92"/>
      <c r="NB335" s="92"/>
      <c r="NC335" s="92"/>
      <c r="ND335" s="92"/>
      <c r="NE335" s="92"/>
      <c r="NF335" s="92"/>
      <c r="NG335" s="92"/>
      <c r="NH335" s="92"/>
      <c r="NI335" s="92"/>
      <c r="NJ335" s="92"/>
      <c r="NK335" s="92"/>
      <c r="NL335" s="92"/>
      <c r="NM335" s="92"/>
      <c r="NN335" s="92"/>
      <c r="NO335" s="92"/>
      <c r="NP335" s="92"/>
      <c r="NQ335" s="92"/>
      <c r="NR335" s="92"/>
      <c r="NS335" s="92"/>
      <c r="NT335" s="92"/>
      <c r="NU335" s="92"/>
      <c r="NV335" s="92"/>
      <c r="NW335" s="92"/>
      <c r="NX335" s="92"/>
      <c r="NY335" s="92"/>
      <c r="NZ335" s="92"/>
      <c r="OA335" s="92"/>
      <c r="OB335" s="92"/>
      <c r="OC335" s="92"/>
      <c r="OD335" s="92"/>
      <c r="OE335" s="92"/>
      <c r="OF335" s="92"/>
      <c r="OG335" s="92"/>
      <c r="OH335" s="92"/>
      <c r="OI335" s="92"/>
      <c r="OJ335" s="92"/>
      <c r="OK335" s="92"/>
      <c r="OL335" s="92"/>
      <c r="OM335" s="92"/>
      <c r="ON335" s="92"/>
      <c r="OO335" s="92"/>
      <c r="OP335" s="92"/>
      <c r="OQ335" s="92"/>
      <c r="OR335" s="92"/>
      <c r="OS335" s="92"/>
      <c r="OT335" s="92"/>
      <c r="OU335" s="92"/>
      <c r="OV335" s="92"/>
      <c r="OW335" s="92"/>
      <c r="OX335" s="92"/>
      <c r="OY335" s="92"/>
      <c r="OZ335" s="92"/>
      <c r="PA335" s="92"/>
      <c r="PB335" s="92"/>
      <c r="PC335" s="92"/>
      <c r="PD335" s="92"/>
      <c r="PE335" s="92"/>
      <c r="PF335" s="92"/>
      <c r="PG335" s="92"/>
      <c r="PH335" s="92"/>
      <c r="PI335" s="92"/>
      <c r="PJ335" s="92"/>
      <c r="PK335" s="92"/>
      <c r="PL335" s="92"/>
      <c r="PM335" s="92"/>
      <c r="PN335" s="92"/>
      <c r="PO335" s="92"/>
      <c r="PP335" s="92"/>
      <c r="PQ335" s="92"/>
      <c r="PR335" s="92"/>
      <c r="PS335" s="92"/>
      <c r="PT335" s="92"/>
      <c r="PU335" s="92"/>
      <c r="PV335" s="92"/>
      <c r="PW335" s="92"/>
      <c r="PX335" s="92"/>
      <c r="PY335" s="92"/>
      <c r="PZ335" s="92"/>
      <c r="QA335" s="92"/>
      <c r="QB335" s="92"/>
      <c r="QC335" s="92"/>
      <c r="QD335" s="92"/>
      <c r="QE335" s="92"/>
      <c r="QF335" s="92"/>
      <c r="QG335" s="92"/>
      <c r="QH335" s="92"/>
      <c r="QI335" s="92"/>
      <c r="QJ335" s="92"/>
      <c r="QK335" s="92"/>
      <c r="QL335" s="92"/>
      <c r="QM335" s="92"/>
      <c r="QN335" s="92"/>
      <c r="QO335" s="92"/>
      <c r="QP335" s="92"/>
      <c r="QQ335" s="92"/>
      <c r="QR335" s="92"/>
      <c r="QS335" s="92"/>
      <c r="QT335" s="92"/>
      <c r="QU335" s="92"/>
      <c r="QV335" s="92"/>
      <c r="QW335" s="92"/>
      <c r="QX335" s="92"/>
      <c r="QY335" s="92"/>
      <c r="QZ335" s="92"/>
      <c r="RA335" s="92"/>
      <c r="RB335" s="92"/>
      <c r="RC335" s="92"/>
      <c r="RD335" s="92"/>
      <c r="RE335" s="92"/>
      <c r="RF335" s="92"/>
      <c r="RG335" s="92"/>
      <c r="RH335" s="92"/>
      <c r="RI335" s="92"/>
      <c r="RJ335" s="92"/>
      <c r="RK335" s="92"/>
      <c r="RL335" s="92"/>
      <c r="RM335" s="92"/>
      <c r="RN335" s="92"/>
      <c r="RO335" s="92"/>
      <c r="RP335" s="92"/>
      <c r="RQ335" s="92"/>
      <c r="RR335" s="92"/>
      <c r="RS335" s="92"/>
      <c r="RT335" s="92"/>
      <c r="RU335" s="92"/>
      <c r="RV335" s="92"/>
      <c r="RW335" s="92"/>
      <c r="RX335" s="92"/>
      <c r="RY335" s="92"/>
      <c r="RZ335" s="92"/>
      <c r="SA335" s="92"/>
      <c r="SB335" s="92"/>
      <c r="SC335" s="92"/>
      <c r="SD335" s="92"/>
      <c r="SE335" s="92"/>
      <c r="SF335" s="92"/>
      <c r="SG335" s="92"/>
      <c r="SH335" s="92"/>
      <c r="SI335" s="92"/>
      <c r="SJ335" s="92"/>
      <c r="SK335" s="92"/>
      <c r="SL335" s="92"/>
      <c r="SM335" s="92"/>
      <c r="SN335" s="92"/>
      <c r="SO335" s="92"/>
      <c r="SP335" s="92"/>
      <c r="SQ335" s="92"/>
      <c r="SR335" s="92"/>
      <c r="SS335" s="92"/>
      <c r="ST335" s="92"/>
      <c r="SU335" s="92"/>
      <c r="SV335" s="92"/>
      <c r="SW335" s="92"/>
      <c r="SX335" s="92"/>
      <c r="SY335" s="92"/>
      <c r="SZ335" s="92"/>
      <c r="TA335" s="92"/>
      <c r="TB335" s="92"/>
      <c r="TC335" s="92"/>
      <c r="TD335" s="92"/>
      <c r="TE335" s="92"/>
      <c r="TF335" s="92"/>
      <c r="TG335" s="92"/>
      <c r="TH335" s="92"/>
      <c r="TI335" s="92"/>
      <c r="TJ335" s="92"/>
      <c r="TK335" s="92"/>
      <c r="TL335" s="92"/>
      <c r="TM335" s="92"/>
      <c r="TN335" s="92"/>
      <c r="TO335" s="92"/>
      <c r="TP335" s="92"/>
      <c r="TQ335" s="92"/>
      <c r="TR335" s="92"/>
      <c r="TS335" s="92"/>
      <c r="TT335" s="92"/>
      <c r="TU335" s="92"/>
      <c r="TV335" s="92"/>
      <c r="TW335" s="92"/>
      <c r="TX335" s="92"/>
      <c r="TY335" s="92"/>
      <c r="TZ335" s="92"/>
      <c r="UA335" s="92"/>
      <c r="UB335" s="92"/>
      <c r="UC335" s="92"/>
      <c r="UD335" s="92"/>
      <c r="UE335" s="92"/>
      <c r="UF335" s="92"/>
      <c r="UG335" s="92"/>
      <c r="UH335" s="92"/>
      <c r="UI335" s="92"/>
      <c r="UJ335" s="92"/>
      <c r="UK335" s="92"/>
      <c r="UL335" s="92"/>
      <c r="UM335" s="92"/>
      <c r="UN335" s="92"/>
      <c r="UO335" s="92"/>
      <c r="UP335" s="92"/>
      <c r="UQ335" s="92"/>
      <c r="UR335" s="92"/>
      <c r="US335" s="92"/>
      <c r="UT335" s="92"/>
      <c r="UU335" s="92"/>
      <c r="UV335" s="92"/>
      <c r="UW335" s="92"/>
      <c r="UX335" s="92"/>
      <c r="UY335" s="92"/>
      <c r="UZ335" s="92"/>
      <c r="VA335" s="92"/>
      <c r="VB335" s="92"/>
      <c r="VC335" s="92"/>
      <c r="VD335" s="92"/>
      <c r="VE335" s="92"/>
      <c r="VF335" s="92"/>
      <c r="VG335" s="92"/>
      <c r="VH335" s="92"/>
      <c r="VI335" s="92"/>
      <c r="VJ335" s="92"/>
      <c r="VK335" s="92"/>
      <c r="VL335" s="92"/>
      <c r="VM335" s="92"/>
      <c r="VN335" s="92"/>
      <c r="VO335" s="92"/>
      <c r="VP335" s="92"/>
      <c r="VQ335" s="92"/>
      <c r="VR335" s="92"/>
      <c r="VS335" s="92"/>
      <c r="VT335" s="92"/>
      <c r="VU335" s="92"/>
      <c r="VV335" s="92"/>
      <c r="VW335" s="92"/>
      <c r="VX335" s="92"/>
      <c r="VY335" s="92"/>
      <c r="VZ335" s="92"/>
      <c r="WA335" s="92"/>
      <c r="WB335" s="92"/>
      <c r="WC335" s="92"/>
      <c r="WD335" s="92"/>
      <c r="WE335" s="92"/>
      <c r="WF335" s="92"/>
      <c r="WG335" s="92"/>
      <c r="WH335" s="92"/>
      <c r="WI335" s="92"/>
      <c r="WJ335" s="92"/>
      <c r="WK335" s="92"/>
      <c r="WL335" s="92"/>
      <c r="WM335" s="92"/>
      <c r="WN335" s="92"/>
      <c r="WO335" s="92"/>
      <c r="WP335" s="92"/>
      <c r="WQ335" s="92"/>
      <c r="WR335" s="92"/>
      <c r="WS335" s="92"/>
      <c r="WT335" s="92"/>
      <c r="WU335" s="92"/>
      <c r="WV335" s="92"/>
      <c r="WW335" s="92"/>
      <c r="WX335" s="92"/>
      <c r="WY335" s="92"/>
      <c r="WZ335" s="92"/>
      <c r="XA335" s="92"/>
      <c r="XB335" s="92"/>
      <c r="XC335" s="92"/>
      <c r="XD335" s="92"/>
      <c r="XE335" s="92"/>
      <c r="XF335" s="92"/>
      <c r="XG335" s="92"/>
      <c r="XH335" s="92"/>
      <c r="XI335" s="92"/>
      <c r="XJ335" s="92"/>
      <c r="XK335" s="92"/>
      <c r="XL335" s="92"/>
      <c r="XM335" s="92"/>
      <c r="XN335" s="92"/>
      <c r="XO335" s="92"/>
      <c r="XP335" s="92"/>
      <c r="XQ335" s="92"/>
      <c r="XR335" s="92"/>
      <c r="XS335" s="92"/>
      <c r="XT335" s="92"/>
      <c r="XU335" s="92"/>
      <c r="XV335" s="92"/>
      <c r="XW335" s="92"/>
      <c r="XX335" s="92"/>
      <c r="XY335" s="92"/>
      <c r="XZ335" s="92"/>
      <c r="YA335" s="92"/>
      <c r="YB335" s="92"/>
      <c r="YC335" s="92"/>
      <c r="YD335" s="92"/>
      <c r="YE335" s="92"/>
      <c r="YF335" s="92"/>
      <c r="YG335" s="92"/>
      <c r="YH335" s="92"/>
      <c r="YI335" s="92"/>
      <c r="YJ335" s="92"/>
      <c r="YK335" s="92"/>
      <c r="YL335" s="92"/>
      <c r="YM335" s="92"/>
      <c r="YN335" s="92"/>
      <c r="YO335" s="92"/>
      <c r="YP335" s="92"/>
      <c r="YQ335" s="92"/>
      <c r="YR335" s="92"/>
      <c r="YS335" s="92"/>
      <c r="YT335" s="92"/>
      <c r="YU335" s="92"/>
      <c r="YV335" s="92"/>
      <c r="YW335" s="92"/>
      <c r="YX335" s="92"/>
      <c r="YY335" s="92"/>
      <c r="YZ335" s="92"/>
      <c r="ZA335" s="92"/>
      <c r="ZB335" s="92"/>
      <c r="ZC335" s="92"/>
      <c r="ZD335" s="92"/>
      <c r="ZE335" s="92"/>
      <c r="ZF335" s="92"/>
      <c r="ZG335" s="92"/>
      <c r="ZH335" s="92"/>
      <c r="ZI335" s="92"/>
      <c r="ZJ335" s="92"/>
      <c r="ZK335" s="92"/>
      <c r="ZL335" s="92"/>
      <c r="ZM335" s="92"/>
      <c r="ZN335" s="92"/>
      <c r="ZO335" s="92"/>
      <c r="ZP335" s="92"/>
      <c r="ZQ335" s="92"/>
      <c r="ZR335" s="92"/>
      <c r="ZS335" s="92"/>
      <c r="ZT335" s="92"/>
      <c r="ZU335" s="92"/>
      <c r="ZV335" s="92"/>
      <c r="ZW335" s="92"/>
      <c r="ZX335" s="92"/>
      <c r="ZY335" s="92"/>
      <c r="ZZ335" s="92"/>
      <c r="AAA335" s="92"/>
      <c r="AAB335" s="92"/>
      <c r="AAC335" s="92"/>
      <c r="AAD335" s="92"/>
      <c r="AAE335" s="92"/>
      <c r="AAF335" s="92"/>
      <c r="AAG335" s="92"/>
      <c r="AAH335" s="92"/>
      <c r="AAI335" s="92"/>
      <c r="AAJ335" s="92"/>
      <c r="AAK335" s="92"/>
      <c r="AAL335" s="92"/>
      <c r="AAM335" s="92"/>
      <c r="AAN335" s="92"/>
      <c r="AAO335" s="92"/>
      <c r="AAP335" s="92"/>
      <c r="AAQ335" s="92"/>
      <c r="AAR335" s="92"/>
      <c r="AAS335" s="92"/>
      <c r="AAT335" s="92"/>
      <c r="AAU335" s="92"/>
      <c r="AAV335" s="92"/>
      <c r="AAW335" s="92"/>
      <c r="AAX335" s="92"/>
      <c r="AAY335" s="92"/>
      <c r="AAZ335" s="92"/>
      <c r="ABA335" s="92"/>
      <c r="ABB335" s="92"/>
      <c r="ABC335" s="92"/>
      <c r="ABD335" s="92"/>
      <c r="ABE335" s="92"/>
      <c r="ABF335" s="92"/>
      <c r="ABG335" s="92"/>
      <c r="ABH335" s="92"/>
      <c r="ABI335" s="92"/>
      <c r="ABJ335" s="92"/>
      <c r="ABK335" s="92"/>
      <c r="ABL335" s="92"/>
      <c r="ABM335" s="92"/>
      <c r="ABN335" s="92"/>
      <c r="ABO335" s="92"/>
      <c r="ABP335" s="92"/>
      <c r="ABQ335" s="92"/>
      <c r="ABR335" s="92"/>
      <c r="ABS335" s="92"/>
      <c r="ABT335" s="92"/>
      <c r="ABU335" s="92"/>
      <c r="ABV335" s="92"/>
      <c r="ABW335" s="92"/>
      <c r="ABX335" s="92"/>
      <c r="ABY335" s="92"/>
      <c r="ABZ335" s="92"/>
      <c r="ACA335" s="92"/>
      <c r="ACB335" s="92"/>
      <c r="ACC335" s="92"/>
      <c r="ACD335" s="92"/>
      <c r="ACE335" s="92"/>
      <c r="ACF335" s="92"/>
      <c r="ACG335" s="92"/>
      <c r="ACH335" s="92"/>
      <c r="ACI335" s="92"/>
      <c r="ACJ335" s="92"/>
      <c r="ACK335" s="92"/>
      <c r="ACL335" s="92"/>
      <c r="ACM335" s="92"/>
      <c r="ACN335" s="92"/>
      <c r="ACO335" s="92"/>
      <c r="ACP335" s="92"/>
      <c r="ACQ335" s="92"/>
      <c r="ACR335" s="92"/>
      <c r="ACS335" s="92"/>
      <c r="ACT335" s="92"/>
      <c r="ACU335" s="92"/>
      <c r="ACV335" s="92"/>
      <c r="ACW335" s="92"/>
      <c r="ACX335" s="92"/>
      <c r="ACY335" s="92"/>
      <c r="ACZ335" s="92"/>
      <c r="ADA335" s="92"/>
      <c r="ADB335" s="92"/>
      <c r="ADC335" s="92"/>
      <c r="ADD335" s="92"/>
      <c r="ADE335" s="92"/>
      <c r="ADF335" s="92"/>
      <c r="ADG335" s="92"/>
      <c r="ADH335" s="92"/>
      <c r="ADI335" s="92"/>
      <c r="ADJ335" s="92"/>
      <c r="ADK335" s="92"/>
      <c r="ADL335" s="92"/>
      <c r="ADM335" s="92"/>
      <c r="ADN335" s="92"/>
      <c r="ADO335" s="92"/>
      <c r="ADP335" s="92"/>
      <c r="ADQ335" s="92"/>
      <c r="ADR335" s="92"/>
      <c r="ADS335" s="92"/>
      <c r="ADT335" s="92"/>
      <c r="ADU335" s="92"/>
      <c r="ADV335" s="92"/>
      <c r="ADW335" s="92"/>
      <c r="ADX335" s="92"/>
      <c r="ADY335" s="92"/>
      <c r="ADZ335" s="92"/>
      <c r="AEA335" s="92"/>
      <c r="AEB335" s="92"/>
      <c r="AEC335" s="92"/>
      <c r="AED335" s="92"/>
      <c r="AEE335" s="92"/>
      <c r="AEF335" s="92"/>
      <c r="AEG335" s="92"/>
      <c r="AEH335" s="92"/>
      <c r="AEI335" s="92"/>
      <c r="AEJ335" s="92"/>
      <c r="AEK335" s="92"/>
      <c r="AEL335" s="92"/>
      <c r="AEM335" s="92"/>
      <c r="AEN335" s="92"/>
      <c r="AEO335" s="92"/>
      <c r="AEP335" s="92"/>
      <c r="AEQ335" s="92"/>
      <c r="AER335" s="92"/>
      <c r="AES335" s="92"/>
      <c r="AET335" s="92"/>
      <c r="AEU335" s="92"/>
      <c r="AEV335" s="92"/>
      <c r="AEW335" s="92"/>
      <c r="AEX335" s="92"/>
      <c r="AEY335" s="92"/>
      <c r="AEZ335" s="92"/>
      <c r="AFA335" s="92"/>
      <c r="AFB335" s="92"/>
      <c r="AFC335" s="92"/>
      <c r="AFD335" s="92"/>
      <c r="AFE335" s="92"/>
      <c r="AFF335" s="92"/>
      <c r="AFG335" s="92"/>
      <c r="AFH335" s="92"/>
      <c r="AFI335" s="92"/>
      <c r="AFJ335" s="92"/>
      <c r="AFK335" s="92"/>
      <c r="AFL335" s="92"/>
      <c r="AFM335" s="92"/>
      <c r="AFN335" s="92"/>
      <c r="AFO335" s="92"/>
      <c r="AFP335" s="92"/>
      <c r="AFQ335" s="92"/>
      <c r="AFR335" s="92"/>
      <c r="AFS335" s="92"/>
      <c r="AFT335" s="92"/>
      <c r="AFU335" s="92"/>
      <c r="AFV335" s="92"/>
      <c r="AFW335" s="92"/>
      <c r="AFX335" s="92"/>
      <c r="AFY335" s="92"/>
      <c r="AFZ335" s="92"/>
      <c r="AGA335" s="92"/>
      <c r="AGB335" s="92"/>
      <c r="AGC335" s="92"/>
      <c r="AGD335" s="92"/>
      <c r="AGE335" s="92"/>
      <c r="AGF335" s="92"/>
      <c r="AGG335" s="92"/>
      <c r="AGH335" s="92"/>
      <c r="AGI335" s="92"/>
      <c r="AGJ335" s="92"/>
      <c r="AGK335" s="92"/>
      <c r="AGL335" s="92"/>
      <c r="AGM335" s="92"/>
      <c r="AGN335" s="92"/>
      <c r="AGO335" s="92"/>
      <c r="AGP335" s="92"/>
      <c r="AGQ335" s="92"/>
      <c r="AGR335" s="92"/>
      <c r="AGS335" s="92"/>
      <c r="AGT335" s="92"/>
      <c r="AGU335" s="92"/>
      <c r="AGV335" s="92"/>
      <c r="AGW335" s="92"/>
      <c r="AGX335" s="92"/>
      <c r="AGY335" s="92"/>
      <c r="AGZ335" s="92"/>
      <c r="AHA335" s="92"/>
      <c r="AHB335" s="92"/>
      <c r="AHC335" s="92"/>
      <c r="AHD335" s="92"/>
      <c r="AHE335" s="92"/>
      <c r="AHF335" s="92"/>
      <c r="AHG335" s="92"/>
      <c r="AHH335" s="92"/>
      <c r="AHI335" s="92"/>
      <c r="AHJ335" s="92"/>
      <c r="AHK335" s="92"/>
      <c r="AHL335" s="92"/>
      <c r="AHM335" s="92"/>
      <c r="AHN335" s="92"/>
      <c r="AHO335" s="92"/>
      <c r="AHP335" s="92"/>
      <c r="AHQ335" s="92"/>
      <c r="AHR335" s="92"/>
      <c r="AHS335" s="92"/>
      <c r="AHT335" s="92"/>
      <c r="AHU335" s="92"/>
      <c r="AHV335" s="92"/>
      <c r="AHW335" s="92"/>
      <c r="AHX335" s="92"/>
      <c r="AHY335" s="92"/>
      <c r="AHZ335" s="92"/>
      <c r="AIA335" s="92"/>
      <c r="AIB335" s="92"/>
      <c r="AIC335" s="92"/>
      <c r="AID335" s="92"/>
      <c r="AIE335" s="92"/>
      <c r="AIF335" s="92"/>
      <c r="AIG335" s="92"/>
      <c r="AIH335" s="92"/>
      <c r="AII335" s="92"/>
      <c r="AIJ335" s="92"/>
      <c r="AIK335" s="92"/>
      <c r="AIL335" s="92"/>
      <c r="AIM335" s="92"/>
      <c r="AIN335" s="92"/>
      <c r="AIO335" s="92"/>
      <c r="AIP335" s="92"/>
      <c r="AIQ335" s="92"/>
      <c r="AIR335" s="92"/>
      <c r="AIS335" s="92"/>
      <c r="AIT335" s="92"/>
      <c r="AIU335" s="92"/>
      <c r="AIV335" s="92"/>
      <c r="AIW335" s="92"/>
      <c r="AIX335" s="92"/>
      <c r="AIY335" s="92"/>
      <c r="AIZ335" s="92"/>
      <c r="AJA335" s="92"/>
      <c r="AJB335" s="92"/>
      <c r="AJC335" s="92"/>
      <c r="AJD335" s="92"/>
      <c r="AJE335" s="92"/>
      <c r="AJF335" s="92"/>
      <c r="AJG335" s="92"/>
      <c r="AJH335" s="92"/>
      <c r="AJI335" s="92"/>
      <c r="AJJ335" s="92"/>
      <c r="AJK335" s="92"/>
    </row>
    <row r="336" spans="1:947" s="515" customFormat="1" ht="12.75" customHeight="1">
      <c r="A336" s="93"/>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c r="CK336" s="92"/>
      <c r="CL336" s="92"/>
      <c r="CM336" s="92"/>
      <c r="CN336" s="92"/>
      <c r="CO336" s="92"/>
      <c r="CP336" s="92"/>
      <c r="CQ336" s="92"/>
      <c r="CR336" s="92"/>
      <c r="CS336" s="92"/>
      <c r="CT336" s="92"/>
      <c r="CU336" s="92"/>
      <c r="CV336" s="92"/>
      <c r="CW336" s="92"/>
      <c r="CX336" s="92"/>
      <c r="CY336" s="92"/>
      <c r="CZ336" s="92"/>
      <c r="DA336" s="92"/>
      <c r="DB336" s="92"/>
      <c r="DC336" s="92"/>
      <c r="DD336" s="92"/>
      <c r="DE336" s="92"/>
      <c r="DF336" s="92"/>
      <c r="DG336" s="92"/>
      <c r="DH336" s="92"/>
      <c r="DI336" s="92"/>
      <c r="DJ336" s="92"/>
      <c r="DK336" s="92"/>
      <c r="DL336" s="92"/>
      <c r="DM336" s="92"/>
      <c r="DN336" s="92"/>
      <c r="DO336" s="92"/>
      <c r="DP336" s="92"/>
      <c r="DQ336" s="92"/>
      <c r="DR336" s="92"/>
      <c r="DS336" s="92"/>
      <c r="DT336" s="92"/>
      <c r="DU336" s="92"/>
      <c r="DV336" s="92"/>
      <c r="DW336" s="92"/>
      <c r="DX336" s="92"/>
      <c r="DY336" s="92"/>
      <c r="DZ336" s="92"/>
      <c r="EA336" s="92"/>
      <c r="EB336" s="92"/>
      <c r="EC336" s="92"/>
      <c r="ED336" s="92"/>
      <c r="EE336" s="92"/>
      <c r="EF336" s="92"/>
      <c r="EG336" s="92"/>
      <c r="EH336" s="92"/>
      <c r="EI336" s="92"/>
      <c r="EJ336" s="92"/>
      <c r="EK336" s="92"/>
      <c r="EL336" s="92"/>
      <c r="EM336" s="92"/>
      <c r="EN336" s="92"/>
      <c r="EO336" s="92"/>
      <c r="EP336" s="92"/>
      <c r="EQ336" s="92"/>
      <c r="ER336" s="92"/>
      <c r="ES336" s="92"/>
      <c r="ET336" s="92"/>
      <c r="EU336" s="92"/>
      <c r="EV336" s="92"/>
      <c r="EW336" s="92"/>
      <c r="EX336" s="92"/>
      <c r="EY336" s="92"/>
      <c r="EZ336" s="92"/>
      <c r="FA336" s="92"/>
      <c r="FB336" s="92"/>
      <c r="FC336" s="92"/>
      <c r="FD336" s="92"/>
      <c r="FE336" s="92"/>
      <c r="FF336" s="92"/>
      <c r="FG336" s="92"/>
      <c r="FH336" s="92"/>
      <c r="FI336" s="92"/>
      <c r="FJ336" s="92"/>
      <c r="FK336" s="92"/>
      <c r="FL336" s="92"/>
      <c r="FM336" s="92"/>
      <c r="FN336" s="92"/>
      <c r="FO336" s="92"/>
      <c r="FP336" s="92"/>
      <c r="FQ336" s="92"/>
      <c r="FR336" s="92"/>
      <c r="FS336" s="92"/>
      <c r="FT336" s="92"/>
      <c r="FU336" s="92"/>
      <c r="FV336" s="92"/>
      <c r="FW336" s="92"/>
      <c r="FX336" s="92"/>
      <c r="FY336" s="92"/>
      <c r="FZ336" s="92"/>
      <c r="GA336" s="92"/>
      <c r="GB336" s="92"/>
      <c r="GC336" s="92"/>
      <c r="GD336" s="92"/>
      <c r="GE336" s="92"/>
      <c r="GF336" s="92"/>
      <c r="GG336" s="92"/>
      <c r="GH336" s="92"/>
      <c r="GI336" s="92"/>
      <c r="GJ336" s="92"/>
      <c r="GK336" s="92"/>
      <c r="GL336" s="92"/>
      <c r="GM336" s="92"/>
      <c r="GN336" s="92"/>
      <c r="GO336" s="92"/>
      <c r="GP336" s="92"/>
      <c r="GQ336" s="92"/>
      <c r="GR336" s="92"/>
      <c r="GS336" s="92"/>
      <c r="GT336" s="92"/>
      <c r="GU336" s="92"/>
      <c r="GV336" s="92"/>
      <c r="GW336" s="92"/>
      <c r="GX336" s="92"/>
      <c r="GY336" s="92"/>
      <c r="GZ336" s="92"/>
      <c r="HA336" s="92"/>
      <c r="HB336" s="92"/>
      <c r="HC336" s="92"/>
      <c r="HD336" s="92"/>
      <c r="HE336" s="92"/>
      <c r="HF336" s="92"/>
      <c r="HG336" s="92"/>
      <c r="HH336" s="92"/>
      <c r="HI336" s="92"/>
      <c r="HJ336" s="92"/>
      <c r="HK336" s="92"/>
      <c r="HL336" s="92"/>
      <c r="HM336" s="92"/>
      <c r="HN336" s="92"/>
      <c r="HO336" s="92"/>
      <c r="HP336" s="92"/>
      <c r="HQ336" s="92"/>
      <c r="HR336" s="92"/>
      <c r="HS336" s="92"/>
      <c r="HT336" s="92"/>
      <c r="HU336" s="92"/>
      <c r="HV336" s="92"/>
      <c r="HW336" s="92"/>
      <c r="HX336" s="92"/>
      <c r="HY336" s="92"/>
      <c r="HZ336" s="92"/>
      <c r="IA336" s="92"/>
      <c r="IB336" s="92"/>
      <c r="IC336" s="92"/>
      <c r="ID336" s="92"/>
      <c r="IE336" s="92"/>
      <c r="IF336" s="92"/>
      <c r="IG336" s="92"/>
      <c r="IH336" s="92"/>
      <c r="II336" s="92"/>
      <c r="IJ336" s="92"/>
      <c r="IK336" s="92"/>
      <c r="IL336" s="92"/>
      <c r="IM336" s="92"/>
      <c r="IN336" s="92"/>
      <c r="IO336" s="92"/>
      <c r="IP336" s="92"/>
      <c r="IQ336" s="92"/>
      <c r="IR336" s="92"/>
      <c r="IS336" s="92"/>
      <c r="IT336" s="92"/>
      <c r="IU336" s="92"/>
      <c r="IV336" s="92"/>
      <c r="IW336" s="92"/>
      <c r="IX336" s="92"/>
      <c r="IY336" s="92"/>
      <c r="IZ336" s="92"/>
      <c r="JA336" s="92"/>
      <c r="JB336" s="92"/>
      <c r="JC336" s="92"/>
      <c r="JD336" s="92"/>
      <c r="JE336" s="92"/>
      <c r="JF336" s="92"/>
      <c r="JG336" s="92"/>
      <c r="JH336" s="92"/>
      <c r="JI336" s="92"/>
      <c r="JJ336" s="92"/>
      <c r="JK336" s="92"/>
      <c r="JL336" s="92"/>
      <c r="JM336" s="92"/>
      <c r="JN336" s="92"/>
      <c r="JO336" s="92"/>
      <c r="JP336" s="92"/>
      <c r="JQ336" s="92"/>
      <c r="JR336" s="92"/>
      <c r="JS336" s="92"/>
      <c r="JT336" s="92"/>
      <c r="JU336" s="92"/>
      <c r="JV336" s="92"/>
      <c r="JW336" s="92"/>
      <c r="JX336" s="92"/>
      <c r="JY336" s="92"/>
      <c r="JZ336" s="92"/>
      <c r="KA336" s="92"/>
      <c r="KB336" s="92"/>
      <c r="KC336" s="92"/>
      <c r="KD336" s="92"/>
      <c r="KE336" s="92"/>
      <c r="KF336" s="92"/>
      <c r="KG336" s="92"/>
      <c r="KH336" s="92"/>
      <c r="KI336" s="92"/>
      <c r="KJ336" s="92"/>
      <c r="KK336" s="92"/>
      <c r="KL336" s="92"/>
      <c r="KM336" s="92"/>
      <c r="KN336" s="92"/>
      <c r="KO336" s="92"/>
      <c r="KP336" s="92"/>
      <c r="KQ336" s="92"/>
      <c r="KR336" s="92"/>
      <c r="KS336" s="92"/>
      <c r="KT336" s="92"/>
      <c r="KU336" s="92"/>
      <c r="KV336" s="92"/>
      <c r="KW336" s="92"/>
      <c r="KX336" s="92"/>
      <c r="KY336" s="92"/>
      <c r="KZ336" s="92"/>
      <c r="LA336" s="92"/>
      <c r="LB336" s="92"/>
      <c r="LC336" s="92"/>
      <c r="LD336" s="92"/>
      <c r="LE336" s="92"/>
      <c r="LF336" s="92"/>
      <c r="LG336" s="92"/>
      <c r="LH336" s="92"/>
      <c r="LI336" s="92"/>
      <c r="LJ336" s="92"/>
      <c r="LK336" s="92"/>
      <c r="LL336" s="92"/>
      <c r="LM336" s="92"/>
      <c r="LN336" s="92"/>
      <c r="LO336" s="92"/>
      <c r="LP336" s="92"/>
      <c r="LQ336" s="92"/>
      <c r="LR336" s="92"/>
      <c r="LS336" s="92"/>
      <c r="LT336" s="92"/>
      <c r="LU336" s="92"/>
      <c r="LV336" s="92"/>
      <c r="LW336" s="92"/>
      <c r="LX336" s="92"/>
      <c r="LY336" s="92"/>
      <c r="LZ336" s="92"/>
      <c r="MA336" s="92"/>
      <c r="MB336" s="92"/>
      <c r="MC336" s="92"/>
      <c r="MD336" s="92"/>
      <c r="ME336" s="92"/>
      <c r="MF336" s="92"/>
      <c r="MG336" s="92"/>
      <c r="MH336" s="92"/>
      <c r="MI336" s="92"/>
      <c r="MJ336" s="92"/>
      <c r="MK336" s="92"/>
      <c r="ML336" s="92"/>
      <c r="MM336" s="92"/>
      <c r="MN336" s="92"/>
      <c r="MO336" s="92"/>
      <c r="MP336" s="92"/>
      <c r="MQ336" s="92"/>
      <c r="MR336" s="92"/>
      <c r="MS336" s="92"/>
      <c r="MT336" s="92"/>
      <c r="MU336" s="92"/>
      <c r="MV336" s="92"/>
      <c r="MW336" s="92"/>
      <c r="MX336" s="92"/>
      <c r="MY336" s="92"/>
      <c r="MZ336" s="92"/>
      <c r="NA336" s="92"/>
      <c r="NB336" s="92"/>
      <c r="NC336" s="92"/>
      <c r="ND336" s="92"/>
      <c r="NE336" s="92"/>
      <c r="NF336" s="92"/>
      <c r="NG336" s="92"/>
      <c r="NH336" s="92"/>
      <c r="NI336" s="92"/>
      <c r="NJ336" s="92"/>
      <c r="NK336" s="92"/>
      <c r="NL336" s="92"/>
      <c r="NM336" s="92"/>
      <c r="NN336" s="92"/>
      <c r="NO336" s="92"/>
      <c r="NP336" s="92"/>
      <c r="NQ336" s="92"/>
      <c r="NR336" s="92"/>
      <c r="NS336" s="92"/>
      <c r="NT336" s="92"/>
      <c r="NU336" s="92"/>
      <c r="NV336" s="92"/>
      <c r="NW336" s="92"/>
      <c r="NX336" s="92"/>
      <c r="NY336" s="92"/>
      <c r="NZ336" s="92"/>
      <c r="OA336" s="92"/>
      <c r="OB336" s="92"/>
      <c r="OC336" s="92"/>
      <c r="OD336" s="92"/>
      <c r="OE336" s="92"/>
      <c r="OF336" s="92"/>
      <c r="OG336" s="92"/>
      <c r="OH336" s="92"/>
      <c r="OI336" s="92"/>
      <c r="OJ336" s="92"/>
      <c r="OK336" s="92"/>
      <c r="OL336" s="92"/>
      <c r="OM336" s="92"/>
      <c r="ON336" s="92"/>
      <c r="OO336" s="92"/>
      <c r="OP336" s="92"/>
      <c r="OQ336" s="92"/>
      <c r="OR336" s="92"/>
      <c r="OS336" s="92"/>
      <c r="OT336" s="92"/>
      <c r="OU336" s="92"/>
      <c r="OV336" s="92"/>
      <c r="OW336" s="92"/>
      <c r="OX336" s="92"/>
      <c r="OY336" s="92"/>
      <c r="OZ336" s="92"/>
      <c r="PA336" s="92"/>
      <c r="PB336" s="92"/>
      <c r="PC336" s="92"/>
      <c r="PD336" s="92"/>
      <c r="PE336" s="92"/>
      <c r="PF336" s="92"/>
      <c r="PG336" s="92"/>
      <c r="PH336" s="92"/>
      <c r="PI336" s="92"/>
      <c r="PJ336" s="92"/>
      <c r="PK336" s="92"/>
      <c r="PL336" s="92"/>
      <c r="PM336" s="92"/>
      <c r="PN336" s="92"/>
      <c r="PO336" s="92"/>
      <c r="PP336" s="92"/>
      <c r="PQ336" s="92"/>
      <c r="PR336" s="92"/>
      <c r="PS336" s="92"/>
      <c r="PT336" s="92"/>
      <c r="PU336" s="92"/>
      <c r="PV336" s="92"/>
      <c r="PW336" s="92"/>
      <c r="PX336" s="92"/>
      <c r="PY336" s="92"/>
      <c r="PZ336" s="92"/>
      <c r="QA336" s="92"/>
      <c r="QB336" s="92"/>
      <c r="QC336" s="92"/>
      <c r="QD336" s="92"/>
      <c r="QE336" s="92"/>
      <c r="QF336" s="92"/>
      <c r="QG336" s="92"/>
      <c r="QH336" s="92"/>
      <c r="QI336" s="92"/>
      <c r="QJ336" s="92"/>
      <c r="QK336" s="92"/>
      <c r="QL336" s="92"/>
      <c r="QM336" s="92"/>
      <c r="QN336" s="92"/>
      <c r="QO336" s="92"/>
      <c r="QP336" s="92"/>
      <c r="QQ336" s="92"/>
      <c r="QR336" s="92"/>
      <c r="QS336" s="92"/>
      <c r="QT336" s="92"/>
      <c r="QU336" s="92"/>
      <c r="QV336" s="92"/>
      <c r="QW336" s="92"/>
      <c r="QX336" s="92"/>
      <c r="QY336" s="92"/>
      <c r="QZ336" s="92"/>
      <c r="RA336" s="92"/>
      <c r="RB336" s="92"/>
      <c r="RC336" s="92"/>
      <c r="RD336" s="92"/>
      <c r="RE336" s="92"/>
      <c r="RF336" s="92"/>
      <c r="RG336" s="92"/>
      <c r="RH336" s="92"/>
      <c r="RI336" s="92"/>
      <c r="RJ336" s="92"/>
      <c r="RK336" s="92"/>
      <c r="RL336" s="92"/>
      <c r="RM336" s="92"/>
      <c r="RN336" s="92"/>
      <c r="RO336" s="92"/>
      <c r="RP336" s="92"/>
      <c r="RQ336" s="92"/>
      <c r="RR336" s="92"/>
      <c r="RS336" s="92"/>
      <c r="RT336" s="92"/>
      <c r="RU336" s="92"/>
      <c r="RV336" s="92"/>
      <c r="RW336" s="92"/>
      <c r="RX336" s="92"/>
      <c r="RY336" s="92"/>
      <c r="RZ336" s="92"/>
      <c r="SA336" s="92"/>
      <c r="SB336" s="92"/>
      <c r="SC336" s="92"/>
      <c r="SD336" s="92"/>
      <c r="SE336" s="92"/>
      <c r="SF336" s="92"/>
      <c r="SG336" s="92"/>
      <c r="SH336" s="92"/>
      <c r="SI336" s="92"/>
      <c r="SJ336" s="92"/>
      <c r="SK336" s="92"/>
      <c r="SL336" s="92"/>
      <c r="SM336" s="92"/>
      <c r="SN336" s="92"/>
      <c r="SO336" s="92"/>
      <c r="SP336" s="92"/>
      <c r="SQ336" s="92"/>
      <c r="SR336" s="92"/>
      <c r="SS336" s="92"/>
      <c r="ST336" s="92"/>
      <c r="SU336" s="92"/>
      <c r="SV336" s="92"/>
      <c r="SW336" s="92"/>
      <c r="SX336" s="92"/>
      <c r="SY336" s="92"/>
      <c r="SZ336" s="92"/>
      <c r="TA336" s="92"/>
      <c r="TB336" s="92"/>
      <c r="TC336" s="92"/>
      <c r="TD336" s="92"/>
      <c r="TE336" s="92"/>
      <c r="TF336" s="92"/>
      <c r="TG336" s="92"/>
      <c r="TH336" s="92"/>
      <c r="TI336" s="92"/>
      <c r="TJ336" s="92"/>
      <c r="TK336" s="92"/>
      <c r="TL336" s="92"/>
      <c r="TM336" s="92"/>
      <c r="TN336" s="92"/>
      <c r="TO336" s="92"/>
      <c r="TP336" s="92"/>
      <c r="TQ336" s="92"/>
      <c r="TR336" s="92"/>
      <c r="TS336" s="92"/>
      <c r="TT336" s="92"/>
      <c r="TU336" s="92"/>
      <c r="TV336" s="92"/>
      <c r="TW336" s="92"/>
      <c r="TX336" s="92"/>
      <c r="TY336" s="92"/>
      <c r="TZ336" s="92"/>
      <c r="UA336" s="92"/>
      <c r="UB336" s="92"/>
      <c r="UC336" s="92"/>
      <c r="UD336" s="92"/>
      <c r="UE336" s="92"/>
      <c r="UF336" s="92"/>
      <c r="UG336" s="92"/>
      <c r="UH336" s="92"/>
      <c r="UI336" s="92"/>
      <c r="UJ336" s="92"/>
      <c r="UK336" s="92"/>
      <c r="UL336" s="92"/>
      <c r="UM336" s="92"/>
      <c r="UN336" s="92"/>
      <c r="UO336" s="92"/>
      <c r="UP336" s="92"/>
      <c r="UQ336" s="92"/>
      <c r="UR336" s="92"/>
      <c r="US336" s="92"/>
      <c r="UT336" s="92"/>
      <c r="UU336" s="92"/>
      <c r="UV336" s="92"/>
      <c r="UW336" s="92"/>
      <c r="UX336" s="92"/>
      <c r="UY336" s="92"/>
      <c r="UZ336" s="92"/>
      <c r="VA336" s="92"/>
      <c r="VB336" s="92"/>
      <c r="VC336" s="92"/>
      <c r="VD336" s="92"/>
      <c r="VE336" s="92"/>
      <c r="VF336" s="92"/>
      <c r="VG336" s="92"/>
      <c r="VH336" s="92"/>
      <c r="VI336" s="92"/>
      <c r="VJ336" s="92"/>
      <c r="VK336" s="92"/>
      <c r="VL336" s="92"/>
      <c r="VM336" s="92"/>
      <c r="VN336" s="92"/>
      <c r="VO336" s="92"/>
      <c r="VP336" s="92"/>
      <c r="VQ336" s="92"/>
      <c r="VR336" s="92"/>
      <c r="VS336" s="92"/>
      <c r="VT336" s="92"/>
      <c r="VU336" s="92"/>
      <c r="VV336" s="92"/>
      <c r="VW336" s="92"/>
      <c r="VX336" s="92"/>
      <c r="VY336" s="92"/>
      <c r="VZ336" s="92"/>
      <c r="WA336" s="92"/>
      <c r="WB336" s="92"/>
      <c r="WC336" s="92"/>
      <c r="WD336" s="92"/>
      <c r="WE336" s="92"/>
      <c r="WF336" s="92"/>
      <c r="WG336" s="92"/>
      <c r="WH336" s="92"/>
      <c r="WI336" s="92"/>
      <c r="WJ336" s="92"/>
      <c r="WK336" s="92"/>
      <c r="WL336" s="92"/>
      <c r="WM336" s="92"/>
      <c r="WN336" s="92"/>
      <c r="WO336" s="92"/>
      <c r="WP336" s="92"/>
      <c r="WQ336" s="92"/>
      <c r="WR336" s="92"/>
      <c r="WS336" s="92"/>
      <c r="WT336" s="92"/>
      <c r="WU336" s="92"/>
      <c r="WV336" s="92"/>
      <c r="WW336" s="92"/>
      <c r="WX336" s="92"/>
      <c r="WY336" s="92"/>
      <c r="WZ336" s="92"/>
      <c r="XA336" s="92"/>
      <c r="XB336" s="92"/>
      <c r="XC336" s="92"/>
      <c r="XD336" s="92"/>
      <c r="XE336" s="92"/>
      <c r="XF336" s="92"/>
      <c r="XG336" s="92"/>
      <c r="XH336" s="92"/>
      <c r="XI336" s="92"/>
      <c r="XJ336" s="92"/>
      <c r="XK336" s="92"/>
      <c r="XL336" s="92"/>
      <c r="XM336" s="92"/>
      <c r="XN336" s="92"/>
      <c r="XO336" s="92"/>
      <c r="XP336" s="92"/>
      <c r="XQ336" s="92"/>
      <c r="XR336" s="92"/>
      <c r="XS336" s="92"/>
      <c r="XT336" s="92"/>
      <c r="XU336" s="92"/>
      <c r="XV336" s="92"/>
      <c r="XW336" s="92"/>
      <c r="XX336" s="92"/>
      <c r="XY336" s="92"/>
      <c r="XZ336" s="92"/>
      <c r="YA336" s="92"/>
      <c r="YB336" s="92"/>
      <c r="YC336" s="92"/>
      <c r="YD336" s="92"/>
      <c r="YE336" s="92"/>
      <c r="YF336" s="92"/>
      <c r="YG336" s="92"/>
      <c r="YH336" s="92"/>
      <c r="YI336" s="92"/>
      <c r="YJ336" s="92"/>
      <c r="YK336" s="92"/>
      <c r="YL336" s="92"/>
      <c r="YM336" s="92"/>
      <c r="YN336" s="92"/>
      <c r="YO336" s="92"/>
      <c r="YP336" s="92"/>
      <c r="YQ336" s="92"/>
      <c r="YR336" s="92"/>
      <c r="YS336" s="92"/>
      <c r="YT336" s="92"/>
      <c r="YU336" s="92"/>
      <c r="YV336" s="92"/>
      <c r="YW336" s="92"/>
      <c r="YX336" s="92"/>
      <c r="YY336" s="92"/>
      <c r="YZ336" s="92"/>
      <c r="ZA336" s="92"/>
      <c r="ZB336" s="92"/>
      <c r="ZC336" s="92"/>
      <c r="ZD336" s="92"/>
      <c r="ZE336" s="92"/>
      <c r="ZF336" s="92"/>
      <c r="ZG336" s="92"/>
      <c r="ZH336" s="92"/>
      <c r="ZI336" s="92"/>
      <c r="ZJ336" s="92"/>
      <c r="ZK336" s="92"/>
      <c r="ZL336" s="92"/>
      <c r="ZM336" s="92"/>
      <c r="ZN336" s="92"/>
      <c r="ZO336" s="92"/>
      <c r="ZP336" s="92"/>
      <c r="ZQ336" s="92"/>
      <c r="ZR336" s="92"/>
      <c r="ZS336" s="92"/>
      <c r="ZT336" s="92"/>
      <c r="ZU336" s="92"/>
      <c r="ZV336" s="92"/>
      <c r="ZW336" s="92"/>
      <c r="ZX336" s="92"/>
      <c r="ZY336" s="92"/>
      <c r="ZZ336" s="92"/>
      <c r="AAA336" s="92"/>
      <c r="AAB336" s="92"/>
      <c r="AAC336" s="92"/>
      <c r="AAD336" s="92"/>
      <c r="AAE336" s="92"/>
      <c r="AAF336" s="92"/>
      <c r="AAG336" s="92"/>
      <c r="AAH336" s="92"/>
      <c r="AAI336" s="92"/>
      <c r="AAJ336" s="92"/>
      <c r="AAK336" s="92"/>
      <c r="AAL336" s="92"/>
      <c r="AAM336" s="92"/>
      <c r="AAN336" s="92"/>
      <c r="AAO336" s="92"/>
      <c r="AAP336" s="92"/>
      <c r="AAQ336" s="92"/>
      <c r="AAR336" s="92"/>
      <c r="AAS336" s="92"/>
      <c r="AAT336" s="92"/>
      <c r="AAU336" s="92"/>
      <c r="AAV336" s="92"/>
      <c r="AAW336" s="92"/>
      <c r="AAX336" s="92"/>
      <c r="AAY336" s="92"/>
      <c r="AAZ336" s="92"/>
      <c r="ABA336" s="92"/>
      <c r="ABB336" s="92"/>
      <c r="ABC336" s="92"/>
      <c r="ABD336" s="92"/>
      <c r="ABE336" s="92"/>
      <c r="ABF336" s="92"/>
      <c r="ABG336" s="92"/>
      <c r="ABH336" s="92"/>
      <c r="ABI336" s="92"/>
      <c r="ABJ336" s="92"/>
      <c r="ABK336" s="92"/>
      <c r="ABL336" s="92"/>
      <c r="ABM336" s="92"/>
      <c r="ABN336" s="92"/>
      <c r="ABO336" s="92"/>
      <c r="ABP336" s="92"/>
      <c r="ABQ336" s="92"/>
      <c r="ABR336" s="92"/>
      <c r="ABS336" s="92"/>
      <c r="ABT336" s="92"/>
      <c r="ABU336" s="92"/>
      <c r="ABV336" s="92"/>
      <c r="ABW336" s="92"/>
      <c r="ABX336" s="92"/>
      <c r="ABY336" s="92"/>
      <c r="ABZ336" s="92"/>
      <c r="ACA336" s="92"/>
      <c r="ACB336" s="92"/>
      <c r="ACC336" s="92"/>
      <c r="ACD336" s="92"/>
      <c r="ACE336" s="92"/>
      <c r="ACF336" s="92"/>
      <c r="ACG336" s="92"/>
      <c r="ACH336" s="92"/>
      <c r="ACI336" s="92"/>
      <c r="ACJ336" s="92"/>
      <c r="ACK336" s="92"/>
      <c r="ACL336" s="92"/>
      <c r="ACM336" s="92"/>
      <c r="ACN336" s="92"/>
      <c r="ACO336" s="92"/>
      <c r="ACP336" s="92"/>
      <c r="ACQ336" s="92"/>
      <c r="ACR336" s="92"/>
      <c r="ACS336" s="92"/>
      <c r="ACT336" s="92"/>
      <c r="ACU336" s="92"/>
      <c r="ACV336" s="92"/>
      <c r="ACW336" s="92"/>
      <c r="ACX336" s="92"/>
      <c r="ACY336" s="92"/>
      <c r="ACZ336" s="92"/>
      <c r="ADA336" s="92"/>
      <c r="ADB336" s="92"/>
      <c r="ADC336" s="92"/>
      <c r="ADD336" s="92"/>
      <c r="ADE336" s="92"/>
      <c r="ADF336" s="92"/>
      <c r="ADG336" s="92"/>
      <c r="ADH336" s="92"/>
      <c r="ADI336" s="92"/>
      <c r="ADJ336" s="92"/>
      <c r="ADK336" s="92"/>
      <c r="ADL336" s="92"/>
      <c r="ADM336" s="92"/>
      <c r="ADN336" s="92"/>
      <c r="ADO336" s="92"/>
      <c r="ADP336" s="92"/>
      <c r="ADQ336" s="92"/>
      <c r="ADR336" s="92"/>
      <c r="ADS336" s="92"/>
      <c r="ADT336" s="92"/>
      <c r="ADU336" s="92"/>
      <c r="ADV336" s="92"/>
      <c r="ADW336" s="92"/>
      <c r="ADX336" s="92"/>
      <c r="ADY336" s="92"/>
      <c r="ADZ336" s="92"/>
      <c r="AEA336" s="92"/>
      <c r="AEB336" s="92"/>
      <c r="AEC336" s="92"/>
      <c r="AED336" s="92"/>
      <c r="AEE336" s="92"/>
      <c r="AEF336" s="92"/>
      <c r="AEG336" s="92"/>
      <c r="AEH336" s="92"/>
      <c r="AEI336" s="92"/>
      <c r="AEJ336" s="92"/>
      <c r="AEK336" s="92"/>
      <c r="AEL336" s="92"/>
      <c r="AEM336" s="92"/>
      <c r="AEN336" s="92"/>
      <c r="AEO336" s="92"/>
      <c r="AEP336" s="92"/>
      <c r="AEQ336" s="92"/>
      <c r="AER336" s="92"/>
      <c r="AES336" s="92"/>
      <c r="AET336" s="92"/>
      <c r="AEU336" s="92"/>
      <c r="AEV336" s="92"/>
      <c r="AEW336" s="92"/>
      <c r="AEX336" s="92"/>
      <c r="AEY336" s="92"/>
      <c r="AEZ336" s="92"/>
      <c r="AFA336" s="92"/>
      <c r="AFB336" s="92"/>
      <c r="AFC336" s="92"/>
      <c r="AFD336" s="92"/>
      <c r="AFE336" s="92"/>
      <c r="AFF336" s="92"/>
      <c r="AFG336" s="92"/>
      <c r="AFH336" s="92"/>
      <c r="AFI336" s="92"/>
      <c r="AFJ336" s="92"/>
      <c r="AFK336" s="92"/>
      <c r="AFL336" s="92"/>
      <c r="AFM336" s="92"/>
      <c r="AFN336" s="92"/>
      <c r="AFO336" s="92"/>
      <c r="AFP336" s="92"/>
      <c r="AFQ336" s="92"/>
      <c r="AFR336" s="92"/>
      <c r="AFS336" s="92"/>
      <c r="AFT336" s="92"/>
      <c r="AFU336" s="92"/>
      <c r="AFV336" s="92"/>
      <c r="AFW336" s="92"/>
      <c r="AFX336" s="92"/>
      <c r="AFY336" s="92"/>
      <c r="AFZ336" s="92"/>
      <c r="AGA336" s="92"/>
      <c r="AGB336" s="92"/>
      <c r="AGC336" s="92"/>
      <c r="AGD336" s="92"/>
      <c r="AGE336" s="92"/>
      <c r="AGF336" s="92"/>
      <c r="AGG336" s="92"/>
      <c r="AGH336" s="92"/>
      <c r="AGI336" s="92"/>
      <c r="AGJ336" s="92"/>
      <c r="AGK336" s="92"/>
      <c r="AGL336" s="92"/>
      <c r="AGM336" s="92"/>
      <c r="AGN336" s="92"/>
      <c r="AGO336" s="92"/>
      <c r="AGP336" s="92"/>
      <c r="AGQ336" s="92"/>
      <c r="AGR336" s="92"/>
      <c r="AGS336" s="92"/>
      <c r="AGT336" s="92"/>
      <c r="AGU336" s="92"/>
      <c r="AGV336" s="92"/>
      <c r="AGW336" s="92"/>
      <c r="AGX336" s="92"/>
      <c r="AGY336" s="92"/>
      <c r="AGZ336" s="92"/>
      <c r="AHA336" s="92"/>
      <c r="AHB336" s="92"/>
      <c r="AHC336" s="92"/>
      <c r="AHD336" s="92"/>
      <c r="AHE336" s="92"/>
      <c r="AHF336" s="92"/>
      <c r="AHG336" s="92"/>
      <c r="AHH336" s="92"/>
      <c r="AHI336" s="92"/>
      <c r="AHJ336" s="92"/>
      <c r="AHK336" s="92"/>
      <c r="AHL336" s="92"/>
      <c r="AHM336" s="92"/>
      <c r="AHN336" s="92"/>
      <c r="AHO336" s="92"/>
      <c r="AHP336" s="92"/>
      <c r="AHQ336" s="92"/>
      <c r="AHR336" s="92"/>
      <c r="AHS336" s="92"/>
      <c r="AHT336" s="92"/>
      <c r="AHU336" s="92"/>
      <c r="AHV336" s="92"/>
      <c r="AHW336" s="92"/>
      <c r="AHX336" s="92"/>
      <c r="AHY336" s="92"/>
      <c r="AHZ336" s="92"/>
      <c r="AIA336" s="92"/>
      <c r="AIB336" s="92"/>
      <c r="AIC336" s="92"/>
      <c r="AID336" s="92"/>
      <c r="AIE336" s="92"/>
      <c r="AIF336" s="92"/>
      <c r="AIG336" s="92"/>
      <c r="AIH336" s="92"/>
      <c r="AII336" s="92"/>
      <c r="AIJ336" s="92"/>
      <c r="AIK336" s="92"/>
      <c r="AIL336" s="92"/>
      <c r="AIM336" s="92"/>
      <c r="AIN336" s="92"/>
      <c r="AIO336" s="92"/>
      <c r="AIP336" s="92"/>
      <c r="AIQ336" s="92"/>
      <c r="AIR336" s="92"/>
      <c r="AIS336" s="92"/>
      <c r="AIT336" s="92"/>
      <c r="AIU336" s="92"/>
      <c r="AIV336" s="92"/>
      <c r="AIW336" s="92"/>
      <c r="AIX336" s="92"/>
      <c r="AIY336" s="92"/>
      <c r="AIZ336" s="92"/>
      <c r="AJA336" s="92"/>
      <c r="AJB336" s="92"/>
      <c r="AJC336" s="92"/>
      <c r="AJD336" s="92"/>
      <c r="AJE336" s="92"/>
      <c r="AJF336" s="92"/>
      <c r="AJG336" s="92"/>
      <c r="AJH336" s="92"/>
      <c r="AJI336" s="92"/>
      <c r="AJJ336" s="92"/>
      <c r="AJK336" s="92"/>
    </row>
    <row r="337" spans="1:947" s="515" customFormat="1" ht="12.75" customHeight="1">
      <c r="A337" s="93"/>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c r="CK337" s="92"/>
      <c r="CL337" s="92"/>
      <c r="CM337" s="92"/>
      <c r="CN337" s="92"/>
      <c r="CO337" s="92"/>
      <c r="CP337" s="92"/>
      <c r="CQ337" s="92"/>
      <c r="CR337" s="92"/>
      <c r="CS337" s="92"/>
      <c r="CT337" s="92"/>
      <c r="CU337" s="92"/>
      <c r="CV337" s="92"/>
      <c r="CW337" s="92"/>
      <c r="CX337" s="92"/>
      <c r="CY337" s="92"/>
      <c r="CZ337" s="92"/>
      <c r="DA337" s="92"/>
      <c r="DB337" s="92"/>
      <c r="DC337" s="92"/>
      <c r="DD337" s="92"/>
      <c r="DE337" s="92"/>
      <c r="DF337" s="92"/>
      <c r="DG337" s="92"/>
      <c r="DH337" s="92"/>
      <c r="DI337" s="92"/>
      <c r="DJ337" s="92"/>
      <c r="DK337" s="92"/>
      <c r="DL337" s="92"/>
      <c r="DM337" s="92"/>
      <c r="DN337" s="92"/>
      <c r="DO337" s="92"/>
      <c r="DP337" s="92"/>
      <c r="DQ337" s="92"/>
      <c r="DR337" s="92"/>
      <c r="DS337" s="92"/>
      <c r="DT337" s="92"/>
      <c r="DU337" s="92"/>
      <c r="DV337" s="92"/>
      <c r="DW337" s="92"/>
      <c r="DX337" s="92"/>
      <c r="DY337" s="92"/>
      <c r="DZ337" s="92"/>
      <c r="EA337" s="92"/>
      <c r="EB337" s="92"/>
      <c r="EC337" s="92"/>
      <c r="ED337" s="92"/>
      <c r="EE337" s="92"/>
      <c r="EF337" s="92"/>
      <c r="EG337" s="92"/>
      <c r="EH337" s="92"/>
      <c r="EI337" s="92"/>
      <c r="EJ337" s="92"/>
      <c r="EK337" s="92"/>
      <c r="EL337" s="92"/>
      <c r="EM337" s="92"/>
      <c r="EN337" s="92"/>
      <c r="EO337" s="92"/>
      <c r="EP337" s="92"/>
      <c r="EQ337" s="92"/>
      <c r="ER337" s="92"/>
      <c r="ES337" s="92"/>
      <c r="ET337" s="92"/>
      <c r="EU337" s="92"/>
      <c r="EV337" s="92"/>
      <c r="EW337" s="92"/>
      <c r="EX337" s="92"/>
      <c r="EY337" s="92"/>
      <c r="EZ337" s="92"/>
      <c r="FA337" s="92"/>
      <c r="FB337" s="92"/>
      <c r="FC337" s="92"/>
      <c r="FD337" s="92"/>
      <c r="FE337" s="92"/>
      <c r="FF337" s="92"/>
      <c r="FG337" s="92"/>
      <c r="FH337" s="92"/>
      <c r="FI337" s="92"/>
      <c r="FJ337" s="92"/>
      <c r="FK337" s="92"/>
      <c r="FL337" s="92"/>
      <c r="FM337" s="92"/>
      <c r="FN337" s="92"/>
      <c r="FO337" s="92"/>
      <c r="FP337" s="92"/>
      <c r="FQ337" s="92"/>
      <c r="FR337" s="92"/>
      <c r="FS337" s="92"/>
      <c r="FT337" s="92"/>
      <c r="FU337" s="92"/>
      <c r="FV337" s="92"/>
      <c r="FW337" s="92"/>
      <c r="FX337" s="92"/>
      <c r="FY337" s="92"/>
      <c r="FZ337" s="92"/>
      <c r="GA337" s="92"/>
      <c r="GB337" s="92"/>
      <c r="GC337" s="92"/>
      <c r="GD337" s="92"/>
      <c r="GE337" s="92"/>
      <c r="GF337" s="92"/>
      <c r="GG337" s="92"/>
      <c r="GH337" s="92"/>
      <c r="GI337" s="92"/>
      <c r="GJ337" s="92"/>
      <c r="GK337" s="92"/>
      <c r="GL337" s="92"/>
      <c r="GM337" s="92"/>
      <c r="GN337" s="92"/>
      <c r="GO337" s="92"/>
      <c r="GP337" s="92"/>
      <c r="GQ337" s="92"/>
      <c r="GR337" s="92"/>
      <c r="GS337" s="92"/>
      <c r="GT337" s="92"/>
      <c r="GU337" s="92"/>
      <c r="GV337" s="92"/>
      <c r="GW337" s="92"/>
      <c r="GX337" s="92"/>
      <c r="GY337" s="92"/>
      <c r="GZ337" s="92"/>
      <c r="HA337" s="92"/>
      <c r="HB337" s="92"/>
      <c r="HC337" s="92"/>
      <c r="HD337" s="92"/>
      <c r="HE337" s="92"/>
      <c r="HF337" s="92"/>
      <c r="HG337" s="92"/>
      <c r="HH337" s="92"/>
      <c r="HI337" s="92"/>
      <c r="HJ337" s="92"/>
      <c r="HK337" s="92"/>
      <c r="HL337" s="92"/>
      <c r="HM337" s="92"/>
      <c r="HN337" s="92"/>
      <c r="HO337" s="92"/>
      <c r="HP337" s="92"/>
      <c r="HQ337" s="92"/>
      <c r="HR337" s="92"/>
      <c r="HS337" s="92"/>
      <c r="HT337" s="92"/>
      <c r="HU337" s="92"/>
      <c r="HV337" s="92"/>
      <c r="HW337" s="92"/>
      <c r="HX337" s="92"/>
      <c r="HY337" s="92"/>
      <c r="HZ337" s="92"/>
      <c r="IA337" s="92"/>
      <c r="IB337" s="92"/>
      <c r="IC337" s="92"/>
      <c r="ID337" s="92"/>
      <c r="IE337" s="92"/>
      <c r="IF337" s="92"/>
      <c r="IG337" s="92"/>
      <c r="IH337" s="92"/>
      <c r="II337" s="92"/>
      <c r="IJ337" s="92"/>
      <c r="IK337" s="92"/>
      <c r="IL337" s="92"/>
      <c r="IM337" s="92"/>
      <c r="IN337" s="92"/>
      <c r="IO337" s="92"/>
      <c r="IP337" s="92"/>
      <c r="IQ337" s="92"/>
      <c r="IR337" s="92"/>
      <c r="IS337" s="92"/>
      <c r="IT337" s="92"/>
      <c r="IU337" s="92"/>
      <c r="IV337" s="92"/>
      <c r="IW337" s="92"/>
      <c r="IX337" s="92"/>
      <c r="IY337" s="92"/>
      <c r="IZ337" s="92"/>
      <c r="JA337" s="92"/>
      <c r="JB337" s="92"/>
      <c r="JC337" s="92"/>
      <c r="JD337" s="92"/>
      <c r="JE337" s="92"/>
      <c r="JF337" s="92"/>
      <c r="JG337" s="92"/>
      <c r="JH337" s="92"/>
      <c r="JI337" s="92"/>
      <c r="JJ337" s="92"/>
      <c r="JK337" s="92"/>
      <c r="JL337" s="92"/>
      <c r="JM337" s="92"/>
      <c r="JN337" s="92"/>
      <c r="JO337" s="92"/>
      <c r="JP337" s="92"/>
      <c r="JQ337" s="92"/>
      <c r="JR337" s="92"/>
      <c r="JS337" s="92"/>
      <c r="JT337" s="92"/>
      <c r="JU337" s="92"/>
      <c r="JV337" s="92"/>
      <c r="JW337" s="92"/>
      <c r="JX337" s="92"/>
      <c r="JY337" s="92"/>
      <c r="JZ337" s="92"/>
      <c r="KA337" s="92"/>
      <c r="KB337" s="92"/>
      <c r="KC337" s="92"/>
      <c r="KD337" s="92"/>
      <c r="KE337" s="92"/>
      <c r="KF337" s="92"/>
      <c r="KG337" s="92"/>
      <c r="KH337" s="92"/>
      <c r="KI337" s="92"/>
      <c r="KJ337" s="92"/>
      <c r="KK337" s="92"/>
      <c r="KL337" s="92"/>
      <c r="KM337" s="92"/>
      <c r="KN337" s="92"/>
      <c r="KO337" s="92"/>
      <c r="KP337" s="92"/>
      <c r="KQ337" s="92"/>
      <c r="KR337" s="92"/>
      <c r="KS337" s="92"/>
      <c r="KT337" s="92"/>
      <c r="KU337" s="92"/>
      <c r="KV337" s="92"/>
      <c r="KW337" s="92"/>
      <c r="KX337" s="92"/>
      <c r="KY337" s="92"/>
      <c r="KZ337" s="92"/>
      <c r="LA337" s="92"/>
      <c r="LB337" s="92"/>
      <c r="LC337" s="92"/>
      <c r="LD337" s="92"/>
      <c r="LE337" s="92"/>
      <c r="LF337" s="92"/>
      <c r="LG337" s="92"/>
      <c r="LH337" s="92"/>
      <c r="LI337" s="92"/>
      <c r="LJ337" s="92"/>
      <c r="LK337" s="92"/>
      <c r="LL337" s="92"/>
      <c r="LM337" s="92"/>
      <c r="LN337" s="92"/>
      <c r="LO337" s="92"/>
      <c r="LP337" s="92"/>
      <c r="LQ337" s="92"/>
      <c r="LR337" s="92"/>
      <c r="LS337" s="92"/>
      <c r="LT337" s="92"/>
      <c r="LU337" s="92"/>
      <c r="LV337" s="92"/>
      <c r="LW337" s="92"/>
      <c r="LX337" s="92"/>
      <c r="LY337" s="92"/>
      <c r="LZ337" s="92"/>
      <c r="MA337" s="92"/>
      <c r="MB337" s="92"/>
      <c r="MC337" s="92"/>
      <c r="MD337" s="92"/>
      <c r="ME337" s="92"/>
      <c r="MF337" s="92"/>
      <c r="MG337" s="92"/>
      <c r="MH337" s="92"/>
      <c r="MI337" s="92"/>
      <c r="MJ337" s="92"/>
      <c r="MK337" s="92"/>
      <c r="ML337" s="92"/>
      <c r="MM337" s="92"/>
      <c r="MN337" s="92"/>
      <c r="MO337" s="92"/>
      <c r="MP337" s="92"/>
      <c r="MQ337" s="92"/>
      <c r="MR337" s="92"/>
      <c r="MS337" s="92"/>
      <c r="MT337" s="92"/>
      <c r="MU337" s="92"/>
      <c r="MV337" s="92"/>
      <c r="MW337" s="92"/>
      <c r="MX337" s="92"/>
      <c r="MY337" s="92"/>
      <c r="MZ337" s="92"/>
      <c r="NA337" s="92"/>
      <c r="NB337" s="92"/>
      <c r="NC337" s="92"/>
      <c r="ND337" s="92"/>
      <c r="NE337" s="92"/>
      <c r="NF337" s="92"/>
      <c r="NG337" s="92"/>
      <c r="NH337" s="92"/>
      <c r="NI337" s="92"/>
      <c r="NJ337" s="92"/>
      <c r="NK337" s="92"/>
      <c r="NL337" s="92"/>
      <c r="NM337" s="92"/>
      <c r="NN337" s="92"/>
      <c r="NO337" s="92"/>
      <c r="NP337" s="92"/>
      <c r="NQ337" s="92"/>
      <c r="NR337" s="92"/>
      <c r="NS337" s="92"/>
      <c r="NT337" s="92"/>
      <c r="NU337" s="92"/>
      <c r="NV337" s="92"/>
      <c r="NW337" s="92"/>
      <c r="NX337" s="92"/>
      <c r="NY337" s="92"/>
      <c r="NZ337" s="92"/>
      <c r="OA337" s="92"/>
      <c r="OB337" s="92"/>
      <c r="OC337" s="92"/>
      <c r="OD337" s="92"/>
      <c r="OE337" s="92"/>
      <c r="OF337" s="92"/>
      <c r="OG337" s="92"/>
      <c r="OH337" s="92"/>
      <c r="OI337" s="92"/>
      <c r="OJ337" s="92"/>
      <c r="OK337" s="92"/>
      <c r="OL337" s="92"/>
      <c r="OM337" s="92"/>
      <c r="ON337" s="92"/>
      <c r="OO337" s="92"/>
      <c r="OP337" s="92"/>
      <c r="OQ337" s="92"/>
      <c r="OR337" s="92"/>
      <c r="OS337" s="92"/>
      <c r="OT337" s="92"/>
      <c r="OU337" s="92"/>
      <c r="OV337" s="92"/>
      <c r="OW337" s="92"/>
      <c r="OX337" s="92"/>
      <c r="OY337" s="92"/>
      <c r="OZ337" s="92"/>
      <c r="PA337" s="92"/>
      <c r="PB337" s="92"/>
      <c r="PC337" s="92"/>
      <c r="PD337" s="92"/>
      <c r="PE337" s="92"/>
      <c r="PF337" s="92"/>
      <c r="PG337" s="92"/>
      <c r="PH337" s="92"/>
      <c r="PI337" s="92"/>
      <c r="PJ337" s="92"/>
      <c r="PK337" s="92"/>
      <c r="PL337" s="92"/>
      <c r="PM337" s="92"/>
      <c r="PN337" s="92"/>
      <c r="PO337" s="92"/>
      <c r="PP337" s="92"/>
      <c r="PQ337" s="92"/>
      <c r="PR337" s="92"/>
      <c r="PS337" s="92"/>
      <c r="PT337" s="92"/>
      <c r="PU337" s="92"/>
      <c r="PV337" s="92"/>
      <c r="PW337" s="92"/>
      <c r="PX337" s="92"/>
      <c r="PY337" s="92"/>
      <c r="PZ337" s="92"/>
      <c r="QA337" s="92"/>
      <c r="QB337" s="92"/>
      <c r="QC337" s="92"/>
      <c r="QD337" s="92"/>
      <c r="QE337" s="92"/>
      <c r="QF337" s="92"/>
      <c r="QG337" s="92"/>
      <c r="QH337" s="92"/>
      <c r="QI337" s="92"/>
      <c r="QJ337" s="92"/>
      <c r="QK337" s="92"/>
      <c r="QL337" s="92"/>
      <c r="QM337" s="92"/>
      <c r="QN337" s="92"/>
      <c r="QO337" s="92"/>
      <c r="QP337" s="92"/>
      <c r="QQ337" s="92"/>
      <c r="QR337" s="92"/>
      <c r="QS337" s="92"/>
      <c r="QT337" s="92"/>
      <c r="QU337" s="92"/>
      <c r="QV337" s="92"/>
      <c r="QW337" s="92"/>
      <c r="QX337" s="92"/>
      <c r="QY337" s="92"/>
      <c r="QZ337" s="92"/>
      <c r="RA337" s="92"/>
      <c r="RB337" s="92"/>
      <c r="RC337" s="92"/>
      <c r="RD337" s="92"/>
      <c r="RE337" s="92"/>
      <c r="RF337" s="92"/>
      <c r="RG337" s="92"/>
      <c r="RH337" s="92"/>
      <c r="RI337" s="92"/>
      <c r="RJ337" s="92"/>
      <c r="RK337" s="92"/>
      <c r="RL337" s="92"/>
      <c r="RM337" s="92"/>
      <c r="RN337" s="92"/>
      <c r="RO337" s="92"/>
      <c r="RP337" s="92"/>
      <c r="RQ337" s="92"/>
      <c r="RR337" s="92"/>
      <c r="RS337" s="92"/>
      <c r="RT337" s="92"/>
      <c r="RU337" s="92"/>
      <c r="RV337" s="92"/>
      <c r="RW337" s="92"/>
      <c r="RX337" s="92"/>
      <c r="RY337" s="92"/>
      <c r="RZ337" s="92"/>
      <c r="SA337" s="92"/>
      <c r="SB337" s="92"/>
      <c r="SC337" s="92"/>
      <c r="SD337" s="92"/>
      <c r="SE337" s="92"/>
      <c r="SF337" s="92"/>
      <c r="SG337" s="92"/>
      <c r="SH337" s="92"/>
      <c r="SI337" s="92"/>
      <c r="SJ337" s="92"/>
      <c r="SK337" s="92"/>
      <c r="SL337" s="92"/>
      <c r="SM337" s="92"/>
      <c r="SN337" s="92"/>
      <c r="SO337" s="92"/>
      <c r="SP337" s="92"/>
      <c r="SQ337" s="92"/>
      <c r="SR337" s="92"/>
      <c r="SS337" s="92"/>
      <c r="ST337" s="92"/>
      <c r="SU337" s="92"/>
      <c r="SV337" s="92"/>
      <c r="SW337" s="92"/>
      <c r="SX337" s="92"/>
      <c r="SY337" s="92"/>
      <c r="SZ337" s="92"/>
      <c r="TA337" s="92"/>
      <c r="TB337" s="92"/>
      <c r="TC337" s="92"/>
      <c r="TD337" s="92"/>
      <c r="TE337" s="92"/>
      <c r="TF337" s="92"/>
      <c r="TG337" s="92"/>
      <c r="TH337" s="92"/>
      <c r="TI337" s="92"/>
      <c r="TJ337" s="92"/>
      <c r="TK337" s="92"/>
      <c r="TL337" s="92"/>
      <c r="TM337" s="92"/>
      <c r="TN337" s="92"/>
      <c r="TO337" s="92"/>
      <c r="TP337" s="92"/>
      <c r="TQ337" s="92"/>
      <c r="TR337" s="92"/>
      <c r="TS337" s="92"/>
      <c r="TT337" s="92"/>
      <c r="TU337" s="92"/>
      <c r="TV337" s="92"/>
      <c r="TW337" s="92"/>
      <c r="TX337" s="92"/>
      <c r="TY337" s="92"/>
      <c r="TZ337" s="92"/>
      <c r="UA337" s="92"/>
      <c r="UB337" s="92"/>
      <c r="UC337" s="92"/>
      <c r="UD337" s="92"/>
      <c r="UE337" s="92"/>
      <c r="UF337" s="92"/>
      <c r="UG337" s="92"/>
      <c r="UH337" s="92"/>
      <c r="UI337" s="92"/>
      <c r="UJ337" s="92"/>
      <c r="UK337" s="92"/>
      <c r="UL337" s="92"/>
      <c r="UM337" s="92"/>
      <c r="UN337" s="92"/>
      <c r="UO337" s="92"/>
      <c r="UP337" s="92"/>
      <c r="UQ337" s="92"/>
      <c r="UR337" s="92"/>
      <c r="US337" s="92"/>
      <c r="UT337" s="92"/>
      <c r="UU337" s="92"/>
      <c r="UV337" s="92"/>
      <c r="UW337" s="92"/>
      <c r="UX337" s="92"/>
      <c r="UY337" s="92"/>
      <c r="UZ337" s="92"/>
      <c r="VA337" s="92"/>
      <c r="VB337" s="92"/>
      <c r="VC337" s="92"/>
      <c r="VD337" s="92"/>
      <c r="VE337" s="92"/>
      <c r="VF337" s="92"/>
      <c r="VG337" s="92"/>
      <c r="VH337" s="92"/>
      <c r="VI337" s="92"/>
      <c r="VJ337" s="92"/>
      <c r="VK337" s="92"/>
      <c r="VL337" s="92"/>
      <c r="VM337" s="92"/>
      <c r="VN337" s="92"/>
      <c r="VO337" s="92"/>
      <c r="VP337" s="92"/>
      <c r="VQ337" s="92"/>
      <c r="VR337" s="92"/>
      <c r="VS337" s="92"/>
      <c r="VT337" s="92"/>
      <c r="VU337" s="92"/>
      <c r="VV337" s="92"/>
      <c r="VW337" s="92"/>
      <c r="VX337" s="92"/>
      <c r="VY337" s="92"/>
      <c r="VZ337" s="92"/>
      <c r="WA337" s="92"/>
      <c r="WB337" s="92"/>
      <c r="WC337" s="92"/>
      <c r="WD337" s="92"/>
      <c r="WE337" s="92"/>
      <c r="WF337" s="92"/>
      <c r="WG337" s="92"/>
      <c r="WH337" s="92"/>
      <c r="WI337" s="92"/>
      <c r="WJ337" s="92"/>
      <c r="WK337" s="92"/>
      <c r="WL337" s="92"/>
      <c r="WM337" s="92"/>
      <c r="WN337" s="92"/>
      <c r="WO337" s="92"/>
      <c r="WP337" s="92"/>
      <c r="WQ337" s="92"/>
      <c r="WR337" s="92"/>
      <c r="WS337" s="92"/>
      <c r="WT337" s="92"/>
      <c r="WU337" s="92"/>
      <c r="WV337" s="92"/>
      <c r="WW337" s="92"/>
      <c r="WX337" s="92"/>
      <c r="WY337" s="92"/>
      <c r="WZ337" s="92"/>
      <c r="XA337" s="92"/>
      <c r="XB337" s="92"/>
      <c r="XC337" s="92"/>
      <c r="XD337" s="92"/>
      <c r="XE337" s="92"/>
      <c r="XF337" s="92"/>
      <c r="XG337" s="92"/>
      <c r="XH337" s="92"/>
      <c r="XI337" s="92"/>
      <c r="XJ337" s="92"/>
      <c r="XK337" s="92"/>
      <c r="XL337" s="92"/>
      <c r="XM337" s="92"/>
      <c r="XN337" s="92"/>
      <c r="XO337" s="92"/>
      <c r="XP337" s="92"/>
      <c r="XQ337" s="92"/>
      <c r="XR337" s="92"/>
      <c r="XS337" s="92"/>
      <c r="XT337" s="92"/>
      <c r="XU337" s="92"/>
      <c r="XV337" s="92"/>
      <c r="XW337" s="92"/>
      <c r="XX337" s="92"/>
      <c r="XY337" s="92"/>
      <c r="XZ337" s="92"/>
      <c r="YA337" s="92"/>
      <c r="YB337" s="92"/>
      <c r="YC337" s="92"/>
      <c r="YD337" s="92"/>
      <c r="YE337" s="92"/>
      <c r="YF337" s="92"/>
      <c r="YG337" s="92"/>
      <c r="YH337" s="92"/>
      <c r="YI337" s="92"/>
      <c r="YJ337" s="92"/>
      <c r="YK337" s="92"/>
      <c r="YL337" s="92"/>
      <c r="YM337" s="92"/>
      <c r="YN337" s="92"/>
      <c r="YO337" s="92"/>
      <c r="YP337" s="92"/>
      <c r="YQ337" s="92"/>
      <c r="YR337" s="92"/>
      <c r="YS337" s="92"/>
      <c r="YT337" s="92"/>
      <c r="YU337" s="92"/>
      <c r="YV337" s="92"/>
      <c r="YW337" s="92"/>
      <c r="YX337" s="92"/>
      <c r="YY337" s="92"/>
      <c r="YZ337" s="92"/>
      <c r="ZA337" s="92"/>
      <c r="ZB337" s="92"/>
      <c r="ZC337" s="92"/>
      <c r="ZD337" s="92"/>
      <c r="ZE337" s="92"/>
      <c r="ZF337" s="92"/>
      <c r="ZG337" s="92"/>
      <c r="ZH337" s="92"/>
      <c r="ZI337" s="92"/>
      <c r="ZJ337" s="92"/>
      <c r="ZK337" s="92"/>
      <c r="ZL337" s="92"/>
      <c r="ZM337" s="92"/>
      <c r="ZN337" s="92"/>
      <c r="ZO337" s="92"/>
      <c r="ZP337" s="92"/>
      <c r="ZQ337" s="92"/>
      <c r="ZR337" s="92"/>
      <c r="ZS337" s="92"/>
      <c r="ZT337" s="92"/>
      <c r="ZU337" s="92"/>
      <c r="ZV337" s="92"/>
      <c r="ZW337" s="92"/>
      <c r="ZX337" s="92"/>
      <c r="ZY337" s="92"/>
      <c r="ZZ337" s="92"/>
      <c r="AAA337" s="92"/>
      <c r="AAB337" s="92"/>
      <c r="AAC337" s="92"/>
      <c r="AAD337" s="92"/>
      <c r="AAE337" s="92"/>
      <c r="AAF337" s="92"/>
      <c r="AAG337" s="92"/>
      <c r="AAH337" s="92"/>
      <c r="AAI337" s="92"/>
      <c r="AAJ337" s="92"/>
      <c r="AAK337" s="92"/>
      <c r="AAL337" s="92"/>
      <c r="AAM337" s="92"/>
      <c r="AAN337" s="92"/>
      <c r="AAO337" s="92"/>
      <c r="AAP337" s="92"/>
      <c r="AAQ337" s="92"/>
      <c r="AAR337" s="92"/>
      <c r="AAS337" s="92"/>
      <c r="AAT337" s="92"/>
      <c r="AAU337" s="92"/>
      <c r="AAV337" s="92"/>
      <c r="AAW337" s="92"/>
      <c r="AAX337" s="92"/>
      <c r="AAY337" s="92"/>
      <c r="AAZ337" s="92"/>
      <c r="ABA337" s="92"/>
      <c r="ABB337" s="92"/>
      <c r="ABC337" s="92"/>
      <c r="ABD337" s="92"/>
      <c r="ABE337" s="92"/>
      <c r="ABF337" s="92"/>
      <c r="ABG337" s="92"/>
      <c r="ABH337" s="92"/>
      <c r="ABI337" s="92"/>
      <c r="ABJ337" s="92"/>
      <c r="ABK337" s="92"/>
      <c r="ABL337" s="92"/>
      <c r="ABM337" s="92"/>
      <c r="ABN337" s="92"/>
      <c r="ABO337" s="92"/>
      <c r="ABP337" s="92"/>
      <c r="ABQ337" s="92"/>
      <c r="ABR337" s="92"/>
      <c r="ABS337" s="92"/>
      <c r="ABT337" s="92"/>
      <c r="ABU337" s="92"/>
      <c r="ABV337" s="92"/>
      <c r="ABW337" s="92"/>
      <c r="ABX337" s="92"/>
      <c r="ABY337" s="92"/>
      <c r="ABZ337" s="92"/>
      <c r="ACA337" s="92"/>
      <c r="ACB337" s="92"/>
      <c r="ACC337" s="92"/>
      <c r="ACD337" s="92"/>
      <c r="ACE337" s="92"/>
      <c r="ACF337" s="92"/>
      <c r="ACG337" s="92"/>
      <c r="ACH337" s="92"/>
      <c r="ACI337" s="92"/>
      <c r="ACJ337" s="92"/>
      <c r="ACK337" s="92"/>
      <c r="ACL337" s="92"/>
      <c r="ACM337" s="92"/>
      <c r="ACN337" s="92"/>
      <c r="ACO337" s="92"/>
      <c r="ACP337" s="92"/>
      <c r="ACQ337" s="92"/>
      <c r="ACR337" s="92"/>
      <c r="ACS337" s="92"/>
      <c r="ACT337" s="92"/>
      <c r="ACU337" s="92"/>
      <c r="ACV337" s="92"/>
      <c r="ACW337" s="92"/>
      <c r="ACX337" s="92"/>
      <c r="ACY337" s="92"/>
      <c r="ACZ337" s="92"/>
      <c r="ADA337" s="92"/>
      <c r="ADB337" s="92"/>
      <c r="ADC337" s="92"/>
      <c r="ADD337" s="92"/>
      <c r="ADE337" s="92"/>
      <c r="ADF337" s="92"/>
      <c r="ADG337" s="92"/>
      <c r="ADH337" s="92"/>
      <c r="ADI337" s="92"/>
      <c r="ADJ337" s="92"/>
      <c r="ADK337" s="92"/>
      <c r="ADL337" s="92"/>
      <c r="ADM337" s="92"/>
      <c r="ADN337" s="92"/>
      <c r="ADO337" s="92"/>
      <c r="ADP337" s="92"/>
      <c r="ADQ337" s="92"/>
      <c r="ADR337" s="92"/>
      <c r="ADS337" s="92"/>
      <c r="ADT337" s="92"/>
      <c r="ADU337" s="92"/>
      <c r="ADV337" s="92"/>
      <c r="ADW337" s="92"/>
      <c r="ADX337" s="92"/>
      <c r="ADY337" s="92"/>
      <c r="ADZ337" s="92"/>
      <c r="AEA337" s="92"/>
      <c r="AEB337" s="92"/>
      <c r="AEC337" s="92"/>
      <c r="AED337" s="92"/>
      <c r="AEE337" s="92"/>
      <c r="AEF337" s="92"/>
      <c r="AEG337" s="92"/>
      <c r="AEH337" s="92"/>
      <c r="AEI337" s="92"/>
      <c r="AEJ337" s="92"/>
      <c r="AEK337" s="92"/>
      <c r="AEL337" s="92"/>
      <c r="AEM337" s="92"/>
      <c r="AEN337" s="92"/>
      <c r="AEO337" s="92"/>
      <c r="AEP337" s="92"/>
      <c r="AEQ337" s="92"/>
      <c r="AER337" s="92"/>
      <c r="AES337" s="92"/>
      <c r="AET337" s="92"/>
      <c r="AEU337" s="92"/>
      <c r="AEV337" s="92"/>
      <c r="AEW337" s="92"/>
      <c r="AEX337" s="92"/>
      <c r="AEY337" s="92"/>
      <c r="AEZ337" s="92"/>
      <c r="AFA337" s="92"/>
      <c r="AFB337" s="92"/>
      <c r="AFC337" s="92"/>
      <c r="AFD337" s="92"/>
      <c r="AFE337" s="92"/>
      <c r="AFF337" s="92"/>
      <c r="AFG337" s="92"/>
      <c r="AFH337" s="92"/>
      <c r="AFI337" s="92"/>
      <c r="AFJ337" s="92"/>
      <c r="AFK337" s="92"/>
      <c r="AFL337" s="92"/>
      <c r="AFM337" s="92"/>
      <c r="AFN337" s="92"/>
      <c r="AFO337" s="92"/>
      <c r="AFP337" s="92"/>
      <c r="AFQ337" s="92"/>
      <c r="AFR337" s="92"/>
      <c r="AFS337" s="92"/>
      <c r="AFT337" s="92"/>
      <c r="AFU337" s="92"/>
      <c r="AFV337" s="92"/>
      <c r="AFW337" s="92"/>
      <c r="AFX337" s="92"/>
      <c r="AFY337" s="92"/>
      <c r="AFZ337" s="92"/>
      <c r="AGA337" s="92"/>
      <c r="AGB337" s="92"/>
      <c r="AGC337" s="92"/>
      <c r="AGD337" s="92"/>
      <c r="AGE337" s="92"/>
      <c r="AGF337" s="92"/>
      <c r="AGG337" s="92"/>
      <c r="AGH337" s="92"/>
      <c r="AGI337" s="92"/>
      <c r="AGJ337" s="92"/>
      <c r="AGK337" s="92"/>
      <c r="AGL337" s="92"/>
      <c r="AGM337" s="92"/>
      <c r="AGN337" s="92"/>
      <c r="AGO337" s="92"/>
      <c r="AGP337" s="92"/>
      <c r="AGQ337" s="92"/>
      <c r="AGR337" s="92"/>
      <c r="AGS337" s="92"/>
      <c r="AGT337" s="92"/>
      <c r="AGU337" s="92"/>
      <c r="AGV337" s="92"/>
      <c r="AGW337" s="92"/>
      <c r="AGX337" s="92"/>
      <c r="AGY337" s="92"/>
      <c r="AGZ337" s="92"/>
      <c r="AHA337" s="92"/>
      <c r="AHB337" s="92"/>
      <c r="AHC337" s="92"/>
      <c r="AHD337" s="92"/>
      <c r="AHE337" s="92"/>
      <c r="AHF337" s="92"/>
      <c r="AHG337" s="92"/>
      <c r="AHH337" s="92"/>
      <c r="AHI337" s="92"/>
      <c r="AHJ337" s="92"/>
      <c r="AHK337" s="92"/>
      <c r="AHL337" s="92"/>
      <c r="AHM337" s="92"/>
      <c r="AHN337" s="92"/>
      <c r="AHO337" s="92"/>
      <c r="AHP337" s="92"/>
      <c r="AHQ337" s="92"/>
      <c r="AHR337" s="92"/>
      <c r="AHS337" s="92"/>
      <c r="AHT337" s="92"/>
      <c r="AHU337" s="92"/>
      <c r="AHV337" s="92"/>
      <c r="AHW337" s="92"/>
      <c r="AHX337" s="92"/>
      <c r="AHY337" s="92"/>
      <c r="AHZ337" s="92"/>
      <c r="AIA337" s="92"/>
      <c r="AIB337" s="92"/>
      <c r="AIC337" s="92"/>
      <c r="AID337" s="92"/>
      <c r="AIE337" s="92"/>
      <c r="AIF337" s="92"/>
      <c r="AIG337" s="92"/>
      <c r="AIH337" s="92"/>
      <c r="AII337" s="92"/>
      <c r="AIJ337" s="92"/>
      <c r="AIK337" s="92"/>
      <c r="AIL337" s="92"/>
      <c r="AIM337" s="92"/>
      <c r="AIN337" s="92"/>
      <c r="AIO337" s="92"/>
      <c r="AIP337" s="92"/>
      <c r="AIQ337" s="92"/>
      <c r="AIR337" s="92"/>
      <c r="AIS337" s="92"/>
      <c r="AIT337" s="92"/>
      <c r="AIU337" s="92"/>
      <c r="AIV337" s="92"/>
      <c r="AIW337" s="92"/>
      <c r="AIX337" s="92"/>
      <c r="AIY337" s="92"/>
      <c r="AIZ337" s="92"/>
      <c r="AJA337" s="92"/>
      <c r="AJB337" s="92"/>
      <c r="AJC337" s="92"/>
      <c r="AJD337" s="92"/>
      <c r="AJE337" s="92"/>
      <c r="AJF337" s="92"/>
      <c r="AJG337" s="92"/>
      <c r="AJH337" s="92"/>
      <c r="AJI337" s="92"/>
      <c r="AJJ337" s="92"/>
      <c r="AJK337" s="92"/>
    </row>
    <row r="338" spans="1:947" s="515" customFormat="1" ht="12.75" customHeight="1">
      <c r="A338" s="93"/>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c r="CM338" s="92"/>
      <c r="CN338" s="92"/>
      <c r="CO338" s="92"/>
      <c r="CP338" s="92"/>
      <c r="CQ338" s="92"/>
      <c r="CR338" s="92"/>
      <c r="CS338" s="92"/>
      <c r="CT338" s="92"/>
      <c r="CU338" s="92"/>
      <c r="CV338" s="92"/>
      <c r="CW338" s="92"/>
      <c r="CX338" s="92"/>
      <c r="CY338" s="92"/>
      <c r="CZ338" s="92"/>
      <c r="DA338" s="92"/>
      <c r="DB338" s="92"/>
      <c r="DC338" s="92"/>
      <c r="DD338" s="92"/>
      <c r="DE338" s="92"/>
      <c r="DF338" s="92"/>
      <c r="DG338" s="92"/>
      <c r="DH338" s="92"/>
      <c r="DI338" s="92"/>
      <c r="DJ338" s="92"/>
      <c r="DK338" s="92"/>
      <c r="DL338" s="92"/>
      <c r="DM338" s="92"/>
      <c r="DN338" s="92"/>
      <c r="DO338" s="92"/>
      <c r="DP338" s="92"/>
      <c r="DQ338" s="92"/>
      <c r="DR338" s="92"/>
      <c r="DS338" s="92"/>
      <c r="DT338" s="92"/>
      <c r="DU338" s="92"/>
      <c r="DV338" s="92"/>
      <c r="DW338" s="92"/>
      <c r="DX338" s="92"/>
      <c r="DY338" s="92"/>
      <c r="DZ338" s="92"/>
      <c r="EA338" s="92"/>
      <c r="EB338" s="92"/>
      <c r="EC338" s="92"/>
      <c r="ED338" s="92"/>
      <c r="EE338" s="92"/>
      <c r="EF338" s="92"/>
      <c r="EG338" s="92"/>
      <c r="EH338" s="92"/>
      <c r="EI338" s="92"/>
      <c r="EJ338" s="92"/>
      <c r="EK338" s="92"/>
      <c r="EL338" s="92"/>
      <c r="EM338" s="92"/>
      <c r="EN338" s="92"/>
      <c r="EO338" s="92"/>
      <c r="EP338" s="92"/>
      <c r="EQ338" s="92"/>
      <c r="ER338" s="92"/>
      <c r="ES338" s="92"/>
      <c r="ET338" s="92"/>
      <c r="EU338" s="92"/>
      <c r="EV338" s="92"/>
      <c r="EW338" s="92"/>
      <c r="EX338" s="92"/>
      <c r="EY338" s="92"/>
      <c r="EZ338" s="92"/>
      <c r="FA338" s="92"/>
      <c r="FB338" s="92"/>
      <c r="FC338" s="92"/>
      <c r="FD338" s="92"/>
      <c r="FE338" s="92"/>
      <c r="FF338" s="92"/>
      <c r="FG338" s="92"/>
      <c r="FH338" s="92"/>
      <c r="FI338" s="92"/>
      <c r="FJ338" s="92"/>
      <c r="FK338" s="92"/>
      <c r="FL338" s="92"/>
      <c r="FM338" s="92"/>
      <c r="FN338" s="92"/>
      <c r="FO338" s="92"/>
      <c r="FP338" s="92"/>
      <c r="FQ338" s="92"/>
      <c r="FR338" s="92"/>
      <c r="FS338" s="92"/>
      <c r="FT338" s="92"/>
      <c r="FU338" s="92"/>
      <c r="FV338" s="92"/>
      <c r="FW338" s="92"/>
      <c r="FX338" s="92"/>
      <c r="FY338" s="92"/>
      <c r="FZ338" s="92"/>
      <c r="GA338" s="92"/>
      <c r="GB338" s="92"/>
      <c r="GC338" s="92"/>
      <c r="GD338" s="92"/>
      <c r="GE338" s="92"/>
      <c r="GF338" s="92"/>
      <c r="GG338" s="92"/>
      <c r="GH338" s="92"/>
      <c r="GI338" s="92"/>
      <c r="GJ338" s="92"/>
      <c r="GK338" s="92"/>
      <c r="GL338" s="92"/>
      <c r="GM338" s="92"/>
      <c r="GN338" s="92"/>
      <c r="GO338" s="92"/>
      <c r="GP338" s="92"/>
      <c r="GQ338" s="92"/>
      <c r="GR338" s="92"/>
      <c r="GS338" s="92"/>
      <c r="GT338" s="92"/>
      <c r="GU338" s="92"/>
      <c r="GV338" s="92"/>
      <c r="GW338" s="92"/>
      <c r="GX338" s="92"/>
      <c r="GY338" s="92"/>
      <c r="GZ338" s="92"/>
      <c r="HA338" s="92"/>
      <c r="HB338" s="92"/>
      <c r="HC338" s="92"/>
      <c r="HD338" s="92"/>
      <c r="HE338" s="92"/>
      <c r="HF338" s="92"/>
      <c r="HG338" s="92"/>
      <c r="HH338" s="92"/>
      <c r="HI338" s="92"/>
      <c r="HJ338" s="92"/>
      <c r="HK338" s="92"/>
      <c r="HL338" s="92"/>
      <c r="HM338" s="92"/>
      <c r="HN338" s="92"/>
      <c r="HO338" s="92"/>
      <c r="HP338" s="92"/>
      <c r="HQ338" s="92"/>
      <c r="HR338" s="92"/>
      <c r="HS338" s="92"/>
      <c r="HT338" s="92"/>
      <c r="HU338" s="92"/>
      <c r="HV338" s="92"/>
      <c r="HW338" s="92"/>
      <c r="HX338" s="92"/>
      <c r="HY338" s="92"/>
      <c r="HZ338" s="92"/>
      <c r="IA338" s="92"/>
      <c r="IB338" s="92"/>
      <c r="IC338" s="92"/>
      <c r="ID338" s="92"/>
      <c r="IE338" s="92"/>
      <c r="IF338" s="92"/>
      <c r="IG338" s="92"/>
      <c r="IH338" s="92"/>
      <c r="II338" s="92"/>
      <c r="IJ338" s="92"/>
      <c r="IK338" s="92"/>
      <c r="IL338" s="92"/>
      <c r="IM338" s="92"/>
      <c r="IN338" s="92"/>
      <c r="IO338" s="92"/>
      <c r="IP338" s="92"/>
      <c r="IQ338" s="92"/>
      <c r="IR338" s="92"/>
      <c r="IS338" s="92"/>
      <c r="IT338" s="92"/>
      <c r="IU338" s="92"/>
      <c r="IV338" s="92"/>
      <c r="IW338" s="92"/>
      <c r="IX338" s="92"/>
      <c r="IY338" s="92"/>
      <c r="IZ338" s="92"/>
      <c r="JA338" s="92"/>
      <c r="JB338" s="92"/>
      <c r="JC338" s="92"/>
      <c r="JD338" s="92"/>
      <c r="JE338" s="92"/>
      <c r="JF338" s="92"/>
      <c r="JG338" s="92"/>
      <c r="JH338" s="92"/>
      <c r="JI338" s="92"/>
      <c r="JJ338" s="92"/>
      <c r="JK338" s="92"/>
      <c r="JL338" s="92"/>
      <c r="JM338" s="92"/>
      <c r="JN338" s="92"/>
      <c r="JO338" s="92"/>
      <c r="JP338" s="92"/>
      <c r="JQ338" s="92"/>
      <c r="JR338" s="92"/>
      <c r="JS338" s="92"/>
      <c r="JT338" s="92"/>
      <c r="JU338" s="92"/>
      <c r="JV338" s="92"/>
      <c r="JW338" s="92"/>
      <c r="JX338" s="92"/>
      <c r="JY338" s="92"/>
      <c r="JZ338" s="92"/>
      <c r="KA338" s="92"/>
      <c r="KB338" s="92"/>
      <c r="KC338" s="92"/>
      <c r="KD338" s="92"/>
      <c r="KE338" s="92"/>
      <c r="KF338" s="92"/>
      <c r="KG338" s="92"/>
      <c r="KH338" s="92"/>
      <c r="KI338" s="92"/>
      <c r="KJ338" s="92"/>
      <c r="KK338" s="92"/>
      <c r="KL338" s="92"/>
      <c r="KM338" s="92"/>
      <c r="KN338" s="92"/>
      <c r="KO338" s="92"/>
      <c r="KP338" s="92"/>
      <c r="KQ338" s="92"/>
      <c r="KR338" s="92"/>
      <c r="KS338" s="92"/>
      <c r="KT338" s="92"/>
      <c r="KU338" s="92"/>
      <c r="KV338" s="92"/>
      <c r="KW338" s="92"/>
      <c r="KX338" s="92"/>
      <c r="KY338" s="92"/>
      <c r="KZ338" s="92"/>
      <c r="LA338" s="92"/>
      <c r="LB338" s="92"/>
      <c r="LC338" s="92"/>
      <c r="LD338" s="92"/>
      <c r="LE338" s="92"/>
      <c r="LF338" s="92"/>
      <c r="LG338" s="92"/>
      <c r="LH338" s="92"/>
      <c r="LI338" s="92"/>
      <c r="LJ338" s="92"/>
      <c r="LK338" s="92"/>
      <c r="LL338" s="92"/>
      <c r="LM338" s="92"/>
      <c r="LN338" s="92"/>
      <c r="LO338" s="92"/>
      <c r="LP338" s="92"/>
      <c r="LQ338" s="92"/>
      <c r="LR338" s="92"/>
      <c r="LS338" s="92"/>
      <c r="LT338" s="92"/>
      <c r="LU338" s="92"/>
      <c r="LV338" s="92"/>
      <c r="LW338" s="92"/>
      <c r="LX338" s="92"/>
      <c r="LY338" s="92"/>
      <c r="LZ338" s="92"/>
      <c r="MA338" s="92"/>
      <c r="MB338" s="92"/>
      <c r="MC338" s="92"/>
      <c r="MD338" s="92"/>
      <c r="ME338" s="92"/>
      <c r="MF338" s="92"/>
      <c r="MG338" s="92"/>
      <c r="MH338" s="92"/>
      <c r="MI338" s="92"/>
      <c r="MJ338" s="92"/>
      <c r="MK338" s="92"/>
      <c r="ML338" s="92"/>
      <c r="MM338" s="92"/>
      <c r="MN338" s="92"/>
      <c r="MO338" s="92"/>
      <c r="MP338" s="92"/>
      <c r="MQ338" s="92"/>
      <c r="MR338" s="92"/>
      <c r="MS338" s="92"/>
      <c r="MT338" s="92"/>
      <c r="MU338" s="92"/>
      <c r="MV338" s="92"/>
      <c r="MW338" s="92"/>
      <c r="MX338" s="92"/>
      <c r="MY338" s="92"/>
      <c r="MZ338" s="92"/>
      <c r="NA338" s="92"/>
      <c r="NB338" s="92"/>
      <c r="NC338" s="92"/>
      <c r="ND338" s="92"/>
      <c r="NE338" s="92"/>
      <c r="NF338" s="92"/>
      <c r="NG338" s="92"/>
      <c r="NH338" s="92"/>
      <c r="NI338" s="92"/>
      <c r="NJ338" s="92"/>
      <c r="NK338" s="92"/>
      <c r="NL338" s="92"/>
      <c r="NM338" s="92"/>
      <c r="NN338" s="92"/>
      <c r="NO338" s="92"/>
      <c r="NP338" s="92"/>
      <c r="NQ338" s="92"/>
      <c r="NR338" s="92"/>
      <c r="NS338" s="92"/>
      <c r="NT338" s="92"/>
      <c r="NU338" s="92"/>
      <c r="NV338" s="92"/>
      <c r="NW338" s="92"/>
      <c r="NX338" s="92"/>
      <c r="NY338" s="92"/>
      <c r="NZ338" s="92"/>
      <c r="OA338" s="92"/>
      <c r="OB338" s="92"/>
      <c r="OC338" s="92"/>
      <c r="OD338" s="92"/>
      <c r="OE338" s="92"/>
      <c r="OF338" s="92"/>
      <c r="OG338" s="92"/>
      <c r="OH338" s="92"/>
      <c r="OI338" s="92"/>
      <c r="OJ338" s="92"/>
      <c r="OK338" s="92"/>
      <c r="OL338" s="92"/>
      <c r="OM338" s="92"/>
      <c r="ON338" s="92"/>
      <c r="OO338" s="92"/>
      <c r="OP338" s="92"/>
      <c r="OQ338" s="92"/>
      <c r="OR338" s="92"/>
      <c r="OS338" s="92"/>
      <c r="OT338" s="92"/>
      <c r="OU338" s="92"/>
      <c r="OV338" s="92"/>
      <c r="OW338" s="92"/>
      <c r="OX338" s="92"/>
      <c r="OY338" s="92"/>
      <c r="OZ338" s="92"/>
      <c r="PA338" s="92"/>
      <c r="PB338" s="92"/>
      <c r="PC338" s="92"/>
      <c r="PD338" s="92"/>
      <c r="PE338" s="92"/>
      <c r="PF338" s="92"/>
      <c r="PG338" s="92"/>
      <c r="PH338" s="92"/>
      <c r="PI338" s="92"/>
      <c r="PJ338" s="92"/>
      <c r="PK338" s="92"/>
      <c r="PL338" s="92"/>
      <c r="PM338" s="92"/>
      <c r="PN338" s="92"/>
      <c r="PO338" s="92"/>
      <c r="PP338" s="92"/>
      <c r="PQ338" s="92"/>
      <c r="PR338" s="92"/>
      <c r="PS338" s="92"/>
      <c r="PT338" s="92"/>
      <c r="PU338" s="92"/>
      <c r="PV338" s="92"/>
      <c r="PW338" s="92"/>
      <c r="PX338" s="92"/>
      <c r="PY338" s="92"/>
      <c r="PZ338" s="92"/>
      <c r="QA338" s="92"/>
      <c r="QB338" s="92"/>
      <c r="QC338" s="92"/>
      <c r="QD338" s="92"/>
      <c r="QE338" s="92"/>
      <c r="QF338" s="92"/>
      <c r="QG338" s="92"/>
      <c r="QH338" s="92"/>
      <c r="QI338" s="92"/>
      <c r="QJ338" s="92"/>
      <c r="QK338" s="92"/>
      <c r="QL338" s="92"/>
      <c r="QM338" s="92"/>
      <c r="QN338" s="92"/>
      <c r="QO338" s="92"/>
      <c r="QP338" s="92"/>
      <c r="QQ338" s="92"/>
      <c r="QR338" s="92"/>
      <c r="QS338" s="92"/>
      <c r="QT338" s="92"/>
      <c r="QU338" s="92"/>
      <c r="QV338" s="92"/>
      <c r="QW338" s="92"/>
      <c r="QX338" s="92"/>
      <c r="QY338" s="92"/>
      <c r="QZ338" s="92"/>
      <c r="RA338" s="92"/>
      <c r="RB338" s="92"/>
      <c r="RC338" s="92"/>
      <c r="RD338" s="92"/>
      <c r="RE338" s="92"/>
      <c r="RF338" s="92"/>
      <c r="RG338" s="92"/>
      <c r="RH338" s="92"/>
      <c r="RI338" s="92"/>
      <c r="RJ338" s="92"/>
      <c r="RK338" s="92"/>
      <c r="RL338" s="92"/>
      <c r="RM338" s="92"/>
      <c r="RN338" s="92"/>
      <c r="RO338" s="92"/>
      <c r="RP338" s="92"/>
      <c r="RQ338" s="92"/>
      <c r="RR338" s="92"/>
      <c r="RS338" s="92"/>
      <c r="RT338" s="92"/>
      <c r="RU338" s="92"/>
      <c r="RV338" s="92"/>
      <c r="RW338" s="92"/>
      <c r="RX338" s="92"/>
      <c r="RY338" s="92"/>
      <c r="RZ338" s="92"/>
      <c r="SA338" s="92"/>
      <c r="SB338" s="92"/>
      <c r="SC338" s="92"/>
      <c r="SD338" s="92"/>
      <c r="SE338" s="92"/>
      <c r="SF338" s="92"/>
      <c r="SG338" s="92"/>
      <c r="SH338" s="92"/>
      <c r="SI338" s="92"/>
      <c r="SJ338" s="92"/>
      <c r="SK338" s="92"/>
      <c r="SL338" s="92"/>
      <c r="SM338" s="92"/>
      <c r="SN338" s="92"/>
      <c r="SO338" s="92"/>
      <c r="SP338" s="92"/>
      <c r="SQ338" s="92"/>
      <c r="SR338" s="92"/>
      <c r="SS338" s="92"/>
      <c r="ST338" s="92"/>
      <c r="SU338" s="92"/>
      <c r="SV338" s="92"/>
      <c r="SW338" s="92"/>
      <c r="SX338" s="92"/>
      <c r="SY338" s="92"/>
      <c r="SZ338" s="92"/>
      <c r="TA338" s="92"/>
      <c r="TB338" s="92"/>
      <c r="TC338" s="92"/>
      <c r="TD338" s="92"/>
      <c r="TE338" s="92"/>
      <c r="TF338" s="92"/>
      <c r="TG338" s="92"/>
      <c r="TH338" s="92"/>
      <c r="TI338" s="92"/>
      <c r="TJ338" s="92"/>
      <c r="TK338" s="92"/>
      <c r="TL338" s="92"/>
      <c r="TM338" s="92"/>
      <c r="TN338" s="92"/>
      <c r="TO338" s="92"/>
      <c r="TP338" s="92"/>
      <c r="TQ338" s="92"/>
      <c r="TR338" s="92"/>
      <c r="TS338" s="92"/>
      <c r="TT338" s="92"/>
      <c r="TU338" s="92"/>
      <c r="TV338" s="92"/>
      <c r="TW338" s="92"/>
      <c r="TX338" s="92"/>
      <c r="TY338" s="92"/>
      <c r="TZ338" s="92"/>
      <c r="UA338" s="92"/>
      <c r="UB338" s="92"/>
      <c r="UC338" s="92"/>
      <c r="UD338" s="92"/>
      <c r="UE338" s="92"/>
      <c r="UF338" s="92"/>
      <c r="UG338" s="92"/>
      <c r="UH338" s="92"/>
      <c r="UI338" s="92"/>
      <c r="UJ338" s="92"/>
      <c r="UK338" s="92"/>
      <c r="UL338" s="92"/>
      <c r="UM338" s="92"/>
      <c r="UN338" s="92"/>
      <c r="UO338" s="92"/>
      <c r="UP338" s="92"/>
      <c r="UQ338" s="92"/>
      <c r="UR338" s="92"/>
      <c r="US338" s="92"/>
      <c r="UT338" s="92"/>
      <c r="UU338" s="92"/>
      <c r="UV338" s="92"/>
      <c r="UW338" s="92"/>
      <c r="UX338" s="92"/>
      <c r="UY338" s="92"/>
      <c r="UZ338" s="92"/>
      <c r="VA338" s="92"/>
      <c r="VB338" s="92"/>
      <c r="VC338" s="92"/>
      <c r="VD338" s="92"/>
      <c r="VE338" s="92"/>
      <c r="VF338" s="92"/>
      <c r="VG338" s="92"/>
      <c r="VH338" s="92"/>
      <c r="VI338" s="92"/>
      <c r="VJ338" s="92"/>
      <c r="VK338" s="92"/>
      <c r="VL338" s="92"/>
      <c r="VM338" s="92"/>
      <c r="VN338" s="92"/>
      <c r="VO338" s="92"/>
      <c r="VP338" s="92"/>
      <c r="VQ338" s="92"/>
      <c r="VR338" s="92"/>
      <c r="VS338" s="92"/>
      <c r="VT338" s="92"/>
      <c r="VU338" s="92"/>
      <c r="VV338" s="92"/>
      <c r="VW338" s="92"/>
      <c r="VX338" s="92"/>
      <c r="VY338" s="92"/>
      <c r="VZ338" s="92"/>
      <c r="WA338" s="92"/>
      <c r="WB338" s="92"/>
      <c r="WC338" s="92"/>
      <c r="WD338" s="92"/>
      <c r="WE338" s="92"/>
      <c r="WF338" s="92"/>
      <c r="WG338" s="92"/>
      <c r="WH338" s="92"/>
      <c r="WI338" s="92"/>
      <c r="WJ338" s="92"/>
      <c r="WK338" s="92"/>
      <c r="WL338" s="92"/>
      <c r="WM338" s="92"/>
      <c r="WN338" s="92"/>
      <c r="WO338" s="92"/>
      <c r="WP338" s="92"/>
      <c r="WQ338" s="92"/>
      <c r="WR338" s="92"/>
      <c r="WS338" s="92"/>
      <c r="WT338" s="92"/>
      <c r="WU338" s="92"/>
      <c r="WV338" s="92"/>
      <c r="WW338" s="92"/>
      <c r="WX338" s="92"/>
      <c r="WY338" s="92"/>
      <c r="WZ338" s="92"/>
      <c r="XA338" s="92"/>
      <c r="XB338" s="92"/>
      <c r="XC338" s="92"/>
      <c r="XD338" s="92"/>
      <c r="XE338" s="92"/>
      <c r="XF338" s="92"/>
      <c r="XG338" s="92"/>
      <c r="XH338" s="92"/>
      <c r="XI338" s="92"/>
      <c r="XJ338" s="92"/>
      <c r="XK338" s="92"/>
      <c r="XL338" s="92"/>
      <c r="XM338" s="92"/>
      <c r="XN338" s="92"/>
      <c r="XO338" s="92"/>
      <c r="XP338" s="92"/>
      <c r="XQ338" s="92"/>
      <c r="XR338" s="92"/>
      <c r="XS338" s="92"/>
      <c r="XT338" s="92"/>
      <c r="XU338" s="92"/>
      <c r="XV338" s="92"/>
      <c r="XW338" s="92"/>
      <c r="XX338" s="92"/>
      <c r="XY338" s="92"/>
      <c r="XZ338" s="92"/>
      <c r="YA338" s="92"/>
      <c r="YB338" s="92"/>
      <c r="YC338" s="92"/>
      <c r="YD338" s="92"/>
      <c r="YE338" s="92"/>
      <c r="YF338" s="92"/>
      <c r="YG338" s="92"/>
      <c r="YH338" s="92"/>
      <c r="YI338" s="92"/>
      <c r="YJ338" s="92"/>
      <c r="YK338" s="92"/>
      <c r="YL338" s="92"/>
      <c r="YM338" s="92"/>
      <c r="YN338" s="92"/>
      <c r="YO338" s="92"/>
      <c r="YP338" s="92"/>
      <c r="YQ338" s="92"/>
      <c r="YR338" s="92"/>
      <c r="YS338" s="92"/>
      <c r="YT338" s="92"/>
      <c r="YU338" s="92"/>
      <c r="YV338" s="92"/>
      <c r="YW338" s="92"/>
      <c r="YX338" s="92"/>
      <c r="YY338" s="92"/>
      <c r="YZ338" s="92"/>
      <c r="ZA338" s="92"/>
      <c r="ZB338" s="92"/>
      <c r="ZC338" s="92"/>
      <c r="ZD338" s="92"/>
      <c r="ZE338" s="92"/>
      <c r="ZF338" s="92"/>
      <c r="ZG338" s="92"/>
      <c r="ZH338" s="92"/>
      <c r="ZI338" s="92"/>
      <c r="ZJ338" s="92"/>
      <c r="ZK338" s="92"/>
      <c r="ZL338" s="92"/>
      <c r="ZM338" s="92"/>
      <c r="ZN338" s="92"/>
      <c r="ZO338" s="92"/>
      <c r="ZP338" s="92"/>
      <c r="ZQ338" s="92"/>
      <c r="ZR338" s="92"/>
      <c r="ZS338" s="92"/>
      <c r="ZT338" s="92"/>
      <c r="ZU338" s="92"/>
      <c r="ZV338" s="92"/>
      <c r="ZW338" s="92"/>
      <c r="ZX338" s="92"/>
      <c r="ZY338" s="92"/>
      <c r="ZZ338" s="92"/>
      <c r="AAA338" s="92"/>
      <c r="AAB338" s="92"/>
      <c r="AAC338" s="92"/>
      <c r="AAD338" s="92"/>
      <c r="AAE338" s="92"/>
      <c r="AAF338" s="92"/>
      <c r="AAG338" s="92"/>
      <c r="AAH338" s="92"/>
      <c r="AAI338" s="92"/>
      <c r="AAJ338" s="92"/>
      <c r="AAK338" s="92"/>
      <c r="AAL338" s="92"/>
      <c r="AAM338" s="92"/>
      <c r="AAN338" s="92"/>
      <c r="AAO338" s="92"/>
      <c r="AAP338" s="92"/>
      <c r="AAQ338" s="92"/>
      <c r="AAR338" s="92"/>
      <c r="AAS338" s="92"/>
      <c r="AAT338" s="92"/>
      <c r="AAU338" s="92"/>
      <c r="AAV338" s="92"/>
      <c r="AAW338" s="92"/>
      <c r="AAX338" s="92"/>
      <c r="AAY338" s="92"/>
      <c r="AAZ338" s="92"/>
      <c r="ABA338" s="92"/>
      <c r="ABB338" s="92"/>
      <c r="ABC338" s="92"/>
      <c r="ABD338" s="92"/>
      <c r="ABE338" s="92"/>
      <c r="ABF338" s="92"/>
      <c r="ABG338" s="92"/>
      <c r="ABH338" s="92"/>
      <c r="ABI338" s="92"/>
      <c r="ABJ338" s="92"/>
      <c r="ABK338" s="92"/>
      <c r="ABL338" s="92"/>
      <c r="ABM338" s="92"/>
      <c r="ABN338" s="92"/>
      <c r="ABO338" s="92"/>
      <c r="ABP338" s="92"/>
      <c r="ABQ338" s="92"/>
      <c r="ABR338" s="92"/>
      <c r="ABS338" s="92"/>
      <c r="ABT338" s="92"/>
      <c r="ABU338" s="92"/>
      <c r="ABV338" s="92"/>
      <c r="ABW338" s="92"/>
      <c r="ABX338" s="92"/>
      <c r="ABY338" s="92"/>
      <c r="ABZ338" s="92"/>
      <c r="ACA338" s="92"/>
      <c r="ACB338" s="92"/>
      <c r="ACC338" s="92"/>
      <c r="ACD338" s="92"/>
      <c r="ACE338" s="92"/>
      <c r="ACF338" s="92"/>
      <c r="ACG338" s="92"/>
      <c r="ACH338" s="92"/>
      <c r="ACI338" s="92"/>
      <c r="ACJ338" s="92"/>
      <c r="ACK338" s="92"/>
      <c r="ACL338" s="92"/>
      <c r="ACM338" s="92"/>
      <c r="ACN338" s="92"/>
      <c r="ACO338" s="92"/>
      <c r="ACP338" s="92"/>
      <c r="ACQ338" s="92"/>
      <c r="ACR338" s="92"/>
      <c r="ACS338" s="92"/>
      <c r="ACT338" s="92"/>
      <c r="ACU338" s="92"/>
      <c r="ACV338" s="92"/>
      <c r="ACW338" s="92"/>
      <c r="ACX338" s="92"/>
      <c r="ACY338" s="92"/>
      <c r="ACZ338" s="92"/>
      <c r="ADA338" s="92"/>
      <c r="ADB338" s="92"/>
      <c r="ADC338" s="92"/>
      <c r="ADD338" s="92"/>
      <c r="ADE338" s="92"/>
      <c r="ADF338" s="92"/>
      <c r="ADG338" s="92"/>
      <c r="ADH338" s="92"/>
      <c r="ADI338" s="92"/>
      <c r="ADJ338" s="92"/>
      <c r="ADK338" s="92"/>
      <c r="ADL338" s="92"/>
      <c r="ADM338" s="92"/>
      <c r="ADN338" s="92"/>
      <c r="ADO338" s="92"/>
      <c r="ADP338" s="92"/>
      <c r="ADQ338" s="92"/>
      <c r="ADR338" s="92"/>
      <c r="ADS338" s="92"/>
      <c r="ADT338" s="92"/>
      <c r="ADU338" s="92"/>
      <c r="ADV338" s="92"/>
      <c r="ADW338" s="92"/>
      <c r="ADX338" s="92"/>
      <c r="ADY338" s="92"/>
      <c r="ADZ338" s="92"/>
      <c r="AEA338" s="92"/>
      <c r="AEB338" s="92"/>
      <c r="AEC338" s="92"/>
      <c r="AED338" s="92"/>
      <c r="AEE338" s="92"/>
      <c r="AEF338" s="92"/>
      <c r="AEG338" s="92"/>
      <c r="AEH338" s="92"/>
      <c r="AEI338" s="92"/>
      <c r="AEJ338" s="92"/>
      <c r="AEK338" s="92"/>
      <c r="AEL338" s="92"/>
      <c r="AEM338" s="92"/>
      <c r="AEN338" s="92"/>
      <c r="AEO338" s="92"/>
      <c r="AEP338" s="92"/>
      <c r="AEQ338" s="92"/>
      <c r="AER338" s="92"/>
      <c r="AES338" s="92"/>
      <c r="AET338" s="92"/>
      <c r="AEU338" s="92"/>
      <c r="AEV338" s="92"/>
      <c r="AEW338" s="92"/>
      <c r="AEX338" s="92"/>
      <c r="AEY338" s="92"/>
      <c r="AEZ338" s="92"/>
      <c r="AFA338" s="92"/>
      <c r="AFB338" s="92"/>
      <c r="AFC338" s="92"/>
      <c r="AFD338" s="92"/>
      <c r="AFE338" s="92"/>
      <c r="AFF338" s="92"/>
      <c r="AFG338" s="92"/>
      <c r="AFH338" s="92"/>
      <c r="AFI338" s="92"/>
      <c r="AFJ338" s="92"/>
      <c r="AFK338" s="92"/>
      <c r="AFL338" s="92"/>
      <c r="AFM338" s="92"/>
      <c r="AFN338" s="92"/>
      <c r="AFO338" s="92"/>
      <c r="AFP338" s="92"/>
      <c r="AFQ338" s="92"/>
      <c r="AFR338" s="92"/>
      <c r="AFS338" s="92"/>
      <c r="AFT338" s="92"/>
      <c r="AFU338" s="92"/>
      <c r="AFV338" s="92"/>
      <c r="AFW338" s="92"/>
      <c r="AFX338" s="92"/>
      <c r="AFY338" s="92"/>
      <c r="AFZ338" s="92"/>
      <c r="AGA338" s="92"/>
      <c r="AGB338" s="92"/>
      <c r="AGC338" s="92"/>
      <c r="AGD338" s="92"/>
      <c r="AGE338" s="92"/>
      <c r="AGF338" s="92"/>
      <c r="AGG338" s="92"/>
      <c r="AGH338" s="92"/>
      <c r="AGI338" s="92"/>
      <c r="AGJ338" s="92"/>
      <c r="AGK338" s="92"/>
      <c r="AGL338" s="92"/>
      <c r="AGM338" s="92"/>
      <c r="AGN338" s="92"/>
      <c r="AGO338" s="92"/>
      <c r="AGP338" s="92"/>
      <c r="AGQ338" s="92"/>
      <c r="AGR338" s="92"/>
      <c r="AGS338" s="92"/>
      <c r="AGT338" s="92"/>
      <c r="AGU338" s="92"/>
      <c r="AGV338" s="92"/>
      <c r="AGW338" s="92"/>
      <c r="AGX338" s="92"/>
      <c r="AGY338" s="92"/>
      <c r="AGZ338" s="92"/>
      <c r="AHA338" s="92"/>
      <c r="AHB338" s="92"/>
      <c r="AHC338" s="92"/>
      <c r="AHD338" s="92"/>
      <c r="AHE338" s="92"/>
      <c r="AHF338" s="92"/>
      <c r="AHG338" s="92"/>
      <c r="AHH338" s="92"/>
      <c r="AHI338" s="92"/>
      <c r="AHJ338" s="92"/>
      <c r="AHK338" s="92"/>
      <c r="AHL338" s="92"/>
      <c r="AHM338" s="92"/>
      <c r="AHN338" s="92"/>
      <c r="AHO338" s="92"/>
      <c r="AHP338" s="92"/>
      <c r="AHQ338" s="92"/>
      <c r="AHR338" s="92"/>
      <c r="AHS338" s="92"/>
      <c r="AHT338" s="92"/>
      <c r="AHU338" s="92"/>
      <c r="AHV338" s="92"/>
      <c r="AHW338" s="92"/>
      <c r="AHX338" s="92"/>
      <c r="AHY338" s="92"/>
      <c r="AHZ338" s="92"/>
      <c r="AIA338" s="92"/>
      <c r="AIB338" s="92"/>
      <c r="AIC338" s="92"/>
      <c r="AID338" s="92"/>
      <c r="AIE338" s="92"/>
      <c r="AIF338" s="92"/>
      <c r="AIG338" s="92"/>
      <c r="AIH338" s="92"/>
      <c r="AII338" s="92"/>
      <c r="AIJ338" s="92"/>
      <c r="AIK338" s="92"/>
      <c r="AIL338" s="92"/>
      <c r="AIM338" s="92"/>
      <c r="AIN338" s="92"/>
      <c r="AIO338" s="92"/>
      <c r="AIP338" s="92"/>
      <c r="AIQ338" s="92"/>
      <c r="AIR338" s="92"/>
      <c r="AIS338" s="92"/>
      <c r="AIT338" s="92"/>
      <c r="AIU338" s="92"/>
      <c r="AIV338" s="92"/>
      <c r="AIW338" s="92"/>
      <c r="AIX338" s="92"/>
      <c r="AIY338" s="92"/>
      <c r="AIZ338" s="92"/>
      <c r="AJA338" s="92"/>
      <c r="AJB338" s="92"/>
      <c r="AJC338" s="92"/>
      <c r="AJD338" s="92"/>
      <c r="AJE338" s="92"/>
      <c r="AJF338" s="92"/>
      <c r="AJG338" s="92"/>
      <c r="AJH338" s="92"/>
      <c r="AJI338" s="92"/>
      <c r="AJJ338" s="92"/>
      <c r="AJK338" s="92"/>
    </row>
    <row r="339" spans="1:947" s="515" customFormat="1" ht="12.75" customHeight="1">
      <c r="A339" s="93"/>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c r="CK339" s="92"/>
      <c r="CL339" s="92"/>
      <c r="CM339" s="92"/>
      <c r="CN339" s="92"/>
      <c r="CO339" s="92"/>
      <c r="CP339" s="92"/>
      <c r="CQ339" s="92"/>
      <c r="CR339" s="92"/>
      <c r="CS339" s="92"/>
      <c r="CT339" s="92"/>
      <c r="CU339" s="92"/>
      <c r="CV339" s="92"/>
      <c r="CW339" s="92"/>
      <c r="CX339" s="92"/>
      <c r="CY339" s="92"/>
      <c r="CZ339" s="92"/>
      <c r="DA339" s="92"/>
      <c r="DB339" s="92"/>
      <c r="DC339" s="92"/>
      <c r="DD339" s="92"/>
      <c r="DE339" s="92"/>
      <c r="DF339" s="92"/>
      <c r="DG339" s="92"/>
      <c r="DH339" s="92"/>
      <c r="DI339" s="92"/>
      <c r="DJ339" s="92"/>
      <c r="DK339" s="92"/>
      <c r="DL339" s="92"/>
      <c r="DM339" s="92"/>
      <c r="DN339" s="92"/>
      <c r="DO339" s="92"/>
      <c r="DP339" s="92"/>
      <c r="DQ339" s="92"/>
      <c r="DR339" s="92"/>
      <c r="DS339" s="92"/>
      <c r="DT339" s="92"/>
      <c r="DU339" s="92"/>
      <c r="DV339" s="92"/>
      <c r="DW339" s="92"/>
      <c r="DX339" s="92"/>
      <c r="DY339" s="92"/>
      <c r="DZ339" s="92"/>
      <c r="EA339" s="92"/>
      <c r="EB339" s="92"/>
      <c r="EC339" s="92"/>
      <c r="ED339" s="92"/>
      <c r="EE339" s="92"/>
      <c r="EF339" s="92"/>
      <c r="EG339" s="92"/>
      <c r="EH339" s="92"/>
      <c r="EI339" s="92"/>
      <c r="EJ339" s="92"/>
      <c r="EK339" s="92"/>
      <c r="EL339" s="92"/>
      <c r="EM339" s="92"/>
      <c r="EN339" s="92"/>
      <c r="EO339" s="92"/>
      <c r="EP339" s="92"/>
      <c r="EQ339" s="92"/>
      <c r="ER339" s="92"/>
      <c r="ES339" s="92"/>
      <c r="ET339" s="92"/>
      <c r="EU339" s="92"/>
      <c r="EV339" s="92"/>
      <c r="EW339" s="92"/>
      <c r="EX339" s="92"/>
      <c r="EY339" s="92"/>
      <c r="EZ339" s="92"/>
      <c r="FA339" s="92"/>
      <c r="FB339" s="92"/>
      <c r="FC339" s="92"/>
      <c r="FD339" s="92"/>
      <c r="FE339" s="92"/>
      <c r="FF339" s="92"/>
      <c r="FG339" s="92"/>
      <c r="FH339" s="92"/>
      <c r="FI339" s="92"/>
      <c r="FJ339" s="92"/>
      <c r="FK339" s="92"/>
      <c r="FL339" s="92"/>
      <c r="FM339" s="92"/>
      <c r="FN339" s="92"/>
      <c r="FO339" s="92"/>
      <c r="FP339" s="92"/>
      <c r="FQ339" s="92"/>
      <c r="FR339" s="92"/>
      <c r="FS339" s="92"/>
      <c r="FT339" s="92"/>
      <c r="FU339" s="92"/>
      <c r="FV339" s="92"/>
      <c r="FW339" s="92"/>
      <c r="FX339" s="92"/>
      <c r="FY339" s="92"/>
      <c r="FZ339" s="92"/>
      <c r="GA339" s="92"/>
      <c r="GB339" s="92"/>
      <c r="GC339" s="92"/>
      <c r="GD339" s="92"/>
      <c r="GE339" s="92"/>
      <c r="GF339" s="92"/>
      <c r="GG339" s="92"/>
      <c r="GH339" s="92"/>
      <c r="GI339" s="92"/>
      <c r="GJ339" s="92"/>
      <c r="GK339" s="92"/>
      <c r="GL339" s="92"/>
      <c r="GM339" s="92"/>
      <c r="GN339" s="92"/>
      <c r="GO339" s="92"/>
      <c r="GP339" s="92"/>
      <c r="GQ339" s="92"/>
      <c r="GR339" s="92"/>
      <c r="GS339" s="92"/>
      <c r="GT339" s="92"/>
      <c r="GU339" s="92"/>
      <c r="GV339" s="92"/>
      <c r="GW339" s="92"/>
      <c r="GX339" s="92"/>
      <c r="GY339" s="92"/>
      <c r="GZ339" s="92"/>
      <c r="HA339" s="92"/>
      <c r="HB339" s="92"/>
      <c r="HC339" s="92"/>
      <c r="HD339" s="92"/>
      <c r="HE339" s="92"/>
      <c r="HF339" s="92"/>
      <c r="HG339" s="92"/>
      <c r="HH339" s="92"/>
      <c r="HI339" s="92"/>
      <c r="HJ339" s="92"/>
      <c r="HK339" s="92"/>
      <c r="HL339" s="92"/>
      <c r="HM339" s="92"/>
      <c r="HN339" s="92"/>
      <c r="HO339" s="92"/>
      <c r="HP339" s="92"/>
      <c r="HQ339" s="92"/>
      <c r="HR339" s="92"/>
      <c r="HS339" s="92"/>
      <c r="HT339" s="92"/>
      <c r="HU339" s="92"/>
      <c r="HV339" s="92"/>
      <c r="HW339" s="92"/>
      <c r="HX339" s="92"/>
      <c r="HY339" s="92"/>
      <c r="HZ339" s="92"/>
      <c r="IA339" s="92"/>
      <c r="IB339" s="92"/>
      <c r="IC339" s="92"/>
      <c r="ID339" s="92"/>
      <c r="IE339" s="92"/>
      <c r="IF339" s="92"/>
      <c r="IG339" s="92"/>
      <c r="IH339" s="92"/>
      <c r="II339" s="92"/>
      <c r="IJ339" s="92"/>
      <c r="IK339" s="92"/>
      <c r="IL339" s="92"/>
      <c r="IM339" s="92"/>
      <c r="IN339" s="92"/>
      <c r="IO339" s="92"/>
      <c r="IP339" s="92"/>
      <c r="IQ339" s="92"/>
      <c r="IR339" s="92"/>
      <c r="IS339" s="92"/>
      <c r="IT339" s="92"/>
      <c r="IU339" s="92"/>
      <c r="IV339" s="92"/>
      <c r="IW339" s="92"/>
      <c r="IX339" s="92"/>
      <c r="IY339" s="92"/>
      <c r="IZ339" s="92"/>
      <c r="JA339" s="92"/>
      <c r="JB339" s="92"/>
      <c r="JC339" s="92"/>
      <c r="JD339" s="92"/>
      <c r="JE339" s="92"/>
      <c r="JF339" s="92"/>
      <c r="JG339" s="92"/>
      <c r="JH339" s="92"/>
      <c r="JI339" s="92"/>
      <c r="JJ339" s="92"/>
      <c r="JK339" s="92"/>
      <c r="JL339" s="92"/>
      <c r="JM339" s="92"/>
      <c r="JN339" s="92"/>
      <c r="JO339" s="92"/>
      <c r="JP339" s="92"/>
      <c r="JQ339" s="92"/>
      <c r="JR339" s="92"/>
      <c r="JS339" s="92"/>
      <c r="JT339" s="92"/>
      <c r="JU339" s="92"/>
      <c r="JV339" s="92"/>
      <c r="JW339" s="92"/>
      <c r="JX339" s="92"/>
      <c r="JY339" s="92"/>
      <c r="JZ339" s="92"/>
      <c r="KA339" s="92"/>
      <c r="KB339" s="92"/>
      <c r="KC339" s="92"/>
      <c r="KD339" s="92"/>
      <c r="KE339" s="92"/>
      <c r="KF339" s="92"/>
      <c r="KG339" s="92"/>
      <c r="KH339" s="92"/>
      <c r="KI339" s="92"/>
      <c r="KJ339" s="92"/>
      <c r="KK339" s="92"/>
      <c r="KL339" s="92"/>
      <c r="KM339" s="92"/>
      <c r="KN339" s="92"/>
      <c r="KO339" s="92"/>
      <c r="KP339" s="92"/>
      <c r="KQ339" s="92"/>
      <c r="KR339" s="92"/>
      <c r="KS339" s="92"/>
      <c r="KT339" s="92"/>
      <c r="KU339" s="92"/>
      <c r="KV339" s="92"/>
      <c r="KW339" s="92"/>
      <c r="KX339" s="92"/>
      <c r="KY339" s="92"/>
      <c r="KZ339" s="92"/>
      <c r="LA339" s="92"/>
      <c r="LB339" s="92"/>
      <c r="LC339" s="92"/>
      <c r="LD339" s="92"/>
      <c r="LE339" s="92"/>
      <c r="LF339" s="92"/>
      <c r="LG339" s="92"/>
      <c r="LH339" s="92"/>
      <c r="LI339" s="92"/>
      <c r="LJ339" s="92"/>
      <c r="LK339" s="92"/>
      <c r="LL339" s="92"/>
      <c r="LM339" s="92"/>
      <c r="LN339" s="92"/>
      <c r="LO339" s="92"/>
      <c r="LP339" s="92"/>
      <c r="LQ339" s="92"/>
      <c r="LR339" s="92"/>
      <c r="LS339" s="92"/>
      <c r="LT339" s="92"/>
      <c r="LU339" s="92"/>
      <c r="LV339" s="92"/>
      <c r="LW339" s="92"/>
      <c r="LX339" s="92"/>
      <c r="LY339" s="92"/>
      <c r="LZ339" s="92"/>
      <c r="MA339" s="92"/>
      <c r="MB339" s="92"/>
      <c r="MC339" s="92"/>
      <c r="MD339" s="92"/>
      <c r="ME339" s="92"/>
      <c r="MF339" s="92"/>
      <c r="MG339" s="92"/>
      <c r="MH339" s="92"/>
      <c r="MI339" s="92"/>
      <c r="MJ339" s="92"/>
      <c r="MK339" s="92"/>
      <c r="ML339" s="92"/>
      <c r="MM339" s="92"/>
      <c r="MN339" s="92"/>
      <c r="MO339" s="92"/>
      <c r="MP339" s="92"/>
      <c r="MQ339" s="92"/>
      <c r="MR339" s="92"/>
      <c r="MS339" s="92"/>
      <c r="MT339" s="92"/>
      <c r="MU339" s="92"/>
      <c r="MV339" s="92"/>
      <c r="MW339" s="92"/>
      <c r="MX339" s="92"/>
      <c r="MY339" s="92"/>
      <c r="MZ339" s="92"/>
      <c r="NA339" s="92"/>
      <c r="NB339" s="92"/>
      <c r="NC339" s="92"/>
      <c r="ND339" s="92"/>
      <c r="NE339" s="92"/>
      <c r="NF339" s="92"/>
      <c r="NG339" s="92"/>
      <c r="NH339" s="92"/>
      <c r="NI339" s="92"/>
      <c r="NJ339" s="92"/>
      <c r="NK339" s="92"/>
      <c r="NL339" s="92"/>
      <c r="NM339" s="92"/>
      <c r="NN339" s="92"/>
      <c r="NO339" s="92"/>
      <c r="NP339" s="92"/>
      <c r="NQ339" s="92"/>
      <c r="NR339" s="92"/>
      <c r="NS339" s="92"/>
      <c r="NT339" s="92"/>
      <c r="NU339" s="92"/>
      <c r="NV339" s="92"/>
      <c r="NW339" s="92"/>
      <c r="NX339" s="92"/>
      <c r="NY339" s="92"/>
      <c r="NZ339" s="92"/>
      <c r="OA339" s="92"/>
      <c r="OB339" s="92"/>
      <c r="OC339" s="92"/>
      <c r="OD339" s="92"/>
      <c r="OE339" s="92"/>
      <c r="OF339" s="92"/>
      <c r="OG339" s="92"/>
      <c r="OH339" s="92"/>
      <c r="OI339" s="92"/>
      <c r="OJ339" s="92"/>
      <c r="OK339" s="92"/>
      <c r="OL339" s="92"/>
      <c r="OM339" s="92"/>
      <c r="ON339" s="92"/>
      <c r="OO339" s="92"/>
      <c r="OP339" s="92"/>
      <c r="OQ339" s="92"/>
      <c r="OR339" s="92"/>
      <c r="OS339" s="92"/>
      <c r="OT339" s="92"/>
      <c r="OU339" s="92"/>
      <c r="OV339" s="92"/>
      <c r="OW339" s="92"/>
      <c r="OX339" s="92"/>
      <c r="OY339" s="92"/>
      <c r="OZ339" s="92"/>
      <c r="PA339" s="92"/>
      <c r="PB339" s="92"/>
      <c r="PC339" s="92"/>
      <c r="PD339" s="92"/>
      <c r="PE339" s="92"/>
      <c r="PF339" s="92"/>
      <c r="PG339" s="92"/>
      <c r="PH339" s="92"/>
      <c r="PI339" s="92"/>
      <c r="PJ339" s="92"/>
      <c r="PK339" s="92"/>
      <c r="PL339" s="92"/>
      <c r="PM339" s="92"/>
      <c r="PN339" s="92"/>
      <c r="PO339" s="92"/>
      <c r="PP339" s="92"/>
      <c r="PQ339" s="92"/>
      <c r="PR339" s="92"/>
      <c r="PS339" s="92"/>
      <c r="PT339" s="92"/>
      <c r="PU339" s="92"/>
      <c r="PV339" s="92"/>
      <c r="PW339" s="92"/>
      <c r="PX339" s="92"/>
      <c r="PY339" s="92"/>
      <c r="PZ339" s="92"/>
      <c r="QA339" s="92"/>
      <c r="QB339" s="92"/>
      <c r="QC339" s="92"/>
      <c r="QD339" s="92"/>
      <c r="QE339" s="92"/>
      <c r="QF339" s="92"/>
      <c r="QG339" s="92"/>
      <c r="QH339" s="92"/>
      <c r="QI339" s="92"/>
      <c r="QJ339" s="92"/>
      <c r="QK339" s="92"/>
      <c r="QL339" s="92"/>
      <c r="QM339" s="92"/>
      <c r="QN339" s="92"/>
      <c r="QO339" s="92"/>
      <c r="QP339" s="92"/>
      <c r="QQ339" s="92"/>
      <c r="QR339" s="92"/>
      <c r="QS339" s="92"/>
      <c r="QT339" s="92"/>
      <c r="QU339" s="92"/>
      <c r="QV339" s="92"/>
      <c r="QW339" s="92"/>
      <c r="QX339" s="92"/>
      <c r="QY339" s="92"/>
      <c r="QZ339" s="92"/>
      <c r="RA339" s="92"/>
      <c r="RB339" s="92"/>
      <c r="RC339" s="92"/>
      <c r="RD339" s="92"/>
      <c r="RE339" s="92"/>
      <c r="RF339" s="92"/>
      <c r="RG339" s="92"/>
      <c r="RH339" s="92"/>
      <c r="RI339" s="92"/>
      <c r="RJ339" s="92"/>
      <c r="RK339" s="92"/>
      <c r="RL339" s="92"/>
      <c r="RM339" s="92"/>
      <c r="RN339" s="92"/>
      <c r="RO339" s="92"/>
      <c r="RP339" s="92"/>
      <c r="RQ339" s="92"/>
      <c r="RR339" s="92"/>
      <c r="RS339" s="92"/>
      <c r="RT339" s="92"/>
      <c r="RU339" s="92"/>
      <c r="RV339" s="92"/>
      <c r="RW339" s="92"/>
      <c r="RX339" s="92"/>
      <c r="RY339" s="92"/>
      <c r="RZ339" s="92"/>
      <c r="SA339" s="92"/>
      <c r="SB339" s="92"/>
      <c r="SC339" s="92"/>
      <c r="SD339" s="92"/>
      <c r="SE339" s="92"/>
      <c r="SF339" s="92"/>
      <c r="SG339" s="92"/>
      <c r="SH339" s="92"/>
      <c r="SI339" s="92"/>
      <c r="SJ339" s="92"/>
      <c r="SK339" s="92"/>
      <c r="SL339" s="92"/>
      <c r="SM339" s="92"/>
      <c r="SN339" s="92"/>
      <c r="SO339" s="92"/>
      <c r="SP339" s="92"/>
      <c r="SQ339" s="92"/>
      <c r="SR339" s="92"/>
      <c r="SS339" s="92"/>
      <c r="ST339" s="92"/>
      <c r="SU339" s="92"/>
      <c r="SV339" s="92"/>
      <c r="SW339" s="92"/>
      <c r="SX339" s="92"/>
      <c r="SY339" s="92"/>
      <c r="SZ339" s="92"/>
      <c r="TA339" s="92"/>
      <c r="TB339" s="92"/>
      <c r="TC339" s="92"/>
      <c r="TD339" s="92"/>
      <c r="TE339" s="92"/>
      <c r="TF339" s="92"/>
      <c r="TG339" s="92"/>
      <c r="TH339" s="92"/>
      <c r="TI339" s="92"/>
      <c r="TJ339" s="92"/>
      <c r="TK339" s="92"/>
      <c r="TL339" s="92"/>
      <c r="TM339" s="92"/>
      <c r="TN339" s="92"/>
      <c r="TO339" s="92"/>
      <c r="TP339" s="92"/>
      <c r="TQ339" s="92"/>
      <c r="TR339" s="92"/>
      <c r="TS339" s="92"/>
      <c r="TT339" s="92"/>
      <c r="TU339" s="92"/>
      <c r="TV339" s="92"/>
      <c r="TW339" s="92"/>
      <c r="TX339" s="92"/>
      <c r="TY339" s="92"/>
      <c r="TZ339" s="92"/>
      <c r="UA339" s="92"/>
      <c r="UB339" s="92"/>
      <c r="UC339" s="92"/>
      <c r="UD339" s="92"/>
      <c r="UE339" s="92"/>
      <c r="UF339" s="92"/>
      <c r="UG339" s="92"/>
      <c r="UH339" s="92"/>
      <c r="UI339" s="92"/>
      <c r="UJ339" s="92"/>
      <c r="UK339" s="92"/>
      <c r="UL339" s="92"/>
      <c r="UM339" s="92"/>
      <c r="UN339" s="92"/>
      <c r="UO339" s="92"/>
      <c r="UP339" s="92"/>
      <c r="UQ339" s="92"/>
      <c r="UR339" s="92"/>
      <c r="US339" s="92"/>
      <c r="UT339" s="92"/>
      <c r="UU339" s="92"/>
      <c r="UV339" s="92"/>
      <c r="UW339" s="92"/>
      <c r="UX339" s="92"/>
      <c r="UY339" s="92"/>
      <c r="UZ339" s="92"/>
      <c r="VA339" s="92"/>
      <c r="VB339" s="92"/>
      <c r="VC339" s="92"/>
      <c r="VD339" s="92"/>
      <c r="VE339" s="92"/>
      <c r="VF339" s="92"/>
      <c r="VG339" s="92"/>
      <c r="VH339" s="92"/>
      <c r="VI339" s="92"/>
      <c r="VJ339" s="92"/>
      <c r="VK339" s="92"/>
      <c r="VL339" s="92"/>
      <c r="VM339" s="92"/>
      <c r="VN339" s="92"/>
      <c r="VO339" s="92"/>
      <c r="VP339" s="92"/>
      <c r="VQ339" s="92"/>
      <c r="VR339" s="92"/>
      <c r="VS339" s="92"/>
      <c r="VT339" s="92"/>
      <c r="VU339" s="92"/>
      <c r="VV339" s="92"/>
      <c r="VW339" s="92"/>
      <c r="VX339" s="92"/>
      <c r="VY339" s="92"/>
      <c r="VZ339" s="92"/>
      <c r="WA339" s="92"/>
      <c r="WB339" s="92"/>
      <c r="WC339" s="92"/>
      <c r="WD339" s="92"/>
      <c r="WE339" s="92"/>
      <c r="WF339" s="92"/>
      <c r="WG339" s="92"/>
      <c r="WH339" s="92"/>
      <c r="WI339" s="92"/>
      <c r="WJ339" s="92"/>
      <c r="WK339" s="92"/>
      <c r="WL339" s="92"/>
      <c r="WM339" s="92"/>
      <c r="WN339" s="92"/>
      <c r="WO339" s="92"/>
      <c r="WP339" s="92"/>
      <c r="WQ339" s="92"/>
      <c r="WR339" s="92"/>
      <c r="WS339" s="92"/>
      <c r="WT339" s="92"/>
      <c r="WU339" s="92"/>
      <c r="WV339" s="92"/>
      <c r="WW339" s="92"/>
      <c r="WX339" s="92"/>
      <c r="WY339" s="92"/>
      <c r="WZ339" s="92"/>
      <c r="XA339" s="92"/>
      <c r="XB339" s="92"/>
      <c r="XC339" s="92"/>
      <c r="XD339" s="92"/>
      <c r="XE339" s="92"/>
      <c r="XF339" s="92"/>
      <c r="XG339" s="92"/>
      <c r="XH339" s="92"/>
      <c r="XI339" s="92"/>
      <c r="XJ339" s="92"/>
      <c r="XK339" s="92"/>
      <c r="XL339" s="92"/>
      <c r="XM339" s="92"/>
      <c r="XN339" s="92"/>
      <c r="XO339" s="92"/>
      <c r="XP339" s="92"/>
      <c r="XQ339" s="92"/>
      <c r="XR339" s="92"/>
      <c r="XS339" s="92"/>
      <c r="XT339" s="92"/>
      <c r="XU339" s="92"/>
      <c r="XV339" s="92"/>
      <c r="XW339" s="92"/>
      <c r="XX339" s="92"/>
      <c r="XY339" s="92"/>
      <c r="XZ339" s="92"/>
      <c r="YA339" s="92"/>
      <c r="YB339" s="92"/>
      <c r="YC339" s="92"/>
      <c r="YD339" s="92"/>
      <c r="YE339" s="92"/>
      <c r="YF339" s="92"/>
      <c r="YG339" s="92"/>
      <c r="YH339" s="92"/>
      <c r="YI339" s="92"/>
      <c r="YJ339" s="92"/>
      <c r="YK339" s="92"/>
      <c r="YL339" s="92"/>
      <c r="YM339" s="92"/>
      <c r="YN339" s="92"/>
      <c r="YO339" s="92"/>
      <c r="YP339" s="92"/>
      <c r="YQ339" s="92"/>
      <c r="YR339" s="92"/>
      <c r="YS339" s="92"/>
      <c r="YT339" s="92"/>
      <c r="YU339" s="92"/>
      <c r="YV339" s="92"/>
      <c r="YW339" s="92"/>
      <c r="YX339" s="92"/>
      <c r="YY339" s="92"/>
      <c r="YZ339" s="92"/>
      <c r="ZA339" s="92"/>
      <c r="ZB339" s="92"/>
      <c r="ZC339" s="92"/>
      <c r="ZD339" s="92"/>
      <c r="ZE339" s="92"/>
      <c r="ZF339" s="92"/>
      <c r="ZG339" s="92"/>
      <c r="ZH339" s="92"/>
      <c r="ZI339" s="92"/>
      <c r="ZJ339" s="92"/>
      <c r="ZK339" s="92"/>
      <c r="ZL339" s="92"/>
      <c r="ZM339" s="92"/>
      <c r="ZN339" s="92"/>
      <c r="ZO339" s="92"/>
      <c r="ZP339" s="92"/>
      <c r="ZQ339" s="92"/>
      <c r="ZR339" s="92"/>
      <c r="ZS339" s="92"/>
      <c r="ZT339" s="92"/>
      <c r="ZU339" s="92"/>
      <c r="ZV339" s="92"/>
      <c r="ZW339" s="92"/>
      <c r="ZX339" s="92"/>
      <c r="ZY339" s="92"/>
      <c r="ZZ339" s="92"/>
      <c r="AAA339" s="92"/>
      <c r="AAB339" s="92"/>
      <c r="AAC339" s="92"/>
      <c r="AAD339" s="92"/>
      <c r="AAE339" s="92"/>
      <c r="AAF339" s="92"/>
      <c r="AAG339" s="92"/>
      <c r="AAH339" s="92"/>
      <c r="AAI339" s="92"/>
      <c r="AAJ339" s="92"/>
      <c r="AAK339" s="92"/>
      <c r="AAL339" s="92"/>
      <c r="AAM339" s="92"/>
      <c r="AAN339" s="92"/>
      <c r="AAO339" s="92"/>
      <c r="AAP339" s="92"/>
      <c r="AAQ339" s="92"/>
      <c r="AAR339" s="92"/>
      <c r="AAS339" s="92"/>
      <c r="AAT339" s="92"/>
      <c r="AAU339" s="92"/>
      <c r="AAV339" s="92"/>
      <c r="AAW339" s="92"/>
      <c r="AAX339" s="92"/>
      <c r="AAY339" s="92"/>
      <c r="AAZ339" s="92"/>
      <c r="ABA339" s="92"/>
      <c r="ABB339" s="92"/>
      <c r="ABC339" s="92"/>
      <c r="ABD339" s="92"/>
      <c r="ABE339" s="92"/>
      <c r="ABF339" s="92"/>
      <c r="ABG339" s="92"/>
      <c r="ABH339" s="92"/>
      <c r="ABI339" s="92"/>
      <c r="ABJ339" s="92"/>
      <c r="ABK339" s="92"/>
      <c r="ABL339" s="92"/>
      <c r="ABM339" s="92"/>
      <c r="ABN339" s="92"/>
      <c r="ABO339" s="92"/>
      <c r="ABP339" s="92"/>
      <c r="ABQ339" s="92"/>
      <c r="ABR339" s="92"/>
      <c r="ABS339" s="92"/>
      <c r="ABT339" s="92"/>
      <c r="ABU339" s="92"/>
      <c r="ABV339" s="92"/>
      <c r="ABW339" s="92"/>
      <c r="ABX339" s="92"/>
      <c r="ABY339" s="92"/>
      <c r="ABZ339" s="92"/>
      <c r="ACA339" s="92"/>
      <c r="ACB339" s="92"/>
      <c r="ACC339" s="92"/>
      <c r="ACD339" s="92"/>
      <c r="ACE339" s="92"/>
      <c r="ACF339" s="92"/>
      <c r="ACG339" s="92"/>
      <c r="ACH339" s="92"/>
      <c r="ACI339" s="92"/>
      <c r="ACJ339" s="92"/>
      <c r="ACK339" s="92"/>
      <c r="ACL339" s="92"/>
      <c r="ACM339" s="92"/>
      <c r="ACN339" s="92"/>
      <c r="ACO339" s="92"/>
      <c r="ACP339" s="92"/>
      <c r="ACQ339" s="92"/>
      <c r="ACR339" s="92"/>
      <c r="ACS339" s="92"/>
      <c r="ACT339" s="92"/>
      <c r="ACU339" s="92"/>
      <c r="ACV339" s="92"/>
      <c r="ACW339" s="92"/>
      <c r="ACX339" s="92"/>
      <c r="ACY339" s="92"/>
      <c r="ACZ339" s="92"/>
      <c r="ADA339" s="92"/>
      <c r="ADB339" s="92"/>
      <c r="ADC339" s="92"/>
      <c r="ADD339" s="92"/>
      <c r="ADE339" s="92"/>
      <c r="ADF339" s="92"/>
      <c r="ADG339" s="92"/>
      <c r="ADH339" s="92"/>
      <c r="ADI339" s="92"/>
      <c r="ADJ339" s="92"/>
      <c r="ADK339" s="92"/>
      <c r="ADL339" s="92"/>
      <c r="ADM339" s="92"/>
      <c r="ADN339" s="92"/>
      <c r="ADO339" s="92"/>
      <c r="ADP339" s="92"/>
      <c r="ADQ339" s="92"/>
      <c r="ADR339" s="92"/>
      <c r="ADS339" s="92"/>
      <c r="ADT339" s="92"/>
      <c r="ADU339" s="92"/>
      <c r="ADV339" s="92"/>
      <c r="ADW339" s="92"/>
      <c r="ADX339" s="92"/>
      <c r="ADY339" s="92"/>
      <c r="ADZ339" s="92"/>
      <c r="AEA339" s="92"/>
      <c r="AEB339" s="92"/>
      <c r="AEC339" s="92"/>
      <c r="AED339" s="92"/>
      <c r="AEE339" s="92"/>
      <c r="AEF339" s="92"/>
      <c r="AEG339" s="92"/>
      <c r="AEH339" s="92"/>
      <c r="AEI339" s="92"/>
      <c r="AEJ339" s="92"/>
      <c r="AEK339" s="92"/>
      <c r="AEL339" s="92"/>
      <c r="AEM339" s="92"/>
      <c r="AEN339" s="92"/>
      <c r="AEO339" s="92"/>
      <c r="AEP339" s="92"/>
      <c r="AEQ339" s="92"/>
      <c r="AER339" s="92"/>
      <c r="AES339" s="92"/>
      <c r="AET339" s="92"/>
      <c r="AEU339" s="92"/>
      <c r="AEV339" s="92"/>
      <c r="AEW339" s="92"/>
      <c r="AEX339" s="92"/>
      <c r="AEY339" s="92"/>
      <c r="AEZ339" s="92"/>
      <c r="AFA339" s="92"/>
      <c r="AFB339" s="92"/>
      <c r="AFC339" s="92"/>
      <c r="AFD339" s="92"/>
      <c r="AFE339" s="92"/>
      <c r="AFF339" s="92"/>
      <c r="AFG339" s="92"/>
      <c r="AFH339" s="92"/>
      <c r="AFI339" s="92"/>
      <c r="AFJ339" s="92"/>
      <c r="AFK339" s="92"/>
      <c r="AFL339" s="92"/>
      <c r="AFM339" s="92"/>
      <c r="AFN339" s="92"/>
      <c r="AFO339" s="92"/>
      <c r="AFP339" s="92"/>
      <c r="AFQ339" s="92"/>
      <c r="AFR339" s="92"/>
      <c r="AFS339" s="92"/>
      <c r="AFT339" s="92"/>
      <c r="AFU339" s="92"/>
      <c r="AFV339" s="92"/>
      <c r="AFW339" s="92"/>
      <c r="AFX339" s="92"/>
      <c r="AFY339" s="92"/>
      <c r="AFZ339" s="92"/>
      <c r="AGA339" s="92"/>
      <c r="AGB339" s="92"/>
      <c r="AGC339" s="92"/>
      <c r="AGD339" s="92"/>
      <c r="AGE339" s="92"/>
      <c r="AGF339" s="92"/>
      <c r="AGG339" s="92"/>
      <c r="AGH339" s="92"/>
      <c r="AGI339" s="92"/>
      <c r="AGJ339" s="92"/>
      <c r="AGK339" s="92"/>
      <c r="AGL339" s="92"/>
      <c r="AGM339" s="92"/>
      <c r="AGN339" s="92"/>
      <c r="AGO339" s="92"/>
      <c r="AGP339" s="92"/>
      <c r="AGQ339" s="92"/>
      <c r="AGR339" s="92"/>
      <c r="AGS339" s="92"/>
      <c r="AGT339" s="92"/>
      <c r="AGU339" s="92"/>
      <c r="AGV339" s="92"/>
      <c r="AGW339" s="92"/>
      <c r="AGX339" s="92"/>
      <c r="AGY339" s="92"/>
      <c r="AGZ339" s="92"/>
      <c r="AHA339" s="92"/>
      <c r="AHB339" s="92"/>
      <c r="AHC339" s="92"/>
      <c r="AHD339" s="92"/>
      <c r="AHE339" s="92"/>
      <c r="AHF339" s="92"/>
      <c r="AHG339" s="92"/>
      <c r="AHH339" s="92"/>
      <c r="AHI339" s="92"/>
      <c r="AHJ339" s="92"/>
      <c r="AHK339" s="92"/>
      <c r="AHL339" s="92"/>
      <c r="AHM339" s="92"/>
      <c r="AHN339" s="92"/>
      <c r="AHO339" s="92"/>
      <c r="AHP339" s="92"/>
      <c r="AHQ339" s="92"/>
      <c r="AHR339" s="92"/>
      <c r="AHS339" s="92"/>
      <c r="AHT339" s="92"/>
      <c r="AHU339" s="92"/>
      <c r="AHV339" s="92"/>
      <c r="AHW339" s="92"/>
      <c r="AHX339" s="92"/>
      <c r="AHY339" s="92"/>
      <c r="AHZ339" s="92"/>
      <c r="AIA339" s="92"/>
      <c r="AIB339" s="92"/>
      <c r="AIC339" s="92"/>
      <c r="AID339" s="92"/>
      <c r="AIE339" s="92"/>
      <c r="AIF339" s="92"/>
      <c r="AIG339" s="92"/>
      <c r="AIH339" s="92"/>
      <c r="AII339" s="92"/>
      <c r="AIJ339" s="92"/>
      <c r="AIK339" s="92"/>
      <c r="AIL339" s="92"/>
      <c r="AIM339" s="92"/>
      <c r="AIN339" s="92"/>
      <c r="AIO339" s="92"/>
      <c r="AIP339" s="92"/>
      <c r="AIQ339" s="92"/>
      <c r="AIR339" s="92"/>
      <c r="AIS339" s="92"/>
      <c r="AIT339" s="92"/>
      <c r="AIU339" s="92"/>
      <c r="AIV339" s="92"/>
      <c r="AIW339" s="92"/>
      <c r="AIX339" s="92"/>
      <c r="AIY339" s="92"/>
      <c r="AIZ339" s="92"/>
      <c r="AJA339" s="92"/>
      <c r="AJB339" s="92"/>
      <c r="AJC339" s="92"/>
      <c r="AJD339" s="92"/>
      <c r="AJE339" s="92"/>
      <c r="AJF339" s="92"/>
      <c r="AJG339" s="92"/>
      <c r="AJH339" s="92"/>
      <c r="AJI339" s="92"/>
      <c r="AJJ339" s="92"/>
      <c r="AJK339" s="92"/>
    </row>
    <row r="340" spans="1:947" s="515" customFormat="1" ht="12.75" customHeight="1">
      <c r="A340" s="93"/>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c r="CM340" s="92"/>
      <c r="CN340" s="92"/>
      <c r="CO340" s="92"/>
      <c r="CP340" s="92"/>
      <c r="CQ340" s="92"/>
      <c r="CR340" s="92"/>
      <c r="CS340" s="92"/>
      <c r="CT340" s="92"/>
      <c r="CU340" s="92"/>
      <c r="CV340" s="92"/>
      <c r="CW340" s="92"/>
      <c r="CX340" s="92"/>
      <c r="CY340" s="92"/>
      <c r="CZ340" s="92"/>
      <c r="DA340" s="92"/>
      <c r="DB340" s="92"/>
      <c r="DC340" s="92"/>
      <c r="DD340" s="92"/>
      <c r="DE340" s="92"/>
      <c r="DF340" s="92"/>
      <c r="DG340" s="92"/>
      <c r="DH340" s="92"/>
      <c r="DI340" s="92"/>
      <c r="DJ340" s="92"/>
      <c r="DK340" s="92"/>
      <c r="DL340" s="92"/>
      <c r="DM340" s="92"/>
      <c r="DN340" s="92"/>
      <c r="DO340" s="92"/>
      <c r="DP340" s="92"/>
      <c r="DQ340" s="92"/>
      <c r="DR340" s="92"/>
      <c r="DS340" s="92"/>
      <c r="DT340" s="92"/>
      <c r="DU340" s="92"/>
      <c r="DV340" s="92"/>
      <c r="DW340" s="92"/>
      <c r="DX340" s="92"/>
      <c r="DY340" s="92"/>
      <c r="DZ340" s="92"/>
      <c r="EA340" s="92"/>
      <c r="EB340" s="92"/>
      <c r="EC340" s="92"/>
      <c r="ED340" s="92"/>
      <c r="EE340" s="92"/>
      <c r="EF340" s="92"/>
      <c r="EG340" s="92"/>
      <c r="EH340" s="92"/>
      <c r="EI340" s="92"/>
      <c r="EJ340" s="92"/>
      <c r="EK340" s="92"/>
      <c r="EL340" s="92"/>
      <c r="EM340" s="92"/>
      <c r="EN340" s="92"/>
      <c r="EO340" s="92"/>
      <c r="EP340" s="92"/>
      <c r="EQ340" s="92"/>
      <c r="ER340" s="92"/>
      <c r="ES340" s="92"/>
      <c r="ET340" s="92"/>
      <c r="EU340" s="92"/>
      <c r="EV340" s="92"/>
      <c r="EW340" s="92"/>
      <c r="EX340" s="92"/>
      <c r="EY340" s="92"/>
      <c r="EZ340" s="92"/>
      <c r="FA340" s="92"/>
      <c r="FB340" s="92"/>
      <c r="FC340" s="92"/>
      <c r="FD340" s="92"/>
      <c r="FE340" s="92"/>
      <c r="FF340" s="92"/>
      <c r="FG340" s="92"/>
      <c r="FH340" s="92"/>
      <c r="FI340" s="92"/>
      <c r="FJ340" s="92"/>
      <c r="FK340" s="92"/>
      <c r="FL340" s="92"/>
      <c r="FM340" s="92"/>
      <c r="FN340" s="92"/>
      <c r="FO340" s="92"/>
      <c r="FP340" s="92"/>
      <c r="FQ340" s="92"/>
      <c r="FR340" s="92"/>
      <c r="FS340" s="92"/>
      <c r="FT340" s="92"/>
      <c r="FU340" s="92"/>
      <c r="FV340" s="92"/>
      <c r="FW340" s="92"/>
      <c r="FX340" s="92"/>
      <c r="FY340" s="92"/>
      <c r="FZ340" s="92"/>
      <c r="GA340" s="92"/>
      <c r="GB340" s="92"/>
      <c r="GC340" s="92"/>
      <c r="GD340" s="92"/>
      <c r="GE340" s="92"/>
      <c r="GF340" s="92"/>
      <c r="GG340" s="92"/>
      <c r="GH340" s="92"/>
      <c r="GI340" s="92"/>
      <c r="GJ340" s="92"/>
      <c r="GK340" s="92"/>
      <c r="GL340" s="92"/>
      <c r="GM340" s="92"/>
      <c r="GN340" s="92"/>
      <c r="GO340" s="92"/>
      <c r="GP340" s="92"/>
      <c r="GQ340" s="92"/>
      <c r="GR340" s="92"/>
      <c r="GS340" s="92"/>
      <c r="GT340" s="92"/>
      <c r="GU340" s="92"/>
      <c r="GV340" s="92"/>
      <c r="GW340" s="92"/>
      <c r="GX340" s="92"/>
      <c r="GY340" s="92"/>
      <c r="GZ340" s="92"/>
      <c r="HA340" s="92"/>
      <c r="HB340" s="92"/>
      <c r="HC340" s="92"/>
      <c r="HD340" s="92"/>
      <c r="HE340" s="92"/>
      <c r="HF340" s="92"/>
      <c r="HG340" s="92"/>
      <c r="HH340" s="92"/>
      <c r="HI340" s="92"/>
      <c r="HJ340" s="92"/>
      <c r="HK340" s="92"/>
      <c r="HL340" s="92"/>
      <c r="HM340" s="92"/>
      <c r="HN340" s="92"/>
      <c r="HO340" s="92"/>
      <c r="HP340" s="92"/>
      <c r="HQ340" s="92"/>
      <c r="HR340" s="92"/>
      <c r="HS340" s="92"/>
      <c r="HT340" s="92"/>
      <c r="HU340" s="92"/>
      <c r="HV340" s="92"/>
      <c r="HW340" s="92"/>
      <c r="HX340" s="92"/>
      <c r="HY340" s="92"/>
      <c r="HZ340" s="92"/>
      <c r="IA340" s="92"/>
      <c r="IB340" s="92"/>
      <c r="IC340" s="92"/>
      <c r="ID340" s="92"/>
      <c r="IE340" s="92"/>
      <c r="IF340" s="92"/>
      <c r="IG340" s="92"/>
      <c r="IH340" s="92"/>
      <c r="II340" s="92"/>
      <c r="IJ340" s="92"/>
      <c r="IK340" s="92"/>
      <c r="IL340" s="92"/>
      <c r="IM340" s="92"/>
      <c r="IN340" s="92"/>
      <c r="IO340" s="92"/>
      <c r="IP340" s="92"/>
      <c r="IQ340" s="92"/>
      <c r="IR340" s="92"/>
      <c r="IS340" s="92"/>
      <c r="IT340" s="92"/>
      <c r="IU340" s="92"/>
      <c r="IV340" s="92"/>
      <c r="IW340" s="92"/>
      <c r="IX340" s="92"/>
      <c r="IY340" s="92"/>
      <c r="IZ340" s="92"/>
      <c r="JA340" s="92"/>
      <c r="JB340" s="92"/>
      <c r="JC340" s="92"/>
      <c r="JD340" s="92"/>
      <c r="JE340" s="92"/>
      <c r="JF340" s="92"/>
      <c r="JG340" s="92"/>
      <c r="JH340" s="92"/>
      <c r="JI340" s="92"/>
      <c r="JJ340" s="92"/>
      <c r="JK340" s="92"/>
      <c r="JL340" s="92"/>
      <c r="JM340" s="92"/>
      <c r="JN340" s="92"/>
      <c r="JO340" s="92"/>
      <c r="JP340" s="92"/>
      <c r="JQ340" s="92"/>
      <c r="JR340" s="92"/>
      <c r="JS340" s="92"/>
      <c r="JT340" s="92"/>
      <c r="JU340" s="92"/>
      <c r="JV340" s="92"/>
      <c r="JW340" s="92"/>
      <c r="JX340" s="92"/>
      <c r="JY340" s="92"/>
      <c r="JZ340" s="92"/>
      <c r="KA340" s="92"/>
      <c r="KB340" s="92"/>
      <c r="KC340" s="92"/>
      <c r="KD340" s="92"/>
      <c r="KE340" s="92"/>
      <c r="KF340" s="92"/>
      <c r="KG340" s="92"/>
      <c r="KH340" s="92"/>
      <c r="KI340" s="92"/>
      <c r="KJ340" s="92"/>
      <c r="KK340" s="92"/>
      <c r="KL340" s="92"/>
      <c r="KM340" s="92"/>
      <c r="KN340" s="92"/>
      <c r="KO340" s="92"/>
      <c r="KP340" s="92"/>
      <c r="KQ340" s="92"/>
      <c r="KR340" s="92"/>
      <c r="KS340" s="92"/>
      <c r="KT340" s="92"/>
      <c r="KU340" s="92"/>
      <c r="KV340" s="92"/>
      <c r="KW340" s="92"/>
      <c r="KX340" s="92"/>
      <c r="KY340" s="92"/>
      <c r="KZ340" s="92"/>
      <c r="LA340" s="92"/>
      <c r="LB340" s="92"/>
      <c r="LC340" s="92"/>
      <c r="LD340" s="92"/>
      <c r="LE340" s="92"/>
      <c r="LF340" s="92"/>
      <c r="LG340" s="92"/>
      <c r="LH340" s="92"/>
      <c r="LI340" s="92"/>
      <c r="LJ340" s="92"/>
      <c r="LK340" s="92"/>
      <c r="LL340" s="92"/>
      <c r="LM340" s="92"/>
      <c r="LN340" s="92"/>
      <c r="LO340" s="92"/>
      <c r="LP340" s="92"/>
      <c r="LQ340" s="92"/>
      <c r="LR340" s="92"/>
      <c r="LS340" s="92"/>
      <c r="LT340" s="92"/>
      <c r="LU340" s="92"/>
      <c r="LV340" s="92"/>
      <c r="LW340" s="92"/>
      <c r="LX340" s="92"/>
      <c r="LY340" s="92"/>
      <c r="LZ340" s="92"/>
      <c r="MA340" s="92"/>
      <c r="MB340" s="92"/>
      <c r="MC340" s="92"/>
      <c r="MD340" s="92"/>
      <c r="ME340" s="92"/>
      <c r="MF340" s="92"/>
      <c r="MG340" s="92"/>
      <c r="MH340" s="92"/>
      <c r="MI340" s="92"/>
      <c r="MJ340" s="92"/>
      <c r="MK340" s="92"/>
      <c r="ML340" s="92"/>
      <c r="MM340" s="92"/>
      <c r="MN340" s="92"/>
      <c r="MO340" s="92"/>
      <c r="MP340" s="92"/>
      <c r="MQ340" s="92"/>
      <c r="MR340" s="92"/>
      <c r="MS340" s="92"/>
      <c r="MT340" s="92"/>
      <c r="MU340" s="92"/>
      <c r="MV340" s="92"/>
      <c r="MW340" s="92"/>
      <c r="MX340" s="92"/>
      <c r="MY340" s="92"/>
      <c r="MZ340" s="92"/>
      <c r="NA340" s="92"/>
      <c r="NB340" s="92"/>
      <c r="NC340" s="92"/>
      <c r="ND340" s="92"/>
      <c r="NE340" s="92"/>
      <c r="NF340" s="92"/>
      <c r="NG340" s="92"/>
      <c r="NH340" s="92"/>
      <c r="NI340" s="92"/>
      <c r="NJ340" s="92"/>
      <c r="NK340" s="92"/>
      <c r="NL340" s="92"/>
      <c r="NM340" s="92"/>
      <c r="NN340" s="92"/>
      <c r="NO340" s="92"/>
      <c r="NP340" s="92"/>
      <c r="NQ340" s="92"/>
      <c r="NR340" s="92"/>
      <c r="NS340" s="92"/>
      <c r="NT340" s="92"/>
      <c r="NU340" s="92"/>
      <c r="NV340" s="92"/>
      <c r="NW340" s="92"/>
      <c r="NX340" s="92"/>
      <c r="NY340" s="92"/>
      <c r="NZ340" s="92"/>
      <c r="OA340" s="92"/>
      <c r="OB340" s="92"/>
      <c r="OC340" s="92"/>
      <c r="OD340" s="92"/>
      <c r="OE340" s="92"/>
      <c r="OF340" s="92"/>
      <c r="OG340" s="92"/>
      <c r="OH340" s="92"/>
      <c r="OI340" s="92"/>
      <c r="OJ340" s="92"/>
      <c r="OK340" s="92"/>
      <c r="OL340" s="92"/>
      <c r="OM340" s="92"/>
      <c r="ON340" s="92"/>
      <c r="OO340" s="92"/>
      <c r="OP340" s="92"/>
      <c r="OQ340" s="92"/>
      <c r="OR340" s="92"/>
      <c r="OS340" s="92"/>
      <c r="OT340" s="92"/>
      <c r="OU340" s="92"/>
      <c r="OV340" s="92"/>
      <c r="OW340" s="92"/>
      <c r="OX340" s="92"/>
      <c r="OY340" s="92"/>
      <c r="OZ340" s="92"/>
      <c r="PA340" s="92"/>
      <c r="PB340" s="92"/>
      <c r="PC340" s="92"/>
      <c r="PD340" s="92"/>
      <c r="PE340" s="92"/>
      <c r="PF340" s="92"/>
      <c r="PG340" s="92"/>
      <c r="PH340" s="92"/>
      <c r="PI340" s="92"/>
      <c r="PJ340" s="92"/>
      <c r="PK340" s="92"/>
      <c r="PL340" s="92"/>
      <c r="PM340" s="92"/>
      <c r="PN340" s="92"/>
      <c r="PO340" s="92"/>
      <c r="PP340" s="92"/>
      <c r="PQ340" s="92"/>
      <c r="PR340" s="92"/>
      <c r="PS340" s="92"/>
      <c r="PT340" s="92"/>
      <c r="PU340" s="92"/>
      <c r="PV340" s="92"/>
      <c r="PW340" s="92"/>
      <c r="PX340" s="92"/>
      <c r="PY340" s="92"/>
      <c r="PZ340" s="92"/>
      <c r="QA340" s="92"/>
      <c r="QB340" s="92"/>
      <c r="QC340" s="92"/>
      <c r="QD340" s="92"/>
      <c r="QE340" s="92"/>
      <c r="QF340" s="92"/>
      <c r="QG340" s="92"/>
      <c r="QH340" s="92"/>
      <c r="QI340" s="92"/>
      <c r="QJ340" s="92"/>
      <c r="QK340" s="92"/>
      <c r="QL340" s="92"/>
      <c r="QM340" s="92"/>
      <c r="QN340" s="92"/>
      <c r="QO340" s="92"/>
      <c r="QP340" s="92"/>
      <c r="QQ340" s="92"/>
      <c r="QR340" s="92"/>
      <c r="QS340" s="92"/>
      <c r="QT340" s="92"/>
      <c r="QU340" s="92"/>
      <c r="QV340" s="92"/>
      <c r="QW340" s="92"/>
      <c r="QX340" s="92"/>
      <c r="QY340" s="92"/>
      <c r="QZ340" s="92"/>
      <c r="RA340" s="92"/>
      <c r="RB340" s="92"/>
      <c r="RC340" s="92"/>
      <c r="RD340" s="92"/>
      <c r="RE340" s="92"/>
      <c r="RF340" s="92"/>
      <c r="RG340" s="92"/>
      <c r="RH340" s="92"/>
      <c r="RI340" s="92"/>
      <c r="RJ340" s="92"/>
      <c r="RK340" s="92"/>
      <c r="RL340" s="92"/>
      <c r="RM340" s="92"/>
      <c r="RN340" s="92"/>
      <c r="RO340" s="92"/>
      <c r="RP340" s="92"/>
      <c r="RQ340" s="92"/>
      <c r="RR340" s="92"/>
      <c r="RS340" s="92"/>
      <c r="RT340" s="92"/>
      <c r="RU340" s="92"/>
      <c r="RV340" s="92"/>
      <c r="RW340" s="92"/>
      <c r="RX340" s="92"/>
      <c r="RY340" s="92"/>
      <c r="RZ340" s="92"/>
      <c r="SA340" s="92"/>
      <c r="SB340" s="92"/>
      <c r="SC340" s="92"/>
      <c r="SD340" s="92"/>
      <c r="SE340" s="92"/>
      <c r="SF340" s="92"/>
      <c r="SG340" s="92"/>
      <c r="SH340" s="92"/>
      <c r="SI340" s="92"/>
      <c r="SJ340" s="92"/>
      <c r="SK340" s="92"/>
      <c r="SL340" s="92"/>
      <c r="SM340" s="92"/>
      <c r="SN340" s="92"/>
      <c r="SO340" s="92"/>
      <c r="SP340" s="92"/>
      <c r="SQ340" s="92"/>
      <c r="SR340" s="92"/>
      <c r="SS340" s="92"/>
      <c r="ST340" s="92"/>
      <c r="SU340" s="92"/>
      <c r="SV340" s="92"/>
      <c r="SW340" s="92"/>
      <c r="SX340" s="92"/>
      <c r="SY340" s="92"/>
      <c r="SZ340" s="92"/>
      <c r="TA340" s="92"/>
      <c r="TB340" s="92"/>
      <c r="TC340" s="92"/>
      <c r="TD340" s="92"/>
      <c r="TE340" s="92"/>
      <c r="TF340" s="92"/>
      <c r="TG340" s="92"/>
      <c r="TH340" s="92"/>
      <c r="TI340" s="92"/>
      <c r="TJ340" s="92"/>
      <c r="TK340" s="92"/>
      <c r="TL340" s="92"/>
      <c r="TM340" s="92"/>
      <c r="TN340" s="92"/>
      <c r="TO340" s="92"/>
      <c r="TP340" s="92"/>
      <c r="TQ340" s="92"/>
      <c r="TR340" s="92"/>
      <c r="TS340" s="92"/>
      <c r="TT340" s="92"/>
      <c r="TU340" s="92"/>
      <c r="TV340" s="92"/>
      <c r="TW340" s="92"/>
      <c r="TX340" s="92"/>
      <c r="TY340" s="92"/>
      <c r="TZ340" s="92"/>
      <c r="UA340" s="92"/>
      <c r="UB340" s="92"/>
      <c r="UC340" s="92"/>
      <c r="UD340" s="92"/>
      <c r="UE340" s="92"/>
      <c r="UF340" s="92"/>
      <c r="UG340" s="92"/>
      <c r="UH340" s="92"/>
      <c r="UI340" s="92"/>
      <c r="UJ340" s="92"/>
      <c r="UK340" s="92"/>
      <c r="UL340" s="92"/>
      <c r="UM340" s="92"/>
      <c r="UN340" s="92"/>
      <c r="UO340" s="92"/>
      <c r="UP340" s="92"/>
      <c r="UQ340" s="92"/>
      <c r="UR340" s="92"/>
      <c r="US340" s="92"/>
      <c r="UT340" s="92"/>
      <c r="UU340" s="92"/>
      <c r="UV340" s="92"/>
      <c r="UW340" s="92"/>
      <c r="UX340" s="92"/>
      <c r="UY340" s="92"/>
      <c r="UZ340" s="92"/>
      <c r="VA340" s="92"/>
      <c r="VB340" s="92"/>
      <c r="VC340" s="92"/>
      <c r="VD340" s="92"/>
      <c r="VE340" s="92"/>
      <c r="VF340" s="92"/>
      <c r="VG340" s="92"/>
      <c r="VH340" s="92"/>
      <c r="VI340" s="92"/>
      <c r="VJ340" s="92"/>
      <c r="VK340" s="92"/>
      <c r="VL340" s="92"/>
      <c r="VM340" s="92"/>
      <c r="VN340" s="92"/>
      <c r="VO340" s="92"/>
      <c r="VP340" s="92"/>
      <c r="VQ340" s="92"/>
      <c r="VR340" s="92"/>
      <c r="VS340" s="92"/>
      <c r="VT340" s="92"/>
      <c r="VU340" s="92"/>
      <c r="VV340" s="92"/>
      <c r="VW340" s="92"/>
      <c r="VX340" s="92"/>
      <c r="VY340" s="92"/>
      <c r="VZ340" s="92"/>
      <c r="WA340" s="92"/>
      <c r="WB340" s="92"/>
      <c r="WC340" s="92"/>
      <c r="WD340" s="92"/>
      <c r="WE340" s="92"/>
      <c r="WF340" s="92"/>
      <c r="WG340" s="92"/>
      <c r="WH340" s="92"/>
      <c r="WI340" s="92"/>
      <c r="WJ340" s="92"/>
      <c r="WK340" s="92"/>
      <c r="WL340" s="92"/>
      <c r="WM340" s="92"/>
      <c r="WN340" s="92"/>
      <c r="WO340" s="92"/>
      <c r="WP340" s="92"/>
      <c r="WQ340" s="92"/>
      <c r="WR340" s="92"/>
      <c r="WS340" s="92"/>
      <c r="WT340" s="92"/>
      <c r="WU340" s="92"/>
      <c r="WV340" s="92"/>
      <c r="WW340" s="92"/>
      <c r="WX340" s="92"/>
      <c r="WY340" s="92"/>
      <c r="WZ340" s="92"/>
      <c r="XA340" s="92"/>
      <c r="XB340" s="92"/>
      <c r="XC340" s="92"/>
      <c r="XD340" s="92"/>
      <c r="XE340" s="92"/>
      <c r="XF340" s="92"/>
      <c r="XG340" s="92"/>
      <c r="XH340" s="92"/>
      <c r="XI340" s="92"/>
      <c r="XJ340" s="92"/>
      <c r="XK340" s="92"/>
      <c r="XL340" s="92"/>
      <c r="XM340" s="92"/>
      <c r="XN340" s="92"/>
      <c r="XO340" s="92"/>
      <c r="XP340" s="92"/>
      <c r="XQ340" s="92"/>
      <c r="XR340" s="92"/>
      <c r="XS340" s="92"/>
      <c r="XT340" s="92"/>
      <c r="XU340" s="92"/>
      <c r="XV340" s="92"/>
      <c r="XW340" s="92"/>
      <c r="XX340" s="92"/>
      <c r="XY340" s="92"/>
      <c r="XZ340" s="92"/>
      <c r="YA340" s="92"/>
      <c r="YB340" s="92"/>
      <c r="YC340" s="92"/>
      <c r="YD340" s="92"/>
      <c r="YE340" s="92"/>
      <c r="YF340" s="92"/>
      <c r="YG340" s="92"/>
      <c r="YH340" s="92"/>
      <c r="YI340" s="92"/>
      <c r="YJ340" s="92"/>
      <c r="YK340" s="92"/>
      <c r="YL340" s="92"/>
      <c r="YM340" s="92"/>
      <c r="YN340" s="92"/>
      <c r="YO340" s="92"/>
      <c r="YP340" s="92"/>
      <c r="YQ340" s="92"/>
      <c r="YR340" s="92"/>
      <c r="YS340" s="92"/>
      <c r="YT340" s="92"/>
      <c r="YU340" s="92"/>
      <c r="YV340" s="92"/>
      <c r="YW340" s="92"/>
      <c r="YX340" s="92"/>
      <c r="YY340" s="92"/>
      <c r="YZ340" s="92"/>
      <c r="ZA340" s="92"/>
      <c r="ZB340" s="92"/>
      <c r="ZC340" s="92"/>
      <c r="ZD340" s="92"/>
      <c r="ZE340" s="92"/>
      <c r="ZF340" s="92"/>
      <c r="ZG340" s="92"/>
      <c r="ZH340" s="92"/>
      <c r="ZI340" s="92"/>
      <c r="ZJ340" s="92"/>
      <c r="ZK340" s="92"/>
      <c r="ZL340" s="92"/>
      <c r="ZM340" s="92"/>
      <c r="ZN340" s="92"/>
      <c r="ZO340" s="92"/>
      <c r="ZP340" s="92"/>
      <c r="ZQ340" s="92"/>
      <c r="ZR340" s="92"/>
      <c r="ZS340" s="92"/>
      <c r="ZT340" s="92"/>
      <c r="ZU340" s="92"/>
      <c r="ZV340" s="92"/>
      <c r="ZW340" s="92"/>
      <c r="ZX340" s="92"/>
      <c r="ZY340" s="92"/>
      <c r="ZZ340" s="92"/>
      <c r="AAA340" s="92"/>
      <c r="AAB340" s="92"/>
      <c r="AAC340" s="92"/>
      <c r="AAD340" s="92"/>
      <c r="AAE340" s="92"/>
      <c r="AAF340" s="92"/>
      <c r="AAG340" s="92"/>
      <c r="AAH340" s="92"/>
      <c r="AAI340" s="92"/>
      <c r="AAJ340" s="92"/>
      <c r="AAK340" s="92"/>
      <c r="AAL340" s="92"/>
      <c r="AAM340" s="92"/>
      <c r="AAN340" s="92"/>
      <c r="AAO340" s="92"/>
      <c r="AAP340" s="92"/>
      <c r="AAQ340" s="92"/>
      <c r="AAR340" s="92"/>
      <c r="AAS340" s="92"/>
      <c r="AAT340" s="92"/>
      <c r="AAU340" s="92"/>
      <c r="AAV340" s="92"/>
      <c r="AAW340" s="92"/>
      <c r="AAX340" s="92"/>
      <c r="AAY340" s="92"/>
      <c r="AAZ340" s="92"/>
      <c r="ABA340" s="92"/>
      <c r="ABB340" s="92"/>
      <c r="ABC340" s="92"/>
      <c r="ABD340" s="92"/>
      <c r="ABE340" s="92"/>
      <c r="ABF340" s="92"/>
      <c r="ABG340" s="92"/>
      <c r="ABH340" s="92"/>
      <c r="ABI340" s="92"/>
      <c r="ABJ340" s="92"/>
      <c r="ABK340" s="92"/>
      <c r="ABL340" s="92"/>
      <c r="ABM340" s="92"/>
      <c r="ABN340" s="92"/>
      <c r="ABO340" s="92"/>
      <c r="ABP340" s="92"/>
      <c r="ABQ340" s="92"/>
      <c r="ABR340" s="92"/>
      <c r="ABS340" s="92"/>
      <c r="ABT340" s="92"/>
      <c r="ABU340" s="92"/>
      <c r="ABV340" s="92"/>
      <c r="ABW340" s="92"/>
      <c r="ABX340" s="92"/>
      <c r="ABY340" s="92"/>
      <c r="ABZ340" s="92"/>
      <c r="ACA340" s="92"/>
      <c r="ACB340" s="92"/>
      <c r="ACC340" s="92"/>
      <c r="ACD340" s="92"/>
      <c r="ACE340" s="92"/>
      <c r="ACF340" s="92"/>
      <c r="ACG340" s="92"/>
      <c r="ACH340" s="92"/>
      <c r="ACI340" s="92"/>
      <c r="ACJ340" s="92"/>
      <c r="ACK340" s="92"/>
      <c r="ACL340" s="92"/>
      <c r="ACM340" s="92"/>
      <c r="ACN340" s="92"/>
      <c r="ACO340" s="92"/>
      <c r="ACP340" s="92"/>
      <c r="ACQ340" s="92"/>
      <c r="ACR340" s="92"/>
      <c r="ACS340" s="92"/>
      <c r="ACT340" s="92"/>
      <c r="ACU340" s="92"/>
      <c r="ACV340" s="92"/>
      <c r="ACW340" s="92"/>
      <c r="ACX340" s="92"/>
      <c r="ACY340" s="92"/>
      <c r="ACZ340" s="92"/>
      <c r="ADA340" s="92"/>
      <c r="ADB340" s="92"/>
      <c r="ADC340" s="92"/>
      <c r="ADD340" s="92"/>
      <c r="ADE340" s="92"/>
      <c r="ADF340" s="92"/>
      <c r="ADG340" s="92"/>
      <c r="ADH340" s="92"/>
      <c r="ADI340" s="92"/>
      <c r="ADJ340" s="92"/>
      <c r="ADK340" s="92"/>
      <c r="ADL340" s="92"/>
      <c r="ADM340" s="92"/>
      <c r="ADN340" s="92"/>
      <c r="ADO340" s="92"/>
      <c r="ADP340" s="92"/>
      <c r="ADQ340" s="92"/>
      <c r="ADR340" s="92"/>
      <c r="ADS340" s="92"/>
      <c r="ADT340" s="92"/>
      <c r="ADU340" s="92"/>
      <c r="ADV340" s="92"/>
      <c r="ADW340" s="92"/>
      <c r="ADX340" s="92"/>
      <c r="ADY340" s="92"/>
      <c r="ADZ340" s="92"/>
      <c r="AEA340" s="92"/>
      <c r="AEB340" s="92"/>
      <c r="AEC340" s="92"/>
      <c r="AED340" s="92"/>
      <c r="AEE340" s="92"/>
      <c r="AEF340" s="92"/>
      <c r="AEG340" s="92"/>
      <c r="AEH340" s="92"/>
      <c r="AEI340" s="92"/>
      <c r="AEJ340" s="92"/>
      <c r="AEK340" s="92"/>
      <c r="AEL340" s="92"/>
      <c r="AEM340" s="92"/>
      <c r="AEN340" s="92"/>
      <c r="AEO340" s="92"/>
      <c r="AEP340" s="92"/>
      <c r="AEQ340" s="92"/>
      <c r="AER340" s="92"/>
      <c r="AES340" s="92"/>
      <c r="AET340" s="92"/>
      <c r="AEU340" s="92"/>
      <c r="AEV340" s="92"/>
      <c r="AEW340" s="92"/>
      <c r="AEX340" s="92"/>
      <c r="AEY340" s="92"/>
      <c r="AEZ340" s="92"/>
      <c r="AFA340" s="92"/>
      <c r="AFB340" s="92"/>
      <c r="AFC340" s="92"/>
      <c r="AFD340" s="92"/>
      <c r="AFE340" s="92"/>
      <c r="AFF340" s="92"/>
      <c r="AFG340" s="92"/>
      <c r="AFH340" s="92"/>
      <c r="AFI340" s="92"/>
      <c r="AFJ340" s="92"/>
      <c r="AFK340" s="92"/>
      <c r="AFL340" s="92"/>
      <c r="AFM340" s="92"/>
      <c r="AFN340" s="92"/>
      <c r="AFO340" s="92"/>
      <c r="AFP340" s="92"/>
      <c r="AFQ340" s="92"/>
      <c r="AFR340" s="92"/>
      <c r="AFS340" s="92"/>
      <c r="AFT340" s="92"/>
      <c r="AFU340" s="92"/>
      <c r="AFV340" s="92"/>
      <c r="AFW340" s="92"/>
      <c r="AFX340" s="92"/>
      <c r="AFY340" s="92"/>
      <c r="AFZ340" s="92"/>
      <c r="AGA340" s="92"/>
      <c r="AGB340" s="92"/>
      <c r="AGC340" s="92"/>
      <c r="AGD340" s="92"/>
      <c r="AGE340" s="92"/>
      <c r="AGF340" s="92"/>
      <c r="AGG340" s="92"/>
      <c r="AGH340" s="92"/>
      <c r="AGI340" s="92"/>
      <c r="AGJ340" s="92"/>
      <c r="AGK340" s="92"/>
      <c r="AGL340" s="92"/>
      <c r="AGM340" s="92"/>
      <c r="AGN340" s="92"/>
      <c r="AGO340" s="92"/>
      <c r="AGP340" s="92"/>
      <c r="AGQ340" s="92"/>
      <c r="AGR340" s="92"/>
      <c r="AGS340" s="92"/>
      <c r="AGT340" s="92"/>
      <c r="AGU340" s="92"/>
      <c r="AGV340" s="92"/>
      <c r="AGW340" s="92"/>
      <c r="AGX340" s="92"/>
      <c r="AGY340" s="92"/>
      <c r="AGZ340" s="92"/>
      <c r="AHA340" s="92"/>
      <c r="AHB340" s="92"/>
      <c r="AHC340" s="92"/>
      <c r="AHD340" s="92"/>
      <c r="AHE340" s="92"/>
      <c r="AHF340" s="92"/>
      <c r="AHG340" s="92"/>
      <c r="AHH340" s="92"/>
      <c r="AHI340" s="92"/>
      <c r="AHJ340" s="92"/>
      <c r="AHK340" s="92"/>
      <c r="AHL340" s="92"/>
      <c r="AHM340" s="92"/>
      <c r="AHN340" s="92"/>
      <c r="AHO340" s="92"/>
      <c r="AHP340" s="92"/>
      <c r="AHQ340" s="92"/>
      <c r="AHR340" s="92"/>
      <c r="AHS340" s="92"/>
      <c r="AHT340" s="92"/>
      <c r="AHU340" s="92"/>
      <c r="AHV340" s="92"/>
      <c r="AHW340" s="92"/>
      <c r="AHX340" s="92"/>
      <c r="AHY340" s="92"/>
      <c r="AHZ340" s="92"/>
      <c r="AIA340" s="92"/>
      <c r="AIB340" s="92"/>
      <c r="AIC340" s="92"/>
      <c r="AID340" s="92"/>
      <c r="AIE340" s="92"/>
      <c r="AIF340" s="92"/>
      <c r="AIG340" s="92"/>
      <c r="AIH340" s="92"/>
      <c r="AII340" s="92"/>
      <c r="AIJ340" s="92"/>
      <c r="AIK340" s="92"/>
      <c r="AIL340" s="92"/>
      <c r="AIM340" s="92"/>
      <c r="AIN340" s="92"/>
      <c r="AIO340" s="92"/>
      <c r="AIP340" s="92"/>
      <c r="AIQ340" s="92"/>
      <c r="AIR340" s="92"/>
      <c r="AIS340" s="92"/>
      <c r="AIT340" s="92"/>
      <c r="AIU340" s="92"/>
      <c r="AIV340" s="92"/>
      <c r="AIW340" s="92"/>
      <c r="AIX340" s="92"/>
      <c r="AIY340" s="92"/>
      <c r="AIZ340" s="92"/>
      <c r="AJA340" s="92"/>
      <c r="AJB340" s="92"/>
      <c r="AJC340" s="92"/>
      <c r="AJD340" s="92"/>
      <c r="AJE340" s="92"/>
      <c r="AJF340" s="92"/>
      <c r="AJG340" s="92"/>
      <c r="AJH340" s="92"/>
      <c r="AJI340" s="92"/>
      <c r="AJJ340" s="92"/>
      <c r="AJK340" s="92"/>
    </row>
    <row r="341" spans="1:947" s="515" customFormat="1" ht="12.75" customHeight="1">
      <c r="A341" s="93"/>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c r="CM341" s="92"/>
      <c r="CN341" s="92"/>
      <c r="CO341" s="92"/>
      <c r="CP341" s="92"/>
      <c r="CQ341" s="92"/>
      <c r="CR341" s="92"/>
      <c r="CS341" s="92"/>
      <c r="CT341" s="92"/>
      <c r="CU341" s="92"/>
      <c r="CV341" s="92"/>
      <c r="CW341" s="92"/>
      <c r="CX341" s="92"/>
      <c r="CY341" s="92"/>
      <c r="CZ341" s="92"/>
      <c r="DA341" s="92"/>
      <c r="DB341" s="92"/>
      <c r="DC341" s="92"/>
      <c r="DD341" s="92"/>
      <c r="DE341" s="92"/>
      <c r="DF341" s="92"/>
      <c r="DG341" s="92"/>
      <c r="DH341" s="92"/>
      <c r="DI341" s="92"/>
      <c r="DJ341" s="92"/>
      <c r="DK341" s="92"/>
      <c r="DL341" s="92"/>
      <c r="DM341" s="92"/>
      <c r="DN341" s="92"/>
      <c r="DO341" s="92"/>
      <c r="DP341" s="92"/>
      <c r="DQ341" s="92"/>
      <c r="DR341" s="92"/>
      <c r="DS341" s="92"/>
      <c r="DT341" s="92"/>
      <c r="DU341" s="92"/>
      <c r="DV341" s="92"/>
      <c r="DW341" s="92"/>
      <c r="DX341" s="92"/>
      <c r="DY341" s="92"/>
      <c r="DZ341" s="92"/>
      <c r="EA341" s="92"/>
      <c r="EB341" s="92"/>
      <c r="EC341" s="92"/>
      <c r="ED341" s="92"/>
      <c r="EE341" s="92"/>
      <c r="EF341" s="92"/>
      <c r="EG341" s="92"/>
      <c r="EH341" s="92"/>
      <c r="EI341" s="92"/>
      <c r="EJ341" s="92"/>
      <c r="EK341" s="92"/>
      <c r="EL341" s="92"/>
      <c r="EM341" s="92"/>
      <c r="EN341" s="92"/>
      <c r="EO341" s="92"/>
      <c r="EP341" s="92"/>
      <c r="EQ341" s="92"/>
      <c r="ER341" s="92"/>
      <c r="ES341" s="92"/>
      <c r="ET341" s="92"/>
      <c r="EU341" s="92"/>
      <c r="EV341" s="92"/>
      <c r="EW341" s="92"/>
      <c r="EX341" s="92"/>
      <c r="EY341" s="92"/>
      <c r="EZ341" s="92"/>
      <c r="FA341" s="92"/>
      <c r="FB341" s="92"/>
      <c r="FC341" s="92"/>
      <c r="FD341" s="92"/>
      <c r="FE341" s="92"/>
      <c r="FF341" s="92"/>
      <c r="FG341" s="92"/>
      <c r="FH341" s="92"/>
      <c r="FI341" s="92"/>
      <c r="FJ341" s="92"/>
      <c r="FK341" s="92"/>
      <c r="FL341" s="92"/>
      <c r="FM341" s="92"/>
      <c r="FN341" s="92"/>
      <c r="FO341" s="92"/>
      <c r="FP341" s="92"/>
      <c r="FQ341" s="92"/>
      <c r="FR341" s="92"/>
      <c r="FS341" s="92"/>
      <c r="FT341" s="92"/>
      <c r="FU341" s="92"/>
      <c r="FV341" s="92"/>
      <c r="FW341" s="92"/>
      <c r="FX341" s="92"/>
      <c r="FY341" s="92"/>
      <c r="FZ341" s="92"/>
      <c r="GA341" s="92"/>
      <c r="GB341" s="92"/>
      <c r="GC341" s="92"/>
      <c r="GD341" s="92"/>
      <c r="GE341" s="92"/>
      <c r="GF341" s="92"/>
      <c r="GG341" s="92"/>
      <c r="GH341" s="92"/>
      <c r="GI341" s="92"/>
      <c r="GJ341" s="92"/>
      <c r="GK341" s="92"/>
      <c r="GL341" s="92"/>
      <c r="GM341" s="92"/>
      <c r="GN341" s="92"/>
      <c r="GO341" s="92"/>
      <c r="GP341" s="92"/>
      <c r="GQ341" s="92"/>
      <c r="GR341" s="92"/>
      <c r="GS341" s="92"/>
      <c r="GT341" s="92"/>
      <c r="GU341" s="92"/>
      <c r="GV341" s="92"/>
      <c r="GW341" s="92"/>
      <c r="GX341" s="92"/>
      <c r="GY341" s="92"/>
      <c r="GZ341" s="92"/>
      <c r="HA341" s="92"/>
      <c r="HB341" s="92"/>
      <c r="HC341" s="92"/>
      <c r="HD341" s="92"/>
      <c r="HE341" s="92"/>
      <c r="HF341" s="92"/>
      <c r="HG341" s="92"/>
      <c r="HH341" s="92"/>
      <c r="HI341" s="92"/>
      <c r="HJ341" s="92"/>
      <c r="HK341" s="92"/>
      <c r="HL341" s="92"/>
      <c r="HM341" s="92"/>
      <c r="HN341" s="92"/>
      <c r="HO341" s="92"/>
      <c r="HP341" s="92"/>
      <c r="HQ341" s="92"/>
      <c r="HR341" s="92"/>
      <c r="HS341" s="92"/>
      <c r="HT341" s="92"/>
      <c r="HU341" s="92"/>
      <c r="HV341" s="92"/>
      <c r="HW341" s="92"/>
      <c r="HX341" s="92"/>
      <c r="HY341" s="92"/>
      <c r="HZ341" s="92"/>
      <c r="IA341" s="92"/>
      <c r="IB341" s="92"/>
      <c r="IC341" s="92"/>
      <c r="ID341" s="92"/>
      <c r="IE341" s="92"/>
      <c r="IF341" s="92"/>
      <c r="IG341" s="92"/>
      <c r="IH341" s="92"/>
      <c r="II341" s="92"/>
      <c r="IJ341" s="92"/>
      <c r="IK341" s="92"/>
      <c r="IL341" s="92"/>
      <c r="IM341" s="92"/>
      <c r="IN341" s="92"/>
      <c r="IO341" s="92"/>
      <c r="IP341" s="92"/>
      <c r="IQ341" s="92"/>
      <c r="IR341" s="92"/>
      <c r="IS341" s="92"/>
      <c r="IT341" s="92"/>
      <c r="IU341" s="92"/>
      <c r="IV341" s="92"/>
      <c r="IW341" s="92"/>
      <c r="IX341" s="92"/>
      <c r="IY341" s="92"/>
      <c r="IZ341" s="92"/>
      <c r="JA341" s="92"/>
      <c r="JB341" s="92"/>
      <c r="JC341" s="92"/>
      <c r="JD341" s="92"/>
      <c r="JE341" s="92"/>
      <c r="JF341" s="92"/>
      <c r="JG341" s="92"/>
      <c r="JH341" s="92"/>
      <c r="JI341" s="92"/>
      <c r="JJ341" s="92"/>
      <c r="JK341" s="92"/>
      <c r="JL341" s="92"/>
      <c r="JM341" s="92"/>
      <c r="JN341" s="92"/>
      <c r="JO341" s="92"/>
      <c r="JP341" s="92"/>
      <c r="JQ341" s="92"/>
      <c r="JR341" s="92"/>
      <c r="JS341" s="92"/>
      <c r="JT341" s="92"/>
      <c r="JU341" s="92"/>
      <c r="JV341" s="92"/>
      <c r="JW341" s="92"/>
      <c r="JX341" s="92"/>
      <c r="JY341" s="92"/>
      <c r="JZ341" s="92"/>
      <c r="KA341" s="92"/>
      <c r="KB341" s="92"/>
      <c r="KC341" s="92"/>
      <c r="KD341" s="92"/>
      <c r="KE341" s="92"/>
      <c r="KF341" s="92"/>
      <c r="KG341" s="92"/>
      <c r="KH341" s="92"/>
      <c r="KI341" s="92"/>
      <c r="KJ341" s="92"/>
      <c r="KK341" s="92"/>
      <c r="KL341" s="92"/>
      <c r="KM341" s="92"/>
      <c r="KN341" s="92"/>
      <c r="KO341" s="92"/>
      <c r="KP341" s="92"/>
      <c r="KQ341" s="92"/>
      <c r="KR341" s="92"/>
      <c r="KS341" s="92"/>
      <c r="KT341" s="92"/>
      <c r="KU341" s="92"/>
      <c r="KV341" s="92"/>
      <c r="KW341" s="92"/>
      <c r="KX341" s="92"/>
      <c r="KY341" s="92"/>
      <c r="KZ341" s="92"/>
      <c r="LA341" s="92"/>
      <c r="LB341" s="92"/>
      <c r="LC341" s="92"/>
      <c r="LD341" s="92"/>
      <c r="LE341" s="92"/>
      <c r="LF341" s="92"/>
      <c r="LG341" s="92"/>
      <c r="LH341" s="92"/>
      <c r="LI341" s="92"/>
      <c r="LJ341" s="92"/>
      <c r="LK341" s="92"/>
      <c r="LL341" s="92"/>
      <c r="LM341" s="92"/>
      <c r="LN341" s="92"/>
      <c r="LO341" s="92"/>
      <c r="LP341" s="92"/>
      <c r="LQ341" s="92"/>
      <c r="LR341" s="92"/>
      <c r="LS341" s="92"/>
      <c r="LT341" s="92"/>
      <c r="LU341" s="92"/>
      <c r="LV341" s="92"/>
      <c r="LW341" s="92"/>
      <c r="LX341" s="92"/>
      <c r="LY341" s="92"/>
      <c r="LZ341" s="92"/>
      <c r="MA341" s="92"/>
      <c r="MB341" s="92"/>
      <c r="MC341" s="92"/>
      <c r="MD341" s="92"/>
      <c r="ME341" s="92"/>
      <c r="MF341" s="92"/>
      <c r="MG341" s="92"/>
      <c r="MH341" s="92"/>
      <c r="MI341" s="92"/>
      <c r="MJ341" s="92"/>
      <c r="MK341" s="92"/>
      <c r="ML341" s="92"/>
      <c r="MM341" s="92"/>
      <c r="MN341" s="92"/>
      <c r="MO341" s="92"/>
      <c r="MP341" s="92"/>
      <c r="MQ341" s="92"/>
      <c r="MR341" s="92"/>
      <c r="MS341" s="92"/>
      <c r="MT341" s="92"/>
      <c r="MU341" s="92"/>
      <c r="MV341" s="92"/>
      <c r="MW341" s="92"/>
      <c r="MX341" s="92"/>
      <c r="MY341" s="92"/>
      <c r="MZ341" s="92"/>
      <c r="NA341" s="92"/>
      <c r="NB341" s="92"/>
      <c r="NC341" s="92"/>
      <c r="ND341" s="92"/>
      <c r="NE341" s="92"/>
      <c r="NF341" s="92"/>
      <c r="NG341" s="92"/>
      <c r="NH341" s="92"/>
      <c r="NI341" s="92"/>
      <c r="NJ341" s="92"/>
      <c r="NK341" s="92"/>
      <c r="NL341" s="92"/>
      <c r="NM341" s="92"/>
      <c r="NN341" s="92"/>
      <c r="NO341" s="92"/>
      <c r="NP341" s="92"/>
      <c r="NQ341" s="92"/>
      <c r="NR341" s="92"/>
      <c r="NS341" s="92"/>
      <c r="NT341" s="92"/>
      <c r="NU341" s="92"/>
      <c r="NV341" s="92"/>
      <c r="NW341" s="92"/>
      <c r="NX341" s="92"/>
      <c r="NY341" s="92"/>
      <c r="NZ341" s="92"/>
      <c r="OA341" s="92"/>
      <c r="OB341" s="92"/>
      <c r="OC341" s="92"/>
      <c r="OD341" s="92"/>
      <c r="OE341" s="92"/>
      <c r="OF341" s="92"/>
      <c r="OG341" s="92"/>
      <c r="OH341" s="92"/>
      <c r="OI341" s="92"/>
      <c r="OJ341" s="92"/>
      <c r="OK341" s="92"/>
      <c r="OL341" s="92"/>
      <c r="OM341" s="92"/>
      <c r="ON341" s="92"/>
      <c r="OO341" s="92"/>
      <c r="OP341" s="92"/>
      <c r="OQ341" s="92"/>
      <c r="OR341" s="92"/>
      <c r="OS341" s="92"/>
      <c r="OT341" s="92"/>
      <c r="OU341" s="92"/>
      <c r="OV341" s="92"/>
      <c r="OW341" s="92"/>
      <c r="OX341" s="92"/>
      <c r="OY341" s="92"/>
      <c r="OZ341" s="92"/>
      <c r="PA341" s="92"/>
      <c r="PB341" s="92"/>
      <c r="PC341" s="92"/>
      <c r="PD341" s="92"/>
      <c r="PE341" s="92"/>
      <c r="PF341" s="92"/>
      <c r="PG341" s="92"/>
      <c r="PH341" s="92"/>
      <c r="PI341" s="92"/>
      <c r="PJ341" s="92"/>
      <c r="PK341" s="92"/>
      <c r="PL341" s="92"/>
      <c r="PM341" s="92"/>
      <c r="PN341" s="92"/>
      <c r="PO341" s="92"/>
      <c r="PP341" s="92"/>
      <c r="PQ341" s="92"/>
      <c r="PR341" s="92"/>
      <c r="PS341" s="92"/>
      <c r="PT341" s="92"/>
      <c r="PU341" s="92"/>
      <c r="PV341" s="92"/>
      <c r="PW341" s="92"/>
      <c r="PX341" s="92"/>
      <c r="PY341" s="92"/>
      <c r="PZ341" s="92"/>
      <c r="QA341" s="92"/>
      <c r="QB341" s="92"/>
      <c r="QC341" s="92"/>
      <c r="QD341" s="92"/>
      <c r="QE341" s="92"/>
      <c r="QF341" s="92"/>
      <c r="QG341" s="92"/>
      <c r="QH341" s="92"/>
      <c r="QI341" s="92"/>
      <c r="QJ341" s="92"/>
      <c r="QK341" s="92"/>
      <c r="QL341" s="92"/>
      <c r="QM341" s="92"/>
      <c r="QN341" s="92"/>
      <c r="QO341" s="92"/>
      <c r="QP341" s="92"/>
      <c r="QQ341" s="92"/>
      <c r="QR341" s="92"/>
      <c r="QS341" s="92"/>
      <c r="QT341" s="92"/>
      <c r="QU341" s="92"/>
      <c r="QV341" s="92"/>
      <c r="QW341" s="92"/>
      <c r="QX341" s="92"/>
      <c r="QY341" s="92"/>
      <c r="QZ341" s="92"/>
      <c r="RA341" s="92"/>
      <c r="RB341" s="92"/>
      <c r="RC341" s="92"/>
      <c r="RD341" s="92"/>
      <c r="RE341" s="92"/>
      <c r="RF341" s="92"/>
      <c r="RG341" s="92"/>
      <c r="RH341" s="92"/>
      <c r="RI341" s="92"/>
      <c r="RJ341" s="92"/>
      <c r="RK341" s="92"/>
      <c r="RL341" s="92"/>
      <c r="RM341" s="92"/>
      <c r="RN341" s="92"/>
      <c r="RO341" s="92"/>
      <c r="RP341" s="92"/>
      <c r="RQ341" s="92"/>
      <c r="RR341" s="92"/>
      <c r="RS341" s="92"/>
      <c r="RT341" s="92"/>
      <c r="RU341" s="92"/>
      <c r="RV341" s="92"/>
      <c r="RW341" s="92"/>
      <c r="RX341" s="92"/>
      <c r="RY341" s="92"/>
      <c r="RZ341" s="92"/>
      <c r="SA341" s="92"/>
      <c r="SB341" s="92"/>
      <c r="SC341" s="92"/>
      <c r="SD341" s="92"/>
      <c r="SE341" s="92"/>
      <c r="SF341" s="92"/>
      <c r="SG341" s="92"/>
      <c r="SH341" s="92"/>
      <c r="SI341" s="92"/>
      <c r="SJ341" s="92"/>
      <c r="SK341" s="92"/>
      <c r="SL341" s="92"/>
      <c r="SM341" s="92"/>
      <c r="SN341" s="92"/>
      <c r="SO341" s="92"/>
      <c r="SP341" s="92"/>
      <c r="SQ341" s="92"/>
      <c r="SR341" s="92"/>
      <c r="SS341" s="92"/>
      <c r="ST341" s="92"/>
      <c r="SU341" s="92"/>
      <c r="SV341" s="92"/>
      <c r="SW341" s="92"/>
      <c r="SX341" s="92"/>
      <c r="SY341" s="92"/>
      <c r="SZ341" s="92"/>
      <c r="TA341" s="92"/>
      <c r="TB341" s="92"/>
      <c r="TC341" s="92"/>
      <c r="TD341" s="92"/>
      <c r="TE341" s="92"/>
      <c r="TF341" s="92"/>
      <c r="TG341" s="92"/>
      <c r="TH341" s="92"/>
      <c r="TI341" s="92"/>
      <c r="TJ341" s="92"/>
      <c r="TK341" s="92"/>
      <c r="TL341" s="92"/>
      <c r="TM341" s="92"/>
      <c r="TN341" s="92"/>
      <c r="TO341" s="92"/>
      <c r="TP341" s="92"/>
      <c r="TQ341" s="92"/>
      <c r="TR341" s="92"/>
      <c r="TS341" s="92"/>
      <c r="TT341" s="92"/>
      <c r="TU341" s="92"/>
      <c r="TV341" s="92"/>
      <c r="TW341" s="92"/>
      <c r="TX341" s="92"/>
      <c r="TY341" s="92"/>
      <c r="TZ341" s="92"/>
      <c r="UA341" s="92"/>
      <c r="UB341" s="92"/>
      <c r="UC341" s="92"/>
      <c r="UD341" s="92"/>
      <c r="UE341" s="92"/>
      <c r="UF341" s="92"/>
      <c r="UG341" s="92"/>
      <c r="UH341" s="92"/>
      <c r="UI341" s="92"/>
      <c r="UJ341" s="92"/>
      <c r="UK341" s="92"/>
      <c r="UL341" s="92"/>
      <c r="UM341" s="92"/>
      <c r="UN341" s="92"/>
      <c r="UO341" s="92"/>
      <c r="UP341" s="92"/>
      <c r="UQ341" s="92"/>
      <c r="UR341" s="92"/>
      <c r="US341" s="92"/>
      <c r="UT341" s="92"/>
      <c r="UU341" s="92"/>
      <c r="UV341" s="92"/>
      <c r="UW341" s="92"/>
      <c r="UX341" s="92"/>
      <c r="UY341" s="92"/>
      <c r="UZ341" s="92"/>
      <c r="VA341" s="92"/>
      <c r="VB341" s="92"/>
      <c r="VC341" s="92"/>
      <c r="VD341" s="92"/>
      <c r="VE341" s="92"/>
      <c r="VF341" s="92"/>
      <c r="VG341" s="92"/>
      <c r="VH341" s="92"/>
      <c r="VI341" s="92"/>
      <c r="VJ341" s="92"/>
      <c r="VK341" s="92"/>
      <c r="VL341" s="92"/>
      <c r="VM341" s="92"/>
      <c r="VN341" s="92"/>
      <c r="VO341" s="92"/>
      <c r="VP341" s="92"/>
      <c r="VQ341" s="92"/>
      <c r="VR341" s="92"/>
      <c r="VS341" s="92"/>
      <c r="VT341" s="92"/>
      <c r="VU341" s="92"/>
      <c r="VV341" s="92"/>
      <c r="VW341" s="92"/>
      <c r="VX341" s="92"/>
      <c r="VY341" s="92"/>
      <c r="VZ341" s="92"/>
      <c r="WA341" s="92"/>
      <c r="WB341" s="92"/>
      <c r="WC341" s="92"/>
      <c r="WD341" s="92"/>
      <c r="WE341" s="92"/>
      <c r="WF341" s="92"/>
      <c r="WG341" s="92"/>
      <c r="WH341" s="92"/>
      <c r="WI341" s="92"/>
      <c r="WJ341" s="92"/>
      <c r="WK341" s="92"/>
      <c r="WL341" s="92"/>
      <c r="WM341" s="92"/>
      <c r="WN341" s="92"/>
      <c r="WO341" s="92"/>
      <c r="WP341" s="92"/>
      <c r="WQ341" s="92"/>
      <c r="WR341" s="92"/>
      <c r="WS341" s="92"/>
      <c r="WT341" s="92"/>
      <c r="WU341" s="92"/>
      <c r="WV341" s="92"/>
      <c r="WW341" s="92"/>
      <c r="WX341" s="92"/>
      <c r="WY341" s="92"/>
      <c r="WZ341" s="92"/>
      <c r="XA341" s="92"/>
      <c r="XB341" s="92"/>
      <c r="XC341" s="92"/>
      <c r="XD341" s="92"/>
      <c r="XE341" s="92"/>
      <c r="XF341" s="92"/>
      <c r="XG341" s="92"/>
      <c r="XH341" s="92"/>
      <c r="XI341" s="92"/>
      <c r="XJ341" s="92"/>
      <c r="XK341" s="92"/>
      <c r="XL341" s="92"/>
      <c r="XM341" s="92"/>
      <c r="XN341" s="92"/>
      <c r="XO341" s="92"/>
      <c r="XP341" s="92"/>
      <c r="XQ341" s="92"/>
      <c r="XR341" s="92"/>
      <c r="XS341" s="92"/>
      <c r="XT341" s="92"/>
      <c r="XU341" s="92"/>
      <c r="XV341" s="92"/>
      <c r="XW341" s="92"/>
      <c r="XX341" s="92"/>
      <c r="XY341" s="92"/>
      <c r="XZ341" s="92"/>
      <c r="YA341" s="92"/>
      <c r="YB341" s="92"/>
      <c r="YC341" s="92"/>
      <c r="YD341" s="92"/>
      <c r="YE341" s="92"/>
      <c r="YF341" s="92"/>
      <c r="YG341" s="92"/>
      <c r="YH341" s="92"/>
      <c r="YI341" s="92"/>
      <c r="YJ341" s="92"/>
      <c r="YK341" s="92"/>
      <c r="YL341" s="92"/>
      <c r="YM341" s="92"/>
      <c r="YN341" s="92"/>
      <c r="YO341" s="92"/>
      <c r="YP341" s="92"/>
      <c r="YQ341" s="92"/>
      <c r="YR341" s="92"/>
      <c r="YS341" s="92"/>
      <c r="YT341" s="92"/>
      <c r="YU341" s="92"/>
      <c r="YV341" s="92"/>
      <c r="YW341" s="92"/>
      <c r="YX341" s="92"/>
      <c r="YY341" s="92"/>
      <c r="YZ341" s="92"/>
      <c r="ZA341" s="92"/>
      <c r="ZB341" s="92"/>
      <c r="ZC341" s="92"/>
      <c r="ZD341" s="92"/>
      <c r="ZE341" s="92"/>
      <c r="ZF341" s="92"/>
      <c r="ZG341" s="92"/>
      <c r="ZH341" s="92"/>
      <c r="ZI341" s="92"/>
      <c r="ZJ341" s="92"/>
      <c r="ZK341" s="92"/>
      <c r="ZL341" s="92"/>
      <c r="ZM341" s="92"/>
      <c r="ZN341" s="92"/>
      <c r="ZO341" s="92"/>
      <c r="ZP341" s="92"/>
      <c r="ZQ341" s="92"/>
      <c r="ZR341" s="92"/>
      <c r="ZS341" s="92"/>
      <c r="ZT341" s="92"/>
      <c r="ZU341" s="92"/>
      <c r="ZV341" s="92"/>
      <c r="ZW341" s="92"/>
      <c r="ZX341" s="92"/>
      <c r="ZY341" s="92"/>
      <c r="ZZ341" s="92"/>
      <c r="AAA341" s="92"/>
      <c r="AAB341" s="92"/>
      <c r="AAC341" s="92"/>
      <c r="AAD341" s="92"/>
      <c r="AAE341" s="92"/>
      <c r="AAF341" s="92"/>
      <c r="AAG341" s="92"/>
      <c r="AAH341" s="92"/>
      <c r="AAI341" s="92"/>
      <c r="AAJ341" s="92"/>
      <c r="AAK341" s="92"/>
      <c r="AAL341" s="92"/>
      <c r="AAM341" s="92"/>
      <c r="AAN341" s="92"/>
      <c r="AAO341" s="92"/>
      <c r="AAP341" s="92"/>
      <c r="AAQ341" s="92"/>
      <c r="AAR341" s="92"/>
      <c r="AAS341" s="92"/>
      <c r="AAT341" s="92"/>
      <c r="AAU341" s="92"/>
      <c r="AAV341" s="92"/>
      <c r="AAW341" s="92"/>
      <c r="AAX341" s="92"/>
      <c r="AAY341" s="92"/>
      <c r="AAZ341" s="92"/>
      <c r="ABA341" s="92"/>
      <c r="ABB341" s="92"/>
      <c r="ABC341" s="92"/>
      <c r="ABD341" s="92"/>
      <c r="ABE341" s="92"/>
      <c r="ABF341" s="92"/>
      <c r="ABG341" s="92"/>
      <c r="ABH341" s="92"/>
      <c r="ABI341" s="92"/>
      <c r="ABJ341" s="92"/>
      <c r="ABK341" s="92"/>
      <c r="ABL341" s="92"/>
      <c r="ABM341" s="92"/>
      <c r="ABN341" s="92"/>
      <c r="ABO341" s="92"/>
      <c r="ABP341" s="92"/>
      <c r="ABQ341" s="92"/>
      <c r="ABR341" s="92"/>
      <c r="ABS341" s="92"/>
      <c r="ABT341" s="92"/>
      <c r="ABU341" s="92"/>
      <c r="ABV341" s="92"/>
      <c r="ABW341" s="92"/>
      <c r="ABX341" s="92"/>
      <c r="ABY341" s="92"/>
      <c r="ABZ341" s="92"/>
      <c r="ACA341" s="92"/>
      <c r="ACB341" s="92"/>
      <c r="ACC341" s="92"/>
      <c r="ACD341" s="92"/>
      <c r="ACE341" s="92"/>
      <c r="ACF341" s="92"/>
      <c r="ACG341" s="92"/>
      <c r="ACH341" s="92"/>
      <c r="ACI341" s="92"/>
      <c r="ACJ341" s="92"/>
      <c r="ACK341" s="92"/>
      <c r="ACL341" s="92"/>
      <c r="ACM341" s="92"/>
      <c r="ACN341" s="92"/>
      <c r="ACO341" s="92"/>
      <c r="ACP341" s="92"/>
      <c r="ACQ341" s="92"/>
      <c r="ACR341" s="92"/>
      <c r="ACS341" s="92"/>
      <c r="ACT341" s="92"/>
      <c r="ACU341" s="92"/>
      <c r="ACV341" s="92"/>
      <c r="ACW341" s="92"/>
      <c r="ACX341" s="92"/>
      <c r="ACY341" s="92"/>
      <c r="ACZ341" s="92"/>
      <c r="ADA341" s="92"/>
      <c r="ADB341" s="92"/>
      <c r="ADC341" s="92"/>
      <c r="ADD341" s="92"/>
      <c r="ADE341" s="92"/>
      <c r="ADF341" s="92"/>
      <c r="ADG341" s="92"/>
      <c r="ADH341" s="92"/>
      <c r="ADI341" s="92"/>
      <c r="ADJ341" s="92"/>
      <c r="ADK341" s="92"/>
      <c r="ADL341" s="92"/>
      <c r="ADM341" s="92"/>
      <c r="ADN341" s="92"/>
      <c r="ADO341" s="92"/>
      <c r="ADP341" s="92"/>
      <c r="ADQ341" s="92"/>
      <c r="ADR341" s="92"/>
      <c r="ADS341" s="92"/>
      <c r="ADT341" s="92"/>
      <c r="ADU341" s="92"/>
      <c r="ADV341" s="92"/>
      <c r="ADW341" s="92"/>
      <c r="ADX341" s="92"/>
      <c r="ADY341" s="92"/>
      <c r="ADZ341" s="92"/>
      <c r="AEA341" s="92"/>
      <c r="AEB341" s="92"/>
      <c r="AEC341" s="92"/>
      <c r="AED341" s="92"/>
      <c r="AEE341" s="92"/>
      <c r="AEF341" s="92"/>
      <c r="AEG341" s="92"/>
      <c r="AEH341" s="92"/>
      <c r="AEI341" s="92"/>
      <c r="AEJ341" s="92"/>
      <c r="AEK341" s="92"/>
      <c r="AEL341" s="92"/>
      <c r="AEM341" s="92"/>
      <c r="AEN341" s="92"/>
      <c r="AEO341" s="92"/>
      <c r="AEP341" s="92"/>
      <c r="AEQ341" s="92"/>
      <c r="AER341" s="92"/>
      <c r="AES341" s="92"/>
      <c r="AET341" s="92"/>
      <c r="AEU341" s="92"/>
      <c r="AEV341" s="92"/>
      <c r="AEW341" s="92"/>
      <c r="AEX341" s="92"/>
      <c r="AEY341" s="92"/>
      <c r="AEZ341" s="92"/>
      <c r="AFA341" s="92"/>
      <c r="AFB341" s="92"/>
      <c r="AFC341" s="92"/>
      <c r="AFD341" s="92"/>
      <c r="AFE341" s="92"/>
      <c r="AFF341" s="92"/>
      <c r="AFG341" s="92"/>
      <c r="AFH341" s="92"/>
      <c r="AFI341" s="92"/>
      <c r="AFJ341" s="92"/>
      <c r="AFK341" s="92"/>
      <c r="AFL341" s="92"/>
      <c r="AFM341" s="92"/>
      <c r="AFN341" s="92"/>
      <c r="AFO341" s="92"/>
      <c r="AFP341" s="92"/>
      <c r="AFQ341" s="92"/>
      <c r="AFR341" s="92"/>
      <c r="AFS341" s="92"/>
      <c r="AFT341" s="92"/>
      <c r="AFU341" s="92"/>
      <c r="AFV341" s="92"/>
      <c r="AFW341" s="92"/>
      <c r="AFX341" s="92"/>
      <c r="AFY341" s="92"/>
      <c r="AFZ341" s="92"/>
      <c r="AGA341" s="92"/>
      <c r="AGB341" s="92"/>
      <c r="AGC341" s="92"/>
      <c r="AGD341" s="92"/>
      <c r="AGE341" s="92"/>
      <c r="AGF341" s="92"/>
      <c r="AGG341" s="92"/>
      <c r="AGH341" s="92"/>
      <c r="AGI341" s="92"/>
      <c r="AGJ341" s="92"/>
      <c r="AGK341" s="92"/>
      <c r="AGL341" s="92"/>
      <c r="AGM341" s="92"/>
      <c r="AGN341" s="92"/>
      <c r="AGO341" s="92"/>
      <c r="AGP341" s="92"/>
      <c r="AGQ341" s="92"/>
      <c r="AGR341" s="92"/>
      <c r="AGS341" s="92"/>
      <c r="AGT341" s="92"/>
      <c r="AGU341" s="92"/>
      <c r="AGV341" s="92"/>
      <c r="AGW341" s="92"/>
      <c r="AGX341" s="92"/>
      <c r="AGY341" s="92"/>
      <c r="AGZ341" s="92"/>
      <c r="AHA341" s="92"/>
      <c r="AHB341" s="92"/>
      <c r="AHC341" s="92"/>
      <c r="AHD341" s="92"/>
      <c r="AHE341" s="92"/>
      <c r="AHF341" s="92"/>
      <c r="AHG341" s="92"/>
      <c r="AHH341" s="92"/>
      <c r="AHI341" s="92"/>
      <c r="AHJ341" s="92"/>
      <c r="AHK341" s="92"/>
      <c r="AHL341" s="92"/>
      <c r="AHM341" s="92"/>
      <c r="AHN341" s="92"/>
      <c r="AHO341" s="92"/>
      <c r="AHP341" s="92"/>
      <c r="AHQ341" s="92"/>
      <c r="AHR341" s="92"/>
      <c r="AHS341" s="92"/>
      <c r="AHT341" s="92"/>
      <c r="AHU341" s="92"/>
      <c r="AHV341" s="92"/>
      <c r="AHW341" s="92"/>
      <c r="AHX341" s="92"/>
      <c r="AHY341" s="92"/>
      <c r="AHZ341" s="92"/>
      <c r="AIA341" s="92"/>
      <c r="AIB341" s="92"/>
      <c r="AIC341" s="92"/>
      <c r="AID341" s="92"/>
      <c r="AIE341" s="92"/>
      <c r="AIF341" s="92"/>
      <c r="AIG341" s="92"/>
      <c r="AIH341" s="92"/>
      <c r="AII341" s="92"/>
      <c r="AIJ341" s="92"/>
      <c r="AIK341" s="92"/>
      <c r="AIL341" s="92"/>
      <c r="AIM341" s="92"/>
      <c r="AIN341" s="92"/>
      <c r="AIO341" s="92"/>
      <c r="AIP341" s="92"/>
      <c r="AIQ341" s="92"/>
      <c r="AIR341" s="92"/>
      <c r="AIS341" s="92"/>
      <c r="AIT341" s="92"/>
      <c r="AIU341" s="92"/>
      <c r="AIV341" s="92"/>
      <c r="AIW341" s="92"/>
      <c r="AIX341" s="92"/>
      <c r="AIY341" s="92"/>
      <c r="AIZ341" s="92"/>
      <c r="AJA341" s="92"/>
      <c r="AJB341" s="92"/>
      <c r="AJC341" s="92"/>
      <c r="AJD341" s="92"/>
      <c r="AJE341" s="92"/>
      <c r="AJF341" s="92"/>
      <c r="AJG341" s="92"/>
      <c r="AJH341" s="92"/>
      <c r="AJI341" s="92"/>
      <c r="AJJ341" s="92"/>
      <c r="AJK341" s="92"/>
    </row>
    <row r="342" spans="1:947" s="515" customFormat="1" ht="12.75" customHeight="1">
      <c r="A342" s="93"/>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c r="CM342" s="92"/>
      <c r="CN342" s="92"/>
      <c r="CO342" s="92"/>
      <c r="CP342" s="92"/>
      <c r="CQ342" s="92"/>
      <c r="CR342" s="92"/>
      <c r="CS342" s="92"/>
      <c r="CT342" s="92"/>
      <c r="CU342" s="92"/>
      <c r="CV342" s="92"/>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2"/>
      <c r="DU342" s="92"/>
      <c r="DV342" s="92"/>
      <c r="DW342" s="92"/>
      <c r="DX342" s="92"/>
      <c r="DY342" s="92"/>
      <c r="DZ342" s="92"/>
      <c r="EA342" s="92"/>
      <c r="EB342" s="92"/>
      <c r="EC342" s="92"/>
      <c r="ED342" s="92"/>
      <c r="EE342" s="92"/>
      <c r="EF342" s="92"/>
      <c r="EG342" s="92"/>
      <c r="EH342" s="92"/>
      <c r="EI342" s="92"/>
      <c r="EJ342" s="92"/>
      <c r="EK342" s="92"/>
      <c r="EL342" s="92"/>
      <c r="EM342" s="92"/>
      <c r="EN342" s="92"/>
      <c r="EO342" s="92"/>
      <c r="EP342" s="92"/>
      <c r="EQ342" s="92"/>
      <c r="ER342" s="92"/>
      <c r="ES342" s="92"/>
      <c r="ET342" s="92"/>
      <c r="EU342" s="92"/>
      <c r="EV342" s="92"/>
      <c r="EW342" s="92"/>
      <c r="EX342" s="92"/>
      <c r="EY342" s="92"/>
      <c r="EZ342" s="92"/>
      <c r="FA342" s="92"/>
      <c r="FB342" s="92"/>
      <c r="FC342" s="92"/>
      <c r="FD342" s="92"/>
      <c r="FE342" s="92"/>
      <c r="FF342" s="92"/>
      <c r="FG342" s="92"/>
      <c r="FH342" s="92"/>
      <c r="FI342" s="92"/>
      <c r="FJ342" s="92"/>
      <c r="FK342" s="92"/>
      <c r="FL342" s="92"/>
      <c r="FM342" s="92"/>
      <c r="FN342" s="92"/>
      <c r="FO342" s="92"/>
      <c r="FP342" s="92"/>
      <c r="FQ342" s="92"/>
      <c r="FR342" s="92"/>
      <c r="FS342" s="92"/>
      <c r="FT342" s="92"/>
      <c r="FU342" s="92"/>
      <c r="FV342" s="92"/>
      <c r="FW342" s="92"/>
      <c r="FX342" s="92"/>
      <c r="FY342" s="92"/>
      <c r="FZ342" s="92"/>
      <c r="GA342" s="92"/>
      <c r="GB342" s="92"/>
      <c r="GC342" s="92"/>
      <c r="GD342" s="92"/>
      <c r="GE342" s="92"/>
      <c r="GF342" s="92"/>
      <c r="GG342" s="92"/>
      <c r="GH342" s="92"/>
      <c r="GI342" s="92"/>
      <c r="GJ342" s="92"/>
      <c r="GK342" s="92"/>
      <c r="GL342" s="92"/>
      <c r="GM342" s="92"/>
      <c r="GN342" s="92"/>
      <c r="GO342" s="92"/>
      <c r="GP342" s="92"/>
      <c r="GQ342" s="92"/>
      <c r="GR342" s="92"/>
      <c r="GS342" s="92"/>
      <c r="GT342" s="92"/>
      <c r="GU342" s="92"/>
      <c r="GV342" s="92"/>
      <c r="GW342" s="92"/>
      <c r="GX342" s="92"/>
      <c r="GY342" s="92"/>
      <c r="GZ342" s="92"/>
      <c r="HA342" s="92"/>
      <c r="HB342" s="92"/>
      <c r="HC342" s="92"/>
      <c r="HD342" s="92"/>
      <c r="HE342" s="92"/>
      <c r="HF342" s="92"/>
      <c r="HG342" s="92"/>
      <c r="HH342" s="92"/>
      <c r="HI342" s="92"/>
      <c r="HJ342" s="92"/>
      <c r="HK342" s="92"/>
      <c r="HL342" s="92"/>
      <c r="HM342" s="92"/>
      <c r="HN342" s="92"/>
      <c r="HO342" s="92"/>
      <c r="HP342" s="92"/>
      <c r="HQ342" s="92"/>
      <c r="HR342" s="92"/>
      <c r="HS342" s="92"/>
      <c r="HT342" s="92"/>
      <c r="HU342" s="92"/>
      <c r="HV342" s="92"/>
      <c r="HW342" s="92"/>
      <c r="HX342" s="92"/>
      <c r="HY342" s="92"/>
      <c r="HZ342" s="92"/>
      <c r="IA342" s="92"/>
      <c r="IB342" s="92"/>
      <c r="IC342" s="92"/>
      <c r="ID342" s="92"/>
      <c r="IE342" s="92"/>
      <c r="IF342" s="92"/>
      <c r="IG342" s="92"/>
      <c r="IH342" s="92"/>
      <c r="II342" s="92"/>
      <c r="IJ342" s="92"/>
      <c r="IK342" s="92"/>
      <c r="IL342" s="92"/>
      <c r="IM342" s="92"/>
      <c r="IN342" s="92"/>
      <c r="IO342" s="92"/>
      <c r="IP342" s="92"/>
      <c r="IQ342" s="92"/>
      <c r="IR342" s="92"/>
      <c r="IS342" s="92"/>
      <c r="IT342" s="92"/>
      <c r="IU342" s="92"/>
      <c r="IV342" s="92"/>
      <c r="IW342" s="92"/>
      <c r="IX342" s="92"/>
      <c r="IY342" s="92"/>
      <c r="IZ342" s="92"/>
      <c r="JA342" s="92"/>
      <c r="JB342" s="92"/>
      <c r="JC342" s="92"/>
      <c r="JD342" s="92"/>
      <c r="JE342" s="92"/>
      <c r="JF342" s="92"/>
      <c r="JG342" s="92"/>
      <c r="JH342" s="92"/>
      <c r="JI342" s="92"/>
      <c r="JJ342" s="92"/>
      <c r="JK342" s="92"/>
      <c r="JL342" s="92"/>
      <c r="JM342" s="92"/>
      <c r="JN342" s="92"/>
      <c r="JO342" s="92"/>
      <c r="JP342" s="92"/>
      <c r="JQ342" s="92"/>
      <c r="JR342" s="92"/>
      <c r="JS342" s="92"/>
      <c r="JT342" s="92"/>
      <c r="JU342" s="92"/>
      <c r="JV342" s="92"/>
      <c r="JW342" s="92"/>
      <c r="JX342" s="92"/>
      <c r="JY342" s="92"/>
      <c r="JZ342" s="92"/>
      <c r="KA342" s="92"/>
      <c r="KB342" s="92"/>
      <c r="KC342" s="92"/>
      <c r="KD342" s="92"/>
      <c r="KE342" s="92"/>
      <c r="KF342" s="92"/>
      <c r="KG342" s="92"/>
      <c r="KH342" s="92"/>
      <c r="KI342" s="92"/>
      <c r="KJ342" s="92"/>
      <c r="KK342" s="92"/>
      <c r="KL342" s="92"/>
      <c r="KM342" s="92"/>
      <c r="KN342" s="92"/>
      <c r="KO342" s="92"/>
      <c r="KP342" s="92"/>
      <c r="KQ342" s="92"/>
      <c r="KR342" s="92"/>
      <c r="KS342" s="92"/>
      <c r="KT342" s="92"/>
      <c r="KU342" s="92"/>
      <c r="KV342" s="92"/>
      <c r="KW342" s="92"/>
      <c r="KX342" s="92"/>
      <c r="KY342" s="92"/>
      <c r="KZ342" s="92"/>
      <c r="LA342" s="92"/>
      <c r="LB342" s="92"/>
      <c r="LC342" s="92"/>
      <c r="LD342" s="92"/>
      <c r="LE342" s="92"/>
      <c r="LF342" s="92"/>
      <c r="LG342" s="92"/>
      <c r="LH342" s="92"/>
      <c r="LI342" s="92"/>
      <c r="LJ342" s="92"/>
      <c r="LK342" s="92"/>
      <c r="LL342" s="92"/>
      <c r="LM342" s="92"/>
      <c r="LN342" s="92"/>
      <c r="LO342" s="92"/>
      <c r="LP342" s="92"/>
      <c r="LQ342" s="92"/>
      <c r="LR342" s="92"/>
      <c r="LS342" s="92"/>
      <c r="LT342" s="92"/>
      <c r="LU342" s="92"/>
      <c r="LV342" s="92"/>
      <c r="LW342" s="92"/>
      <c r="LX342" s="92"/>
      <c r="LY342" s="92"/>
      <c r="LZ342" s="92"/>
      <c r="MA342" s="92"/>
      <c r="MB342" s="92"/>
      <c r="MC342" s="92"/>
      <c r="MD342" s="92"/>
      <c r="ME342" s="92"/>
      <c r="MF342" s="92"/>
      <c r="MG342" s="92"/>
      <c r="MH342" s="92"/>
      <c r="MI342" s="92"/>
      <c r="MJ342" s="92"/>
      <c r="MK342" s="92"/>
      <c r="ML342" s="92"/>
      <c r="MM342" s="92"/>
      <c r="MN342" s="92"/>
      <c r="MO342" s="92"/>
      <c r="MP342" s="92"/>
      <c r="MQ342" s="92"/>
      <c r="MR342" s="92"/>
      <c r="MS342" s="92"/>
      <c r="MT342" s="92"/>
      <c r="MU342" s="92"/>
      <c r="MV342" s="92"/>
      <c r="MW342" s="92"/>
      <c r="MX342" s="92"/>
      <c r="MY342" s="92"/>
      <c r="MZ342" s="92"/>
      <c r="NA342" s="92"/>
      <c r="NB342" s="92"/>
      <c r="NC342" s="92"/>
      <c r="ND342" s="92"/>
      <c r="NE342" s="92"/>
      <c r="NF342" s="92"/>
      <c r="NG342" s="92"/>
      <c r="NH342" s="92"/>
      <c r="NI342" s="92"/>
      <c r="NJ342" s="92"/>
      <c r="NK342" s="92"/>
      <c r="NL342" s="92"/>
      <c r="NM342" s="92"/>
      <c r="NN342" s="92"/>
      <c r="NO342" s="92"/>
      <c r="NP342" s="92"/>
      <c r="NQ342" s="92"/>
      <c r="NR342" s="92"/>
      <c r="NS342" s="92"/>
      <c r="NT342" s="92"/>
      <c r="NU342" s="92"/>
      <c r="NV342" s="92"/>
      <c r="NW342" s="92"/>
      <c r="NX342" s="92"/>
      <c r="NY342" s="92"/>
      <c r="NZ342" s="92"/>
      <c r="OA342" s="92"/>
      <c r="OB342" s="92"/>
      <c r="OC342" s="92"/>
      <c r="OD342" s="92"/>
      <c r="OE342" s="92"/>
      <c r="OF342" s="92"/>
      <c r="OG342" s="92"/>
      <c r="OH342" s="92"/>
      <c r="OI342" s="92"/>
      <c r="OJ342" s="92"/>
      <c r="OK342" s="92"/>
      <c r="OL342" s="92"/>
      <c r="OM342" s="92"/>
      <c r="ON342" s="92"/>
      <c r="OO342" s="92"/>
      <c r="OP342" s="92"/>
      <c r="OQ342" s="92"/>
      <c r="OR342" s="92"/>
      <c r="OS342" s="92"/>
      <c r="OT342" s="92"/>
      <c r="OU342" s="92"/>
      <c r="OV342" s="92"/>
      <c r="OW342" s="92"/>
      <c r="OX342" s="92"/>
      <c r="OY342" s="92"/>
      <c r="OZ342" s="92"/>
      <c r="PA342" s="92"/>
      <c r="PB342" s="92"/>
      <c r="PC342" s="92"/>
      <c r="PD342" s="92"/>
      <c r="PE342" s="92"/>
      <c r="PF342" s="92"/>
      <c r="PG342" s="92"/>
      <c r="PH342" s="92"/>
      <c r="PI342" s="92"/>
      <c r="PJ342" s="92"/>
      <c r="PK342" s="92"/>
      <c r="PL342" s="92"/>
      <c r="PM342" s="92"/>
      <c r="PN342" s="92"/>
      <c r="PO342" s="92"/>
      <c r="PP342" s="92"/>
      <c r="PQ342" s="92"/>
      <c r="PR342" s="92"/>
      <c r="PS342" s="92"/>
      <c r="PT342" s="92"/>
      <c r="PU342" s="92"/>
      <c r="PV342" s="92"/>
      <c r="PW342" s="92"/>
      <c r="PX342" s="92"/>
      <c r="PY342" s="92"/>
      <c r="PZ342" s="92"/>
      <c r="QA342" s="92"/>
      <c r="QB342" s="92"/>
      <c r="QC342" s="92"/>
      <c r="QD342" s="92"/>
      <c r="QE342" s="92"/>
      <c r="QF342" s="92"/>
      <c r="QG342" s="92"/>
      <c r="QH342" s="92"/>
      <c r="QI342" s="92"/>
      <c r="QJ342" s="92"/>
      <c r="QK342" s="92"/>
      <c r="QL342" s="92"/>
      <c r="QM342" s="92"/>
      <c r="QN342" s="92"/>
      <c r="QO342" s="92"/>
      <c r="QP342" s="92"/>
      <c r="QQ342" s="92"/>
      <c r="QR342" s="92"/>
      <c r="QS342" s="92"/>
      <c r="QT342" s="92"/>
      <c r="QU342" s="92"/>
      <c r="QV342" s="92"/>
      <c r="QW342" s="92"/>
      <c r="QX342" s="92"/>
      <c r="QY342" s="92"/>
      <c r="QZ342" s="92"/>
      <c r="RA342" s="92"/>
      <c r="RB342" s="92"/>
      <c r="RC342" s="92"/>
      <c r="RD342" s="92"/>
      <c r="RE342" s="92"/>
      <c r="RF342" s="92"/>
      <c r="RG342" s="92"/>
      <c r="RH342" s="92"/>
      <c r="RI342" s="92"/>
      <c r="RJ342" s="92"/>
      <c r="RK342" s="92"/>
      <c r="RL342" s="92"/>
      <c r="RM342" s="92"/>
      <c r="RN342" s="92"/>
      <c r="RO342" s="92"/>
      <c r="RP342" s="92"/>
      <c r="RQ342" s="92"/>
      <c r="RR342" s="92"/>
      <c r="RS342" s="92"/>
      <c r="RT342" s="92"/>
      <c r="RU342" s="92"/>
      <c r="RV342" s="92"/>
      <c r="RW342" s="92"/>
      <c r="RX342" s="92"/>
      <c r="RY342" s="92"/>
      <c r="RZ342" s="92"/>
      <c r="SA342" s="92"/>
      <c r="SB342" s="92"/>
      <c r="SC342" s="92"/>
      <c r="SD342" s="92"/>
      <c r="SE342" s="92"/>
      <c r="SF342" s="92"/>
      <c r="SG342" s="92"/>
      <c r="SH342" s="92"/>
      <c r="SI342" s="92"/>
      <c r="SJ342" s="92"/>
      <c r="SK342" s="92"/>
      <c r="SL342" s="92"/>
      <c r="SM342" s="92"/>
      <c r="SN342" s="92"/>
      <c r="SO342" s="92"/>
      <c r="SP342" s="92"/>
      <c r="SQ342" s="92"/>
      <c r="SR342" s="92"/>
      <c r="SS342" s="92"/>
      <c r="ST342" s="92"/>
      <c r="SU342" s="92"/>
      <c r="SV342" s="92"/>
      <c r="SW342" s="92"/>
      <c r="SX342" s="92"/>
      <c r="SY342" s="92"/>
      <c r="SZ342" s="92"/>
      <c r="TA342" s="92"/>
      <c r="TB342" s="92"/>
      <c r="TC342" s="92"/>
      <c r="TD342" s="92"/>
      <c r="TE342" s="92"/>
      <c r="TF342" s="92"/>
      <c r="TG342" s="92"/>
      <c r="TH342" s="92"/>
      <c r="TI342" s="92"/>
      <c r="TJ342" s="92"/>
      <c r="TK342" s="92"/>
      <c r="TL342" s="92"/>
      <c r="TM342" s="92"/>
      <c r="TN342" s="92"/>
      <c r="TO342" s="92"/>
      <c r="TP342" s="92"/>
      <c r="TQ342" s="92"/>
      <c r="TR342" s="92"/>
      <c r="TS342" s="92"/>
      <c r="TT342" s="92"/>
      <c r="TU342" s="92"/>
      <c r="TV342" s="92"/>
      <c r="TW342" s="92"/>
      <c r="TX342" s="92"/>
      <c r="TY342" s="92"/>
      <c r="TZ342" s="92"/>
      <c r="UA342" s="92"/>
      <c r="UB342" s="92"/>
      <c r="UC342" s="92"/>
      <c r="UD342" s="92"/>
      <c r="UE342" s="92"/>
      <c r="UF342" s="92"/>
      <c r="UG342" s="92"/>
      <c r="UH342" s="92"/>
      <c r="UI342" s="92"/>
      <c r="UJ342" s="92"/>
      <c r="UK342" s="92"/>
      <c r="UL342" s="92"/>
      <c r="UM342" s="92"/>
      <c r="UN342" s="92"/>
      <c r="UO342" s="92"/>
      <c r="UP342" s="92"/>
      <c r="UQ342" s="92"/>
      <c r="UR342" s="92"/>
      <c r="US342" s="92"/>
      <c r="UT342" s="92"/>
      <c r="UU342" s="92"/>
      <c r="UV342" s="92"/>
      <c r="UW342" s="92"/>
      <c r="UX342" s="92"/>
      <c r="UY342" s="92"/>
      <c r="UZ342" s="92"/>
      <c r="VA342" s="92"/>
      <c r="VB342" s="92"/>
      <c r="VC342" s="92"/>
      <c r="VD342" s="92"/>
      <c r="VE342" s="92"/>
      <c r="VF342" s="92"/>
      <c r="VG342" s="92"/>
      <c r="VH342" s="92"/>
      <c r="VI342" s="92"/>
      <c r="VJ342" s="92"/>
      <c r="VK342" s="92"/>
      <c r="VL342" s="92"/>
      <c r="VM342" s="92"/>
      <c r="VN342" s="92"/>
      <c r="VO342" s="92"/>
      <c r="VP342" s="92"/>
      <c r="VQ342" s="92"/>
      <c r="VR342" s="92"/>
      <c r="VS342" s="92"/>
      <c r="VT342" s="92"/>
      <c r="VU342" s="92"/>
      <c r="VV342" s="92"/>
      <c r="VW342" s="92"/>
      <c r="VX342" s="92"/>
      <c r="VY342" s="92"/>
      <c r="VZ342" s="92"/>
      <c r="WA342" s="92"/>
      <c r="WB342" s="92"/>
      <c r="WC342" s="92"/>
      <c r="WD342" s="92"/>
      <c r="WE342" s="92"/>
      <c r="WF342" s="92"/>
      <c r="WG342" s="92"/>
      <c r="WH342" s="92"/>
      <c r="WI342" s="92"/>
      <c r="WJ342" s="92"/>
      <c r="WK342" s="92"/>
      <c r="WL342" s="92"/>
      <c r="WM342" s="92"/>
      <c r="WN342" s="92"/>
      <c r="WO342" s="92"/>
      <c r="WP342" s="92"/>
      <c r="WQ342" s="92"/>
      <c r="WR342" s="92"/>
      <c r="WS342" s="92"/>
      <c r="WT342" s="92"/>
      <c r="WU342" s="92"/>
      <c r="WV342" s="92"/>
      <c r="WW342" s="92"/>
      <c r="WX342" s="92"/>
      <c r="WY342" s="92"/>
      <c r="WZ342" s="92"/>
      <c r="XA342" s="92"/>
      <c r="XB342" s="92"/>
      <c r="XC342" s="92"/>
      <c r="XD342" s="92"/>
      <c r="XE342" s="92"/>
      <c r="XF342" s="92"/>
      <c r="XG342" s="92"/>
      <c r="XH342" s="92"/>
      <c r="XI342" s="92"/>
      <c r="XJ342" s="92"/>
      <c r="XK342" s="92"/>
      <c r="XL342" s="92"/>
      <c r="XM342" s="92"/>
      <c r="XN342" s="92"/>
      <c r="XO342" s="92"/>
      <c r="XP342" s="92"/>
      <c r="XQ342" s="92"/>
      <c r="XR342" s="92"/>
      <c r="XS342" s="92"/>
      <c r="XT342" s="92"/>
      <c r="XU342" s="92"/>
      <c r="XV342" s="92"/>
      <c r="XW342" s="92"/>
      <c r="XX342" s="92"/>
      <c r="XY342" s="92"/>
      <c r="XZ342" s="92"/>
      <c r="YA342" s="92"/>
      <c r="YB342" s="92"/>
      <c r="YC342" s="92"/>
      <c r="YD342" s="92"/>
      <c r="YE342" s="92"/>
      <c r="YF342" s="92"/>
      <c r="YG342" s="92"/>
      <c r="YH342" s="92"/>
      <c r="YI342" s="92"/>
      <c r="YJ342" s="92"/>
      <c r="YK342" s="92"/>
      <c r="YL342" s="92"/>
      <c r="YM342" s="92"/>
      <c r="YN342" s="92"/>
      <c r="YO342" s="92"/>
      <c r="YP342" s="92"/>
      <c r="YQ342" s="92"/>
      <c r="YR342" s="92"/>
      <c r="YS342" s="92"/>
      <c r="YT342" s="92"/>
      <c r="YU342" s="92"/>
      <c r="YV342" s="92"/>
      <c r="YW342" s="92"/>
      <c r="YX342" s="92"/>
      <c r="YY342" s="92"/>
      <c r="YZ342" s="92"/>
      <c r="ZA342" s="92"/>
      <c r="ZB342" s="92"/>
      <c r="ZC342" s="92"/>
      <c r="ZD342" s="92"/>
      <c r="ZE342" s="92"/>
      <c r="ZF342" s="92"/>
      <c r="ZG342" s="92"/>
      <c r="ZH342" s="92"/>
      <c r="ZI342" s="92"/>
      <c r="ZJ342" s="92"/>
      <c r="ZK342" s="92"/>
      <c r="ZL342" s="92"/>
      <c r="ZM342" s="92"/>
      <c r="ZN342" s="92"/>
      <c r="ZO342" s="92"/>
      <c r="ZP342" s="92"/>
      <c r="ZQ342" s="92"/>
      <c r="ZR342" s="92"/>
      <c r="ZS342" s="92"/>
      <c r="ZT342" s="92"/>
      <c r="ZU342" s="92"/>
      <c r="ZV342" s="92"/>
      <c r="ZW342" s="92"/>
      <c r="ZX342" s="92"/>
      <c r="ZY342" s="92"/>
      <c r="ZZ342" s="92"/>
      <c r="AAA342" s="92"/>
      <c r="AAB342" s="92"/>
      <c r="AAC342" s="92"/>
      <c r="AAD342" s="92"/>
      <c r="AAE342" s="92"/>
      <c r="AAF342" s="92"/>
      <c r="AAG342" s="92"/>
      <c r="AAH342" s="92"/>
      <c r="AAI342" s="92"/>
      <c r="AAJ342" s="92"/>
      <c r="AAK342" s="92"/>
      <c r="AAL342" s="92"/>
      <c r="AAM342" s="92"/>
      <c r="AAN342" s="92"/>
      <c r="AAO342" s="92"/>
      <c r="AAP342" s="92"/>
      <c r="AAQ342" s="92"/>
      <c r="AAR342" s="92"/>
      <c r="AAS342" s="92"/>
      <c r="AAT342" s="92"/>
      <c r="AAU342" s="92"/>
      <c r="AAV342" s="92"/>
      <c r="AAW342" s="92"/>
      <c r="AAX342" s="92"/>
      <c r="AAY342" s="92"/>
      <c r="AAZ342" s="92"/>
      <c r="ABA342" s="92"/>
      <c r="ABB342" s="92"/>
      <c r="ABC342" s="92"/>
      <c r="ABD342" s="92"/>
      <c r="ABE342" s="92"/>
      <c r="ABF342" s="92"/>
      <c r="ABG342" s="92"/>
      <c r="ABH342" s="92"/>
      <c r="ABI342" s="92"/>
      <c r="ABJ342" s="92"/>
      <c r="ABK342" s="92"/>
      <c r="ABL342" s="92"/>
      <c r="ABM342" s="92"/>
      <c r="ABN342" s="92"/>
      <c r="ABO342" s="92"/>
      <c r="ABP342" s="92"/>
      <c r="ABQ342" s="92"/>
      <c r="ABR342" s="92"/>
      <c r="ABS342" s="92"/>
      <c r="ABT342" s="92"/>
      <c r="ABU342" s="92"/>
      <c r="ABV342" s="92"/>
      <c r="ABW342" s="92"/>
      <c r="ABX342" s="92"/>
      <c r="ABY342" s="92"/>
      <c r="ABZ342" s="92"/>
      <c r="ACA342" s="92"/>
      <c r="ACB342" s="92"/>
      <c r="ACC342" s="92"/>
      <c r="ACD342" s="92"/>
      <c r="ACE342" s="92"/>
      <c r="ACF342" s="92"/>
      <c r="ACG342" s="92"/>
      <c r="ACH342" s="92"/>
      <c r="ACI342" s="92"/>
      <c r="ACJ342" s="92"/>
      <c r="ACK342" s="92"/>
      <c r="ACL342" s="92"/>
      <c r="ACM342" s="92"/>
      <c r="ACN342" s="92"/>
      <c r="ACO342" s="92"/>
      <c r="ACP342" s="92"/>
      <c r="ACQ342" s="92"/>
      <c r="ACR342" s="92"/>
      <c r="ACS342" s="92"/>
      <c r="ACT342" s="92"/>
      <c r="ACU342" s="92"/>
      <c r="ACV342" s="92"/>
      <c r="ACW342" s="92"/>
      <c r="ACX342" s="92"/>
      <c r="ACY342" s="92"/>
      <c r="ACZ342" s="92"/>
      <c r="ADA342" s="92"/>
      <c r="ADB342" s="92"/>
      <c r="ADC342" s="92"/>
      <c r="ADD342" s="92"/>
      <c r="ADE342" s="92"/>
      <c r="ADF342" s="92"/>
      <c r="ADG342" s="92"/>
      <c r="ADH342" s="92"/>
      <c r="ADI342" s="92"/>
      <c r="ADJ342" s="92"/>
      <c r="ADK342" s="92"/>
      <c r="ADL342" s="92"/>
      <c r="ADM342" s="92"/>
      <c r="ADN342" s="92"/>
      <c r="ADO342" s="92"/>
      <c r="ADP342" s="92"/>
      <c r="ADQ342" s="92"/>
      <c r="ADR342" s="92"/>
      <c r="ADS342" s="92"/>
      <c r="ADT342" s="92"/>
      <c r="ADU342" s="92"/>
      <c r="ADV342" s="92"/>
      <c r="ADW342" s="92"/>
      <c r="ADX342" s="92"/>
      <c r="ADY342" s="92"/>
      <c r="ADZ342" s="92"/>
      <c r="AEA342" s="92"/>
      <c r="AEB342" s="92"/>
      <c r="AEC342" s="92"/>
      <c r="AED342" s="92"/>
      <c r="AEE342" s="92"/>
      <c r="AEF342" s="92"/>
      <c r="AEG342" s="92"/>
      <c r="AEH342" s="92"/>
      <c r="AEI342" s="92"/>
      <c r="AEJ342" s="92"/>
      <c r="AEK342" s="92"/>
      <c r="AEL342" s="92"/>
      <c r="AEM342" s="92"/>
      <c r="AEN342" s="92"/>
      <c r="AEO342" s="92"/>
      <c r="AEP342" s="92"/>
      <c r="AEQ342" s="92"/>
      <c r="AER342" s="92"/>
      <c r="AES342" s="92"/>
      <c r="AET342" s="92"/>
      <c r="AEU342" s="92"/>
      <c r="AEV342" s="92"/>
      <c r="AEW342" s="92"/>
      <c r="AEX342" s="92"/>
      <c r="AEY342" s="92"/>
      <c r="AEZ342" s="92"/>
      <c r="AFA342" s="92"/>
      <c r="AFB342" s="92"/>
      <c r="AFC342" s="92"/>
      <c r="AFD342" s="92"/>
      <c r="AFE342" s="92"/>
      <c r="AFF342" s="92"/>
      <c r="AFG342" s="92"/>
      <c r="AFH342" s="92"/>
      <c r="AFI342" s="92"/>
      <c r="AFJ342" s="92"/>
      <c r="AFK342" s="92"/>
      <c r="AFL342" s="92"/>
      <c r="AFM342" s="92"/>
      <c r="AFN342" s="92"/>
      <c r="AFO342" s="92"/>
      <c r="AFP342" s="92"/>
      <c r="AFQ342" s="92"/>
      <c r="AFR342" s="92"/>
      <c r="AFS342" s="92"/>
      <c r="AFT342" s="92"/>
      <c r="AFU342" s="92"/>
      <c r="AFV342" s="92"/>
      <c r="AFW342" s="92"/>
      <c r="AFX342" s="92"/>
      <c r="AFY342" s="92"/>
      <c r="AFZ342" s="92"/>
      <c r="AGA342" s="92"/>
      <c r="AGB342" s="92"/>
      <c r="AGC342" s="92"/>
      <c r="AGD342" s="92"/>
      <c r="AGE342" s="92"/>
      <c r="AGF342" s="92"/>
      <c r="AGG342" s="92"/>
      <c r="AGH342" s="92"/>
      <c r="AGI342" s="92"/>
      <c r="AGJ342" s="92"/>
      <c r="AGK342" s="92"/>
      <c r="AGL342" s="92"/>
      <c r="AGM342" s="92"/>
      <c r="AGN342" s="92"/>
      <c r="AGO342" s="92"/>
      <c r="AGP342" s="92"/>
      <c r="AGQ342" s="92"/>
      <c r="AGR342" s="92"/>
      <c r="AGS342" s="92"/>
      <c r="AGT342" s="92"/>
      <c r="AGU342" s="92"/>
      <c r="AGV342" s="92"/>
      <c r="AGW342" s="92"/>
      <c r="AGX342" s="92"/>
      <c r="AGY342" s="92"/>
      <c r="AGZ342" s="92"/>
      <c r="AHA342" s="92"/>
      <c r="AHB342" s="92"/>
      <c r="AHC342" s="92"/>
      <c r="AHD342" s="92"/>
      <c r="AHE342" s="92"/>
      <c r="AHF342" s="92"/>
      <c r="AHG342" s="92"/>
      <c r="AHH342" s="92"/>
      <c r="AHI342" s="92"/>
      <c r="AHJ342" s="92"/>
      <c r="AHK342" s="92"/>
      <c r="AHL342" s="92"/>
      <c r="AHM342" s="92"/>
      <c r="AHN342" s="92"/>
      <c r="AHO342" s="92"/>
      <c r="AHP342" s="92"/>
      <c r="AHQ342" s="92"/>
      <c r="AHR342" s="92"/>
      <c r="AHS342" s="92"/>
      <c r="AHT342" s="92"/>
      <c r="AHU342" s="92"/>
      <c r="AHV342" s="92"/>
      <c r="AHW342" s="92"/>
      <c r="AHX342" s="92"/>
      <c r="AHY342" s="92"/>
      <c r="AHZ342" s="92"/>
      <c r="AIA342" s="92"/>
      <c r="AIB342" s="92"/>
      <c r="AIC342" s="92"/>
      <c r="AID342" s="92"/>
      <c r="AIE342" s="92"/>
      <c r="AIF342" s="92"/>
      <c r="AIG342" s="92"/>
      <c r="AIH342" s="92"/>
      <c r="AII342" s="92"/>
      <c r="AIJ342" s="92"/>
      <c r="AIK342" s="92"/>
      <c r="AIL342" s="92"/>
      <c r="AIM342" s="92"/>
      <c r="AIN342" s="92"/>
      <c r="AIO342" s="92"/>
      <c r="AIP342" s="92"/>
      <c r="AIQ342" s="92"/>
      <c r="AIR342" s="92"/>
      <c r="AIS342" s="92"/>
      <c r="AIT342" s="92"/>
      <c r="AIU342" s="92"/>
      <c r="AIV342" s="92"/>
      <c r="AIW342" s="92"/>
      <c r="AIX342" s="92"/>
      <c r="AIY342" s="92"/>
      <c r="AIZ342" s="92"/>
      <c r="AJA342" s="92"/>
      <c r="AJB342" s="92"/>
      <c r="AJC342" s="92"/>
      <c r="AJD342" s="92"/>
      <c r="AJE342" s="92"/>
      <c r="AJF342" s="92"/>
      <c r="AJG342" s="92"/>
      <c r="AJH342" s="92"/>
      <c r="AJI342" s="92"/>
      <c r="AJJ342" s="92"/>
      <c r="AJK342" s="92"/>
    </row>
    <row r="343" spans="1:947" s="515" customFormat="1" ht="12.75" customHeight="1">
      <c r="A343" s="93"/>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c r="CK343" s="92"/>
      <c r="CL343" s="92"/>
      <c r="CM343" s="92"/>
      <c r="CN343" s="92"/>
      <c r="CO343" s="92"/>
      <c r="CP343" s="92"/>
      <c r="CQ343" s="92"/>
      <c r="CR343" s="92"/>
      <c r="CS343" s="92"/>
      <c r="CT343" s="92"/>
      <c r="CU343" s="92"/>
      <c r="CV343" s="92"/>
      <c r="CW343" s="92"/>
      <c r="CX343" s="92"/>
      <c r="CY343" s="92"/>
      <c r="CZ343" s="92"/>
      <c r="DA343" s="92"/>
      <c r="DB343" s="92"/>
      <c r="DC343" s="92"/>
      <c r="DD343" s="92"/>
      <c r="DE343" s="92"/>
      <c r="DF343" s="92"/>
      <c r="DG343" s="92"/>
      <c r="DH343" s="92"/>
      <c r="DI343" s="92"/>
      <c r="DJ343" s="92"/>
      <c r="DK343" s="92"/>
      <c r="DL343" s="92"/>
      <c r="DM343" s="92"/>
      <c r="DN343" s="92"/>
      <c r="DO343" s="92"/>
      <c r="DP343" s="92"/>
      <c r="DQ343" s="92"/>
      <c r="DR343" s="92"/>
      <c r="DS343" s="92"/>
      <c r="DT343" s="92"/>
      <c r="DU343" s="92"/>
      <c r="DV343" s="92"/>
      <c r="DW343" s="92"/>
      <c r="DX343" s="92"/>
      <c r="DY343" s="92"/>
      <c r="DZ343" s="92"/>
      <c r="EA343" s="92"/>
      <c r="EB343" s="92"/>
      <c r="EC343" s="92"/>
      <c r="ED343" s="92"/>
      <c r="EE343" s="92"/>
      <c r="EF343" s="92"/>
      <c r="EG343" s="92"/>
      <c r="EH343" s="92"/>
      <c r="EI343" s="92"/>
      <c r="EJ343" s="92"/>
      <c r="EK343" s="92"/>
      <c r="EL343" s="92"/>
      <c r="EM343" s="92"/>
      <c r="EN343" s="92"/>
      <c r="EO343" s="92"/>
      <c r="EP343" s="92"/>
      <c r="EQ343" s="92"/>
      <c r="ER343" s="92"/>
      <c r="ES343" s="92"/>
      <c r="ET343" s="92"/>
      <c r="EU343" s="92"/>
      <c r="EV343" s="92"/>
      <c r="EW343" s="92"/>
      <c r="EX343" s="92"/>
      <c r="EY343" s="92"/>
      <c r="EZ343" s="92"/>
      <c r="FA343" s="92"/>
      <c r="FB343" s="92"/>
      <c r="FC343" s="92"/>
      <c r="FD343" s="92"/>
      <c r="FE343" s="92"/>
      <c r="FF343" s="92"/>
      <c r="FG343" s="92"/>
      <c r="FH343" s="92"/>
      <c r="FI343" s="92"/>
      <c r="FJ343" s="92"/>
      <c r="FK343" s="92"/>
      <c r="FL343" s="92"/>
      <c r="FM343" s="92"/>
      <c r="FN343" s="92"/>
      <c r="FO343" s="92"/>
      <c r="FP343" s="92"/>
      <c r="FQ343" s="92"/>
      <c r="FR343" s="92"/>
      <c r="FS343" s="92"/>
      <c r="FT343" s="92"/>
      <c r="FU343" s="92"/>
      <c r="FV343" s="92"/>
      <c r="FW343" s="92"/>
      <c r="FX343" s="92"/>
      <c r="FY343" s="92"/>
      <c r="FZ343" s="92"/>
      <c r="GA343" s="92"/>
      <c r="GB343" s="92"/>
      <c r="GC343" s="92"/>
      <c r="GD343" s="92"/>
      <c r="GE343" s="92"/>
      <c r="GF343" s="92"/>
      <c r="GG343" s="92"/>
      <c r="GH343" s="92"/>
      <c r="GI343" s="92"/>
      <c r="GJ343" s="92"/>
      <c r="GK343" s="92"/>
      <c r="GL343" s="92"/>
      <c r="GM343" s="92"/>
      <c r="GN343" s="92"/>
      <c r="GO343" s="92"/>
      <c r="GP343" s="92"/>
      <c r="GQ343" s="92"/>
      <c r="GR343" s="92"/>
      <c r="GS343" s="92"/>
      <c r="GT343" s="92"/>
      <c r="GU343" s="92"/>
      <c r="GV343" s="92"/>
      <c r="GW343" s="92"/>
      <c r="GX343" s="92"/>
      <c r="GY343" s="92"/>
      <c r="GZ343" s="92"/>
      <c r="HA343" s="92"/>
      <c r="HB343" s="92"/>
      <c r="HC343" s="92"/>
      <c r="HD343" s="92"/>
      <c r="HE343" s="92"/>
      <c r="HF343" s="92"/>
      <c r="HG343" s="92"/>
      <c r="HH343" s="92"/>
      <c r="HI343" s="92"/>
      <c r="HJ343" s="92"/>
      <c r="HK343" s="92"/>
      <c r="HL343" s="92"/>
      <c r="HM343" s="92"/>
      <c r="HN343" s="92"/>
      <c r="HO343" s="92"/>
      <c r="HP343" s="92"/>
      <c r="HQ343" s="92"/>
      <c r="HR343" s="92"/>
      <c r="HS343" s="92"/>
      <c r="HT343" s="92"/>
      <c r="HU343" s="92"/>
      <c r="HV343" s="92"/>
      <c r="HW343" s="92"/>
      <c r="HX343" s="92"/>
      <c r="HY343" s="92"/>
      <c r="HZ343" s="92"/>
      <c r="IA343" s="92"/>
      <c r="IB343" s="92"/>
      <c r="IC343" s="92"/>
      <c r="ID343" s="92"/>
      <c r="IE343" s="92"/>
      <c r="IF343" s="92"/>
      <c r="IG343" s="92"/>
      <c r="IH343" s="92"/>
      <c r="II343" s="92"/>
      <c r="IJ343" s="92"/>
      <c r="IK343" s="92"/>
      <c r="IL343" s="92"/>
      <c r="IM343" s="92"/>
      <c r="IN343" s="92"/>
      <c r="IO343" s="92"/>
      <c r="IP343" s="92"/>
      <c r="IQ343" s="92"/>
      <c r="IR343" s="92"/>
      <c r="IS343" s="92"/>
      <c r="IT343" s="92"/>
      <c r="IU343" s="92"/>
      <c r="IV343" s="92"/>
      <c r="IW343" s="92"/>
      <c r="IX343" s="92"/>
      <c r="IY343" s="92"/>
      <c r="IZ343" s="92"/>
      <c r="JA343" s="92"/>
      <c r="JB343" s="92"/>
      <c r="JC343" s="92"/>
      <c r="JD343" s="92"/>
      <c r="JE343" s="92"/>
      <c r="JF343" s="92"/>
      <c r="JG343" s="92"/>
      <c r="JH343" s="92"/>
      <c r="JI343" s="92"/>
      <c r="JJ343" s="92"/>
      <c r="JK343" s="92"/>
      <c r="JL343" s="92"/>
      <c r="JM343" s="92"/>
      <c r="JN343" s="92"/>
      <c r="JO343" s="92"/>
      <c r="JP343" s="92"/>
      <c r="JQ343" s="92"/>
      <c r="JR343" s="92"/>
      <c r="JS343" s="92"/>
      <c r="JT343" s="92"/>
      <c r="JU343" s="92"/>
      <c r="JV343" s="92"/>
      <c r="JW343" s="92"/>
      <c r="JX343" s="92"/>
      <c r="JY343" s="92"/>
      <c r="JZ343" s="92"/>
      <c r="KA343" s="92"/>
      <c r="KB343" s="92"/>
      <c r="KC343" s="92"/>
      <c r="KD343" s="92"/>
      <c r="KE343" s="92"/>
      <c r="KF343" s="92"/>
      <c r="KG343" s="92"/>
      <c r="KH343" s="92"/>
      <c r="KI343" s="92"/>
      <c r="KJ343" s="92"/>
      <c r="KK343" s="92"/>
      <c r="KL343" s="92"/>
      <c r="KM343" s="92"/>
      <c r="KN343" s="92"/>
      <c r="KO343" s="92"/>
      <c r="KP343" s="92"/>
      <c r="KQ343" s="92"/>
      <c r="KR343" s="92"/>
      <c r="KS343" s="92"/>
      <c r="KT343" s="92"/>
      <c r="KU343" s="92"/>
      <c r="KV343" s="92"/>
      <c r="KW343" s="92"/>
      <c r="KX343" s="92"/>
      <c r="KY343" s="92"/>
      <c r="KZ343" s="92"/>
      <c r="LA343" s="92"/>
      <c r="LB343" s="92"/>
      <c r="LC343" s="92"/>
      <c r="LD343" s="92"/>
      <c r="LE343" s="92"/>
      <c r="LF343" s="92"/>
      <c r="LG343" s="92"/>
      <c r="LH343" s="92"/>
      <c r="LI343" s="92"/>
      <c r="LJ343" s="92"/>
      <c r="LK343" s="92"/>
      <c r="LL343" s="92"/>
      <c r="LM343" s="92"/>
      <c r="LN343" s="92"/>
      <c r="LO343" s="92"/>
      <c r="LP343" s="92"/>
      <c r="LQ343" s="92"/>
      <c r="LR343" s="92"/>
      <c r="LS343" s="92"/>
      <c r="LT343" s="92"/>
      <c r="LU343" s="92"/>
      <c r="LV343" s="92"/>
      <c r="LW343" s="92"/>
      <c r="LX343" s="92"/>
      <c r="LY343" s="92"/>
      <c r="LZ343" s="92"/>
      <c r="MA343" s="92"/>
      <c r="MB343" s="92"/>
      <c r="MC343" s="92"/>
      <c r="MD343" s="92"/>
      <c r="ME343" s="92"/>
      <c r="MF343" s="92"/>
      <c r="MG343" s="92"/>
      <c r="MH343" s="92"/>
      <c r="MI343" s="92"/>
      <c r="MJ343" s="92"/>
      <c r="MK343" s="92"/>
      <c r="ML343" s="92"/>
      <c r="MM343" s="92"/>
      <c r="MN343" s="92"/>
      <c r="MO343" s="92"/>
      <c r="MP343" s="92"/>
      <c r="MQ343" s="92"/>
      <c r="MR343" s="92"/>
      <c r="MS343" s="92"/>
      <c r="MT343" s="92"/>
      <c r="MU343" s="92"/>
      <c r="MV343" s="92"/>
      <c r="MW343" s="92"/>
      <c r="MX343" s="92"/>
      <c r="MY343" s="92"/>
      <c r="MZ343" s="92"/>
      <c r="NA343" s="92"/>
      <c r="NB343" s="92"/>
      <c r="NC343" s="92"/>
      <c r="ND343" s="92"/>
      <c r="NE343" s="92"/>
      <c r="NF343" s="92"/>
      <c r="NG343" s="92"/>
      <c r="NH343" s="92"/>
      <c r="NI343" s="92"/>
      <c r="NJ343" s="92"/>
      <c r="NK343" s="92"/>
      <c r="NL343" s="92"/>
      <c r="NM343" s="92"/>
      <c r="NN343" s="92"/>
      <c r="NO343" s="92"/>
      <c r="NP343" s="92"/>
      <c r="NQ343" s="92"/>
      <c r="NR343" s="92"/>
      <c r="NS343" s="92"/>
      <c r="NT343" s="92"/>
      <c r="NU343" s="92"/>
      <c r="NV343" s="92"/>
      <c r="NW343" s="92"/>
      <c r="NX343" s="92"/>
      <c r="NY343" s="92"/>
      <c r="NZ343" s="92"/>
      <c r="OA343" s="92"/>
      <c r="OB343" s="92"/>
      <c r="OC343" s="92"/>
      <c r="OD343" s="92"/>
      <c r="OE343" s="92"/>
      <c r="OF343" s="92"/>
      <c r="OG343" s="92"/>
      <c r="OH343" s="92"/>
      <c r="OI343" s="92"/>
      <c r="OJ343" s="92"/>
      <c r="OK343" s="92"/>
      <c r="OL343" s="92"/>
      <c r="OM343" s="92"/>
      <c r="ON343" s="92"/>
      <c r="OO343" s="92"/>
      <c r="OP343" s="92"/>
      <c r="OQ343" s="92"/>
      <c r="OR343" s="92"/>
      <c r="OS343" s="92"/>
      <c r="OT343" s="92"/>
      <c r="OU343" s="92"/>
      <c r="OV343" s="92"/>
      <c r="OW343" s="92"/>
      <c r="OX343" s="92"/>
      <c r="OY343" s="92"/>
      <c r="OZ343" s="92"/>
      <c r="PA343" s="92"/>
      <c r="PB343" s="92"/>
      <c r="PC343" s="92"/>
      <c r="PD343" s="92"/>
      <c r="PE343" s="92"/>
      <c r="PF343" s="92"/>
      <c r="PG343" s="92"/>
      <c r="PH343" s="92"/>
      <c r="PI343" s="92"/>
      <c r="PJ343" s="92"/>
      <c r="PK343" s="92"/>
      <c r="PL343" s="92"/>
      <c r="PM343" s="92"/>
      <c r="PN343" s="92"/>
      <c r="PO343" s="92"/>
      <c r="PP343" s="92"/>
      <c r="PQ343" s="92"/>
      <c r="PR343" s="92"/>
      <c r="PS343" s="92"/>
      <c r="PT343" s="92"/>
      <c r="PU343" s="92"/>
      <c r="PV343" s="92"/>
      <c r="PW343" s="92"/>
      <c r="PX343" s="92"/>
      <c r="PY343" s="92"/>
      <c r="PZ343" s="92"/>
      <c r="QA343" s="92"/>
      <c r="QB343" s="92"/>
      <c r="QC343" s="92"/>
      <c r="QD343" s="92"/>
      <c r="QE343" s="92"/>
      <c r="QF343" s="92"/>
      <c r="QG343" s="92"/>
      <c r="QH343" s="92"/>
      <c r="QI343" s="92"/>
      <c r="QJ343" s="92"/>
      <c r="QK343" s="92"/>
      <c r="QL343" s="92"/>
      <c r="QM343" s="92"/>
      <c r="QN343" s="92"/>
      <c r="QO343" s="92"/>
      <c r="QP343" s="92"/>
      <c r="QQ343" s="92"/>
      <c r="QR343" s="92"/>
      <c r="QS343" s="92"/>
      <c r="QT343" s="92"/>
      <c r="QU343" s="92"/>
      <c r="QV343" s="92"/>
      <c r="QW343" s="92"/>
      <c r="QX343" s="92"/>
      <c r="QY343" s="92"/>
      <c r="QZ343" s="92"/>
      <c r="RA343" s="92"/>
      <c r="RB343" s="92"/>
      <c r="RC343" s="92"/>
      <c r="RD343" s="92"/>
      <c r="RE343" s="92"/>
      <c r="RF343" s="92"/>
      <c r="RG343" s="92"/>
      <c r="RH343" s="92"/>
      <c r="RI343" s="92"/>
      <c r="RJ343" s="92"/>
      <c r="RK343" s="92"/>
      <c r="RL343" s="92"/>
      <c r="RM343" s="92"/>
      <c r="RN343" s="92"/>
      <c r="RO343" s="92"/>
      <c r="RP343" s="92"/>
      <c r="RQ343" s="92"/>
      <c r="RR343" s="92"/>
      <c r="RS343" s="92"/>
      <c r="RT343" s="92"/>
      <c r="RU343" s="92"/>
      <c r="RV343" s="92"/>
      <c r="RW343" s="92"/>
      <c r="RX343" s="92"/>
      <c r="RY343" s="92"/>
      <c r="RZ343" s="92"/>
      <c r="SA343" s="92"/>
      <c r="SB343" s="92"/>
      <c r="SC343" s="92"/>
      <c r="SD343" s="92"/>
      <c r="SE343" s="92"/>
      <c r="SF343" s="92"/>
      <c r="SG343" s="92"/>
      <c r="SH343" s="92"/>
      <c r="SI343" s="92"/>
      <c r="SJ343" s="92"/>
      <c r="SK343" s="92"/>
      <c r="SL343" s="92"/>
      <c r="SM343" s="92"/>
      <c r="SN343" s="92"/>
      <c r="SO343" s="92"/>
      <c r="SP343" s="92"/>
      <c r="SQ343" s="92"/>
      <c r="SR343" s="92"/>
      <c r="SS343" s="92"/>
      <c r="ST343" s="92"/>
      <c r="SU343" s="92"/>
      <c r="SV343" s="92"/>
      <c r="SW343" s="92"/>
      <c r="SX343" s="92"/>
      <c r="SY343" s="92"/>
      <c r="SZ343" s="92"/>
      <c r="TA343" s="92"/>
      <c r="TB343" s="92"/>
      <c r="TC343" s="92"/>
      <c r="TD343" s="92"/>
      <c r="TE343" s="92"/>
      <c r="TF343" s="92"/>
      <c r="TG343" s="92"/>
      <c r="TH343" s="92"/>
      <c r="TI343" s="92"/>
      <c r="TJ343" s="92"/>
      <c r="TK343" s="92"/>
      <c r="TL343" s="92"/>
      <c r="TM343" s="92"/>
      <c r="TN343" s="92"/>
      <c r="TO343" s="92"/>
      <c r="TP343" s="92"/>
      <c r="TQ343" s="92"/>
      <c r="TR343" s="92"/>
      <c r="TS343" s="92"/>
      <c r="TT343" s="92"/>
      <c r="TU343" s="92"/>
      <c r="TV343" s="92"/>
      <c r="TW343" s="92"/>
      <c r="TX343" s="92"/>
      <c r="TY343" s="92"/>
      <c r="TZ343" s="92"/>
      <c r="UA343" s="92"/>
      <c r="UB343" s="92"/>
      <c r="UC343" s="92"/>
      <c r="UD343" s="92"/>
      <c r="UE343" s="92"/>
      <c r="UF343" s="92"/>
      <c r="UG343" s="92"/>
      <c r="UH343" s="92"/>
      <c r="UI343" s="92"/>
      <c r="UJ343" s="92"/>
      <c r="UK343" s="92"/>
      <c r="UL343" s="92"/>
      <c r="UM343" s="92"/>
      <c r="UN343" s="92"/>
      <c r="UO343" s="92"/>
      <c r="UP343" s="92"/>
      <c r="UQ343" s="92"/>
      <c r="UR343" s="92"/>
      <c r="US343" s="92"/>
      <c r="UT343" s="92"/>
      <c r="UU343" s="92"/>
      <c r="UV343" s="92"/>
      <c r="UW343" s="92"/>
      <c r="UX343" s="92"/>
      <c r="UY343" s="92"/>
      <c r="UZ343" s="92"/>
      <c r="VA343" s="92"/>
      <c r="VB343" s="92"/>
      <c r="VC343" s="92"/>
      <c r="VD343" s="92"/>
      <c r="VE343" s="92"/>
      <c r="VF343" s="92"/>
      <c r="VG343" s="92"/>
      <c r="VH343" s="92"/>
      <c r="VI343" s="92"/>
      <c r="VJ343" s="92"/>
      <c r="VK343" s="92"/>
      <c r="VL343" s="92"/>
      <c r="VM343" s="92"/>
      <c r="VN343" s="92"/>
      <c r="VO343" s="92"/>
      <c r="VP343" s="92"/>
      <c r="VQ343" s="92"/>
      <c r="VR343" s="92"/>
      <c r="VS343" s="92"/>
      <c r="VT343" s="92"/>
      <c r="VU343" s="92"/>
      <c r="VV343" s="92"/>
      <c r="VW343" s="92"/>
      <c r="VX343" s="92"/>
      <c r="VY343" s="92"/>
      <c r="VZ343" s="92"/>
      <c r="WA343" s="92"/>
      <c r="WB343" s="92"/>
      <c r="WC343" s="92"/>
      <c r="WD343" s="92"/>
      <c r="WE343" s="92"/>
      <c r="WF343" s="92"/>
      <c r="WG343" s="92"/>
      <c r="WH343" s="92"/>
      <c r="WI343" s="92"/>
      <c r="WJ343" s="92"/>
      <c r="WK343" s="92"/>
      <c r="WL343" s="92"/>
      <c r="WM343" s="92"/>
      <c r="WN343" s="92"/>
      <c r="WO343" s="92"/>
      <c r="WP343" s="92"/>
      <c r="WQ343" s="92"/>
      <c r="WR343" s="92"/>
      <c r="WS343" s="92"/>
      <c r="WT343" s="92"/>
      <c r="WU343" s="92"/>
      <c r="WV343" s="92"/>
      <c r="WW343" s="92"/>
      <c r="WX343" s="92"/>
      <c r="WY343" s="92"/>
      <c r="WZ343" s="92"/>
      <c r="XA343" s="92"/>
      <c r="XB343" s="92"/>
      <c r="XC343" s="92"/>
      <c r="XD343" s="92"/>
      <c r="XE343" s="92"/>
      <c r="XF343" s="92"/>
      <c r="XG343" s="92"/>
      <c r="XH343" s="92"/>
      <c r="XI343" s="92"/>
      <c r="XJ343" s="92"/>
      <c r="XK343" s="92"/>
      <c r="XL343" s="92"/>
      <c r="XM343" s="92"/>
      <c r="XN343" s="92"/>
      <c r="XO343" s="92"/>
      <c r="XP343" s="92"/>
      <c r="XQ343" s="92"/>
      <c r="XR343" s="92"/>
      <c r="XS343" s="92"/>
      <c r="XT343" s="92"/>
      <c r="XU343" s="92"/>
      <c r="XV343" s="92"/>
      <c r="XW343" s="92"/>
      <c r="XX343" s="92"/>
      <c r="XY343" s="92"/>
      <c r="XZ343" s="92"/>
      <c r="YA343" s="92"/>
      <c r="YB343" s="92"/>
      <c r="YC343" s="92"/>
      <c r="YD343" s="92"/>
      <c r="YE343" s="92"/>
      <c r="YF343" s="92"/>
      <c r="YG343" s="92"/>
      <c r="YH343" s="92"/>
      <c r="YI343" s="92"/>
      <c r="YJ343" s="92"/>
      <c r="YK343" s="92"/>
      <c r="YL343" s="92"/>
      <c r="YM343" s="92"/>
      <c r="YN343" s="92"/>
      <c r="YO343" s="92"/>
      <c r="YP343" s="92"/>
      <c r="YQ343" s="92"/>
      <c r="YR343" s="92"/>
      <c r="YS343" s="92"/>
      <c r="YT343" s="92"/>
      <c r="YU343" s="92"/>
      <c r="YV343" s="92"/>
      <c r="YW343" s="92"/>
      <c r="YX343" s="92"/>
      <c r="YY343" s="92"/>
      <c r="YZ343" s="92"/>
      <c r="ZA343" s="92"/>
      <c r="ZB343" s="92"/>
      <c r="ZC343" s="92"/>
      <c r="ZD343" s="92"/>
      <c r="ZE343" s="92"/>
      <c r="ZF343" s="92"/>
      <c r="ZG343" s="92"/>
      <c r="ZH343" s="92"/>
      <c r="ZI343" s="92"/>
      <c r="ZJ343" s="92"/>
      <c r="ZK343" s="92"/>
      <c r="ZL343" s="92"/>
      <c r="ZM343" s="92"/>
      <c r="ZN343" s="92"/>
      <c r="ZO343" s="92"/>
      <c r="ZP343" s="92"/>
      <c r="ZQ343" s="92"/>
      <c r="ZR343" s="92"/>
      <c r="ZS343" s="92"/>
      <c r="ZT343" s="92"/>
      <c r="ZU343" s="92"/>
      <c r="ZV343" s="92"/>
      <c r="ZW343" s="92"/>
      <c r="ZX343" s="92"/>
      <c r="ZY343" s="92"/>
      <c r="ZZ343" s="92"/>
      <c r="AAA343" s="92"/>
      <c r="AAB343" s="92"/>
      <c r="AAC343" s="92"/>
      <c r="AAD343" s="92"/>
      <c r="AAE343" s="92"/>
      <c r="AAF343" s="92"/>
      <c r="AAG343" s="92"/>
      <c r="AAH343" s="92"/>
      <c r="AAI343" s="92"/>
      <c r="AAJ343" s="92"/>
      <c r="AAK343" s="92"/>
      <c r="AAL343" s="92"/>
      <c r="AAM343" s="92"/>
      <c r="AAN343" s="92"/>
      <c r="AAO343" s="92"/>
      <c r="AAP343" s="92"/>
      <c r="AAQ343" s="92"/>
      <c r="AAR343" s="92"/>
      <c r="AAS343" s="92"/>
      <c r="AAT343" s="92"/>
      <c r="AAU343" s="92"/>
      <c r="AAV343" s="92"/>
      <c r="AAW343" s="92"/>
      <c r="AAX343" s="92"/>
      <c r="AAY343" s="92"/>
      <c r="AAZ343" s="92"/>
      <c r="ABA343" s="92"/>
      <c r="ABB343" s="92"/>
      <c r="ABC343" s="92"/>
      <c r="ABD343" s="92"/>
      <c r="ABE343" s="92"/>
      <c r="ABF343" s="92"/>
      <c r="ABG343" s="92"/>
      <c r="ABH343" s="92"/>
      <c r="ABI343" s="92"/>
      <c r="ABJ343" s="92"/>
      <c r="ABK343" s="92"/>
      <c r="ABL343" s="92"/>
      <c r="ABM343" s="92"/>
      <c r="ABN343" s="92"/>
      <c r="ABO343" s="92"/>
      <c r="ABP343" s="92"/>
      <c r="ABQ343" s="92"/>
      <c r="ABR343" s="92"/>
      <c r="ABS343" s="92"/>
      <c r="ABT343" s="92"/>
      <c r="ABU343" s="92"/>
      <c r="ABV343" s="92"/>
      <c r="ABW343" s="92"/>
      <c r="ABX343" s="92"/>
      <c r="ABY343" s="92"/>
      <c r="ABZ343" s="92"/>
      <c r="ACA343" s="92"/>
      <c r="ACB343" s="92"/>
      <c r="ACC343" s="92"/>
      <c r="ACD343" s="92"/>
      <c r="ACE343" s="92"/>
      <c r="ACF343" s="92"/>
      <c r="ACG343" s="92"/>
      <c r="ACH343" s="92"/>
      <c r="ACI343" s="92"/>
      <c r="ACJ343" s="92"/>
      <c r="ACK343" s="92"/>
      <c r="ACL343" s="92"/>
      <c r="ACM343" s="92"/>
      <c r="ACN343" s="92"/>
      <c r="ACO343" s="92"/>
      <c r="ACP343" s="92"/>
      <c r="ACQ343" s="92"/>
      <c r="ACR343" s="92"/>
      <c r="ACS343" s="92"/>
      <c r="ACT343" s="92"/>
      <c r="ACU343" s="92"/>
      <c r="ACV343" s="92"/>
      <c r="ACW343" s="92"/>
      <c r="ACX343" s="92"/>
      <c r="ACY343" s="92"/>
      <c r="ACZ343" s="92"/>
      <c r="ADA343" s="92"/>
      <c r="ADB343" s="92"/>
      <c r="ADC343" s="92"/>
      <c r="ADD343" s="92"/>
      <c r="ADE343" s="92"/>
      <c r="ADF343" s="92"/>
      <c r="ADG343" s="92"/>
      <c r="ADH343" s="92"/>
      <c r="ADI343" s="92"/>
      <c r="ADJ343" s="92"/>
      <c r="ADK343" s="92"/>
      <c r="ADL343" s="92"/>
      <c r="ADM343" s="92"/>
      <c r="ADN343" s="92"/>
      <c r="ADO343" s="92"/>
      <c r="ADP343" s="92"/>
      <c r="ADQ343" s="92"/>
      <c r="ADR343" s="92"/>
      <c r="ADS343" s="92"/>
      <c r="ADT343" s="92"/>
      <c r="ADU343" s="92"/>
      <c r="ADV343" s="92"/>
      <c r="ADW343" s="92"/>
      <c r="ADX343" s="92"/>
      <c r="ADY343" s="92"/>
      <c r="ADZ343" s="92"/>
      <c r="AEA343" s="92"/>
      <c r="AEB343" s="92"/>
      <c r="AEC343" s="92"/>
      <c r="AED343" s="92"/>
      <c r="AEE343" s="92"/>
      <c r="AEF343" s="92"/>
      <c r="AEG343" s="92"/>
      <c r="AEH343" s="92"/>
      <c r="AEI343" s="92"/>
      <c r="AEJ343" s="92"/>
      <c r="AEK343" s="92"/>
      <c r="AEL343" s="92"/>
      <c r="AEM343" s="92"/>
      <c r="AEN343" s="92"/>
      <c r="AEO343" s="92"/>
      <c r="AEP343" s="92"/>
      <c r="AEQ343" s="92"/>
      <c r="AER343" s="92"/>
      <c r="AES343" s="92"/>
      <c r="AET343" s="92"/>
      <c r="AEU343" s="92"/>
      <c r="AEV343" s="92"/>
      <c r="AEW343" s="92"/>
      <c r="AEX343" s="92"/>
      <c r="AEY343" s="92"/>
      <c r="AEZ343" s="92"/>
      <c r="AFA343" s="92"/>
      <c r="AFB343" s="92"/>
      <c r="AFC343" s="92"/>
      <c r="AFD343" s="92"/>
      <c r="AFE343" s="92"/>
      <c r="AFF343" s="92"/>
      <c r="AFG343" s="92"/>
      <c r="AFH343" s="92"/>
      <c r="AFI343" s="92"/>
      <c r="AFJ343" s="92"/>
      <c r="AFK343" s="92"/>
      <c r="AFL343" s="92"/>
      <c r="AFM343" s="92"/>
      <c r="AFN343" s="92"/>
      <c r="AFO343" s="92"/>
      <c r="AFP343" s="92"/>
      <c r="AFQ343" s="92"/>
      <c r="AFR343" s="92"/>
      <c r="AFS343" s="92"/>
      <c r="AFT343" s="92"/>
      <c r="AFU343" s="92"/>
      <c r="AFV343" s="92"/>
      <c r="AFW343" s="92"/>
      <c r="AFX343" s="92"/>
      <c r="AFY343" s="92"/>
      <c r="AFZ343" s="92"/>
      <c r="AGA343" s="92"/>
      <c r="AGB343" s="92"/>
      <c r="AGC343" s="92"/>
      <c r="AGD343" s="92"/>
      <c r="AGE343" s="92"/>
      <c r="AGF343" s="92"/>
      <c r="AGG343" s="92"/>
      <c r="AGH343" s="92"/>
      <c r="AGI343" s="92"/>
      <c r="AGJ343" s="92"/>
      <c r="AGK343" s="92"/>
      <c r="AGL343" s="92"/>
      <c r="AGM343" s="92"/>
      <c r="AGN343" s="92"/>
      <c r="AGO343" s="92"/>
      <c r="AGP343" s="92"/>
      <c r="AGQ343" s="92"/>
      <c r="AGR343" s="92"/>
      <c r="AGS343" s="92"/>
      <c r="AGT343" s="92"/>
      <c r="AGU343" s="92"/>
      <c r="AGV343" s="92"/>
      <c r="AGW343" s="92"/>
      <c r="AGX343" s="92"/>
      <c r="AGY343" s="92"/>
      <c r="AGZ343" s="92"/>
      <c r="AHA343" s="92"/>
      <c r="AHB343" s="92"/>
      <c r="AHC343" s="92"/>
      <c r="AHD343" s="92"/>
      <c r="AHE343" s="92"/>
      <c r="AHF343" s="92"/>
      <c r="AHG343" s="92"/>
      <c r="AHH343" s="92"/>
      <c r="AHI343" s="92"/>
      <c r="AHJ343" s="92"/>
      <c r="AHK343" s="92"/>
      <c r="AHL343" s="92"/>
      <c r="AHM343" s="92"/>
      <c r="AHN343" s="92"/>
      <c r="AHO343" s="92"/>
      <c r="AHP343" s="92"/>
      <c r="AHQ343" s="92"/>
      <c r="AHR343" s="92"/>
      <c r="AHS343" s="92"/>
      <c r="AHT343" s="92"/>
      <c r="AHU343" s="92"/>
      <c r="AHV343" s="92"/>
      <c r="AHW343" s="92"/>
      <c r="AHX343" s="92"/>
      <c r="AHY343" s="92"/>
      <c r="AHZ343" s="92"/>
      <c r="AIA343" s="92"/>
      <c r="AIB343" s="92"/>
      <c r="AIC343" s="92"/>
      <c r="AID343" s="92"/>
      <c r="AIE343" s="92"/>
      <c r="AIF343" s="92"/>
      <c r="AIG343" s="92"/>
      <c r="AIH343" s="92"/>
      <c r="AII343" s="92"/>
      <c r="AIJ343" s="92"/>
      <c r="AIK343" s="92"/>
      <c r="AIL343" s="92"/>
      <c r="AIM343" s="92"/>
      <c r="AIN343" s="92"/>
      <c r="AIO343" s="92"/>
      <c r="AIP343" s="92"/>
      <c r="AIQ343" s="92"/>
      <c r="AIR343" s="92"/>
      <c r="AIS343" s="92"/>
      <c r="AIT343" s="92"/>
      <c r="AIU343" s="92"/>
      <c r="AIV343" s="92"/>
      <c r="AIW343" s="92"/>
      <c r="AIX343" s="92"/>
      <c r="AIY343" s="92"/>
      <c r="AIZ343" s="92"/>
      <c r="AJA343" s="92"/>
      <c r="AJB343" s="92"/>
      <c r="AJC343" s="92"/>
      <c r="AJD343" s="92"/>
      <c r="AJE343" s="92"/>
      <c r="AJF343" s="92"/>
      <c r="AJG343" s="92"/>
      <c r="AJH343" s="92"/>
      <c r="AJI343" s="92"/>
      <c r="AJJ343" s="92"/>
      <c r="AJK343" s="92"/>
    </row>
    <row r="344" spans="1:947" s="515" customFormat="1" ht="12.75" customHeight="1">
      <c r="A344" s="93"/>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c r="CM344" s="92"/>
      <c r="CN344" s="92"/>
      <c r="CO344" s="92"/>
      <c r="CP344" s="92"/>
      <c r="CQ344" s="92"/>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2"/>
      <c r="EZ344" s="92"/>
      <c r="FA344" s="92"/>
      <c r="FB344" s="92"/>
      <c r="FC344" s="92"/>
      <c r="FD344" s="92"/>
      <c r="FE344" s="92"/>
      <c r="FF344" s="92"/>
      <c r="FG344" s="92"/>
      <c r="FH344" s="92"/>
      <c r="FI344" s="92"/>
      <c r="FJ344" s="92"/>
      <c r="FK344" s="92"/>
      <c r="FL344" s="92"/>
      <c r="FM344" s="92"/>
      <c r="FN344" s="92"/>
      <c r="FO344" s="92"/>
      <c r="FP344" s="92"/>
      <c r="FQ344" s="92"/>
      <c r="FR344" s="92"/>
      <c r="FS344" s="92"/>
      <c r="FT344" s="92"/>
      <c r="FU344" s="92"/>
      <c r="FV344" s="92"/>
      <c r="FW344" s="92"/>
      <c r="FX344" s="92"/>
      <c r="FY344" s="92"/>
      <c r="FZ344" s="92"/>
      <c r="GA344" s="92"/>
      <c r="GB344" s="92"/>
      <c r="GC344" s="92"/>
      <c r="GD344" s="92"/>
      <c r="GE344" s="92"/>
      <c r="GF344" s="92"/>
      <c r="GG344" s="92"/>
      <c r="GH344" s="92"/>
      <c r="GI344" s="92"/>
      <c r="GJ344" s="92"/>
      <c r="GK344" s="92"/>
      <c r="GL344" s="92"/>
      <c r="GM344" s="92"/>
      <c r="GN344" s="92"/>
      <c r="GO344" s="92"/>
      <c r="GP344" s="92"/>
      <c r="GQ344" s="92"/>
      <c r="GR344" s="92"/>
      <c r="GS344" s="92"/>
      <c r="GT344" s="92"/>
      <c r="GU344" s="92"/>
      <c r="GV344" s="92"/>
      <c r="GW344" s="92"/>
      <c r="GX344" s="92"/>
      <c r="GY344" s="92"/>
      <c r="GZ344" s="92"/>
      <c r="HA344" s="92"/>
      <c r="HB344" s="92"/>
      <c r="HC344" s="92"/>
      <c r="HD344" s="92"/>
      <c r="HE344" s="92"/>
      <c r="HF344" s="92"/>
      <c r="HG344" s="92"/>
      <c r="HH344" s="92"/>
      <c r="HI344" s="92"/>
      <c r="HJ344" s="92"/>
      <c r="HK344" s="92"/>
      <c r="HL344" s="92"/>
      <c r="HM344" s="92"/>
      <c r="HN344" s="92"/>
      <c r="HO344" s="92"/>
      <c r="HP344" s="92"/>
      <c r="HQ344" s="92"/>
      <c r="HR344" s="92"/>
      <c r="HS344" s="92"/>
      <c r="HT344" s="92"/>
      <c r="HU344" s="92"/>
      <c r="HV344" s="92"/>
      <c r="HW344" s="92"/>
      <c r="HX344" s="92"/>
      <c r="HY344" s="92"/>
      <c r="HZ344" s="92"/>
      <c r="IA344" s="92"/>
      <c r="IB344" s="92"/>
      <c r="IC344" s="92"/>
      <c r="ID344" s="92"/>
      <c r="IE344" s="92"/>
      <c r="IF344" s="92"/>
      <c r="IG344" s="92"/>
      <c r="IH344" s="92"/>
      <c r="II344" s="92"/>
      <c r="IJ344" s="92"/>
      <c r="IK344" s="92"/>
      <c r="IL344" s="92"/>
      <c r="IM344" s="92"/>
      <c r="IN344" s="92"/>
      <c r="IO344" s="92"/>
      <c r="IP344" s="92"/>
      <c r="IQ344" s="92"/>
      <c r="IR344" s="92"/>
      <c r="IS344" s="92"/>
      <c r="IT344" s="92"/>
      <c r="IU344" s="92"/>
      <c r="IV344" s="92"/>
      <c r="IW344" s="92"/>
      <c r="IX344" s="92"/>
      <c r="IY344" s="92"/>
      <c r="IZ344" s="92"/>
      <c r="JA344" s="92"/>
      <c r="JB344" s="92"/>
      <c r="JC344" s="92"/>
      <c r="JD344" s="92"/>
      <c r="JE344" s="92"/>
      <c r="JF344" s="92"/>
      <c r="JG344" s="92"/>
      <c r="JH344" s="92"/>
      <c r="JI344" s="92"/>
      <c r="JJ344" s="92"/>
      <c r="JK344" s="92"/>
      <c r="JL344" s="92"/>
      <c r="JM344" s="92"/>
      <c r="JN344" s="92"/>
      <c r="JO344" s="92"/>
      <c r="JP344" s="92"/>
      <c r="JQ344" s="92"/>
      <c r="JR344" s="92"/>
      <c r="JS344" s="92"/>
      <c r="JT344" s="92"/>
      <c r="JU344" s="92"/>
      <c r="JV344" s="92"/>
      <c r="JW344" s="92"/>
      <c r="JX344" s="92"/>
      <c r="JY344" s="92"/>
      <c r="JZ344" s="92"/>
      <c r="KA344" s="92"/>
      <c r="KB344" s="92"/>
      <c r="KC344" s="92"/>
      <c r="KD344" s="92"/>
      <c r="KE344" s="92"/>
      <c r="KF344" s="92"/>
      <c r="KG344" s="92"/>
      <c r="KH344" s="92"/>
      <c r="KI344" s="92"/>
      <c r="KJ344" s="92"/>
      <c r="KK344" s="92"/>
      <c r="KL344" s="92"/>
      <c r="KM344" s="92"/>
      <c r="KN344" s="92"/>
      <c r="KO344" s="92"/>
      <c r="KP344" s="92"/>
      <c r="KQ344" s="92"/>
      <c r="KR344" s="92"/>
      <c r="KS344" s="92"/>
      <c r="KT344" s="92"/>
      <c r="KU344" s="92"/>
      <c r="KV344" s="92"/>
      <c r="KW344" s="92"/>
      <c r="KX344" s="92"/>
      <c r="KY344" s="92"/>
      <c r="KZ344" s="92"/>
      <c r="LA344" s="92"/>
      <c r="LB344" s="92"/>
      <c r="LC344" s="92"/>
      <c r="LD344" s="92"/>
      <c r="LE344" s="92"/>
      <c r="LF344" s="92"/>
      <c r="LG344" s="92"/>
      <c r="LH344" s="92"/>
      <c r="LI344" s="92"/>
      <c r="LJ344" s="92"/>
      <c r="LK344" s="92"/>
      <c r="LL344" s="92"/>
      <c r="LM344" s="92"/>
      <c r="LN344" s="92"/>
      <c r="LO344" s="92"/>
      <c r="LP344" s="92"/>
      <c r="LQ344" s="92"/>
      <c r="LR344" s="92"/>
      <c r="LS344" s="92"/>
      <c r="LT344" s="92"/>
      <c r="LU344" s="92"/>
      <c r="LV344" s="92"/>
      <c r="LW344" s="92"/>
      <c r="LX344" s="92"/>
      <c r="LY344" s="92"/>
      <c r="LZ344" s="92"/>
      <c r="MA344" s="92"/>
      <c r="MB344" s="92"/>
      <c r="MC344" s="92"/>
      <c r="MD344" s="92"/>
      <c r="ME344" s="92"/>
      <c r="MF344" s="92"/>
      <c r="MG344" s="92"/>
      <c r="MH344" s="92"/>
      <c r="MI344" s="92"/>
      <c r="MJ344" s="92"/>
      <c r="MK344" s="92"/>
      <c r="ML344" s="92"/>
      <c r="MM344" s="92"/>
      <c r="MN344" s="92"/>
      <c r="MO344" s="92"/>
      <c r="MP344" s="92"/>
      <c r="MQ344" s="92"/>
      <c r="MR344" s="92"/>
      <c r="MS344" s="92"/>
      <c r="MT344" s="92"/>
      <c r="MU344" s="92"/>
      <c r="MV344" s="92"/>
      <c r="MW344" s="92"/>
      <c r="MX344" s="92"/>
      <c r="MY344" s="92"/>
      <c r="MZ344" s="92"/>
      <c r="NA344" s="92"/>
      <c r="NB344" s="92"/>
      <c r="NC344" s="92"/>
      <c r="ND344" s="92"/>
      <c r="NE344" s="92"/>
      <c r="NF344" s="92"/>
      <c r="NG344" s="92"/>
      <c r="NH344" s="92"/>
      <c r="NI344" s="92"/>
      <c r="NJ344" s="92"/>
      <c r="NK344" s="92"/>
      <c r="NL344" s="92"/>
      <c r="NM344" s="92"/>
      <c r="NN344" s="92"/>
      <c r="NO344" s="92"/>
      <c r="NP344" s="92"/>
      <c r="NQ344" s="92"/>
      <c r="NR344" s="92"/>
      <c r="NS344" s="92"/>
      <c r="NT344" s="92"/>
      <c r="NU344" s="92"/>
      <c r="NV344" s="92"/>
      <c r="NW344" s="92"/>
      <c r="NX344" s="92"/>
      <c r="NY344" s="92"/>
      <c r="NZ344" s="92"/>
      <c r="OA344" s="92"/>
      <c r="OB344" s="92"/>
      <c r="OC344" s="92"/>
      <c r="OD344" s="92"/>
      <c r="OE344" s="92"/>
      <c r="OF344" s="92"/>
      <c r="OG344" s="92"/>
      <c r="OH344" s="92"/>
      <c r="OI344" s="92"/>
      <c r="OJ344" s="92"/>
      <c r="OK344" s="92"/>
      <c r="OL344" s="92"/>
      <c r="OM344" s="92"/>
      <c r="ON344" s="92"/>
      <c r="OO344" s="92"/>
      <c r="OP344" s="92"/>
      <c r="OQ344" s="92"/>
      <c r="OR344" s="92"/>
      <c r="OS344" s="92"/>
      <c r="OT344" s="92"/>
      <c r="OU344" s="92"/>
      <c r="OV344" s="92"/>
      <c r="OW344" s="92"/>
      <c r="OX344" s="92"/>
      <c r="OY344" s="92"/>
      <c r="OZ344" s="92"/>
      <c r="PA344" s="92"/>
      <c r="PB344" s="92"/>
      <c r="PC344" s="92"/>
      <c r="PD344" s="92"/>
      <c r="PE344" s="92"/>
      <c r="PF344" s="92"/>
      <c r="PG344" s="92"/>
      <c r="PH344" s="92"/>
      <c r="PI344" s="92"/>
      <c r="PJ344" s="92"/>
      <c r="PK344" s="92"/>
      <c r="PL344" s="92"/>
      <c r="PM344" s="92"/>
      <c r="PN344" s="92"/>
      <c r="PO344" s="92"/>
      <c r="PP344" s="92"/>
      <c r="PQ344" s="92"/>
      <c r="PR344" s="92"/>
      <c r="PS344" s="92"/>
      <c r="PT344" s="92"/>
      <c r="PU344" s="92"/>
      <c r="PV344" s="92"/>
      <c r="PW344" s="92"/>
      <c r="PX344" s="92"/>
      <c r="PY344" s="92"/>
      <c r="PZ344" s="92"/>
      <c r="QA344" s="92"/>
      <c r="QB344" s="92"/>
      <c r="QC344" s="92"/>
      <c r="QD344" s="92"/>
      <c r="QE344" s="92"/>
      <c r="QF344" s="92"/>
      <c r="QG344" s="92"/>
      <c r="QH344" s="92"/>
      <c r="QI344" s="92"/>
      <c r="QJ344" s="92"/>
      <c r="QK344" s="92"/>
      <c r="QL344" s="92"/>
      <c r="QM344" s="92"/>
      <c r="QN344" s="92"/>
      <c r="QO344" s="92"/>
      <c r="QP344" s="92"/>
      <c r="QQ344" s="92"/>
      <c r="QR344" s="92"/>
      <c r="QS344" s="92"/>
      <c r="QT344" s="92"/>
      <c r="QU344" s="92"/>
      <c r="QV344" s="92"/>
      <c r="QW344" s="92"/>
      <c r="QX344" s="92"/>
      <c r="QY344" s="92"/>
      <c r="QZ344" s="92"/>
      <c r="RA344" s="92"/>
      <c r="RB344" s="92"/>
      <c r="RC344" s="92"/>
      <c r="RD344" s="92"/>
      <c r="RE344" s="92"/>
      <c r="RF344" s="92"/>
      <c r="RG344" s="92"/>
      <c r="RH344" s="92"/>
      <c r="RI344" s="92"/>
      <c r="RJ344" s="92"/>
      <c r="RK344" s="92"/>
      <c r="RL344" s="92"/>
      <c r="RM344" s="92"/>
      <c r="RN344" s="92"/>
      <c r="RO344" s="92"/>
      <c r="RP344" s="92"/>
      <c r="RQ344" s="92"/>
      <c r="RR344" s="92"/>
      <c r="RS344" s="92"/>
      <c r="RT344" s="92"/>
      <c r="RU344" s="92"/>
      <c r="RV344" s="92"/>
      <c r="RW344" s="92"/>
      <c r="RX344" s="92"/>
      <c r="RY344" s="92"/>
      <c r="RZ344" s="92"/>
      <c r="SA344" s="92"/>
      <c r="SB344" s="92"/>
      <c r="SC344" s="92"/>
      <c r="SD344" s="92"/>
      <c r="SE344" s="92"/>
      <c r="SF344" s="92"/>
      <c r="SG344" s="92"/>
      <c r="SH344" s="92"/>
      <c r="SI344" s="92"/>
      <c r="SJ344" s="92"/>
      <c r="SK344" s="92"/>
      <c r="SL344" s="92"/>
      <c r="SM344" s="92"/>
      <c r="SN344" s="92"/>
      <c r="SO344" s="92"/>
      <c r="SP344" s="92"/>
      <c r="SQ344" s="92"/>
      <c r="SR344" s="92"/>
      <c r="SS344" s="92"/>
      <c r="ST344" s="92"/>
      <c r="SU344" s="92"/>
      <c r="SV344" s="92"/>
      <c r="SW344" s="92"/>
      <c r="SX344" s="92"/>
      <c r="SY344" s="92"/>
      <c r="SZ344" s="92"/>
      <c r="TA344" s="92"/>
      <c r="TB344" s="92"/>
      <c r="TC344" s="92"/>
      <c r="TD344" s="92"/>
      <c r="TE344" s="92"/>
      <c r="TF344" s="92"/>
      <c r="TG344" s="92"/>
      <c r="TH344" s="92"/>
      <c r="TI344" s="92"/>
      <c r="TJ344" s="92"/>
      <c r="TK344" s="92"/>
      <c r="TL344" s="92"/>
      <c r="TM344" s="92"/>
      <c r="TN344" s="92"/>
      <c r="TO344" s="92"/>
      <c r="TP344" s="92"/>
      <c r="TQ344" s="92"/>
      <c r="TR344" s="92"/>
      <c r="TS344" s="92"/>
      <c r="TT344" s="92"/>
      <c r="TU344" s="92"/>
      <c r="TV344" s="92"/>
      <c r="TW344" s="92"/>
      <c r="TX344" s="92"/>
      <c r="TY344" s="92"/>
      <c r="TZ344" s="92"/>
      <c r="UA344" s="92"/>
      <c r="UB344" s="92"/>
      <c r="UC344" s="92"/>
      <c r="UD344" s="92"/>
      <c r="UE344" s="92"/>
      <c r="UF344" s="92"/>
      <c r="UG344" s="92"/>
      <c r="UH344" s="92"/>
      <c r="UI344" s="92"/>
      <c r="UJ344" s="92"/>
      <c r="UK344" s="92"/>
      <c r="UL344" s="92"/>
      <c r="UM344" s="92"/>
      <c r="UN344" s="92"/>
      <c r="UO344" s="92"/>
      <c r="UP344" s="92"/>
      <c r="UQ344" s="92"/>
      <c r="UR344" s="92"/>
      <c r="US344" s="92"/>
      <c r="UT344" s="92"/>
      <c r="UU344" s="92"/>
      <c r="UV344" s="92"/>
      <c r="UW344" s="92"/>
      <c r="UX344" s="92"/>
      <c r="UY344" s="92"/>
      <c r="UZ344" s="92"/>
      <c r="VA344" s="92"/>
      <c r="VB344" s="92"/>
      <c r="VC344" s="92"/>
      <c r="VD344" s="92"/>
      <c r="VE344" s="92"/>
      <c r="VF344" s="92"/>
      <c r="VG344" s="92"/>
      <c r="VH344" s="92"/>
      <c r="VI344" s="92"/>
      <c r="VJ344" s="92"/>
      <c r="VK344" s="92"/>
      <c r="VL344" s="92"/>
      <c r="VM344" s="92"/>
      <c r="VN344" s="92"/>
      <c r="VO344" s="92"/>
      <c r="VP344" s="92"/>
      <c r="VQ344" s="92"/>
      <c r="VR344" s="92"/>
      <c r="VS344" s="92"/>
      <c r="VT344" s="92"/>
      <c r="VU344" s="92"/>
      <c r="VV344" s="92"/>
      <c r="VW344" s="92"/>
      <c r="VX344" s="92"/>
      <c r="VY344" s="92"/>
      <c r="VZ344" s="92"/>
      <c r="WA344" s="92"/>
      <c r="WB344" s="92"/>
      <c r="WC344" s="92"/>
      <c r="WD344" s="92"/>
      <c r="WE344" s="92"/>
      <c r="WF344" s="92"/>
      <c r="WG344" s="92"/>
      <c r="WH344" s="92"/>
      <c r="WI344" s="92"/>
      <c r="WJ344" s="92"/>
      <c r="WK344" s="92"/>
      <c r="WL344" s="92"/>
      <c r="WM344" s="92"/>
      <c r="WN344" s="92"/>
      <c r="WO344" s="92"/>
      <c r="WP344" s="92"/>
      <c r="WQ344" s="92"/>
      <c r="WR344" s="92"/>
      <c r="WS344" s="92"/>
      <c r="WT344" s="92"/>
      <c r="WU344" s="92"/>
      <c r="WV344" s="92"/>
      <c r="WW344" s="92"/>
      <c r="WX344" s="92"/>
      <c r="WY344" s="92"/>
      <c r="WZ344" s="92"/>
      <c r="XA344" s="92"/>
      <c r="XB344" s="92"/>
      <c r="XC344" s="92"/>
      <c r="XD344" s="92"/>
      <c r="XE344" s="92"/>
      <c r="XF344" s="92"/>
      <c r="XG344" s="92"/>
      <c r="XH344" s="92"/>
      <c r="XI344" s="92"/>
      <c r="XJ344" s="92"/>
      <c r="XK344" s="92"/>
      <c r="XL344" s="92"/>
      <c r="XM344" s="92"/>
      <c r="XN344" s="92"/>
      <c r="XO344" s="92"/>
      <c r="XP344" s="92"/>
      <c r="XQ344" s="92"/>
      <c r="XR344" s="92"/>
      <c r="XS344" s="92"/>
      <c r="XT344" s="92"/>
      <c r="XU344" s="92"/>
      <c r="XV344" s="92"/>
      <c r="XW344" s="92"/>
      <c r="XX344" s="92"/>
      <c r="XY344" s="92"/>
      <c r="XZ344" s="92"/>
      <c r="YA344" s="92"/>
      <c r="YB344" s="92"/>
      <c r="YC344" s="92"/>
      <c r="YD344" s="92"/>
      <c r="YE344" s="92"/>
      <c r="YF344" s="92"/>
      <c r="YG344" s="92"/>
      <c r="YH344" s="92"/>
      <c r="YI344" s="92"/>
      <c r="YJ344" s="92"/>
      <c r="YK344" s="92"/>
      <c r="YL344" s="92"/>
      <c r="YM344" s="92"/>
      <c r="YN344" s="92"/>
      <c r="YO344" s="92"/>
      <c r="YP344" s="92"/>
      <c r="YQ344" s="92"/>
      <c r="YR344" s="92"/>
      <c r="YS344" s="92"/>
      <c r="YT344" s="92"/>
      <c r="YU344" s="92"/>
      <c r="YV344" s="92"/>
      <c r="YW344" s="92"/>
      <c r="YX344" s="92"/>
      <c r="YY344" s="92"/>
      <c r="YZ344" s="92"/>
      <c r="ZA344" s="92"/>
      <c r="ZB344" s="92"/>
      <c r="ZC344" s="92"/>
      <c r="ZD344" s="92"/>
      <c r="ZE344" s="92"/>
      <c r="ZF344" s="92"/>
      <c r="ZG344" s="92"/>
      <c r="ZH344" s="92"/>
      <c r="ZI344" s="92"/>
      <c r="ZJ344" s="92"/>
      <c r="ZK344" s="92"/>
      <c r="ZL344" s="92"/>
      <c r="ZM344" s="92"/>
      <c r="ZN344" s="92"/>
      <c r="ZO344" s="92"/>
      <c r="ZP344" s="92"/>
      <c r="ZQ344" s="92"/>
      <c r="ZR344" s="92"/>
      <c r="ZS344" s="92"/>
      <c r="ZT344" s="92"/>
      <c r="ZU344" s="92"/>
      <c r="ZV344" s="92"/>
      <c r="ZW344" s="92"/>
      <c r="ZX344" s="92"/>
      <c r="ZY344" s="92"/>
      <c r="ZZ344" s="92"/>
      <c r="AAA344" s="92"/>
      <c r="AAB344" s="92"/>
      <c r="AAC344" s="92"/>
      <c r="AAD344" s="92"/>
      <c r="AAE344" s="92"/>
      <c r="AAF344" s="92"/>
      <c r="AAG344" s="92"/>
      <c r="AAH344" s="92"/>
      <c r="AAI344" s="92"/>
      <c r="AAJ344" s="92"/>
      <c r="AAK344" s="92"/>
      <c r="AAL344" s="92"/>
      <c r="AAM344" s="92"/>
      <c r="AAN344" s="92"/>
      <c r="AAO344" s="92"/>
      <c r="AAP344" s="92"/>
      <c r="AAQ344" s="92"/>
      <c r="AAR344" s="92"/>
      <c r="AAS344" s="92"/>
      <c r="AAT344" s="92"/>
      <c r="AAU344" s="92"/>
      <c r="AAV344" s="92"/>
      <c r="AAW344" s="92"/>
      <c r="AAX344" s="92"/>
      <c r="AAY344" s="92"/>
      <c r="AAZ344" s="92"/>
      <c r="ABA344" s="92"/>
      <c r="ABB344" s="92"/>
      <c r="ABC344" s="92"/>
      <c r="ABD344" s="92"/>
      <c r="ABE344" s="92"/>
      <c r="ABF344" s="92"/>
      <c r="ABG344" s="92"/>
      <c r="ABH344" s="92"/>
      <c r="ABI344" s="92"/>
      <c r="ABJ344" s="92"/>
      <c r="ABK344" s="92"/>
      <c r="ABL344" s="92"/>
      <c r="ABM344" s="92"/>
      <c r="ABN344" s="92"/>
      <c r="ABO344" s="92"/>
      <c r="ABP344" s="92"/>
      <c r="ABQ344" s="92"/>
      <c r="ABR344" s="92"/>
      <c r="ABS344" s="92"/>
      <c r="ABT344" s="92"/>
      <c r="ABU344" s="92"/>
      <c r="ABV344" s="92"/>
      <c r="ABW344" s="92"/>
      <c r="ABX344" s="92"/>
      <c r="ABY344" s="92"/>
      <c r="ABZ344" s="92"/>
      <c r="ACA344" s="92"/>
      <c r="ACB344" s="92"/>
      <c r="ACC344" s="92"/>
      <c r="ACD344" s="92"/>
      <c r="ACE344" s="92"/>
      <c r="ACF344" s="92"/>
      <c r="ACG344" s="92"/>
      <c r="ACH344" s="92"/>
      <c r="ACI344" s="92"/>
      <c r="ACJ344" s="92"/>
      <c r="ACK344" s="92"/>
      <c r="ACL344" s="92"/>
      <c r="ACM344" s="92"/>
      <c r="ACN344" s="92"/>
      <c r="ACO344" s="92"/>
      <c r="ACP344" s="92"/>
      <c r="ACQ344" s="92"/>
      <c r="ACR344" s="92"/>
      <c r="ACS344" s="92"/>
      <c r="ACT344" s="92"/>
      <c r="ACU344" s="92"/>
      <c r="ACV344" s="92"/>
      <c r="ACW344" s="92"/>
      <c r="ACX344" s="92"/>
      <c r="ACY344" s="92"/>
      <c r="ACZ344" s="92"/>
      <c r="ADA344" s="92"/>
      <c r="ADB344" s="92"/>
      <c r="ADC344" s="92"/>
      <c r="ADD344" s="92"/>
      <c r="ADE344" s="92"/>
      <c r="ADF344" s="92"/>
      <c r="ADG344" s="92"/>
      <c r="ADH344" s="92"/>
      <c r="ADI344" s="92"/>
      <c r="ADJ344" s="92"/>
      <c r="ADK344" s="92"/>
      <c r="ADL344" s="92"/>
      <c r="ADM344" s="92"/>
      <c r="ADN344" s="92"/>
      <c r="ADO344" s="92"/>
      <c r="ADP344" s="92"/>
      <c r="ADQ344" s="92"/>
      <c r="ADR344" s="92"/>
      <c r="ADS344" s="92"/>
      <c r="ADT344" s="92"/>
      <c r="ADU344" s="92"/>
      <c r="ADV344" s="92"/>
      <c r="ADW344" s="92"/>
      <c r="ADX344" s="92"/>
      <c r="ADY344" s="92"/>
      <c r="ADZ344" s="92"/>
      <c r="AEA344" s="92"/>
      <c r="AEB344" s="92"/>
      <c r="AEC344" s="92"/>
      <c r="AED344" s="92"/>
      <c r="AEE344" s="92"/>
      <c r="AEF344" s="92"/>
      <c r="AEG344" s="92"/>
      <c r="AEH344" s="92"/>
      <c r="AEI344" s="92"/>
      <c r="AEJ344" s="92"/>
      <c r="AEK344" s="92"/>
      <c r="AEL344" s="92"/>
      <c r="AEM344" s="92"/>
      <c r="AEN344" s="92"/>
      <c r="AEO344" s="92"/>
      <c r="AEP344" s="92"/>
      <c r="AEQ344" s="92"/>
      <c r="AER344" s="92"/>
      <c r="AES344" s="92"/>
      <c r="AET344" s="92"/>
      <c r="AEU344" s="92"/>
      <c r="AEV344" s="92"/>
      <c r="AEW344" s="92"/>
      <c r="AEX344" s="92"/>
      <c r="AEY344" s="92"/>
      <c r="AEZ344" s="92"/>
      <c r="AFA344" s="92"/>
      <c r="AFB344" s="92"/>
      <c r="AFC344" s="92"/>
      <c r="AFD344" s="92"/>
      <c r="AFE344" s="92"/>
      <c r="AFF344" s="92"/>
      <c r="AFG344" s="92"/>
      <c r="AFH344" s="92"/>
      <c r="AFI344" s="92"/>
      <c r="AFJ344" s="92"/>
      <c r="AFK344" s="92"/>
      <c r="AFL344" s="92"/>
      <c r="AFM344" s="92"/>
      <c r="AFN344" s="92"/>
      <c r="AFO344" s="92"/>
      <c r="AFP344" s="92"/>
      <c r="AFQ344" s="92"/>
      <c r="AFR344" s="92"/>
      <c r="AFS344" s="92"/>
      <c r="AFT344" s="92"/>
      <c r="AFU344" s="92"/>
      <c r="AFV344" s="92"/>
      <c r="AFW344" s="92"/>
      <c r="AFX344" s="92"/>
      <c r="AFY344" s="92"/>
      <c r="AFZ344" s="92"/>
      <c r="AGA344" s="92"/>
      <c r="AGB344" s="92"/>
      <c r="AGC344" s="92"/>
      <c r="AGD344" s="92"/>
      <c r="AGE344" s="92"/>
      <c r="AGF344" s="92"/>
      <c r="AGG344" s="92"/>
      <c r="AGH344" s="92"/>
      <c r="AGI344" s="92"/>
      <c r="AGJ344" s="92"/>
      <c r="AGK344" s="92"/>
      <c r="AGL344" s="92"/>
      <c r="AGM344" s="92"/>
      <c r="AGN344" s="92"/>
      <c r="AGO344" s="92"/>
      <c r="AGP344" s="92"/>
      <c r="AGQ344" s="92"/>
      <c r="AGR344" s="92"/>
      <c r="AGS344" s="92"/>
      <c r="AGT344" s="92"/>
      <c r="AGU344" s="92"/>
      <c r="AGV344" s="92"/>
      <c r="AGW344" s="92"/>
      <c r="AGX344" s="92"/>
      <c r="AGY344" s="92"/>
      <c r="AGZ344" s="92"/>
      <c r="AHA344" s="92"/>
      <c r="AHB344" s="92"/>
      <c r="AHC344" s="92"/>
      <c r="AHD344" s="92"/>
      <c r="AHE344" s="92"/>
      <c r="AHF344" s="92"/>
      <c r="AHG344" s="92"/>
      <c r="AHH344" s="92"/>
      <c r="AHI344" s="92"/>
      <c r="AHJ344" s="92"/>
      <c r="AHK344" s="92"/>
      <c r="AHL344" s="92"/>
      <c r="AHM344" s="92"/>
      <c r="AHN344" s="92"/>
      <c r="AHO344" s="92"/>
      <c r="AHP344" s="92"/>
      <c r="AHQ344" s="92"/>
      <c r="AHR344" s="92"/>
      <c r="AHS344" s="92"/>
      <c r="AHT344" s="92"/>
      <c r="AHU344" s="92"/>
      <c r="AHV344" s="92"/>
      <c r="AHW344" s="92"/>
      <c r="AHX344" s="92"/>
      <c r="AHY344" s="92"/>
      <c r="AHZ344" s="92"/>
      <c r="AIA344" s="92"/>
      <c r="AIB344" s="92"/>
      <c r="AIC344" s="92"/>
      <c r="AID344" s="92"/>
      <c r="AIE344" s="92"/>
      <c r="AIF344" s="92"/>
      <c r="AIG344" s="92"/>
      <c r="AIH344" s="92"/>
      <c r="AII344" s="92"/>
      <c r="AIJ344" s="92"/>
      <c r="AIK344" s="92"/>
      <c r="AIL344" s="92"/>
      <c r="AIM344" s="92"/>
      <c r="AIN344" s="92"/>
      <c r="AIO344" s="92"/>
      <c r="AIP344" s="92"/>
      <c r="AIQ344" s="92"/>
      <c r="AIR344" s="92"/>
      <c r="AIS344" s="92"/>
      <c r="AIT344" s="92"/>
      <c r="AIU344" s="92"/>
      <c r="AIV344" s="92"/>
      <c r="AIW344" s="92"/>
      <c r="AIX344" s="92"/>
      <c r="AIY344" s="92"/>
      <c r="AIZ344" s="92"/>
      <c r="AJA344" s="92"/>
      <c r="AJB344" s="92"/>
      <c r="AJC344" s="92"/>
      <c r="AJD344" s="92"/>
      <c r="AJE344" s="92"/>
      <c r="AJF344" s="92"/>
      <c r="AJG344" s="92"/>
      <c r="AJH344" s="92"/>
      <c r="AJI344" s="92"/>
      <c r="AJJ344" s="92"/>
      <c r="AJK344" s="92"/>
    </row>
    <row r="345" spans="1:947" s="515" customFormat="1" ht="12.75" customHeight="1">
      <c r="A345" s="93"/>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c r="CK345" s="92"/>
      <c r="CL345" s="92"/>
      <c r="CM345" s="92"/>
      <c r="CN345" s="92"/>
      <c r="CO345" s="92"/>
      <c r="CP345" s="92"/>
      <c r="CQ345" s="92"/>
      <c r="CR345" s="92"/>
      <c r="CS345" s="92"/>
      <c r="CT345" s="92"/>
      <c r="CU345" s="92"/>
      <c r="CV345" s="92"/>
      <c r="CW345" s="92"/>
      <c r="CX345" s="92"/>
      <c r="CY345" s="92"/>
      <c r="CZ345" s="92"/>
      <c r="DA345" s="92"/>
      <c r="DB345" s="92"/>
      <c r="DC345" s="92"/>
      <c r="DD345" s="92"/>
      <c r="DE345" s="92"/>
      <c r="DF345" s="92"/>
      <c r="DG345" s="92"/>
      <c r="DH345" s="92"/>
      <c r="DI345" s="92"/>
      <c r="DJ345" s="92"/>
      <c r="DK345" s="92"/>
      <c r="DL345" s="92"/>
      <c r="DM345" s="92"/>
      <c r="DN345" s="92"/>
      <c r="DO345" s="92"/>
      <c r="DP345" s="92"/>
      <c r="DQ345" s="92"/>
      <c r="DR345" s="92"/>
      <c r="DS345" s="92"/>
      <c r="DT345" s="92"/>
      <c r="DU345" s="92"/>
      <c r="DV345" s="92"/>
      <c r="DW345" s="92"/>
      <c r="DX345" s="92"/>
      <c r="DY345" s="92"/>
      <c r="DZ345" s="92"/>
      <c r="EA345" s="92"/>
      <c r="EB345" s="92"/>
      <c r="EC345" s="92"/>
      <c r="ED345" s="92"/>
      <c r="EE345" s="92"/>
      <c r="EF345" s="92"/>
      <c r="EG345" s="92"/>
      <c r="EH345" s="92"/>
      <c r="EI345" s="92"/>
      <c r="EJ345" s="92"/>
      <c r="EK345" s="92"/>
      <c r="EL345" s="92"/>
      <c r="EM345" s="92"/>
      <c r="EN345" s="92"/>
      <c r="EO345" s="92"/>
      <c r="EP345" s="92"/>
      <c r="EQ345" s="92"/>
      <c r="ER345" s="92"/>
      <c r="ES345" s="92"/>
      <c r="ET345" s="92"/>
      <c r="EU345" s="92"/>
      <c r="EV345" s="92"/>
      <c r="EW345" s="92"/>
      <c r="EX345" s="92"/>
      <c r="EY345" s="92"/>
      <c r="EZ345" s="92"/>
      <c r="FA345" s="92"/>
      <c r="FB345" s="92"/>
      <c r="FC345" s="92"/>
      <c r="FD345" s="92"/>
      <c r="FE345" s="92"/>
      <c r="FF345" s="92"/>
      <c r="FG345" s="92"/>
      <c r="FH345" s="92"/>
      <c r="FI345" s="92"/>
      <c r="FJ345" s="92"/>
      <c r="FK345" s="92"/>
      <c r="FL345" s="92"/>
      <c r="FM345" s="92"/>
      <c r="FN345" s="92"/>
      <c r="FO345" s="92"/>
      <c r="FP345" s="92"/>
      <c r="FQ345" s="92"/>
      <c r="FR345" s="92"/>
      <c r="FS345" s="92"/>
      <c r="FT345" s="92"/>
      <c r="FU345" s="92"/>
      <c r="FV345" s="92"/>
      <c r="FW345" s="92"/>
      <c r="FX345" s="92"/>
      <c r="FY345" s="92"/>
      <c r="FZ345" s="92"/>
      <c r="GA345" s="92"/>
      <c r="GB345" s="92"/>
      <c r="GC345" s="92"/>
      <c r="GD345" s="92"/>
      <c r="GE345" s="92"/>
      <c r="GF345" s="92"/>
      <c r="GG345" s="92"/>
      <c r="GH345" s="92"/>
      <c r="GI345" s="92"/>
      <c r="GJ345" s="92"/>
      <c r="GK345" s="92"/>
      <c r="GL345" s="92"/>
      <c r="GM345" s="92"/>
      <c r="GN345" s="92"/>
      <c r="GO345" s="92"/>
      <c r="GP345" s="92"/>
      <c r="GQ345" s="92"/>
      <c r="GR345" s="92"/>
      <c r="GS345" s="92"/>
      <c r="GT345" s="92"/>
      <c r="GU345" s="92"/>
      <c r="GV345" s="92"/>
      <c r="GW345" s="92"/>
      <c r="GX345" s="92"/>
      <c r="GY345" s="92"/>
      <c r="GZ345" s="92"/>
      <c r="HA345" s="92"/>
      <c r="HB345" s="92"/>
      <c r="HC345" s="92"/>
      <c r="HD345" s="92"/>
      <c r="HE345" s="92"/>
      <c r="HF345" s="92"/>
      <c r="HG345" s="92"/>
      <c r="HH345" s="92"/>
      <c r="HI345" s="92"/>
      <c r="HJ345" s="92"/>
      <c r="HK345" s="92"/>
      <c r="HL345" s="92"/>
      <c r="HM345" s="92"/>
      <c r="HN345" s="92"/>
      <c r="HO345" s="92"/>
      <c r="HP345" s="92"/>
      <c r="HQ345" s="92"/>
      <c r="HR345" s="92"/>
      <c r="HS345" s="92"/>
      <c r="HT345" s="92"/>
      <c r="HU345" s="92"/>
      <c r="HV345" s="92"/>
      <c r="HW345" s="92"/>
      <c r="HX345" s="92"/>
      <c r="HY345" s="92"/>
      <c r="HZ345" s="92"/>
      <c r="IA345" s="92"/>
      <c r="IB345" s="92"/>
      <c r="IC345" s="92"/>
      <c r="ID345" s="92"/>
      <c r="IE345" s="92"/>
      <c r="IF345" s="92"/>
      <c r="IG345" s="92"/>
      <c r="IH345" s="92"/>
      <c r="II345" s="92"/>
      <c r="IJ345" s="92"/>
      <c r="IK345" s="92"/>
      <c r="IL345" s="92"/>
      <c r="IM345" s="92"/>
      <c r="IN345" s="92"/>
      <c r="IO345" s="92"/>
      <c r="IP345" s="92"/>
      <c r="IQ345" s="92"/>
      <c r="IR345" s="92"/>
      <c r="IS345" s="92"/>
      <c r="IT345" s="92"/>
      <c r="IU345" s="92"/>
      <c r="IV345" s="92"/>
      <c r="IW345" s="92"/>
      <c r="IX345" s="92"/>
      <c r="IY345" s="92"/>
      <c r="IZ345" s="92"/>
      <c r="JA345" s="92"/>
      <c r="JB345" s="92"/>
      <c r="JC345" s="92"/>
      <c r="JD345" s="92"/>
      <c r="JE345" s="92"/>
      <c r="JF345" s="92"/>
      <c r="JG345" s="92"/>
      <c r="JH345" s="92"/>
      <c r="JI345" s="92"/>
      <c r="JJ345" s="92"/>
      <c r="JK345" s="92"/>
      <c r="JL345" s="92"/>
      <c r="JM345" s="92"/>
      <c r="JN345" s="92"/>
      <c r="JO345" s="92"/>
      <c r="JP345" s="92"/>
      <c r="JQ345" s="92"/>
      <c r="JR345" s="92"/>
      <c r="JS345" s="92"/>
      <c r="JT345" s="92"/>
      <c r="JU345" s="92"/>
      <c r="JV345" s="92"/>
      <c r="JW345" s="92"/>
      <c r="JX345" s="92"/>
      <c r="JY345" s="92"/>
      <c r="JZ345" s="92"/>
      <c r="KA345" s="92"/>
      <c r="KB345" s="92"/>
      <c r="KC345" s="92"/>
      <c r="KD345" s="92"/>
      <c r="KE345" s="92"/>
      <c r="KF345" s="92"/>
      <c r="KG345" s="92"/>
      <c r="KH345" s="92"/>
      <c r="KI345" s="92"/>
      <c r="KJ345" s="92"/>
      <c r="KK345" s="92"/>
      <c r="KL345" s="92"/>
      <c r="KM345" s="92"/>
      <c r="KN345" s="92"/>
      <c r="KO345" s="92"/>
      <c r="KP345" s="92"/>
      <c r="KQ345" s="92"/>
      <c r="KR345" s="92"/>
      <c r="KS345" s="92"/>
      <c r="KT345" s="92"/>
      <c r="KU345" s="92"/>
      <c r="KV345" s="92"/>
      <c r="KW345" s="92"/>
      <c r="KX345" s="92"/>
      <c r="KY345" s="92"/>
      <c r="KZ345" s="92"/>
      <c r="LA345" s="92"/>
      <c r="LB345" s="92"/>
      <c r="LC345" s="92"/>
      <c r="LD345" s="92"/>
      <c r="LE345" s="92"/>
      <c r="LF345" s="92"/>
      <c r="LG345" s="92"/>
      <c r="LH345" s="92"/>
      <c r="LI345" s="92"/>
      <c r="LJ345" s="92"/>
      <c r="LK345" s="92"/>
      <c r="LL345" s="92"/>
      <c r="LM345" s="92"/>
      <c r="LN345" s="92"/>
      <c r="LO345" s="92"/>
      <c r="LP345" s="92"/>
      <c r="LQ345" s="92"/>
      <c r="LR345" s="92"/>
      <c r="LS345" s="92"/>
      <c r="LT345" s="92"/>
      <c r="LU345" s="92"/>
      <c r="LV345" s="92"/>
      <c r="LW345" s="92"/>
      <c r="LX345" s="92"/>
      <c r="LY345" s="92"/>
      <c r="LZ345" s="92"/>
      <c r="MA345" s="92"/>
      <c r="MB345" s="92"/>
      <c r="MC345" s="92"/>
      <c r="MD345" s="92"/>
      <c r="ME345" s="92"/>
      <c r="MF345" s="92"/>
      <c r="MG345" s="92"/>
      <c r="MH345" s="92"/>
      <c r="MI345" s="92"/>
      <c r="MJ345" s="92"/>
      <c r="MK345" s="92"/>
      <c r="ML345" s="92"/>
      <c r="MM345" s="92"/>
      <c r="MN345" s="92"/>
      <c r="MO345" s="92"/>
      <c r="MP345" s="92"/>
      <c r="MQ345" s="92"/>
      <c r="MR345" s="92"/>
      <c r="MS345" s="92"/>
      <c r="MT345" s="92"/>
      <c r="MU345" s="92"/>
      <c r="MV345" s="92"/>
      <c r="MW345" s="92"/>
      <c r="MX345" s="92"/>
      <c r="MY345" s="92"/>
      <c r="MZ345" s="92"/>
      <c r="NA345" s="92"/>
      <c r="NB345" s="92"/>
      <c r="NC345" s="92"/>
      <c r="ND345" s="92"/>
      <c r="NE345" s="92"/>
      <c r="NF345" s="92"/>
      <c r="NG345" s="92"/>
      <c r="NH345" s="92"/>
      <c r="NI345" s="92"/>
      <c r="NJ345" s="92"/>
      <c r="NK345" s="92"/>
      <c r="NL345" s="92"/>
      <c r="NM345" s="92"/>
      <c r="NN345" s="92"/>
      <c r="NO345" s="92"/>
      <c r="NP345" s="92"/>
      <c r="NQ345" s="92"/>
      <c r="NR345" s="92"/>
      <c r="NS345" s="92"/>
      <c r="NT345" s="92"/>
      <c r="NU345" s="92"/>
      <c r="NV345" s="92"/>
      <c r="NW345" s="92"/>
      <c r="NX345" s="92"/>
      <c r="NY345" s="92"/>
      <c r="NZ345" s="92"/>
      <c r="OA345" s="92"/>
      <c r="OB345" s="92"/>
      <c r="OC345" s="92"/>
      <c r="OD345" s="92"/>
      <c r="OE345" s="92"/>
      <c r="OF345" s="92"/>
      <c r="OG345" s="92"/>
      <c r="OH345" s="92"/>
      <c r="OI345" s="92"/>
      <c r="OJ345" s="92"/>
      <c r="OK345" s="92"/>
      <c r="OL345" s="92"/>
      <c r="OM345" s="92"/>
      <c r="ON345" s="92"/>
      <c r="OO345" s="92"/>
      <c r="OP345" s="92"/>
      <c r="OQ345" s="92"/>
      <c r="OR345" s="92"/>
      <c r="OS345" s="92"/>
      <c r="OT345" s="92"/>
      <c r="OU345" s="92"/>
      <c r="OV345" s="92"/>
      <c r="OW345" s="92"/>
      <c r="OX345" s="92"/>
      <c r="OY345" s="92"/>
      <c r="OZ345" s="92"/>
      <c r="PA345" s="92"/>
      <c r="PB345" s="92"/>
      <c r="PC345" s="92"/>
      <c r="PD345" s="92"/>
      <c r="PE345" s="92"/>
      <c r="PF345" s="92"/>
      <c r="PG345" s="92"/>
      <c r="PH345" s="92"/>
      <c r="PI345" s="92"/>
      <c r="PJ345" s="92"/>
      <c r="PK345" s="92"/>
      <c r="PL345" s="92"/>
      <c r="PM345" s="92"/>
      <c r="PN345" s="92"/>
      <c r="PO345" s="92"/>
      <c r="PP345" s="92"/>
      <c r="PQ345" s="92"/>
      <c r="PR345" s="92"/>
      <c r="PS345" s="92"/>
      <c r="PT345" s="92"/>
      <c r="PU345" s="92"/>
      <c r="PV345" s="92"/>
      <c r="PW345" s="92"/>
      <c r="PX345" s="92"/>
      <c r="PY345" s="92"/>
      <c r="PZ345" s="92"/>
      <c r="QA345" s="92"/>
      <c r="QB345" s="92"/>
      <c r="QC345" s="92"/>
      <c r="QD345" s="92"/>
      <c r="QE345" s="92"/>
      <c r="QF345" s="92"/>
      <c r="QG345" s="92"/>
      <c r="QH345" s="92"/>
      <c r="QI345" s="92"/>
      <c r="QJ345" s="92"/>
      <c r="QK345" s="92"/>
      <c r="QL345" s="92"/>
      <c r="QM345" s="92"/>
      <c r="QN345" s="92"/>
      <c r="QO345" s="92"/>
      <c r="QP345" s="92"/>
      <c r="QQ345" s="92"/>
      <c r="QR345" s="92"/>
      <c r="QS345" s="92"/>
      <c r="QT345" s="92"/>
      <c r="QU345" s="92"/>
      <c r="QV345" s="92"/>
      <c r="QW345" s="92"/>
      <c r="QX345" s="92"/>
      <c r="QY345" s="92"/>
      <c r="QZ345" s="92"/>
      <c r="RA345" s="92"/>
      <c r="RB345" s="92"/>
      <c r="RC345" s="92"/>
      <c r="RD345" s="92"/>
      <c r="RE345" s="92"/>
      <c r="RF345" s="92"/>
      <c r="RG345" s="92"/>
      <c r="RH345" s="92"/>
      <c r="RI345" s="92"/>
      <c r="RJ345" s="92"/>
      <c r="RK345" s="92"/>
      <c r="RL345" s="92"/>
      <c r="RM345" s="92"/>
      <c r="RN345" s="92"/>
      <c r="RO345" s="92"/>
      <c r="RP345" s="92"/>
      <c r="RQ345" s="92"/>
      <c r="RR345" s="92"/>
      <c r="RS345" s="92"/>
      <c r="RT345" s="92"/>
      <c r="RU345" s="92"/>
      <c r="RV345" s="92"/>
      <c r="RW345" s="92"/>
      <c r="RX345" s="92"/>
      <c r="RY345" s="92"/>
      <c r="RZ345" s="92"/>
      <c r="SA345" s="92"/>
      <c r="SB345" s="92"/>
      <c r="SC345" s="92"/>
      <c r="SD345" s="92"/>
      <c r="SE345" s="92"/>
      <c r="SF345" s="92"/>
      <c r="SG345" s="92"/>
      <c r="SH345" s="92"/>
      <c r="SI345" s="92"/>
      <c r="SJ345" s="92"/>
      <c r="SK345" s="92"/>
      <c r="SL345" s="92"/>
      <c r="SM345" s="92"/>
      <c r="SN345" s="92"/>
      <c r="SO345" s="92"/>
      <c r="SP345" s="92"/>
      <c r="SQ345" s="92"/>
      <c r="SR345" s="92"/>
      <c r="SS345" s="92"/>
      <c r="ST345" s="92"/>
      <c r="SU345" s="92"/>
      <c r="SV345" s="92"/>
      <c r="SW345" s="92"/>
      <c r="SX345" s="92"/>
      <c r="SY345" s="92"/>
      <c r="SZ345" s="92"/>
      <c r="TA345" s="92"/>
      <c r="TB345" s="92"/>
      <c r="TC345" s="92"/>
      <c r="TD345" s="92"/>
      <c r="TE345" s="92"/>
      <c r="TF345" s="92"/>
      <c r="TG345" s="92"/>
      <c r="TH345" s="92"/>
      <c r="TI345" s="92"/>
      <c r="TJ345" s="92"/>
      <c r="TK345" s="92"/>
      <c r="TL345" s="92"/>
      <c r="TM345" s="92"/>
      <c r="TN345" s="92"/>
      <c r="TO345" s="92"/>
      <c r="TP345" s="92"/>
      <c r="TQ345" s="92"/>
      <c r="TR345" s="92"/>
      <c r="TS345" s="92"/>
      <c r="TT345" s="92"/>
      <c r="TU345" s="92"/>
      <c r="TV345" s="92"/>
      <c r="TW345" s="92"/>
      <c r="TX345" s="92"/>
      <c r="TY345" s="92"/>
      <c r="TZ345" s="92"/>
      <c r="UA345" s="92"/>
      <c r="UB345" s="92"/>
      <c r="UC345" s="92"/>
      <c r="UD345" s="92"/>
      <c r="UE345" s="92"/>
      <c r="UF345" s="92"/>
      <c r="UG345" s="92"/>
      <c r="UH345" s="92"/>
      <c r="UI345" s="92"/>
      <c r="UJ345" s="92"/>
      <c r="UK345" s="92"/>
      <c r="UL345" s="92"/>
      <c r="UM345" s="92"/>
      <c r="UN345" s="92"/>
      <c r="UO345" s="92"/>
      <c r="UP345" s="92"/>
      <c r="UQ345" s="92"/>
      <c r="UR345" s="92"/>
      <c r="US345" s="92"/>
      <c r="UT345" s="92"/>
      <c r="UU345" s="92"/>
      <c r="UV345" s="92"/>
      <c r="UW345" s="92"/>
      <c r="UX345" s="92"/>
      <c r="UY345" s="92"/>
      <c r="UZ345" s="92"/>
      <c r="VA345" s="92"/>
      <c r="VB345" s="92"/>
      <c r="VC345" s="92"/>
      <c r="VD345" s="92"/>
      <c r="VE345" s="92"/>
      <c r="VF345" s="92"/>
      <c r="VG345" s="92"/>
      <c r="VH345" s="92"/>
      <c r="VI345" s="92"/>
      <c r="VJ345" s="92"/>
      <c r="VK345" s="92"/>
      <c r="VL345" s="92"/>
      <c r="VM345" s="92"/>
      <c r="VN345" s="92"/>
      <c r="VO345" s="92"/>
      <c r="VP345" s="92"/>
      <c r="VQ345" s="92"/>
      <c r="VR345" s="92"/>
      <c r="VS345" s="92"/>
      <c r="VT345" s="92"/>
      <c r="VU345" s="92"/>
      <c r="VV345" s="92"/>
      <c r="VW345" s="92"/>
      <c r="VX345" s="92"/>
      <c r="VY345" s="92"/>
      <c r="VZ345" s="92"/>
      <c r="WA345" s="92"/>
      <c r="WB345" s="92"/>
      <c r="WC345" s="92"/>
      <c r="WD345" s="92"/>
      <c r="WE345" s="92"/>
      <c r="WF345" s="92"/>
      <c r="WG345" s="92"/>
      <c r="WH345" s="92"/>
      <c r="WI345" s="92"/>
      <c r="WJ345" s="92"/>
      <c r="WK345" s="92"/>
      <c r="WL345" s="92"/>
      <c r="WM345" s="92"/>
      <c r="WN345" s="92"/>
      <c r="WO345" s="92"/>
      <c r="WP345" s="92"/>
      <c r="WQ345" s="92"/>
      <c r="WR345" s="92"/>
      <c r="WS345" s="92"/>
      <c r="WT345" s="92"/>
      <c r="WU345" s="92"/>
      <c r="WV345" s="92"/>
      <c r="WW345" s="92"/>
      <c r="WX345" s="92"/>
      <c r="WY345" s="92"/>
      <c r="WZ345" s="92"/>
      <c r="XA345" s="92"/>
      <c r="XB345" s="92"/>
      <c r="XC345" s="92"/>
      <c r="XD345" s="92"/>
      <c r="XE345" s="92"/>
      <c r="XF345" s="92"/>
      <c r="XG345" s="92"/>
      <c r="XH345" s="92"/>
      <c r="XI345" s="92"/>
      <c r="XJ345" s="92"/>
      <c r="XK345" s="92"/>
      <c r="XL345" s="92"/>
      <c r="XM345" s="92"/>
      <c r="XN345" s="92"/>
      <c r="XO345" s="92"/>
      <c r="XP345" s="92"/>
      <c r="XQ345" s="92"/>
      <c r="XR345" s="92"/>
      <c r="XS345" s="92"/>
      <c r="XT345" s="92"/>
      <c r="XU345" s="92"/>
      <c r="XV345" s="92"/>
      <c r="XW345" s="92"/>
      <c r="XX345" s="92"/>
      <c r="XY345" s="92"/>
      <c r="XZ345" s="92"/>
      <c r="YA345" s="92"/>
      <c r="YB345" s="92"/>
      <c r="YC345" s="92"/>
      <c r="YD345" s="92"/>
      <c r="YE345" s="92"/>
      <c r="YF345" s="92"/>
      <c r="YG345" s="92"/>
      <c r="YH345" s="92"/>
      <c r="YI345" s="92"/>
      <c r="YJ345" s="92"/>
      <c r="YK345" s="92"/>
      <c r="YL345" s="92"/>
      <c r="YM345" s="92"/>
      <c r="YN345" s="92"/>
      <c r="YO345" s="92"/>
      <c r="YP345" s="92"/>
      <c r="YQ345" s="92"/>
      <c r="YR345" s="92"/>
      <c r="YS345" s="92"/>
      <c r="YT345" s="92"/>
      <c r="YU345" s="92"/>
      <c r="YV345" s="92"/>
      <c r="YW345" s="92"/>
      <c r="YX345" s="92"/>
      <c r="YY345" s="92"/>
      <c r="YZ345" s="92"/>
      <c r="ZA345" s="92"/>
      <c r="ZB345" s="92"/>
      <c r="ZC345" s="92"/>
      <c r="ZD345" s="92"/>
      <c r="ZE345" s="92"/>
      <c r="ZF345" s="92"/>
      <c r="ZG345" s="92"/>
      <c r="ZH345" s="92"/>
      <c r="ZI345" s="92"/>
      <c r="ZJ345" s="92"/>
      <c r="ZK345" s="92"/>
      <c r="ZL345" s="92"/>
      <c r="ZM345" s="92"/>
      <c r="ZN345" s="92"/>
      <c r="ZO345" s="92"/>
      <c r="ZP345" s="92"/>
      <c r="ZQ345" s="92"/>
      <c r="ZR345" s="92"/>
      <c r="ZS345" s="92"/>
      <c r="ZT345" s="92"/>
      <c r="ZU345" s="92"/>
      <c r="ZV345" s="92"/>
      <c r="ZW345" s="92"/>
      <c r="ZX345" s="92"/>
      <c r="ZY345" s="92"/>
      <c r="ZZ345" s="92"/>
      <c r="AAA345" s="92"/>
      <c r="AAB345" s="92"/>
      <c r="AAC345" s="92"/>
      <c r="AAD345" s="92"/>
      <c r="AAE345" s="92"/>
      <c r="AAF345" s="92"/>
      <c r="AAG345" s="92"/>
      <c r="AAH345" s="92"/>
      <c r="AAI345" s="92"/>
      <c r="AAJ345" s="92"/>
      <c r="AAK345" s="92"/>
      <c r="AAL345" s="92"/>
      <c r="AAM345" s="92"/>
      <c r="AAN345" s="92"/>
      <c r="AAO345" s="92"/>
      <c r="AAP345" s="92"/>
      <c r="AAQ345" s="92"/>
      <c r="AAR345" s="92"/>
      <c r="AAS345" s="92"/>
      <c r="AAT345" s="92"/>
      <c r="AAU345" s="92"/>
      <c r="AAV345" s="92"/>
      <c r="AAW345" s="92"/>
      <c r="AAX345" s="92"/>
      <c r="AAY345" s="92"/>
      <c r="AAZ345" s="92"/>
      <c r="ABA345" s="92"/>
      <c r="ABB345" s="92"/>
      <c r="ABC345" s="92"/>
      <c r="ABD345" s="92"/>
      <c r="ABE345" s="92"/>
      <c r="ABF345" s="92"/>
      <c r="ABG345" s="92"/>
      <c r="ABH345" s="92"/>
      <c r="ABI345" s="92"/>
      <c r="ABJ345" s="92"/>
      <c r="ABK345" s="92"/>
      <c r="ABL345" s="92"/>
      <c r="ABM345" s="92"/>
      <c r="ABN345" s="92"/>
      <c r="ABO345" s="92"/>
      <c r="ABP345" s="92"/>
      <c r="ABQ345" s="92"/>
      <c r="ABR345" s="92"/>
      <c r="ABS345" s="92"/>
      <c r="ABT345" s="92"/>
      <c r="ABU345" s="92"/>
      <c r="ABV345" s="92"/>
      <c r="ABW345" s="92"/>
      <c r="ABX345" s="92"/>
      <c r="ABY345" s="92"/>
      <c r="ABZ345" s="92"/>
      <c r="ACA345" s="92"/>
      <c r="ACB345" s="92"/>
      <c r="ACC345" s="92"/>
      <c r="ACD345" s="92"/>
      <c r="ACE345" s="92"/>
      <c r="ACF345" s="92"/>
      <c r="ACG345" s="92"/>
      <c r="ACH345" s="92"/>
      <c r="ACI345" s="92"/>
      <c r="ACJ345" s="92"/>
      <c r="ACK345" s="92"/>
      <c r="ACL345" s="92"/>
      <c r="ACM345" s="92"/>
      <c r="ACN345" s="92"/>
      <c r="ACO345" s="92"/>
      <c r="ACP345" s="92"/>
      <c r="ACQ345" s="92"/>
      <c r="ACR345" s="92"/>
      <c r="ACS345" s="92"/>
      <c r="ACT345" s="92"/>
      <c r="ACU345" s="92"/>
      <c r="ACV345" s="92"/>
      <c r="ACW345" s="92"/>
      <c r="ACX345" s="92"/>
      <c r="ACY345" s="92"/>
      <c r="ACZ345" s="92"/>
      <c r="ADA345" s="92"/>
      <c r="ADB345" s="92"/>
      <c r="ADC345" s="92"/>
      <c r="ADD345" s="92"/>
      <c r="ADE345" s="92"/>
      <c r="ADF345" s="92"/>
      <c r="ADG345" s="92"/>
      <c r="ADH345" s="92"/>
      <c r="ADI345" s="92"/>
      <c r="ADJ345" s="92"/>
      <c r="ADK345" s="92"/>
      <c r="ADL345" s="92"/>
      <c r="ADM345" s="92"/>
      <c r="ADN345" s="92"/>
      <c r="ADO345" s="92"/>
      <c r="ADP345" s="92"/>
      <c r="ADQ345" s="92"/>
      <c r="ADR345" s="92"/>
      <c r="ADS345" s="92"/>
      <c r="ADT345" s="92"/>
      <c r="ADU345" s="92"/>
      <c r="ADV345" s="92"/>
      <c r="ADW345" s="92"/>
      <c r="ADX345" s="92"/>
      <c r="ADY345" s="92"/>
      <c r="ADZ345" s="92"/>
      <c r="AEA345" s="92"/>
      <c r="AEB345" s="92"/>
      <c r="AEC345" s="92"/>
      <c r="AED345" s="92"/>
      <c r="AEE345" s="92"/>
      <c r="AEF345" s="92"/>
      <c r="AEG345" s="92"/>
      <c r="AEH345" s="92"/>
      <c r="AEI345" s="92"/>
      <c r="AEJ345" s="92"/>
      <c r="AEK345" s="92"/>
      <c r="AEL345" s="92"/>
      <c r="AEM345" s="92"/>
      <c r="AEN345" s="92"/>
      <c r="AEO345" s="92"/>
      <c r="AEP345" s="92"/>
      <c r="AEQ345" s="92"/>
      <c r="AER345" s="92"/>
      <c r="AES345" s="92"/>
      <c r="AET345" s="92"/>
      <c r="AEU345" s="92"/>
      <c r="AEV345" s="92"/>
      <c r="AEW345" s="92"/>
      <c r="AEX345" s="92"/>
      <c r="AEY345" s="92"/>
      <c r="AEZ345" s="92"/>
      <c r="AFA345" s="92"/>
      <c r="AFB345" s="92"/>
      <c r="AFC345" s="92"/>
      <c r="AFD345" s="92"/>
      <c r="AFE345" s="92"/>
      <c r="AFF345" s="92"/>
      <c r="AFG345" s="92"/>
      <c r="AFH345" s="92"/>
      <c r="AFI345" s="92"/>
      <c r="AFJ345" s="92"/>
      <c r="AFK345" s="92"/>
      <c r="AFL345" s="92"/>
      <c r="AFM345" s="92"/>
      <c r="AFN345" s="92"/>
      <c r="AFO345" s="92"/>
      <c r="AFP345" s="92"/>
      <c r="AFQ345" s="92"/>
      <c r="AFR345" s="92"/>
      <c r="AFS345" s="92"/>
      <c r="AFT345" s="92"/>
      <c r="AFU345" s="92"/>
      <c r="AFV345" s="92"/>
      <c r="AFW345" s="92"/>
      <c r="AFX345" s="92"/>
      <c r="AFY345" s="92"/>
      <c r="AFZ345" s="92"/>
      <c r="AGA345" s="92"/>
      <c r="AGB345" s="92"/>
      <c r="AGC345" s="92"/>
      <c r="AGD345" s="92"/>
      <c r="AGE345" s="92"/>
      <c r="AGF345" s="92"/>
      <c r="AGG345" s="92"/>
      <c r="AGH345" s="92"/>
      <c r="AGI345" s="92"/>
      <c r="AGJ345" s="92"/>
      <c r="AGK345" s="92"/>
      <c r="AGL345" s="92"/>
      <c r="AGM345" s="92"/>
      <c r="AGN345" s="92"/>
      <c r="AGO345" s="92"/>
      <c r="AGP345" s="92"/>
      <c r="AGQ345" s="92"/>
      <c r="AGR345" s="92"/>
      <c r="AGS345" s="92"/>
      <c r="AGT345" s="92"/>
      <c r="AGU345" s="92"/>
      <c r="AGV345" s="92"/>
      <c r="AGW345" s="92"/>
      <c r="AGX345" s="92"/>
      <c r="AGY345" s="92"/>
      <c r="AGZ345" s="92"/>
      <c r="AHA345" s="92"/>
      <c r="AHB345" s="92"/>
      <c r="AHC345" s="92"/>
      <c r="AHD345" s="92"/>
      <c r="AHE345" s="92"/>
      <c r="AHF345" s="92"/>
      <c r="AHG345" s="92"/>
      <c r="AHH345" s="92"/>
      <c r="AHI345" s="92"/>
      <c r="AHJ345" s="92"/>
      <c r="AHK345" s="92"/>
      <c r="AHL345" s="92"/>
      <c r="AHM345" s="92"/>
      <c r="AHN345" s="92"/>
      <c r="AHO345" s="92"/>
      <c r="AHP345" s="92"/>
      <c r="AHQ345" s="92"/>
      <c r="AHR345" s="92"/>
      <c r="AHS345" s="92"/>
      <c r="AHT345" s="92"/>
      <c r="AHU345" s="92"/>
      <c r="AHV345" s="92"/>
      <c r="AHW345" s="92"/>
      <c r="AHX345" s="92"/>
      <c r="AHY345" s="92"/>
      <c r="AHZ345" s="92"/>
      <c r="AIA345" s="92"/>
      <c r="AIB345" s="92"/>
      <c r="AIC345" s="92"/>
      <c r="AID345" s="92"/>
      <c r="AIE345" s="92"/>
      <c r="AIF345" s="92"/>
      <c r="AIG345" s="92"/>
      <c r="AIH345" s="92"/>
      <c r="AII345" s="92"/>
      <c r="AIJ345" s="92"/>
      <c r="AIK345" s="92"/>
      <c r="AIL345" s="92"/>
      <c r="AIM345" s="92"/>
      <c r="AIN345" s="92"/>
      <c r="AIO345" s="92"/>
      <c r="AIP345" s="92"/>
      <c r="AIQ345" s="92"/>
      <c r="AIR345" s="92"/>
      <c r="AIS345" s="92"/>
      <c r="AIT345" s="92"/>
      <c r="AIU345" s="92"/>
      <c r="AIV345" s="92"/>
      <c r="AIW345" s="92"/>
      <c r="AIX345" s="92"/>
      <c r="AIY345" s="92"/>
      <c r="AIZ345" s="92"/>
      <c r="AJA345" s="92"/>
      <c r="AJB345" s="92"/>
      <c r="AJC345" s="92"/>
      <c r="AJD345" s="92"/>
      <c r="AJE345" s="92"/>
      <c r="AJF345" s="92"/>
      <c r="AJG345" s="92"/>
      <c r="AJH345" s="92"/>
      <c r="AJI345" s="92"/>
      <c r="AJJ345" s="92"/>
      <c r="AJK345" s="92"/>
    </row>
    <row r="346" spans="1:947" s="515" customFormat="1" ht="12.75" customHeight="1">
      <c r="A346" s="93"/>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c r="CM346" s="92"/>
      <c r="CN346" s="92"/>
      <c r="CO346" s="92"/>
      <c r="CP346" s="92"/>
      <c r="CQ346" s="92"/>
      <c r="CR346" s="92"/>
      <c r="CS346" s="92"/>
      <c r="CT346" s="92"/>
      <c r="CU346" s="92"/>
      <c r="CV346" s="92"/>
      <c r="CW346" s="92"/>
      <c r="CX346" s="92"/>
      <c r="CY346" s="92"/>
      <c r="CZ346" s="92"/>
      <c r="DA346" s="92"/>
      <c r="DB346" s="92"/>
      <c r="DC346" s="92"/>
      <c r="DD346" s="92"/>
      <c r="DE346" s="92"/>
      <c r="DF346" s="92"/>
      <c r="DG346" s="92"/>
      <c r="DH346" s="92"/>
      <c r="DI346" s="92"/>
      <c r="DJ346" s="92"/>
      <c r="DK346" s="92"/>
      <c r="DL346" s="92"/>
      <c r="DM346" s="92"/>
      <c r="DN346" s="92"/>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2"/>
      <c r="EU346" s="92"/>
      <c r="EV346" s="92"/>
      <c r="EW346" s="92"/>
      <c r="EX346" s="92"/>
      <c r="EY346" s="92"/>
      <c r="EZ346" s="92"/>
      <c r="FA346" s="92"/>
      <c r="FB346" s="92"/>
      <c r="FC346" s="92"/>
      <c r="FD346" s="92"/>
      <c r="FE346" s="92"/>
      <c r="FF346" s="92"/>
      <c r="FG346" s="92"/>
      <c r="FH346" s="92"/>
      <c r="FI346" s="92"/>
      <c r="FJ346" s="92"/>
      <c r="FK346" s="92"/>
      <c r="FL346" s="92"/>
      <c r="FM346" s="92"/>
      <c r="FN346" s="92"/>
      <c r="FO346" s="92"/>
      <c r="FP346" s="92"/>
      <c r="FQ346" s="92"/>
      <c r="FR346" s="92"/>
      <c r="FS346" s="92"/>
      <c r="FT346" s="92"/>
      <c r="FU346" s="92"/>
      <c r="FV346" s="92"/>
      <c r="FW346" s="92"/>
      <c r="FX346" s="92"/>
      <c r="FY346" s="92"/>
      <c r="FZ346" s="92"/>
      <c r="GA346" s="92"/>
      <c r="GB346" s="92"/>
      <c r="GC346" s="92"/>
      <c r="GD346" s="92"/>
      <c r="GE346" s="92"/>
      <c r="GF346" s="92"/>
      <c r="GG346" s="92"/>
      <c r="GH346" s="92"/>
      <c r="GI346" s="92"/>
      <c r="GJ346" s="92"/>
      <c r="GK346" s="92"/>
      <c r="GL346" s="92"/>
      <c r="GM346" s="92"/>
      <c r="GN346" s="92"/>
      <c r="GO346" s="92"/>
      <c r="GP346" s="92"/>
      <c r="GQ346" s="92"/>
      <c r="GR346" s="92"/>
      <c r="GS346" s="92"/>
      <c r="GT346" s="92"/>
      <c r="GU346" s="92"/>
      <c r="GV346" s="92"/>
      <c r="GW346" s="92"/>
      <c r="GX346" s="92"/>
      <c r="GY346" s="92"/>
      <c r="GZ346" s="92"/>
      <c r="HA346" s="92"/>
      <c r="HB346" s="92"/>
      <c r="HC346" s="92"/>
      <c r="HD346" s="92"/>
      <c r="HE346" s="92"/>
      <c r="HF346" s="92"/>
      <c r="HG346" s="92"/>
      <c r="HH346" s="92"/>
      <c r="HI346" s="92"/>
      <c r="HJ346" s="92"/>
      <c r="HK346" s="92"/>
      <c r="HL346" s="92"/>
      <c r="HM346" s="92"/>
      <c r="HN346" s="92"/>
      <c r="HO346" s="92"/>
      <c r="HP346" s="92"/>
      <c r="HQ346" s="92"/>
      <c r="HR346" s="92"/>
      <c r="HS346" s="92"/>
      <c r="HT346" s="92"/>
      <c r="HU346" s="92"/>
      <c r="HV346" s="92"/>
      <c r="HW346" s="92"/>
      <c r="HX346" s="92"/>
      <c r="HY346" s="92"/>
      <c r="HZ346" s="92"/>
      <c r="IA346" s="92"/>
      <c r="IB346" s="92"/>
      <c r="IC346" s="92"/>
      <c r="ID346" s="92"/>
      <c r="IE346" s="92"/>
      <c r="IF346" s="92"/>
      <c r="IG346" s="92"/>
      <c r="IH346" s="92"/>
      <c r="II346" s="92"/>
      <c r="IJ346" s="92"/>
      <c r="IK346" s="92"/>
      <c r="IL346" s="92"/>
      <c r="IM346" s="92"/>
      <c r="IN346" s="92"/>
      <c r="IO346" s="92"/>
      <c r="IP346" s="92"/>
      <c r="IQ346" s="92"/>
      <c r="IR346" s="92"/>
      <c r="IS346" s="92"/>
      <c r="IT346" s="92"/>
      <c r="IU346" s="92"/>
      <c r="IV346" s="92"/>
      <c r="IW346" s="92"/>
      <c r="IX346" s="92"/>
      <c r="IY346" s="92"/>
      <c r="IZ346" s="92"/>
      <c r="JA346" s="92"/>
      <c r="JB346" s="92"/>
      <c r="JC346" s="92"/>
      <c r="JD346" s="92"/>
      <c r="JE346" s="92"/>
      <c r="JF346" s="92"/>
      <c r="JG346" s="92"/>
      <c r="JH346" s="92"/>
      <c r="JI346" s="92"/>
      <c r="JJ346" s="92"/>
      <c r="JK346" s="92"/>
      <c r="JL346" s="92"/>
      <c r="JM346" s="92"/>
      <c r="JN346" s="92"/>
      <c r="JO346" s="92"/>
      <c r="JP346" s="92"/>
      <c r="JQ346" s="92"/>
      <c r="JR346" s="92"/>
      <c r="JS346" s="92"/>
      <c r="JT346" s="92"/>
      <c r="JU346" s="92"/>
      <c r="JV346" s="92"/>
      <c r="JW346" s="92"/>
      <c r="JX346" s="92"/>
      <c r="JY346" s="92"/>
      <c r="JZ346" s="92"/>
      <c r="KA346" s="92"/>
      <c r="KB346" s="92"/>
      <c r="KC346" s="92"/>
      <c r="KD346" s="92"/>
      <c r="KE346" s="92"/>
      <c r="KF346" s="92"/>
      <c r="KG346" s="92"/>
      <c r="KH346" s="92"/>
      <c r="KI346" s="92"/>
      <c r="KJ346" s="92"/>
      <c r="KK346" s="92"/>
      <c r="KL346" s="92"/>
      <c r="KM346" s="92"/>
      <c r="KN346" s="92"/>
      <c r="KO346" s="92"/>
      <c r="KP346" s="92"/>
      <c r="KQ346" s="92"/>
      <c r="KR346" s="92"/>
      <c r="KS346" s="92"/>
      <c r="KT346" s="92"/>
      <c r="KU346" s="92"/>
      <c r="KV346" s="92"/>
      <c r="KW346" s="92"/>
      <c r="KX346" s="92"/>
      <c r="KY346" s="92"/>
      <c r="KZ346" s="92"/>
      <c r="LA346" s="92"/>
      <c r="LB346" s="92"/>
      <c r="LC346" s="92"/>
      <c r="LD346" s="92"/>
      <c r="LE346" s="92"/>
      <c r="LF346" s="92"/>
      <c r="LG346" s="92"/>
      <c r="LH346" s="92"/>
      <c r="LI346" s="92"/>
      <c r="LJ346" s="92"/>
      <c r="LK346" s="92"/>
      <c r="LL346" s="92"/>
      <c r="LM346" s="92"/>
      <c r="LN346" s="92"/>
      <c r="LO346" s="92"/>
      <c r="LP346" s="92"/>
      <c r="LQ346" s="92"/>
      <c r="LR346" s="92"/>
      <c r="LS346" s="92"/>
      <c r="LT346" s="92"/>
      <c r="LU346" s="92"/>
      <c r="LV346" s="92"/>
      <c r="LW346" s="92"/>
      <c r="LX346" s="92"/>
      <c r="LY346" s="92"/>
      <c r="LZ346" s="92"/>
      <c r="MA346" s="92"/>
      <c r="MB346" s="92"/>
      <c r="MC346" s="92"/>
      <c r="MD346" s="92"/>
      <c r="ME346" s="92"/>
      <c r="MF346" s="92"/>
      <c r="MG346" s="92"/>
      <c r="MH346" s="92"/>
      <c r="MI346" s="92"/>
      <c r="MJ346" s="92"/>
      <c r="MK346" s="92"/>
      <c r="ML346" s="92"/>
      <c r="MM346" s="92"/>
      <c r="MN346" s="92"/>
      <c r="MO346" s="92"/>
      <c r="MP346" s="92"/>
      <c r="MQ346" s="92"/>
      <c r="MR346" s="92"/>
      <c r="MS346" s="92"/>
      <c r="MT346" s="92"/>
      <c r="MU346" s="92"/>
      <c r="MV346" s="92"/>
      <c r="MW346" s="92"/>
      <c r="MX346" s="92"/>
      <c r="MY346" s="92"/>
      <c r="MZ346" s="92"/>
      <c r="NA346" s="92"/>
      <c r="NB346" s="92"/>
      <c r="NC346" s="92"/>
      <c r="ND346" s="92"/>
      <c r="NE346" s="92"/>
      <c r="NF346" s="92"/>
      <c r="NG346" s="92"/>
      <c r="NH346" s="92"/>
      <c r="NI346" s="92"/>
      <c r="NJ346" s="92"/>
      <c r="NK346" s="92"/>
      <c r="NL346" s="92"/>
      <c r="NM346" s="92"/>
      <c r="NN346" s="92"/>
      <c r="NO346" s="92"/>
      <c r="NP346" s="92"/>
      <c r="NQ346" s="92"/>
      <c r="NR346" s="92"/>
      <c r="NS346" s="92"/>
      <c r="NT346" s="92"/>
      <c r="NU346" s="92"/>
      <c r="NV346" s="92"/>
      <c r="NW346" s="92"/>
      <c r="NX346" s="92"/>
      <c r="NY346" s="92"/>
      <c r="NZ346" s="92"/>
      <c r="OA346" s="92"/>
      <c r="OB346" s="92"/>
      <c r="OC346" s="92"/>
      <c r="OD346" s="92"/>
      <c r="OE346" s="92"/>
      <c r="OF346" s="92"/>
      <c r="OG346" s="92"/>
      <c r="OH346" s="92"/>
      <c r="OI346" s="92"/>
      <c r="OJ346" s="92"/>
      <c r="OK346" s="92"/>
      <c r="OL346" s="92"/>
      <c r="OM346" s="92"/>
      <c r="ON346" s="92"/>
      <c r="OO346" s="92"/>
      <c r="OP346" s="92"/>
      <c r="OQ346" s="92"/>
      <c r="OR346" s="92"/>
      <c r="OS346" s="92"/>
      <c r="OT346" s="92"/>
      <c r="OU346" s="92"/>
      <c r="OV346" s="92"/>
      <c r="OW346" s="92"/>
      <c r="OX346" s="92"/>
      <c r="OY346" s="92"/>
      <c r="OZ346" s="92"/>
      <c r="PA346" s="92"/>
      <c r="PB346" s="92"/>
      <c r="PC346" s="92"/>
      <c r="PD346" s="92"/>
      <c r="PE346" s="92"/>
      <c r="PF346" s="92"/>
      <c r="PG346" s="92"/>
      <c r="PH346" s="92"/>
      <c r="PI346" s="92"/>
      <c r="PJ346" s="92"/>
      <c r="PK346" s="92"/>
      <c r="PL346" s="92"/>
      <c r="PM346" s="92"/>
      <c r="PN346" s="92"/>
      <c r="PO346" s="92"/>
      <c r="PP346" s="92"/>
      <c r="PQ346" s="92"/>
      <c r="PR346" s="92"/>
      <c r="PS346" s="92"/>
      <c r="PT346" s="92"/>
      <c r="PU346" s="92"/>
      <c r="PV346" s="92"/>
      <c r="PW346" s="92"/>
      <c r="PX346" s="92"/>
      <c r="PY346" s="92"/>
      <c r="PZ346" s="92"/>
      <c r="QA346" s="92"/>
      <c r="QB346" s="92"/>
      <c r="QC346" s="92"/>
      <c r="QD346" s="92"/>
      <c r="QE346" s="92"/>
      <c r="QF346" s="92"/>
      <c r="QG346" s="92"/>
      <c r="QH346" s="92"/>
      <c r="QI346" s="92"/>
      <c r="QJ346" s="92"/>
      <c r="QK346" s="92"/>
      <c r="QL346" s="92"/>
      <c r="QM346" s="92"/>
      <c r="QN346" s="92"/>
      <c r="QO346" s="92"/>
      <c r="QP346" s="92"/>
      <c r="QQ346" s="92"/>
      <c r="QR346" s="92"/>
      <c r="QS346" s="92"/>
      <c r="QT346" s="92"/>
      <c r="QU346" s="92"/>
      <c r="QV346" s="92"/>
      <c r="QW346" s="92"/>
      <c r="QX346" s="92"/>
      <c r="QY346" s="92"/>
      <c r="QZ346" s="92"/>
      <c r="RA346" s="92"/>
      <c r="RB346" s="92"/>
      <c r="RC346" s="92"/>
      <c r="RD346" s="92"/>
      <c r="RE346" s="92"/>
      <c r="RF346" s="92"/>
      <c r="RG346" s="92"/>
      <c r="RH346" s="92"/>
      <c r="RI346" s="92"/>
      <c r="RJ346" s="92"/>
      <c r="RK346" s="92"/>
      <c r="RL346" s="92"/>
      <c r="RM346" s="92"/>
      <c r="RN346" s="92"/>
      <c r="RO346" s="92"/>
      <c r="RP346" s="92"/>
      <c r="RQ346" s="92"/>
      <c r="RR346" s="92"/>
      <c r="RS346" s="92"/>
      <c r="RT346" s="92"/>
      <c r="RU346" s="92"/>
      <c r="RV346" s="92"/>
      <c r="RW346" s="92"/>
      <c r="RX346" s="92"/>
      <c r="RY346" s="92"/>
      <c r="RZ346" s="92"/>
      <c r="SA346" s="92"/>
      <c r="SB346" s="92"/>
      <c r="SC346" s="92"/>
      <c r="SD346" s="92"/>
      <c r="SE346" s="92"/>
      <c r="SF346" s="92"/>
      <c r="SG346" s="92"/>
      <c r="SH346" s="92"/>
      <c r="SI346" s="92"/>
      <c r="SJ346" s="92"/>
      <c r="SK346" s="92"/>
      <c r="SL346" s="92"/>
      <c r="SM346" s="92"/>
      <c r="SN346" s="92"/>
      <c r="SO346" s="92"/>
      <c r="SP346" s="92"/>
      <c r="SQ346" s="92"/>
      <c r="SR346" s="92"/>
      <c r="SS346" s="92"/>
      <c r="ST346" s="92"/>
      <c r="SU346" s="92"/>
      <c r="SV346" s="92"/>
      <c r="SW346" s="92"/>
      <c r="SX346" s="92"/>
      <c r="SY346" s="92"/>
      <c r="SZ346" s="92"/>
      <c r="TA346" s="92"/>
      <c r="TB346" s="92"/>
      <c r="TC346" s="92"/>
      <c r="TD346" s="92"/>
      <c r="TE346" s="92"/>
      <c r="TF346" s="92"/>
      <c r="TG346" s="92"/>
      <c r="TH346" s="92"/>
      <c r="TI346" s="92"/>
      <c r="TJ346" s="92"/>
      <c r="TK346" s="92"/>
      <c r="TL346" s="92"/>
      <c r="TM346" s="92"/>
      <c r="TN346" s="92"/>
      <c r="TO346" s="92"/>
      <c r="TP346" s="92"/>
      <c r="TQ346" s="92"/>
      <c r="TR346" s="92"/>
      <c r="TS346" s="92"/>
      <c r="TT346" s="92"/>
      <c r="TU346" s="92"/>
      <c r="TV346" s="92"/>
      <c r="TW346" s="92"/>
      <c r="TX346" s="92"/>
      <c r="TY346" s="92"/>
      <c r="TZ346" s="92"/>
      <c r="UA346" s="92"/>
      <c r="UB346" s="92"/>
      <c r="UC346" s="92"/>
      <c r="UD346" s="92"/>
      <c r="UE346" s="92"/>
      <c r="UF346" s="92"/>
      <c r="UG346" s="92"/>
      <c r="UH346" s="92"/>
      <c r="UI346" s="92"/>
      <c r="UJ346" s="92"/>
      <c r="UK346" s="92"/>
      <c r="UL346" s="92"/>
      <c r="UM346" s="92"/>
      <c r="UN346" s="92"/>
      <c r="UO346" s="92"/>
      <c r="UP346" s="92"/>
      <c r="UQ346" s="92"/>
      <c r="UR346" s="92"/>
      <c r="US346" s="92"/>
      <c r="UT346" s="92"/>
      <c r="UU346" s="92"/>
      <c r="UV346" s="92"/>
      <c r="UW346" s="92"/>
      <c r="UX346" s="92"/>
      <c r="UY346" s="92"/>
      <c r="UZ346" s="92"/>
      <c r="VA346" s="92"/>
      <c r="VB346" s="92"/>
      <c r="VC346" s="92"/>
      <c r="VD346" s="92"/>
      <c r="VE346" s="92"/>
      <c r="VF346" s="92"/>
      <c r="VG346" s="92"/>
      <c r="VH346" s="92"/>
      <c r="VI346" s="92"/>
      <c r="VJ346" s="92"/>
      <c r="VK346" s="92"/>
      <c r="VL346" s="92"/>
      <c r="VM346" s="92"/>
      <c r="VN346" s="92"/>
      <c r="VO346" s="92"/>
      <c r="VP346" s="92"/>
      <c r="VQ346" s="92"/>
      <c r="VR346" s="92"/>
      <c r="VS346" s="92"/>
      <c r="VT346" s="92"/>
      <c r="VU346" s="92"/>
      <c r="VV346" s="92"/>
      <c r="VW346" s="92"/>
      <c r="VX346" s="92"/>
      <c r="VY346" s="92"/>
      <c r="VZ346" s="92"/>
      <c r="WA346" s="92"/>
      <c r="WB346" s="92"/>
      <c r="WC346" s="92"/>
      <c r="WD346" s="92"/>
      <c r="WE346" s="92"/>
      <c r="WF346" s="92"/>
      <c r="WG346" s="92"/>
      <c r="WH346" s="92"/>
      <c r="WI346" s="92"/>
      <c r="WJ346" s="92"/>
      <c r="WK346" s="92"/>
      <c r="WL346" s="92"/>
      <c r="WM346" s="92"/>
      <c r="WN346" s="92"/>
      <c r="WO346" s="92"/>
      <c r="WP346" s="92"/>
      <c r="WQ346" s="92"/>
      <c r="WR346" s="92"/>
      <c r="WS346" s="92"/>
      <c r="WT346" s="92"/>
      <c r="WU346" s="92"/>
      <c r="WV346" s="92"/>
      <c r="WW346" s="92"/>
      <c r="WX346" s="92"/>
      <c r="WY346" s="92"/>
      <c r="WZ346" s="92"/>
      <c r="XA346" s="92"/>
      <c r="XB346" s="92"/>
      <c r="XC346" s="92"/>
      <c r="XD346" s="92"/>
      <c r="XE346" s="92"/>
      <c r="XF346" s="92"/>
      <c r="XG346" s="92"/>
      <c r="XH346" s="92"/>
      <c r="XI346" s="92"/>
      <c r="XJ346" s="92"/>
      <c r="XK346" s="92"/>
      <c r="XL346" s="92"/>
      <c r="XM346" s="92"/>
      <c r="XN346" s="92"/>
      <c r="XO346" s="92"/>
      <c r="XP346" s="92"/>
      <c r="XQ346" s="92"/>
      <c r="XR346" s="92"/>
      <c r="XS346" s="92"/>
      <c r="XT346" s="92"/>
      <c r="XU346" s="92"/>
      <c r="XV346" s="92"/>
      <c r="XW346" s="92"/>
      <c r="XX346" s="92"/>
      <c r="XY346" s="92"/>
      <c r="XZ346" s="92"/>
      <c r="YA346" s="92"/>
      <c r="YB346" s="92"/>
      <c r="YC346" s="92"/>
      <c r="YD346" s="92"/>
      <c r="YE346" s="92"/>
      <c r="YF346" s="92"/>
      <c r="YG346" s="92"/>
      <c r="YH346" s="92"/>
      <c r="YI346" s="92"/>
      <c r="YJ346" s="92"/>
      <c r="YK346" s="92"/>
      <c r="YL346" s="92"/>
      <c r="YM346" s="92"/>
      <c r="YN346" s="92"/>
      <c r="YO346" s="92"/>
      <c r="YP346" s="92"/>
      <c r="YQ346" s="92"/>
      <c r="YR346" s="92"/>
      <c r="YS346" s="92"/>
      <c r="YT346" s="92"/>
      <c r="YU346" s="92"/>
      <c r="YV346" s="92"/>
      <c r="YW346" s="92"/>
      <c r="YX346" s="92"/>
      <c r="YY346" s="92"/>
      <c r="YZ346" s="92"/>
      <c r="ZA346" s="92"/>
      <c r="ZB346" s="92"/>
      <c r="ZC346" s="92"/>
      <c r="ZD346" s="92"/>
      <c r="ZE346" s="92"/>
      <c r="ZF346" s="92"/>
      <c r="ZG346" s="92"/>
      <c r="ZH346" s="92"/>
      <c r="ZI346" s="92"/>
      <c r="ZJ346" s="92"/>
      <c r="ZK346" s="92"/>
      <c r="ZL346" s="92"/>
      <c r="ZM346" s="92"/>
      <c r="ZN346" s="92"/>
      <c r="ZO346" s="92"/>
      <c r="ZP346" s="92"/>
      <c r="ZQ346" s="92"/>
      <c r="ZR346" s="92"/>
      <c r="ZS346" s="92"/>
      <c r="ZT346" s="92"/>
      <c r="ZU346" s="92"/>
      <c r="ZV346" s="92"/>
      <c r="ZW346" s="92"/>
      <c r="ZX346" s="92"/>
      <c r="ZY346" s="92"/>
      <c r="ZZ346" s="92"/>
      <c r="AAA346" s="92"/>
      <c r="AAB346" s="92"/>
      <c r="AAC346" s="92"/>
      <c r="AAD346" s="92"/>
      <c r="AAE346" s="92"/>
      <c r="AAF346" s="92"/>
      <c r="AAG346" s="92"/>
      <c r="AAH346" s="92"/>
      <c r="AAI346" s="92"/>
      <c r="AAJ346" s="92"/>
      <c r="AAK346" s="92"/>
      <c r="AAL346" s="92"/>
      <c r="AAM346" s="92"/>
      <c r="AAN346" s="92"/>
      <c r="AAO346" s="92"/>
      <c r="AAP346" s="92"/>
      <c r="AAQ346" s="92"/>
      <c r="AAR346" s="92"/>
      <c r="AAS346" s="92"/>
      <c r="AAT346" s="92"/>
      <c r="AAU346" s="92"/>
      <c r="AAV346" s="92"/>
      <c r="AAW346" s="92"/>
      <c r="AAX346" s="92"/>
      <c r="AAY346" s="92"/>
      <c r="AAZ346" s="92"/>
      <c r="ABA346" s="92"/>
      <c r="ABB346" s="92"/>
      <c r="ABC346" s="92"/>
      <c r="ABD346" s="92"/>
      <c r="ABE346" s="92"/>
      <c r="ABF346" s="92"/>
      <c r="ABG346" s="92"/>
      <c r="ABH346" s="92"/>
      <c r="ABI346" s="92"/>
      <c r="ABJ346" s="92"/>
      <c r="ABK346" s="92"/>
      <c r="ABL346" s="92"/>
      <c r="ABM346" s="92"/>
      <c r="ABN346" s="92"/>
      <c r="ABO346" s="92"/>
      <c r="ABP346" s="92"/>
      <c r="ABQ346" s="92"/>
      <c r="ABR346" s="92"/>
      <c r="ABS346" s="92"/>
      <c r="ABT346" s="92"/>
      <c r="ABU346" s="92"/>
      <c r="ABV346" s="92"/>
      <c r="ABW346" s="92"/>
      <c r="ABX346" s="92"/>
      <c r="ABY346" s="92"/>
      <c r="ABZ346" s="92"/>
      <c r="ACA346" s="92"/>
      <c r="ACB346" s="92"/>
      <c r="ACC346" s="92"/>
      <c r="ACD346" s="92"/>
      <c r="ACE346" s="92"/>
      <c r="ACF346" s="92"/>
      <c r="ACG346" s="92"/>
      <c r="ACH346" s="92"/>
      <c r="ACI346" s="92"/>
      <c r="ACJ346" s="92"/>
      <c r="ACK346" s="92"/>
      <c r="ACL346" s="92"/>
      <c r="ACM346" s="92"/>
      <c r="ACN346" s="92"/>
      <c r="ACO346" s="92"/>
      <c r="ACP346" s="92"/>
      <c r="ACQ346" s="92"/>
      <c r="ACR346" s="92"/>
      <c r="ACS346" s="92"/>
      <c r="ACT346" s="92"/>
      <c r="ACU346" s="92"/>
      <c r="ACV346" s="92"/>
      <c r="ACW346" s="92"/>
      <c r="ACX346" s="92"/>
      <c r="ACY346" s="92"/>
      <c r="ACZ346" s="92"/>
      <c r="ADA346" s="92"/>
      <c r="ADB346" s="92"/>
      <c r="ADC346" s="92"/>
      <c r="ADD346" s="92"/>
      <c r="ADE346" s="92"/>
      <c r="ADF346" s="92"/>
      <c r="ADG346" s="92"/>
      <c r="ADH346" s="92"/>
      <c r="ADI346" s="92"/>
      <c r="ADJ346" s="92"/>
      <c r="ADK346" s="92"/>
      <c r="ADL346" s="92"/>
      <c r="ADM346" s="92"/>
      <c r="ADN346" s="92"/>
      <c r="ADO346" s="92"/>
      <c r="ADP346" s="92"/>
      <c r="ADQ346" s="92"/>
      <c r="ADR346" s="92"/>
      <c r="ADS346" s="92"/>
      <c r="ADT346" s="92"/>
      <c r="ADU346" s="92"/>
      <c r="ADV346" s="92"/>
      <c r="ADW346" s="92"/>
      <c r="ADX346" s="92"/>
      <c r="ADY346" s="92"/>
      <c r="ADZ346" s="92"/>
      <c r="AEA346" s="92"/>
      <c r="AEB346" s="92"/>
      <c r="AEC346" s="92"/>
      <c r="AED346" s="92"/>
      <c r="AEE346" s="92"/>
      <c r="AEF346" s="92"/>
      <c r="AEG346" s="92"/>
      <c r="AEH346" s="92"/>
      <c r="AEI346" s="92"/>
      <c r="AEJ346" s="92"/>
      <c r="AEK346" s="92"/>
      <c r="AEL346" s="92"/>
      <c r="AEM346" s="92"/>
      <c r="AEN346" s="92"/>
      <c r="AEO346" s="92"/>
      <c r="AEP346" s="92"/>
      <c r="AEQ346" s="92"/>
      <c r="AER346" s="92"/>
      <c r="AES346" s="92"/>
      <c r="AET346" s="92"/>
      <c r="AEU346" s="92"/>
      <c r="AEV346" s="92"/>
      <c r="AEW346" s="92"/>
      <c r="AEX346" s="92"/>
      <c r="AEY346" s="92"/>
      <c r="AEZ346" s="92"/>
      <c r="AFA346" s="92"/>
      <c r="AFB346" s="92"/>
      <c r="AFC346" s="92"/>
      <c r="AFD346" s="92"/>
      <c r="AFE346" s="92"/>
      <c r="AFF346" s="92"/>
      <c r="AFG346" s="92"/>
      <c r="AFH346" s="92"/>
      <c r="AFI346" s="92"/>
      <c r="AFJ346" s="92"/>
      <c r="AFK346" s="92"/>
      <c r="AFL346" s="92"/>
      <c r="AFM346" s="92"/>
      <c r="AFN346" s="92"/>
      <c r="AFO346" s="92"/>
      <c r="AFP346" s="92"/>
      <c r="AFQ346" s="92"/>
      <c r="AFR346" s="92"/>
      <c r="AFS346" s="92"/>
      <c r="AFT346" s="92"/>
      <c r="AFU346" s="92"/>
      <c r="AFV346" s="92"/>
      <c r="AFW346" s="92"/>
      <c r="AFX346" s="92"/>
      <c r="AFY346" s="92"/>
      <c r="AFZ346" s="92"/>
      <c r="AGA346" s="92"/>
      <c r="AGB346" s="92"/>
      <c r="AGC346" s="92"/>
      <c r="AGD346" s="92"/>
      <c r="AGE346" s="92"/>
      <c r="AGF346" s="92"/>
      <c r="AGG346" s="92"/>
      <c r="AGH346" s="92"/>
      <c r="AGI346" s="92"/>
      <c r="AGJ346" s="92"/>
      <c r="AGK346" s="92"/>
      <c r="AGL346" s="92"/>
      <c r="AGM346" s="92"/>
      <c r="AGN346" s="92"/>
      <c r="AGO346" s="92"/>
      <c r="AGP346" s="92"/>
      <c r="AGQ346" s="92"/>
      <c r="AGR346" s="92"/>
      <c r="AGS346" s="92"/>
      <c r="AGT346" s="92"/>
      <c r="AGU346" s="92"/>
      <c r="AGV346" s="92"/>
      <c r="AGW346" s="92"/>
      <c r="AGX346" s="92"/>
      <c r="AGY346" s="92"/>
      <c r="AGZ346" s="92"/>
      <c r="AHA346" s="92"/>
      <c r="AHB346" s="92"/>
      <c r="AHC346" s="92"/>
      <c r="AHD346" s="92"/>
      <c r="AHE346" s="92"/>
      <c r="AHF346" s="92"/>
      <c r="AHG346" s="92"/>
      <c r="AHH346" s="92"/>
      <c r="AHI346" s="92"/>
      <c r="AHJ346" s="92"/>
      <c r="AHK346" s="92"/>
      <c r="AHL346" s="92"/>
      <c r="AHM346" s="92"/>
      <c r="AHN346" s="92"/>
      <c r="AHO346" s="92"/>
      <c r="AHP346" s="92"/>
      <c r="AHQ346" s="92"/>
      <c r="AHR346" s="92"/>
      <c r="AHS346" s="92"/>
      <c r="AHT346" s="92"/>
      <c r="AHU346" s="92"/>
      <c r="AHV346" s="92"/>
      <c r="AHW346" s="92"/>
      <c r="AHX346" s="92"/>
      <c r="AHY346" s="92"/>
      <c r="AHZ346" s="92"/>
      <c r="AIA346" s="92"/>
      <c r="AIB346" s="92"/>
      <c r="AIC346" s="92"/>
      <c r="AID346" s="92"/>
      <c r="AIE346" s="92"/>
      <c r="AIF346" s="92"/>
      <c r="AIG346" s="92"/>
      <c r="AIH346" s="92"/>
      <c r="AII346" s="92"/>
      <c r="AIJ346" s="92"/>
      <c r="AIK346" s="92"/>
      <c r="AIL346" s="92"/>
      <c r="AIM346" s="92"/>
      <c r="AIN346" s="92"/>
      <c r="AIO346" s="92"/>
      <c r="AIP346" s="92"/>
      <c r="AIQ346" s="92"/>
      <c r="AIR346" s="92"/>
      <c r="AIS346" s="92"/>
      <c r="AIT346" s="92"/>
      <c r="AIU346" s="92"/>
      <c r="AIV346" s="92"/>
      <c r="AIW346" s="92"/>
      <c r="AIX346" s="92"/>
      <c r="AIY346" s="92"/>
      <c r="AIZ346" s="92"/>
      <c r="AJA346" s="92"/>
      <c r="AJB346" s="92"/>
      <c r="AJC346" s="92"/>
      <c r="AJD346" s="92"/>
      <c r="AJE346" s="92"/>
      <c r="AJF346" s="92"/>
      <c r="AJG346" s="92"/>
      <c r="AJH346" s="92"/>
      <c r="AJI346" s="92"/>
      <c r="AJJ346" s="92"/>
      <c r="AJK346" s="92"/>
    </row>
    <row r="347" spans="1:947" s="515" customFormat="1" ht="12.75" customHeight="1">
      <c r="A347" s="93"/>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c r="CK347" s="92"/>
      <c r="CL347" s="92"/>
      <c r="CM347" s="92"/>
      <c r="CN347" s="92"/>
      <c r="CO347" s="92"/>
      <c r="CP347" s="92"/>
      <c r="CQ347" s="92"/>
      <c r="CR347" s="92"/>
      <c r="CS347" s="92"/>
      <c r="CT347" s="92"/>
      <c r="CU347" s="92"/>
      <c r="CV347" s="92"/>
      <c r="CW347" s="92"/>
      <c r="CX347" s="92"/>
      <c r="CY347" s="92"/>
      <c r="CZ347" s="92"/>
      <c r="DA347" s="92"/>
      <c r="DB347" s="92"/>
      <c r="DC347" s="92"/>
      <c r="DD347" s="92"/>
      <c r="DE347" s="92"/>
      <c r="DF347" s="92"/>
      <c r="DG347" s="92"/>
      <c r="DH347" s="92"/>
      <c r="DI347" s="92"/>
      <c r="DJ347" s="92"/>
      <c r="DK347" s="92"/>
      <c r="DL347" s="92"/>
      <c r="DM347" s="92"/>
      <c r="DN347" s="92"/>
      <c r="DO347" s="92"/>
      <c r="DP347" s="92"/>
      <c r="DQ347" s="92"/>
      <c r="DR347" s="92"/>
      <c r="DS347" s="92"/>
      <c r="DT347" s="92"/>
      <c r="DU347" s="92"/>
      <c r="DV347" s="92"/>
      <c r="DW347" s="92"/>
      <c r="DX347" s="92"/>
      <c r="DY347" s="92"/>
      <c r="DZ347" s="92"/>
      <c r="EA347" s="92"/>
      <c r="EB347" s="92"/>
      <c r="EC347" s="92"/>
      <c r="ED347" s="92"/>
      <c r="EE347" s="92"/>
      <c r="EF347" s="92"/>
      <c r="EG347" s="92"/>
      <c r="EH347" s="92"/>
      <c r="EI347" s="92"/>
      <c r="EJ347" s="92"/>
      <c r="EK347" s="92"/>
      <c r="EL347" s="92"/>
      <c r="EM347" s="92"/>
      <c r="EN347" s="92"/>
      <c r="EO347" s="92"/>
      <c r="EP347" s="92"/>
      <c r="EQ347" s="92"/>
      <c r="ER347" s="92"/>
      <c r="ES347" s="92"/>
      <c r="ET347" s="92"/>
      <c r="EU347" s="92"/>
      <c r="EV347" s="92"/>
      <c r="EW347" s="92"/>
      <c r="EX347" s="92"/>
      <c r="EY347" s="92"/>
      <c r="EZ347" s="92"/>
      <c r="FA347" s="92"/>
      <c r="FB347" s="92"/>
      <c r="FC347" s="92"/>
      <c r="FD347" s="92"/>
      <c r="FE347" s="92"/>
      <c r="FF347" s="92"/>
      <c r="FG347" s="92"/>
      <c r="FH347" s="92"/>
      <c r="FI347" s="92"/>
      <c r="FJ347" s="92"/>
      <c r="FK347" s="92"/>
      <c r="FL347" s="92"/>
      <c r="FM347" s="92"/>
      <c r="FN347" s="92"/>
      <c r="FO347" s="92"/>
      <c r="FP347" s="92"/>
      <c r="FQ347" s="92"/>
      <c r="FR347" s="92"/>
      <c r="FS347" s="92"/>
      <c r="FT347" s="92"/>
      <c r="FU347" s="92"/>
      <c r="FV347" s="92"/>
      <c r="FW347" s="92"/>
      <c r="FX347" s="92"/>
      <c r="FY347" s="92"/>
      <c r="FZ347" s="92"/>
      <c r="GA347" s="92"/>
      <c r="GB347" s="92"/>
      <c r="GC347" s="92"/>
      <c r="GD347" s="92"/>
      <c r="GE347" s="92"/>
      <c r="GF347" s="92"/>
      <c r="GG347" s="92"/>
      <c r="GH347" s="92"/>
      <c r="GI347" s="92"/>
      <c r="GJ347" s="92"/>
      <c r="GK347" s="92"/>
      <c r="GL347" s="92"/>
      <c r="GM347" s="92"/>
      <c r="GN347" s="92"/>
      <c r="GO347" s="92"/>
      <c r="GP347" s="92"/>
      <c r="GQ347" s="92"/>
      <c r="GR347" s="92"/>
      <c r="GS347" s="92"/>
      <c r="GT347" s="92"/>
      <c r="GU347" s="92"/>
      <c r="GV347" s="92"/>
      <c r="GW347" s="92"/>
      <c r="GX347" s="92"/>
      <c r="GY347" s="92"/>
      <c r="GZ347" s="92"/>
      <c r="HA347" s="92"/>
      <c r="HB347" s="92"/>
      <c r="HC347" s="92"/>
      <c r="HD347" s="92"/>
      <c r="HE347" s="92"/>
      <c r="HF347" s="92"/>
      <c r="HG347" s="92"/>
      <c r="HH347" s="92"/>
      <c r="HI347" s="92"/>
      <c r="HJ347" s="92"/>
      <c r="HK347" s="92"/>
      <c r="HL347" s="92"/>
      <c r="HM347" s="92"/>
      <c r="HN347" s="92"/>
      <c r="HO347" s="92"/>
      <c r="HP347" s="92"/>
      <c r="HQ347" s="92"/>
      <c r="HR347" s="92"/>
      <c r="HS347" s="92"/>
      <c r="HT347" s="92"/>
      <c r="HU347" s="92"/>
      <c r="HV347" s="92"/>
      <c r="HW347" s="92"/>
      <c r="HX347" s="92"/>
      <c r="HY347" s="92"/>
      <c r="HZ347" s="92"/>
      <c r="IA347" s="92"/>
      <c r="IB347" s="92"/>
      <c r="IC347" s="92"/>
      <c r="ID347" s="92"/>
      <c r="IE347" s="92"/>
      <c r="IF347" s="92"/>
      <c r="IG347" s="92"/>
      <c r="IH347" s="92"/>
      <c r="II347" s="92"/>
      <c r="IJ347" s="92"/>
      <c r="IK347" s="92"/>
      <c r="IL347" s="92"/>
      <c r="IM347" s="92"/>
      <c r="IN347" s="92"/>
      <c r="IO347" s="92"/>
      <c r="IP347" s="92"/>
      <c r="IQ347" s="92"/>
      <c r="IR347" s="92"/>
      <c r="IS347" s="92"/>
      <c r="IT347" s="92"/>
      <c r="IU347" s="92"/>
      <c r="IV347" s="92"/>
      <c r="IW347" s="92"/>
      <c r="IX347" s="92"/>
      <c r="IY347" s="92"/>
      <c r="IZ347" s="92"/>
      <c r="JA347" s="92"/>
      <c r="JB347" s="92"/>
      <c r="JC347" s="92"/>
      <c r="JD347" s="92"/>
      <c r="JE347" s="92"/>
      <c r="JF347" s="92"/>
      <c r="JG347" s="92"/>
      <c r="JH347" s="92"/>
      <c r="JI347" s="92"/>
      <c r="JJ347" s="92"/>
      <c r="JK347" s="92"/>
      <c r="JL347" s="92"/>
      <c r="JM347" s="92"/>
      <c r="JN347" s="92"/>
      <c r="JO347" s="92"/>
      <c r="JP347" s="92"/>
      <c r="JQ347" s="92"/>
      <c r="JR347" s="92"/>
      <c r="JS347" s="92"/>
      <c r="JT347" s="92"/>
      <c r="JU347" s="92"/>
      <c r="JV347" s="92"/>
      <c r="JW347" s="92"/>
      <c r="JX347" s="92"/>
      <c r="JY347" s="92"/>
      <c r="JZ347" s="92"/>
      <c r="KA347" s="92"/>
      <c r="KB347" s="92"/>
      <c r="KC347" s="92"/>
      <c r="KD347" s="92"/>
      <c r="KE347" s="92"/>
      <c r="KF347" s="92"/>
      <c r="KG347" s="92"/>
      <c r="KH347" s="92"/>
      <c r="KI347" s="92"/>
      <c r="KJ347" s="92"/>
      <c r="KK347" s="92"/>
      <c r="KL347" s="92"/>
      <c r="KM347" s="92"/>
      <c r="KN347" s="92"/>
      <c r="KO347" s="92"/>
      <c r="KP347" s="92"/>
      <c r="KQ347" s="92"/>
      <c r="KR347" s="92"/>
      <c r="KS347" s="92"/>
      <c r="KT347" s="92"/>
      <c r="KU347" s="92"/>
      <c r="KV347" s="92"/>
      <c r="KW347" s="92"/>
      <c r="KX347" s="92"/>
      <c r="KY347" s="92"/>
      <c r="KZ347" s="92"/>
      <c r="LA347" s="92"/>
      <c r="LB347" s="92"/>
      <c r="LC347" s="92"/>
      <c r="LD347" s="92"/>
      <c r="LE347" s="92"/>
      <c r="LF347" s="92"/>
      <c r="LG347" s="92"/>
      <c r="LH347" s="92"/>
      <c r="LI347" s="92"/>
      <c r="LJ347" s="92"/>
      <c r="LK347" s="92"/>
      <c r="LL347" s="92"/>
      <c r="LM347" s="92"/>
      <c r="LN347" s="92"/>
      <c r="LO347" s="92"/>
      <c r="LP347" s="92"/>
      <c r="LQ347" s="92"/>
      <c r="LR347" s="92"/>
      <c r="LS347" s="92"/>
      <c r="LT347" s="92"/>
      <c r="LU347" s="92"/>
      <c r="LV347" s="92"/>
      <c r="LW347" s="92"/>
      <c r="LX347" s="92"/>
      <c r="LY347" s="92"/>
      <c r="LZ347" s="92"/>
      <c r="MA347" s="92"/>
      <c r="MB347" s="92"/>
      <c r="MC347" s="92"/>
      <c r="MD347" s="92"/>
      <c r="ME347" s="92"/>
      <c r="MF347" s="92"/>
      <c r="MG347" s="92"/>
      <c r="MH347" s="92"/>
      <c r="MI347" s="92"/>
      <c r="MJ347" s="92"/>
      <c r="MK347" s="92"/>
      <c r="ML347" s="92"/>
      <c r="MM347" s="92"/>
      <c r="MN347" s="92"/>
      <c r="MO347" s="92"/>
      <c r="MP347" s="92"/>
      <c r="MQ347" s="92"/>
      <c r="MR347" s="92"/>
      <c r="MS347" s="92"/>
      <c r="MT347" s="92"/>
      <c r="MU347" s="92"/>
      <c r="MV347" s="92"/>
      <c r="MW347" s="92"/>
      <c r="MX347" s="92"/>
      <c r="MY347" s="92"/>
      <c r="MZ347" s="92"/>
      <c r="NA347" s="92"/>
      <c r="NB347" s="92"/>
      <c r="NC347" s="92"/>
      <c r="ND347" s="92"/>
      <c r="NE347" s="92"/>
      <c r="NF347" s="92"/>
      <c r="NG347" s="92"/>
      <c r="NH347" s="92"/>
      <c r="NI347" s="92"/>
      <c r="NJ347" s="92"/>
      <c r="NK347" s="92"/>
      <c r="NL347" s="92"/>
      <c r="NM347" s="92"/>
      <c r="NN347" s="92"/>
      <c r="NO347" s="92"/>
      <c r="NP347" s="92"/>
      <c r="NQ347" s="92"/>
      <c r="NR347" s="92"/>
      <c r="NS347" s="92"/>
      <c r="NT347" s="92"/>
      <c r="NU347" s="92"/>
      <c r="NV347" s="92"/>
      <c r="NW347" s="92"/>
      <c r="NX347" s="92"/>
      <c r="NY347" s="92"/>
      <c r="NZ347" s="92"/>
      <c r="OA347" s="92"/>
      <c r="OB347" s="92"/>
      <c r="OC347" s="92"/>
      <c r="OD347" s="92"/>
      <c r="OE347" s="92"/>
      <c r="OF347" s="92"/>
      <c r="OG347" s="92"/>
      <c r="OH347" s="92"/>
      <c r="OI347" s="92"/>
      <c r="OJ347" s="92"/>
      <c r="OK347" s="92"/>
      <c r="OL347" s="92"/>
      <c r="OM347" s="92"/>
      <c r="ON347" s="92"/>
      <c r="OO347" s="92"/>
      <c r="OP347" s="92"/>
      <c r="OQ347" s="92"/>
      <c r="OR347" s="92"/>
      <c r="OS347" s="92"/>
      <c r="OT347" s="92"/>
      <c r="OU347" s="92"/>
      <c r="OV347" s="92"/>
      <c r="OW347" s="92"/>
      <c r="OX347" s="92"/>
      <c r="OY347" s="92"/>
      <c r="OZ347" s="92"/>
      <c r="PA347" s="92"/>
      <c r="PB347" s="92"/>
      <c r="PC347" s="92"/>
      <c r="PD347" s="92"/>
      <c r="PE347" s="92"/>
      <c r="PF347" s="92"/>
      <c r="PG347" s="92"/>
      <c r="PH347" s="92"/>
      <c r="PI347" s="92"/>
      <c r="PJ347" s="92"/>
      <c r="PK347" s="92"/>
      <c r="PL347" s="92"/>
      <c r="PM347" s="92"/>
      <c r="PN347" s="92"/>
      <c r="PO347" s="92"/>
      <c r="PP347" s="92"/>
      <c r="PQ347" s="92"/>
      <c r="PR347" s="92"/>
      <c r="PS347" s="92"/>
      <c r="PT347" s="92"/>
      <c r="PU347" s="92"/>
      <c r="PV347" s="92"/>
      <c r="PW347" s="92"/>
      <c r="PX347" s="92"/>
      <c r="PY347" s="92"/>
      <c r="PZ347" s="92"/>
      <c r="QA347" s="92"/>
      <c r="QB347" s="92"/>
      <c r="QC347" s="92"/>
      <c r="QD347" s="92"/>
      <c r="QE347" s="92"/>
      <c r="QF347" s="92"/>
      <c r="QG347" s="92"/>
      <c r="QH347" s="92"/>
      <c r="QI347" s="92"/>
      <c r="QJ347" s="92"/>
      <c r="QK347" s="92"/>
      <c r="QL347" s="92"/>
      <c r="QM347" s="92"/>
      <c r="QN347" s="92"/>
      <c r="QO347" s="92"/>
      <c r="QP347" s="92"/>
      <c r="QQ347" s="92"/>
      <c r="QR347" s="92"/>
      <c r="QS347" s="92"/>
      <c r="QT347" s="92"/>
      <c r="QU347" s="92"/>
      <c r="QV347" s="92"/>
      <c r="QW347" s="92"/>
      <c r="QX347" s="92"/>
      <c r="QY347" s="92"/>
      <c r="QZ347" s="92"/>
      <c r="RA347" s="92"/>
      <c r="RB347" s="92"/>
      <c r="RC347" s="92"/>
      <c r="RD347" s="92"/>
      <c r="RE347" s="92"/>
      <c r="RF347" s="92"/>
      <c r="RG347" s="92"/>
      <c r="RH347" s="92"/>
      <c r="RI347" s="92"/>
      <c r="RJ347" s="92"/>
      <c r="RK347" s="92"/>
      <c r="RL347" s="92"/>
      <c r="RM347" s="92"/>
      <c r="RN347" s="92"/>
      <c r="RO347" s="92"/>
      <c r="RP347" s="92"/>
      <c r="RQ347" s="92"/>
      <c r="RR347" s="92"/>
      <c r="RS347" s="92"/>
      <c r="RT347" s="92"/>
      <c r="RU347" s="92"/>
      <c r="RV347" s="92"/>
      <c r="RW347" s="92"/>
      <c r="RX347" s="92"/>
      <c r="RY347" s="92"/>
      <c r="RZ347" s="92"/>
      <c r="SA347" s="92"/>
      <c r="SB347" s="92"/>
      <c r="SC347" s="92"/>
      <c r="SD347" s="92"/>
      <c r="SE347" s="92"/>
      <c r="SF347" s="92"/>
      <c r="SG347" s="92"/>
      <c r="SH347" s="92"/>
      <c r="SI347" s="92"/>
      <c r="SJ347" s="92"/>
      <c r="SK347" s="92"/>
      <c r="SL347" s="92"/>
      <c r="SM347" s="92"/>
      <c r="SN347" s="92"/>
      <c r="SO347" s="92"/>
      <c r="SP347" s="92"/>
      <c r="SQ347" s="92"/>
      <c r="SR347" s="92"/>
      <c r="SS347" s="92"/>
      <c r="ST347" s="92"/>
      <c r="SU347" s="92"/>
      <c r="SV347" s="92"/>
      <c r="SW347" s="92"/>
      <c r="SX347" s="92"/>
      <c r="SY347" s="92"/>
      <c r="SZ347" s="92"/>
      <c r="TA347" s="92"/>
      <c r="TB347" s="92"/>
      <c r="TC347" s="92"/>
      <c r="TD347" s="92"/>
      <c r="TE347" s="92"/>
      <c r="TF347" s="92"/>
      <c r="TG347" s="92"/>
      <c r="TH347" s="92"/>
      <c r="TI347" s="92"/>
      <c r="TJ347" s="92"/>
      <c r="TK347" s="92"/>
      <c r="TL347" s="92"/>
      <c r="TM347" s="92"/>
      <c r="TN347" s="92"/>
      <c r="TO347" s="92"/>
      <c r="TP347" s="92"/>
      <c r="TQ347" s="92"/>
      <c r="TR347" s="92"/>
      <c r="TS347" s="92"/>
      <c r="TT347" s="92"/>
      <c r="TU347" s="92"/>
      <c r="TV347" s="92"/>
      <c r="TW347" s="92"/>
      <c r="TX347" s="92"/>
      <c r="TY347" s="92"/>
      <c r="TZ347" s="92"/>
      <c r="UA347" s="92"/>
      <c r="UB347" s="92"/>
      <c r="UC347" s="92"/>
      <c r="UD347" s="92"/>
      <c r="UE347" s="92"/>
      <c r="UF347" s="92"/>
      <c r="UG347" s="92"/>
      <c r="UH347" s="92"/>
      <c r="UI347" s="92"/>
      <c r="UJ347" s="92"/>
      <c r="UK347" s="92"/>
      <c r="UL347" s="92"/>
      <c r="UM347" s="92"/>
      <c r="UN347" s="92"/>
      <c r="UO347" s="92"/>
      <c r="UP347" s="92"/>
      <c r="UQ347" s="92"/>
      <c r="UR347" s="92"/>
      <c r="US347" s="92"/>
      <c r="UT347" s="92"/>
      <c r="UU347" s="92"/>
      <c r="UV347" s="92"/>
      <c r="UW347" s="92"/>
      <c r="UX347" s="92"/>
      <c r="UY347" s="92"/>
      <c r="UZ347" s="92"/>
      <c r="VA347" s="92"/>
      <c r="VB347" s="92"/>
      <c r="VC347" s="92"/>
      <c r="VD347" s="92"/>
      <c r="VE347" s="92"/>
      <c r="VF347" s="92"/>
      <c r="VG347" s="92"/>
      <c r="VH347" s="92"/>
      <c r="VI347" s="92"/>
      <c r="VJ347" s="92"/>
      <c r="VK347" s="92"/>
      <c r="VL347" s="92"/>
      <c r="VM347" s="92"/>
      <c r="VN347" s="92"/>
      <c r="VO347" s="92"/>
      <c r="VP347" s="92"/>
      <c r="VQ347" s="92"/>
      <c r="VR347" s="92"/>
      <c r="VS347" s="92"/>
      <c r="VT347" s="92"/>
      <c r="VU347" s="92"/>
      <c r="VV347" s="92"/>
      <c r="VW347" s="92"/>
      <c r="VX347" s="92"/>
      <c r="VY347" s="92"/>
      <c r="VZ347" s="92"/>
      <c r="WA347" s="92"/>
      <c r="WB347" s="92"/>
      <c r="WC347" s="92"/>
      <c r="WD347" s="92"/>
      <c r="WE347" s="92"/>
      <c r="WF347" s="92"/>
      <c r="WG347" s="92"/>
      <c r="WH347" s="92"/>
      <c r="WI347" s="92"/>
      <c r="WJ347" s="92"/>
      <c r="WK347" s="92"/>
      <c r="WL347" s="92"/>
      <c r="WM347" s="92"/>
      <c r="WN347" s="92"/>
      <c r="WO347" s="92"/>
      <c r="WP347" s="92"/>
      <c r="WQ347" s="92"/>
      <c r="WR347" s="92"/>
      <c r="WS347" s="92"/>
      <c r="WT347" s="92"/>
      <c r="WU347" s="92"/>
      <c r="WV347" s="92"/>
      <c r="WW347" s="92"/>
      <c r="WX347" s="92"/>
      <c r="WY347" s="92"/>
      <c r="WZ347" s="92"/>
      <c r="XA347" s="92"/>
      <c r="XB347" s="92"/>
      <c r="XC347" s="92"/>
      <c r="XD347" s="92"/>
      <c r="XE347" s="92"/>
      <c r="XF347" s="92"/>
      <c r="XG347" s="92"/>
      <c r="XH347" s="92"/>
      <c r="XI347" s="92"/>
      <c r="XJ347" s="92"/>
      <c r="XK347" s="92"/>
      <c r="XL347" s="92"/>
      <c r="XM347" s="92"/>
      <c r="XN347" s="92"/>
      <c r="XO347" s="92"/>
      <c r="XP347" s="92"/>
      <c r="XQ347" s="92"/>
      <c r="XR347" s="92"/>
      <c r="XS347" s="92"/>
      <c r="XT347" s="92"/>
      <c r="XU347" s="92"/>
      <c r="XV347" s="92"/>
      <c r="XW347" s="92"/>
      <c r="XX347" s="92"/>
      <c r="XY347" s="92"/>
      <c r="XZ347" s="92"/>
      <c r="YA347" s="92"/>
      <c r="YB347" s="92"/>
      <c r="YC347" s="92"/>
      <c r="YD347" s="92"/>
      <c r="YE347" s="92"/>
      <c r="YF347" s="92"/>
      <c r="YG347" s="92"/>
      <c r="YH347" s="92"/>
      <c r="YI347" s="92"/>
      <c r="YJ347" s="92"/>
      <c r="YK347" s="92"/>
      <c r="YL347" s="92"/>
      <c r="YM347" s="92"/>
      <c r="YN347" s="92"/>
      <c r="YO347" s="92"/>
      <c r="YP347" s="92"/>
      <c r="YQ347" s="92"/>
      <c r="YR347" s="92"/>
      <c r="YS347" s="92"/>
      <c r="YT347" s="92"/>
      <c r="YU347" s="92"/>
      <c r="YV347" s="92"/>
      <c r="YW347" s="92"/>
      <c r="YX347" s="92"/>
      <c r="YY347" s="92"/>
      <c r="YZ347" s="92"/>
      <c r="ZA347" s="92"/>
      <c r="ZB347" s="92"/>
      <c r="ZC347" s="92"/>
      <c r="ZD347" s="92"/>
      <c r="ZE347" s="92"/>
      <c r="ZF347" s="92"/>
      <c r="ZG347" s="92"/>
      <c r="ZH347" s="92"/>
      <c r="ZI347" s="92"/>
      <c r="ZJ347" s="92"/>
      <c r="ZK347" s="92"/>
      <c r="ZL347" s="92"/>
      <c r="ZM347" s="92"/>
      <c r="ZN347" s="92"/>
      <c r="ZO347" s="92"/>
      <c r="ZP347" s="92"/>
      <c r="ZQ347" s="92"/>
      <c r="ZR347" s="92"/>
      <c r="ZS347" s="92"/>
      <c r="ZT347" s="92"/>
      <c r="ZU347" s="92"/>
      <c r="ZV347" s="92"/>
      <c r="ZW347" s="92"/>
      <c r="ZX347" s="92"/>
      <c r="ZY347" s="92"/>
      <c r="ZZ347" s="92"/>
      <c r="AAA347" s="92"/>
      <c r="AAB347" s="92"/>
      <c r="AAC347" s="92"/>
      <c r="AAD347" s="92"/>
      <c r="AAE347" s="92"/>
      <c r="AAF347" s="92"/>
      <c r="AAG347" s="92"/>
      <c r="AAH347" s="92"/>
      <c r="AAI347" s="92"/>
      <c r="AAJ347" s="92"/>
      <c r="AAK347" s="92"/>
      <c r="AAL347" s="92"/>
      <c r="AAM347" s="92"/>
      <c r="AAN347" s="92"/>
      <c r="AAO347" s="92"/>
      <c r="AAP347" s="92"/>
      <c r="AAQ347" s="92"/>
      <c r="AAR347" s="92"/>
      <c r="AAS347" s="92"/>
      <c r="AAT347" s="92"/>
      <c r="AAU347" s="92"/>
      <c r="AAV347" s="92"/>
      <c r="AAW347" s="92"/>
      <c r="AAX347" s="92"/>
      <c r="AAY347" s="92"/>
      <c r="AAZ347" s="92"/>
      <c r="ABA347" s="92"/>
      <c r="ABB347" s="92"/>
      <c r="ABC347" s="92"/>
      <c r="ABD347" s="92"/>
      <c r="ABE347" s="92"/>
      <c r="ABF347" s="92"/>
      <c r="ABG347" s="92"/>
      <c r="ABH347" s="92"/>
      <c r="ABI347" s="92"/>
      <c r="ABJ347" s="92"/>
      <c r="ABK347" s="92"/>
      <c r="ABL347" s="92"/>
      <c r="ABM347" s="92"/>
      <c r="ABN347" s="92"/>
      <c r="ABO347" s="92"/>
      <c r="ABP347" s="92"/>
      <c r="ABQ347" s="92"/>
      <c r="ABR347" s="92"/>
      <c r="ABS347" s="92"/>
      <c r="ABT347" s="92"/>
      <c r="ABU347" s="92"/>
      <c r="ABV347" s="92"/>
      <c r="ABW347" s="92"/>
      <c r="ABX347" s="92"/>
      <c r="ABY347" s="92"/>
      <c r="ABZ347" s="92"/>
      <c r="ACA347" s="92"/>
      <c r="ACB347" s="92"/>
      <c r="ACC347" s="92"/>
      <c r="ACD347" s="92"/>
      <c r="ACE347" s="92"/>
      <c r="ACF347" s="92"/>
      <c r="ACG347" s="92"/>
      <c r="ACH347" s="92"/>
      <c r="ACI347" s="92"/>
      <c r="ACJ347" s="92"/>
      <c r="ACK347" s="92"/>
      <c r="ACL347" s="92"/>
      <c r="ACM347" s="92"/>
      <c r="ACN347" s="92"/>
      <c r="ACO347" s="92"/>
      <c r="ACP347" s="92"/>
      <c r="ACQ347" s="92"/>
      <c r="ACR347" s="92"/>
      <c r="ACS347" s="92"/>
      <c r="ACT347" s="92"/>
      <c r="ACU347" s="92"/>
      <c r="ACV347" s="92"/>
      <c r="ACW347" s="92"/>
      <c r="ACX347" s="92"/>
      <c r="ACY347" s="92"/>
      <c r="ACZ347" s="92"/>
      <c r="ADA347" s="92"/>
      <c r="ADB347" s="92"/>
      <c r="ADC347" s="92"/>
      <c r="ADD347" s="92"/>
      <c r="ADE347" s="92"/>
      <c r="ADF347" s="92"/>
      <c r="ADG347" s="92"/>
      <c r="ADH347" s="92"/>
      <c r="ADI347" s="92"/>
      <c r="ADJ347" s="92"/>
      <c r="ADK347" s="92"/>
      <c r="ADL347" s="92"/>
      <c r="ADM347" s="92"/>
      <c r="ADN347" s="92"/>
      <c r="ADO347" s="92"/>
      <c r="ADP347" s="92"/>
      <c r="ADQ347" s="92"/>
      <c r="ADR347" s="92"/>
      <c r="ADS347" s="92"/>
      <c r="ADT347" s="92"/>
      <c r="ADU347" s="92"/>
      <c r="ADV347" s="92"/>
      <c r="ADW347" s="92"/>
      <c r="ADX347" s="92"/>
      <c r="ADY347" s="92"/>
      <c r="ADZ347" s="92"/>
      <c r="AEA347" s="92"/>
      <c r="AEB347" s="92"/>
      <c r="AEC347" s="92"/>
      <c r="AED347" s="92"/>
      <c r="AEE347" s="92"/>
      <c r="AEF347" s="92"/>
      <c r="AEG347" s="92"/>
      <c r="AEH347" s="92"/>
      <c r="AEI347" s="92"/>
      <c r="AEJ347" s="92"/>
      <c r="AEK347" s="92"/>
      <c r="AEL347" s="92"/>
      <c r="AEM347" s="92"/>
      <c r="AEN347" s="92"/>
      <c r="AEO347" s="92"/>
      <c r="AEP347" s="92"/>
      <c r="AEQ347" s="92"/>
      <c r="AER347" s="92"/>
      <c r="AES347" s="92"/>
      <c r="AET347" s="92"/>
      <c r="AEU347" s="92"/>
      <c r="AEV347" s="92"/>
      <c r="AEW347" s="92"/>
      <c r="AEX347" s="92"/>
      <c r="AEY347" s="92"/>
      <c r="AEZ347" s="92"/>
      <c r="AFA347" s="92"/>
      <c r="AFB347" s="92"/>
      <c r="AFC347" s="92"/>
      <c r="AFD347" s="92"/>
      <c r="AFE347" s="92"/>
      <c r="AFF347" s="92"/>
      <c r="AFG347" s="92"/>
      <c r="AFH347" s="92"/>
      <c r="AFI347" s="92"/>
      <c r="AFJ347" s="92"/>
      <c r="AFK347" s="92"/>
      <c r="AFL347" s="92"/>
      <c r="AFM347" s="92"/>
      <c r="AFN347" s="92"/>
      <c r="AFO347" s="92"/>
      <c r="AFP347" s="92"/>
      <c r="AFQ347" s="92"/>
      <c r="AFR347" s="92"/>
      <c r="AFS347" s="92"/>
      <c r="AFT347" s="92"/>
      <c r="AFU347" s="92"/>
      <c r="AFV347" s="92"/>
      <c r="AFW347" s="92"/>
      <c r="AFX347" s="92"/>
      <c r="AFY347" s="92"/>
      <c r="AFZ347" s="92"/>
      <c r="AGA347" s="92"/>
      <c r="AGB347" s="92"/>
      <c r="AGC347" s="92"/>
      <c r="AGD347" s="92"/>
      <c r="AGE347" s="92"/>
      <c r="AGF347" s="92"/>
      <c r="AGG347" s="92"/>
      <c r="AGH347" s="92"/>
      <c r="AGI347" s="92"/>
      <c r="AGJ347" s="92"/>
      <c r="AGK347" s="92"/>
      <c r="AGL347" s="92"/>
      <c r="AGM347" s="92"/>
      <c r="AGN347" s="92"/>
      <c r="AGO347" s="92"/>
      <c r="AGP347" s="92"/>
      <c r="AGQ347" s="92"/>
      <c r="AGR347" s="92"/>
      <c r="AGS347" s="92"/>
      <c r="AGT347" s="92"/>
      <c r="AGU347" s="92"/>
      <c r="AGV347" s="92"/>
      <c r="AGW347" s="92"/>
      <c r="AGX347" s="92"/>
      <c r="AGY347" s="92"/>
      <c r="AGZ347" s="92"/>
      <c r="AHA347" s="92"/>
      <c r="AHB347" s="92"/>
      <c r="AHC347" s="92"/>
      <c r="AHD347" s="92"/>
      <c r="AHE347" s="92"/>
      <c r="AHF347" s="92"/>
      <c r="AHG347" s="92"/>
      <c r="AHH347" s="92"/>
      <c r="AHI347" s="92"/>
      <c r="AHJ347" s="92"/>
      <c r="AHK347" s="92"/>
      <c r="AHL347" s="92"/>
      <c r="AHM347" s="92"/>
      <c r="AHN347" s="92"/>
      <c r="AHO347" s="92"/>
      <c r="AHP347" s="92"/>
      <c r="AHQ347" s="92"/>
      <c r="AHR347" s="92"/>
      <c r="AHS347" s="92"/>
      <c r="AHT347" s="92"/>
      <c r="AHU347" s="92"/>
      <c r="AHV347" s="92"/>
      <c r="AHW347" s="92"/>
      <c r="AHX347" s="92"/>
      <c r="AHY347" s="92"/>
      <c r="AHZ347" s="92"/>
      <c r="AIA347" s="92"/>
      <c r="AIB347" s="92"/>
      <c r="AIC347" s="92"/>
      <c r="AID347" s="92"/>
      <c r="AIE347" s="92"/>
      <c r="AIF347" s="92"/>
      <c r="AIG347" s="92"/>
      <c r="AIH347" s="92"/>
      <c r="AII347" s="92"/>
      <c r="AIJ347" s="92"/>
      <c r="AIK347" s="92"/>
      <c r="AIL347" s="92"/>
      <c r="AIM347" s="92"/>
      <c r="AIN347" s="92"/>
      <c r="AIO347" s="92"/>
      <c r="AIP347" s="92"/>
      <c r="AIQ347" s="92"/>
      <c r="AIR347" s="92"/>
      <c r="AIS347" s="92"/>
      <c r="AIT347" s="92"/>
      <c r="AIU347" s="92"/>
      <c r="AIV347" s="92"/>
      <c r="AIW347" s="92"/>
      <c r="AIX347" s="92"/>
      <c r="AIY347" s="92"/>
      <c r="AIZ347" s="92"/>
      <c r="AJA347" s="92"/>
      <c r="AJB347" s="92"/>
      <c r="AJC347" s="92"/>
      <c r="AJD347" s="92"/>
      <c r="AJE347" s="92"/>
      <c r="AJF347" s="92"/>
      <c r="AJG347" s="92"/>
      <c r="AJH347" s="92"/>
      <c r="AJI347" s="92"/>
      <c r="AJJ347" s="92"/>
      <c r="AJK347" s="92"/>
    </row>
    <row r="348" spans="1:947" s="515" customFormat="1" ht="12.75" customHeight="1">
      <c r="A348" s="93"/>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c r="CM348" s="92"/>
      <c r="CN348" s="92"/>
      <c r="CO348" s="92"/>
      <c r="CP348" s="92"/>
      <c r="CQ348" s="92"/>
      <c r="CR348" s="92"/>
      <c r="CS348" s="92"/>
      <c r="CT348" s="92"/>
      <c r="CU348" s="92"/>
      <c r="CV348" s="92"/>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2"/>
      <c r="DU348" s="92"/>
      <c r="DV348" s="92"/>
      <c r="DW348" s="92"/>
      <c r="DX348" s="92"/>
      <c r="DY348" s="92"/>
      <c r="DZ348" s="92"/>
      <c r="EA348" s="92"/>
      <c r="EB348" s="92"/>
      <c r="EC348" s="92"/>
      <c r="ED348" s="92"/>
      <c r="EE348" s="92"/>
      <c r="EF348" s="92"/>
      <c r="EG348" s="92"/>
      <c r="EH348" s="92"/>
      <c r="EI348" s="92"/>
      <c r="EJ348" s="92"/>
      <c r="EK348" s="92"/>
      <c r="EL348" s="92"/>
      <c r="EM348" s="92"/>
      <c r="EN348" s="92"/>
      <c r="EO348" s="92"/>
      <c r="EP348" s="92"/>
      <c r="EQ348" s="92"/>
      <c r="ER348" s="92"/>
      <c r="ES348" s="92"/>
      <c r="ET348" s="92"/>
      <c r="EU348" s="92"/>
      <c r="EV348" s="92"/>
      <c r="EW348" s="92"/>
      <c r="EX348" s="92"/>
      <c r="EY348" s="92"/>
      <c r="EZ348" s="92"/>
      <c r="FA348" s="92"/>
      <c r="FB348" s="92"/>
      <c r="FC348" s="92"/>
      <c r="FD348" s="92"/>
      <c r="FE348" s="92"/>
      <c r="FF348" s="92"/>
      <c r="FG348" s="92"/>
      <c r="FH348" s="92"/>
      <c r="FI348" s="92"/>
      <c r="FJ348" s="92"/>
      <c r="FK348" s="92"/>
      <c r="FL348" s="92"/>
      <c r="FM348" s="92"/>
      <c r="FN348" s="92"/>
      <c r="FO348" s="92"/>
      <c r="FP348" s="92"/>
      <c r="FQ348" s="92"/>
      <c r="FR348" s="92"/>
      <c r="FS348" s="92"/>
      <c r="FT348" s="92"/>
      <c r="FU348" s="92"/>
      <c r="FV348" s="92"/>
      <c r="FW348" s="92"/>
      <c r="FX348" s="92"/>
      <c r="FY348" s="92"/>
      <c r="FZ348" s="92"/>
      <c r="GA348" s="92"/>
      <c r="GB348" s="92"/>
      <c r="GC348" s="92"/>
      <c r="GD348" s="92"/>
      <c r="GE348" s="92"/>
      <c r="GF348" s="92"/>
      <c r="GG348" s="92"/>
      <c r="GH348" s="92"/>
      <c r="GI348" s="92"/>
      <c r="GJ348" s="92"/>
      <c r="GK348" s="92"/>
      <c r="GL348" s="92"/>
      <c r="GM348" s="92"/>
      <c r="GN348" s="92"/>
      <c r="GO348" s="92"/>
      <c r="GP348" s="92"/>
      <c r="GQ348" s="92"/>
      <c r="GR348" s="92"/>
      <c r="GS348" s="92"/>
      <c r="GT348" s="92"/>
      <c r="GU348" s="92"/>
      <c r="GV348" s="92"/>
      <c r="GW348" s="92"/>
      <c r="GX348" s="92"/>
      <c r="GY348" s="92"/>
      <c r="GZ348" s="92"/>
      <c r="HA348" s="92"/>
      <c r="HB348" s="92"/>
      <c r="HC348" s="92"/>
      <c r="HD348" s="92"/>
      <c r="HE348" s="92"/>
      <c r="HF348" s="92"/>
      <c r="HG348" s="92"/>
      <c r="HH348" s="92"/>
      <c r="HI348" s="92"/>
      <c r="HJ348" s="92"/>
      <c r="HK348" s="92"/>
      <c r="HL348" s="92"/>
      <c r="HM348" s="92"/>
      <c r="HN348" s="92"/>
      <c r="HO348" s="92"/>
      <c r="HP348" s="92"/>
      <c r="HQ348" s="92"/>
      <c r="HR348" s="92"/>
      <c r="HS348" s="92"/>
      <c r="HT348" s="92"/>
      <c r="HU348" s="92"/>
      <c r="HV348" s="92"/>
      <c r="HW348" s="92"/>
      <c r="HX348" s="92"/>
      <c r="HY348" s="92"/>
      <c r="HZ348" s="92"/>
      <c r="IA348" s="92"/>
      <c r="IB348" s="92"/>
      <c r="IC348" s="92"/>
      <c r="ID348" s="92"/>
      <c r="IE348" s="92"/>
      <c r="IF348" s="92"/>
      <c r="IG348" s="92"/>
      <c r="IH348" s="92"/>
      <c r="II348" s="92"/>
      <c r="IJ348" s="92"/>
      <c r="IK348" s="92"/>
      <c r="IL348" s="92"/>
      <c r="IM348" s="92"/>
      <c r="IN348" s="92"/>
      <c r="IO348" s="92"/>
      <c r="IP348" s="92"/>
      <c r="IQ348" s="92"/>
      <c r="IR348" s="92"/>
      <c r="IS348" s="92"/>
      <c r="IT348" s="92"/>
      <c r="IU348" s="92"/>
      <c r="IV348" s="92"/>
      <c r="IW348" s="92"/>
      <c r="IX348" s="92"/>
      <c r="IY348" s="92"/>
      <c r="IZ348" s="92"/>
      <c r="JA348" s="92"/>
      <c r="JB348" s="92"/>
      <c r="JC348" s="92"/>
      <c r="JD348" s="92"/>
      <c r="JE348" s="92"/>
      <c r="JF348" s="92"/>
      <c r="JG348" s="92"/>
      <c r="JH348" s="92"/>
      <c r="JI348" s="92"/>
      <c r="JJ348" s="92"/>
      <c r="JK348" s="92"/>
      <c r="JL348" s="92"/>
      <c r="JM348" s="92"/>
      <c r="JN348" s="92"/>
      <c r="JO348" s="92"/>
      <c r="JP348" s="92"/>
      <c r="JQ348" s="92"/>
      <c r="JR348" s="92"/>
      <c r="JS348" s="92"/>
      <c r="JT348" s="92"/>
      <c r="JU348" s="92"/>
      <c r="JV348" s="92"/>
      <c r="JW348" s="92"/>
      <c r="JX348" s="92"/>
      <c r="JY348" s="92"/>
      <c r="JZ348" s="92"/>
      <c r="KA348" s="92"/>
      <c r="KB348" s="92"/>
      <c r="KC348" s="92"/>
      <c r="KD348" s="92"/>
      <c r="KE348" s="92"/>
      <c r="KF348" s="92"/>
      <c r="KG348" s="92"/>
      <c r="KH348" s="92"/>
      <c r="KI348" s="92"/>
      <c r="KJ348" s="92"/>
      <c r="KK348" s="92"/>
      <c r="KL348" s="92"/>
      <c r="KM348" s="92"/>
      <c r="KN348" s="92"/>
      <c r="KO348" s="92"/>
      <c r="KP348" s="92"/>
      <c r="KQ348" s="92"/>
      <c r="KR348" s="92"/>
      <c r="KS348" s="92"/>
      <c r="KT348" s="92"/>
      <c r="KU348" s="92"/>
      <c r="KV348" s="92"/>
      <c r="KW348" s="92"/>
      <c r="KX348" s="92"/>
      <c r="KY348" s="92"/>
      <c r="KZ348" s="92"/>
      <c r="LA348" s="92"/>
      <c r="LB348" s="92"/>
      <c r="LC348" s="92"/>
      <c r="LD348" s="92"/>
      <c r="LE348" s="92"/>
      <c r="LF348" s="92"/>
      <c r="LG348" s="92"/>
      <c r="LH348" s="92"/>
      <c r="LI348" s="92"/>
      <c r="LJ348" s="92"/>
      <c r="LK348" s="92"/>
      <c r="LL348" s="92"/>
      <c r="LM348" s="92"/>
      <c r="LN348" s="92"/>
      <c r="LO348" s="92"/>
      <c r="LP348" s="92"/>
      <c r="LQ348" s="92"/>
      <c r="LR348" s="92"/>
      <c r="LS348" s="92"/>
      <c r="LT348" s="92"/>
      <c r="LU348" s="92"/>
      <c r="LV348" s="92"/>
      <c r="LW348" s="92"/>
      <c r="LX348" s="92"/>
      <c r="LY348" s="92"/>
      <c r="LZ348" s="92"/>
      <c r="MA348" s="92"/>
      <c r="MB348" s="92"/>
      <c r="MC348" s="92"/>
      <c r="MD348" s="92"/>
      <c r="ME348" s="92"/>
      <c r="MF348" s="92"/>
      <c r="MG348" s="92"/>
      <c r="MH348" s="92"/>
      <c r="MI348" s="92"/>
      <c r="MJ348" s="92"/>
      <c r="MK348" s="92"/>
      <c r="ML348" s="92"/>
      <c r="MM348" s="92"/>
      <c r="MN348" s="92"/>
      <c r="MO348" s="92"/>
      <c r="MP348" s="92"/>
      <c r="MQ348" s="92"/>
      <c r="MR348" s="92"/>
      <c r="MS348" s="92"/>
      <c r="MT348" s="92"/>
      <c r="MU348" s="92"/>
      <c r="MV348" s="92"/>
      <c r="MW348" s="92"/>
      <c r="MX348" s="92"/>
      <c r="MY348" s="92"/>
      <c r="MZ348" s="92"/>
      <c r="NA348" s="92"/>
      <c r="NB348" s="92"/>
      <c r="NC348" s="92"/>
      <c r="ND348" s="92"/>
      <c r="NE348" s="92"/>
      <c r="NF348" s="92"/>
      <c r="NG348" s="92"/>
      <c r="NH348" s="92"/>
      <c r="NI348" s="92"/>
      <c r="NJ348" s="92"/>
      <c r="NK348" s="92"/>
      <c r="NL348" s="92"/>
      <c r="NM348" s="92"/>
      <c r="NN348" s="92"/>
      <c r="NO348" s="92"/>
      <c r="NP348" s="92"/>
      <c r="NQ348" s="92"/>
      <c r="NR348" s="92"/>
      <c r="NS348" s="92"/>
      <c r="NT348" s="92"/>
      <c r="NU348" s="92"/>
      <c r="NV348" s="92"/>
      <c r="NW348" s="92"/>
      <c r="NX348" s="92"/>
      <c r="NY348" s="92"/>
      <c r="NZ348" s="92"/>
      <c r="OA348" s="92"/>
      <c r="OB348" s="92"/>
      <c r="OC348" s="92"/>
      <c r="OD348" s="92"/>
      <c r="OE348" s="92"/>
      <c r="OF348" s="92"/>
      <c r="OG348" s="92"/>
      <c r="OH348" s="92"/>
      <c r="OI348" s="92"/>
      <c r="OJ348" s="92"/>
      <c r="OK348" s="92"/>
      <c r="OL348" s="92"/>
      <c r="OM348" s="92"/>
      <c r="ON348" s="92"/>
      <c r="OO348" s="92"/>
      <c r="OP348" s="92"/>
      <c r="OQ348" s="92"/>
      <c r="OR348" s="92"/>
      <c r="OS348" s="92"/>
      <c r="OT348" s="92"/>
      <c r="OU348" s="92"/>
      <c r="OV348" s="92"/>
      <c r="OW348" s="92"/>
      <c r="OX348" s="92"/>
      <c r="OY348" s="92"/>
      <c r="OZ348" s="92"/>
      <c r="PA348" s="92"/>
      <c r="PB348" s="92"/>
      <c r="PC348" s="92"/>
      <c r="PD348" s="92"/>
      <c r="PE348" s="92"/>
      <c r="PF348" s="92"/>
      <c r="PG348" s="92"/>
      <c r="PH348" s="92"/>
      <c r="PI348" s="92"/>
      <c r="PJ348" s="92"/>
      <c r="PK348" s="92"/>
      <c r="PL348" s="92"/>
      <c r="PM348" s="92"/>
      <c r="PN348" s="92"/>
      <c r="PO348" s="92"/>
      <c r="PP348" s="92"/>
      <c r="PQ348" s="92"/>
      <c r="PR348" s="92"/>
      <c r="PS348" s="92"/>
      <c r="PT348" s="92"/>
      <c r="PU348" s="92"/>
      <c r="PV348" s="92"/>
      <c r="PW348" s="92"/>
      <c r="PX348" s="92"/>
      <c r="PY348" s="92"/>
      <c r="PZ348" s="92"/>
      <c r="QA348" s="92"/>
      <c r="QB348" s="92"/>
      <c r="QC348" s="92"/>
      <c r="QD348" s="92"/>
      <c r="QE348" s="92"/>
      <c r="QF348" s="92"/>
      <c r="QG348" s="92"/>
      <c r="QH348" s="92"/>
      <c r="QI348" s="92"/>
      <c r="QJ348" s="92"/>
      <c r="QK348" s="92"/>
      <c r="QL348" s="92"/>
      <c r="QM348" s="92"/>
      <c r="QN348" s="92"/>
      <c r="QO348" s="92"/>
      <c r="QP348" s="92"/>
      <c r="QQ348" s="92"/>
      <c r="QR348" s="92"/>
      <c r="QS348" s="92"/>
      <c r="QT348" s="92"/>
      <c r="QU348" s="92"/>
      <c r="QV348" s="92"/>
      <c r="QW348" s="92"/>
      <c r="QX348" s="92"/>
      <c r="QY348" s="92"/>
      <c r="QZ348" s="92"/>
      <c r="RA348" s="92"/>
      <c r="RB348" s="92"/>
      <c r="RC348" s="92"/>
      <c r="RD348" s="92"/>
      <c r="RE348" s="92"/>
      <c r="RF348" s="92"/>
      <c r="RG348" s="92"/>
      <c r="RH348" s="92"/>
      <c r="RI348" s="92"/>
      <c r="RJ348" s="92"/>
      <c r="RK348" s="92"/>
      <c r="RL348" s="92"/>
      <c r="RM348" s="92"/>
      <c r="RN348" s="92"/>
      <c r="RO348" s="92"/>
      <c r="RP348" s="92"/>
      <c r="RQ348" s="92"/>
      <c r="RR348" s="92"/>
      <c r="RS348" s="92"/>
      <c r="RT348" s="92"/>
      <c r="RU348" s="92"/>
      <c r="RV348" s="92"/>
      <c r="RW348" s="92"/>
      <c r="RX348" s="92"/>
      <c r="RY348" s="92"/>
      <c r="RZ348" s="92"/>
      <c r="SA348" s="92"/>
      <c r="SB348" s="92"/>
      <c r="SC348" s="92"/>
      <c r="SD348" s="92"/>
      <c r="SE348" s="92"/>
      <c r="SF348" s="92"/>
      <c r="SG348" s="92"/>
      <c r="SH348" s="92"/>
      <c r="SI348" s="92"/>
      <c r="SJ348" s="92"/>
      <c r="SK348" s="92"/>
      <c r="SL348" s="92"/>
      <c r="SM348" s="92"/>
      <c r="SN348" s="92"/>
      <c r="SO348" s="92"/>
      <c r="SP348" s="92"/>
      <c r="SQ348" s="92"/>
      <c r="SR348" s="92"/>
      <c r="SS348" s="92"/>
      <c r="ST348" s="92"/>
      <c r="SU348" s="92"/>
      <c r="SV348" s="92"/>
      <c r="SW348" s="92"/>
      <c r="SX348" s="92"/>
      <c r="SY348" s="92"/>
      <c r="SZ348" s="92"/>
      <c r="TA348" s="92"/>
      <c r="TB348" s="92"/>
      <c r="TC348" s="92"/>
      <c r="TD348" s="92"/>
      <c r="TE348" s="92"/>
      <c r="TF348" s="92"/>
      <c r="TG348" s="92"/>
      <c r="TH348" s="92"/>
      <c r="TI348" s="92"/>
      <c r="TJ348" s="92"/>
      <c r="TK348" s="92"/>
      <c r="TL348" s="92"/>
      <c r="TM348" s="92"/>
      <c r="TN348" s="92"/>
      <c r="TO348" s="92"/>
      <c r="TP348" s="92"/>
      <c r="TQ348" s="92"/>
      <c r="TR348" s="92"/>
      <c r="TS348" s="92"/>
      <c r="TT348" s="92"/>
      <c r="TU348" s="92"/>
      <c r="TV348" s="92"/>
      <c r="TW348" s="92"/>
      <c r="TX348" s="92"/>
      <c r="TY348" s="92"/>
      <c r="TZ348" s="92"/>
      <c r="UA348" s="92"/>
      <c r="UB348" s="92"/>
      <c r="UC348" s="92"/>
      <c r="UD348" s="92"/>
      <c r="UE348" s="92"/>
      <c r="UF348" s="92"/>
      <c r="UG348" s="92"/>
      <c r="UH348" s="92"/>
      <c r="UI348" s="92"/>
      <c r="UJ348" s="92"/>
      <c r="UK348" s="92"/>
      <c r="UL348" s="92"/>
      <c r="UM348" s="92"/>
      <c r="UN348" s="92"/>
      <c r="UO348" s="92"/>
      <c r="UP348" s="92"/>
      <c r="UQ348" s="92"/>
      <c r="UR348" s="92"/>
      <c r="US348" s="92"/>
      <c r="UT348" s="92"/>
      <c r="UU348" s="92"/>
      <c r="UV348" s="92"/>
      <c r="UW348" s="92"/>
      <c r="UX348" s="92"/>
      <c r="UY348" s="92"/>
      <c r="UZ348" s="92"/>
      <c r="VA348" s="92"/>
      <c r="VB348" s="92"/>
      <c r="VC348" s="92"/>
      <c r="VD348" s="92"/>
      <c r="VE348" s="92"/>
      <c r="VF348" s="92"/>
      <c r="VG348" s="92"/>
      <c r="VH348" s="92"/>
      <c r="VI348" s="92"/>
      <c r="VJ348" s="92"/>
      <c r="VK348" s="92"/>
      <c r="VL348" s="92"/>
      <c r="VM348" s="92"/>
      <c r="VN348" s="92"/>
      <c r="VO348" s="92"/>
      <c r="VP348" s="92"/>
      <c r="VQ348" s="92"/>
      <c r="VR348" s="92"/>
      <c r="VS348" s="92"/>
      <c r="VT348" s="92"/>
      <c r="VU348" s="92"/>
      <c r="VV348" s="92"/>
      <c r="VW348" s="92"/>
      <c r="VX348" s="92"/>
      <c r="VY348" s="92"/>
      <c r="VZ348" s="92"/>
      <c r="WA348" s="92"/>
      <c r="WB348" s="92"/>
      <c r="WC348" s="92"/>
      <c r="WD348" s="92"/>
      <c r="WE348" s="92"/>
      <c r="WF348" s="92"/>
      <c r="WG348" s="92"/>
      <c r="WH348" s="92"/>
      <c r="WI348" s="92"/>
      <c r="WJ348" s="92"/>
      <c r="WK348" s="92"/>
      <c r="WL348" s="92"/>
      <c r="WM348" s="92"/>
      <c r="WN348" s="92"/>
      <c r="WO348" s="92"/>
      <c r="WP348" s="92"/>
      <c r="WQ348" s="92"/>
      <c r="WR348" s="92"/>
      <c r="WS348" s="92"/>
      <c r="WT348" s="92"/>
      <c r="WU348" s="92"/>
      <c r="WV348" s="92"/>
      <c r="WW348" s="92"/>
      <c r="WX348" s="92"/>
      <c r="WY348" s="92"/>
      <c r="WZ348" s="92"/>
      <c r="XA348" s="92"/>
      <c r="XB348" s="92"/>
      <c r="XC348" s="92"/>
      <c r="XD348" s="92"/>
      <c r="XE348" s="92"/>
      <c r="XF348" s="92"/>
      <c r="XG348" s="92"/>
      <c r="XH348" s="92"/>
      <c r="XI348" s="92"/>
      <c r="XJ348" s="92"/>
      <c r="XK348" s="92"/>
      <c r="XL348" s="92"/>
      <c r="XM348" s="92"/>
      <c r="XN348" s="92"/>
      <c r="XO348" s="92"/>
      <c r="XP348" s="92"/>
      <c r="XQ348" s="92"/>
      <c r="XR348" s="92"/>
      <c r="XS348" s="92"/>
      <c r="XT348" s="92"/>
      <c r="XU348" s="92"/>
      <c r="XV348" s="92"/>
      <c r="XW348" s="92"/>
      <c r="XX348" s="92"/>
      <c r="XY348" s="92"/>
      <c r="XZ348" s="92"/>
      <c r="YA348" s="92"/>
      <c r="YB348" s="92"/>
      <c r="YC348" s="92"/>
      <c r="YD348" s="92"/>
      <c r="YE348" s="92"/>
      <c r="YF348" s="92"/>
      <c r="YG348" s="92"/>
      <c r="YH348" s="92"/>
      <c r="YI348" s="92"/>
      <c r="YJ348" s="92"/>
      <c r="YK348" s="92"/>
      <c r="YL348" s="92"/>
      <c r="YM348" s="92"/>
      <c r="YN348" s="92"/>
      <c r="YO348" s="92"/>
      <c r="YP348" s="92"/>
      <c r="YQ348" s="92"/>
      <c r="YR348" s="92"/>
      <c r="YS348" s="92"/>
      <c r="YT348" s="92"/>
      <c r="YU348" s="92"/>
      <c r="YV348" s="92"/>
      <c r="YW348" s="92"/>
      <c r="YX348" s="92"/>
      <c r="YY348" s="92"/>
      <c r="YZ348" s="92"/>
      <c r="ZA348" s="92"/>
      <c r="ZB348" s="92"/>
      <c r="ZC348" s="92"/>
      <c r="ZD348" s="92"/>
      <c r="ZE348" s="92"/>
      <c r="ZF348" s="92"/>
      <c r="ZG348" s="92"/>
      <c r="ZH348" s="92"/>
      <c r="ZI348" s="92"/>
      <c r="ZJ348" s="92"/>
      <c r="ZK348" s="92"/>
      <c r="ZL348" s="92"/>
      <c r="ZM348" s="92"/>
      <c r="ZN348" s="92"/>
      <c r="ZO348" s="92"/>
      <c r="ZP348" s="92"/>
      <c r="ZQ348" s="92"/>
      <c r="ZR348" s="92"/>
      <c r="ZS348" s="92"/>
      <c r="ZT348" s="92"/>
      <c r="ZU348" s="92"/>
      <c r="ZV348" s="92"/>
      <c r="ZW348" s="92"/>
      <c r="ZX348" s="92"/>
      <c r="ZY348" s="92"/>
      <c r="ZZ348" s="92"/>
      <c r="AAA348" s="92"/>
      <c r="AAB348" s="92"/>
      <c r="AAC348" s="92"/>
      <c r="AAD348" s="92"/>
      <c r="AAE348" s="92"/>
      <c r="AAF348" s="92"/>
      <c r="AAG348" s="92"/>
      <c r="AAH348" s="92"/>
      <c r="AAI348" s="92"/>
      <c r="AAJ348" s="92"/>
      <c r="AAK348" s="92"/>
      <c r="AAL348" s="92"/>
      <c r="AAM348" s="92"/>
      <c r="AAN348" s="92"/>
      <c r="AAO348" s="92"/>
      <c r="AAP348" s="92"/>
      <c r="AAQ348" s="92"/>
      <c r="AAR348" s="92"/>
      <c r="AAS348" s="92"/>
      <c r="AAT348" s="92"/>
      <c r="AAU348" s="92"/>
      <c r="AAV348" s="92"/>
      <c r="AAW348" s="92"/>
      <c r="AAX348" s="92"/>
      <c r="AAY348" s="92"/>
      <c r="AAZ348" s="92"/>
      <c r="ABA348" s="92"/>
      <c r="ABB348" s="92"/>
      <c r="ABC348" s="92"/>
      <c r="ABD348" s="92"/>
      <c r="ABE348" s="92"/>
      <c r="ABF348" s="92"/>
      <c r="ABG348" s="92"/>
      <c r="ABH348" s="92"/>
      <c r="ABI348" s="92"/>
      <c r="ABJ348" s="92"/>
      <c r="ABK348" s="92"/>
      <c r="ABL348" s="92"/>
      <c r="ABM348" s="92"/>
      <c r="ABN348" s="92"/>
      <c r="ABO348" s="92"/>
      <c r="ABP348" s="92"/>
      <c r="ABQ348" s="92"/>
      <c r="ABR348" s="92"/>
      <c r="ABS348" s="92"/>
      <c r="ABT348" s="92"/>
      <c r="ABU348" s="92"/>
      <c r="ABV348" s="92"/>
      <c r="ABW348" s="92"/>
      <c r="ABX348" s="92"/>
      <c r="ABY348" s="92"/>
      <c r="ABZ348" s="92"/>
      <c r="ACA348" s="92"/>
      <c r="ACB348" s="92"/>
      <c r="ACC348" s="92"/>
      <c r="ACD348" s="92"/>
      <c r="ACE348" s="92"/>
      <c r="ACF348" s="92"/>
      <c r="ACG348" s="92"/>
      <c r="ACH348" s="92"/>
      <c r="ACI348" s="92"/>
      <c r="ACJ348" s="92"/>
      <c r="ACK348" s="92"/>
      <c r="ACL348" s="92"/>
      <c r="ACM348" s="92"/>
      <c r="ACN348" s="92"/>
      <c r="ACO348" s="92"/>
      <c r="ACP348" s="92"/>
      <c r="ACQ348" s="92"/>
      <c r="ACR348" s="92"/>
      <c r="ACS348" s="92"/>
      <c r="ACT348" s="92"/>
      <c r="ACU348" s="92"/>
      <c r="ACV348" s="92"/>
      <c r="ACW348" s="92"/>
      <c r="ACX348" s="92"/>
      <c r="ACY348" s="92"/>
      <c r="ACZ348" s="92"/>
      <c r="ADA348" s="92"/>
      <c r="ADB348" s="92"/>
      <c r="ADC348" s="92"/>
      <c r="ADD348" s="92"/>
      <c r="ADE348" s="92"/>
      <c r="ADF348" s="92"/>
      <c r="ADG348" s="92"/>
      <c r="ADH348" s="92"/>
      <c r="ADI348" s="92"/>
      <c r="ADJ348" s="92"/>
      <c r="ADK348" s="92"/>
      <c r="ADL348" s="92"/>
      <c r="ADM348" s="92"/>
      <c r="ADN348" s="92"/>
      <c r="ADO348" s="92"/>
      <c r="ADP348" s="92"/>
      <c r="ADQ348" s="92"/>
      <c r="ADR348" s="92"/>
      <c r="ADS348" s="92"/>
      <c r="ADT348" s="92"/>
      <c r="ADU348" s="92"/>
      <c r="ADV348" s="92"/>
      <c r="ADW348" s="92"/>
      <c r="ADX348" s="92"/>
      <c r="ADY348" s="92"/>
      <c r="ADZ348" s="92"/>
      <c r="AEA348" s="92"/>
      <c r="AEB348" s="92"/>
      <c r="AEC348" s="92"/>
      <c r="AED348" s="92"/>
      <c r="AEE348" s="92"/>
      <c r="AEF348" s="92"/>
      <c r="AEG348" s="92"/>
      <c r="AEH348" s="92"/>
      <c r="AEI348" s="92"/>
      <c r="AEJ348" s="92"/>
      <c r="AEK348" s="92"/>
      <c r="AEL348" s="92"/>
      <c r="AEM348" s="92"/>
      <c r="AEN348" s="92"/>
      <c r="AEO348" s="92"/>
      <c r="AEP348" s="92"/>
      <c r="AEQ348" s="92"/>
      <c r="AER348" s="92"/>
      <c r="AES348" s="92"/>
      <c r="AET348" s="92"/>
      <c r="AEU348" s="92"/>
      <c r="AEV348" s="92"/>
      <c r="AEW348" s="92"/>
      <c r="AEX348" s="92"/>
      <c r="AEY348" s="92"/>
      <c r="AEZ348" s="92"/>
      <c r="AFA348" s="92"/>
      <c r="AFB348" s="92"/>
      <c r="AFC348" s="92"/>
      <c r="AFD348" s="92"/>
      <c r="AFE348" s="92"/>
      <c r="AFF348" s="92"/>
      <c r="AFG348" s="92"/>
      <c r="AFH348" s="92"/>
      <c r="AFI348" s="92"/>
      <c r="AFJ348" s="92"/>
      <c r="AFK348" s="92"/>
      <c r="AFL348" s="92"/>
      <c r="AFM348" s="92"/>
      <c r="AFN348" s="92"/>
      <c r="AFO348" s="92"/>
      <c r="AFP348" s="92"/>
      <c r="AFQ348" s="92"/>
      <c r="AFR348" s="92"/>
      <c r="AFS348" s="92"/>
      <c r="AFT348" s="92"/>
      <c r="AFU348" s="92"/>
      <c r="AFV348" s="92"/>
      <c r="AFW348" s="92"/>
      <c r="AFX348" s="92"/>
      <c r="AFY348" s="92"/>
      <c r="AFZ348" s="92"/>
      <c r="AGA348" s="92"/>
      <c r="AGB348" s="92"/>
      <c r="AGC348" s="92"/>
      <c r="AGD348" s="92"/>
      <c r="AGE348" s="92"/>
      <c r="AGF348" s="92"/>
      <c r="AGG348" s="92"/>
      <c r="AGH348" s="92"/>
      <c r="AGI348" s="92"/>
      <c r="AGJ348" s="92"/>
      <c r="AGK348" s="92"/>
      <c r="AGL348" s="92"/>
      <c r="AGM348" s="92"/>
      <c r="AGN348" s="92"/>
      <c r="AGO348" s="92"/>
      <c r="AGP348" s="92"/>
      <c r="AGQ348" s="92"/>
      <c r="AGR348" s="92"/>
      <c r="AGS348" s="92"/>
      <c r="AGT348" s="92"/>
      <c r="AGU348" s="92"/>
      <c r="AGV348" s="92"/>
      <c r="AGW348" s="92"/>
      <c r="AGX348" s="92"/>
      <c r="AGY348" s="92"/>
      <c r="AGZ348" s="92"/>
      <c r="AHA348" s="92"/>
      <c r="AHB348" s="92"/>
      <c r="AHC348" s="92"/>
      <c r="AHD348" s="92"/>
      <c r="AHE348" s="92"/>
      <c r="AHF348" s="92"/>
      <c r="AHG348" s="92"/>
      <c r="AHH348" s="92"/>
      <c r="AHI348" s="92"/>
      <c r="AHJ348" s="92"/>
      <c r="AHK348" s="92"/>
      <c r="AHL348" s="92"/>
      <c r="AHM348" s="92"/>
      <c r="AHN348" s="92"/>
      <c r="AHO348" s="92"/>
      <c r="AHP348" s="92"/>
      <c r="AHQ348" s="92"/>
      <c r="AHR348" s="92"/>
      <c r="AHS348" s="92"/>
      <c r="AHT348" s="92"/>
      <c r="AHU348" s="92"/>
      <c r="AHV348" s="92"/>
      <c r="AHW348" s="92"/>
      <c r="AHX348" s="92"/>
      <c r="AHY348" s="92"/>
      <c r="AHZ348" s="92"/>
      <c r="AIA348" s="92"/>
      <c r="AIB348" s="92"/>
      <c r="AIC348" s="92"/>
      <c r="AID348" s="92"/>
      <c r="AIE348" s="92"/>
      <c r="AIF348" s="92"/>
      <c r="AIG348" s="92"/>
      <c r="AIH348" s="92"/>
      <c r="AII348" s="92"/>
      <c r="AIJ348" s="92"/>
      <c r="AIK348" s="92"/>
      <c r="AIL348" s="92"/>
      <c r="AIM348" s="92"/>
      <c r="AIN348" s="92"/>
      <c r="AIO348" s="92"/>
      <c r="AIP348" s="92"/>
      <c r="AIQ348" s="92"/>
      <c r="AIR348" s="92"/>
      <c r="AIS348" s="92"/>
      <c r="AIT348" s="92"/>
      <c r="AIU348" s="92"/>
      <c r="AIV348" s="92"/>
      <c r="AIW348" s="92"/>
      <c r="AIX348" s="92"/>
      <c r="AIY348" s="92"/>
      <c r="AIZ348" s="92"/>
      <c r="AJA348" s="92"/>
      <c r="AJB348" s="92"/>
      <c r="AJC348" s="92"/>
      <c r="AJD348" s="92"/>
      <c r="AJE348" s="92"/>
      <c r="AJF348" s="92"/>
      <c r="AJG348" s="92"/>
      <c r="AJH348" s="92"/>
      <c r="AJI348" s="92"/>
      <c r="AJJ348" s="92"/>
      <c r="AJK348" s="92"/>
    </row>
    <row r="349" spans="1:947" s="515" customFormat="1" ht="12.75" customHeight="1">
      <c r="A349" s="93"/>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c r="CK349" s="92"/>
      <c r="CL349" s="92"/>
      <c r="CM349" s="92"/>
      <c r="CN349" s="92"/>
      <c r="CO349" s="92"/>
      <c r="CP349" s="92"/>
      <c r="CQ349" s="92"/>
      <c r="CR349" s="92"/>
      <c r="CS349" s="92"/>
      <c r="CT349" s="92"/>
      <c r="CU349" s="92"/>
      <c r="CV349" s="92"/>
      <c r="CW349" s="92"/>
      <c r="CX349" s="92"/>
      <c r="CY349" s="92"/>
      <c r="CZ349" s="92"/>
      <c r="DA349" s="92"/>
      <c r="DB349" s="92"/>
      <c r="DC349" s="92"/>
      <c r="DD349" s="92"/>
      <c r="DE349" s="92"/>
      <c r="DF349" s="92"/>
      <c r="DG349" s="92"/>
      <c r="DH349" s="92"/>
      <c r="DI349" s="92"/>
      <c r="DJ349" s="92"/>
      <c r="DK349" s="92"/>
      <c r="DL349" s="92"/>
      <c r="DM349" s="92"/>
      <c r="DN349" s="92"/>
      <c r="DO349" s="92"/>
      <c r="DP349" s="92"/>
      <c r="DQ349" s="92"/>
      <c r="DR349" s="92"/>
      <c r="DS349" s="92"/>
      <c r="DT349" s="92"/>
      <c r="DU349" s="92"/>
      <c r="DV349" s="92"/>
      <c r="DW349" s="92"/>
      <c r="DX349" s="92"/>
      <c r="DY349" s="92"/>
      <c r="DZ349" s="92"/>
      <c r="EA349" s="92"/>
      <c r="EB349" s="92"/>
      <c r="EC349" s="92"/>
      <c r="ED349" s="92"/>
      <c r="EE349" s="92"/>
      <c r="EF349" s="92"/>
      <c r="EG349" s="92"/>
      <c r="EH349" s="92"/>
      <c r="EI349" s="92"/>
      <c r="EJ349" s="92"/>
      <c r="EK349" s="92"/>
      <c r="EL349" s="92"/>
      <c r="EM349" s="92"/>
      <c r="EN349" s="92"/>
      <c r="EO349" s="92"/>
      <c r="EP349" s="92"/>
      <c r="EQ349" s="92"/>
      <c r="ER349" s="92"/>
      <c r="ES349" s="92"/>
      <c r="ET349" s="92"/>
      <c r="EU349" s="92"/>
      <c r="EV349" s="92"/>
      <c r="EW349" s="92"/>
      <c r="EX349" s="92"/>
      <c r="EY349" s="92"/>
      <c r="EZ349" s="92"/>
      <c r="FA349" s="92"/>
      <c r="FB349" s="92"/>
      <c r="FC349" s="92"/>
      <c r="FD349" s="92"/>
      <c r="FE349" s="92"/>
      <c r="FF349" s="92"/>
      <c r="FG349" s="92"/>
      <c r="FH349" s="92"/>
      <c r="FI349" s="92"/>
      <c r="FJ349" s="92"/>
      <c r="FK349" s="92"/>
      <c r="FL349" s="92"/>
      <c r="FM349" s="92"/>
      <c r="FN349" s="92"/>
      <c r="FO349" s="92"/>
      <c r="FP349" s="92"/>
      <c r="FQ349" s="92"/>
      <c r="FR349" s="92"/>
      <c r="FS349" s="92"/>
      <c r="FT349" s="92"/>
      <c r="FU349" s="92"/>
      <c r="FV349" s="92"/>
      <c r="FW349" s="92"/>
      <c r="FX349" s="92"/>
      <c r="FY349" s="92"/>
      <c r="FZ349" s="92"/>
      <c r="GA349" s="92"/>
      <c r="GB349" s="92"/>
      <c r="GC349" s="92"/>
      <c r="GD349" s="92"/>
      <c r="GE349" s="92"/>
      <c r="GF349" s="92"/>
      <c r="GG349" s="92"/>
      <c r="GH349" s="92"/>
      <c r="GI349" s="92"/>
      <c r="GJ349" s="92"/>
      <c r="GK349" s="92"/>
      <c r="GL349" s="92"/>
      <c r="GM349" s="92"/>
      <c r="GN349" s="92"/>
      <c r="GO349" s="92"/>
      <c r="GP349" s="92"/>
      <c r="GQ349" s="92"/>
      <c r="GR349" s="92"/>
      <c r="GS349" s="92"/>
      <c r="GT349" s="92"/>
      <c r="GU349" s="92"/>
      <c r="GV349" s="92"/>
      <c r="GW349" s="92"/>
      <c r="GX349" s="92"/>
      <c r="GY349" s="92"/>
      <c r="GZ349" s="92"/>
      <c r="HA349" s="92"/>
      <c r="HB349" s="92"/>
      <c r="HC349" s="92"/>
      <c r="HD349" s="92"/>
      <c r="HE349" s="92"/>
      <c r="HF349" s="92"/>
      <c r="HG349" s="92"/>
      <c r="HH349" s="92"/>
      <c r="HI349" s="92"/>
      <c r="HJ349" s="92"/>
      <c r="HK349" s="92"/>
      <c r="HL349" s="92"/>
      <c r="HM349" s="92"/>
      <c r="HN349" s="92"/>
      <c r="HO349" s="92"/>
      <c r="HP349" s="92"/>
      <c r="HQ349" s="92"/>
      <c r="HR349" s="92"/>
      <c r="HS349" s="92"/>
      <c r="HT349" s="92"/>
      <c r="HU349" s="92"/>
      <c r="HV349" s="92"/>
      <c r="HW349" s="92"/>
      <c r="HX349" s="92"/>
      <c r="HY349" s="92"/>
      <c r="HZ349" s="92"/>
      <c r="IA349" s="92"/>
      <c r="IB349" s="92"/>
      <c r="IC349" s="92"/>
      <c r="ID349" s="92"/>
      <c r="IE349" s="92"/>
      <c r="IF349" s="92"/>
      <c r="IG349" s="92"/>
      <c r="IH349" s="92"/>
      <c r="II349" s="92"/>
      <c r="IJ349" s="92"/>
      <c r="IK349" s="92"/>
      <c r="IL349" s="92"/>
      <c r="IM349" s="92"/>
      <c r="IN349" s="92"/>
      <c r="IO349" s="92"/>
      <c r="IP349" s="92"/>
      <c r="IQ349" s="92"/>
      <c r="IR349" s="92"/>
      <c r="IS349" s="92"/>
      <c r="IT349" s="92"/>
      <c r="IU349" s="92"/>
      <c r="IV349" s="92"/>
      <c r="IW349" s="92"/>
      <c r="IX349" s="92"/>
      <c r="IY349" s="92"/>
      <c r="IZ349" s="92"/>
      <c r="JA349" s="92"/>
      <c r="JB349" s="92"/>
      <c r="JC349" s="92"/>
      <c r="JD349" s="92"/>
      <c r="JE349" s="92"/>
      <c r="JF349" s="92"/>
      <c r="JG349" s="92"/>
      <c r="JH349" s="92"/>
      <c r="JI349" s="92"/>
      <c r="JJ349" s="92"/>
      <c r="JK349" s="92"/>
      <c r="JL349" s="92"/>
      <c r="JM349" s="92"/>
      <c r="JN349" s="92"/>
      <c r="JO349" s="92"/>
      <c r="JP349" s="92"/>
      <c r="JQ349" s="92"/>
      <c r="JR349" s="92"/>
      <c r="JS349" s="92"/>
      <c r="JT349" s="92"/>
      <c r="JU349" s="92"/>
      <c r="JV349" s="92"/>
      <c r="JW349" s="92"/>
      <c r="JX349" s="92"/>
      <c r="JY349" s="92"/>
      <c r="JZ349" s="92"/>
      <c r="KA349" s="92"/>
      <c r="KB349" s="92"/>
      <c r="KC349" s="92"/>
      <c r="KD349" s="92"/>
      <c r="KE349" s="92"/>
      <c r="KF349" s="92"/>
      <c r="KG349" s="92"/>
      <c r="KH349" s="92"/>
      <c r="KI349" s="92"/>
      <c r="KJ349" s="92"/>
      <c r="KK349" s="92"/>
      <c r="KL349" s="92"/>
      <c r="KM349" s="92"/>
      <c r="KN349" s="92"/>
      <c r="KO349" s="92"/>
      <c r="KP349" s="92"/>
      <c r="KQ349" s="92"/>
      <c r="KR349" s="92"/>
      <c r="KS349" s="92"/>
      <c r="KT349" s="92"/>
      <c r="KU349" s="92"/>
      <c r="KV349" s="92"/>
      <c r="KW349" s="92"/>
      <c r="KX349" s="92"/>
      <c r="KY349" s="92"/>
      <c r="KZ349" s="92"/>
      <c r="LA349" s="92"/>
      <c r="LB349" s="92"/>
      <c r="LC349" s="92"/>
      <c r="LD349" s="92"/>
      <c r="LE349" s="92"/>
      <c r="LF349" s="92"/>
      <c r="LG349" s="92"/>
      <c r="LH349" s="92"/>
      <c r="LI349" s="92"/>
      <c r="LJ349" s="92"/>
      <c r="LK349" s="92"/>
      <c r="LL349" s="92"/>
      <c r="LM349" s="92"/>
      <c r="LN349" s="92"/>
      <c r="LO349" s="92"/>
      <c r="LP349" s="92"/>
      <c r="LQ349" s="92"/>
      <c r="LR349" s="92"/>
      <c r="LS349" s="92"/>
      <c r="LT349" s="92"/>
      <c r="LU349" s="92"/>
      <c r="LV349" s="92"/>
      <c r="LW349" s="92"/>
      <c r="LX349" s="92"/>
      <c r="LY349" s="92"/>
      <c r="LZ349" s="92"/>
      <c r="MA349" s="92"/>
      <c r="MB349" s="92"/>
      <c r="MC349" s="92"/>
      <c r="MD349" s="92"/>
      <c r="ME349" s="92"/>
      <c r="MF349" s="92"/>
      <c r="MG349" s="92"/>
      <c r="MH349" s="92"/>
      <c r="MI349" s="92"/>
      <c r="MJ349" s="92"/>
      <c r="MK349" s="92"/>
      <c r="ML349" s="92"/>
      <c r="MM349" s="92"/>
      <c r="MN349" s="92"/>
      <c r="MO349" s="92"/>
      <c r="MP349" s="92"/>
      <c r="MQ349" s="92"/>
      <c r="MR349" s="92"/>
      <c r="MS349" s="92"/>
      <c r="MT349" s="92"/>
      <c r="MU349" s="92"/>
      <c r="MV349" s="92"/>
      <c r="MW349" s="92"/>
      <c r="MX349" s="92"/>
      <c r="MY349" s="92"/>
      <c r="MZ349" s="92"/>
      <c r="NA349" s="92"/>
      <c r="NB349" s="92"/>
      <c r="NC349" s="92"/>
      <c r="ND349" s="92"/>
      <c r="NE349" s="92"/>
      <c r="NF349" s="92"/>
      <c r="NG349" s="92"/>
      <c r="NH349" s="92"/>
      <c r="NI349" s="92"/>
      <c r="NJ349" s="92"/>
      <c r="NK349" s="92"/>
      <c r="NL349" s="92"/>
      <c r="NM349" s="92"/>
      <c r="NN349" s="92"/>
      <c r="NO349" s="92"/>
      <c r="NP349" s="92"/>
      <c r="NQ349" s="92"/>
      <c r="NR349" s="92"/>
      <c r="NS349" s="92"/>
      <c r="NT349" s="92"/>
      <c r="NU349" s="92"/>
      <c r="NV349" s="92"/>
      <c r="NW349" s="92"/>
      <c r="NX349" s="92"/>
      <c r="NY349" s="92"/>
      <c r="NZ349" s="92"/>
      <c r="OA349" s="92"/>
      <c r="OB349" s="92"/>
      <c r="OC349" s="92"/>
      <c r="OD349" s="92"/>
      <c r="OE349" s="92"/>
      <c r="OF349" s="92"/>
      <c r="OG349" s="92"/>
      <c r="OH349" s="92"/>
      <c r="OI349" s="92"/>
      <c r="OJ349" s="92"/>
      <c r="OK349" s="92"/>
      <c r="OL349" s="92"/>
      <c r="OM349" s="92"/>
      <c r="ON349" s="92"/>
      <c r="OO349" s="92"/>
      <c r="OP349" s="92"/>
      <c r="OQ349" s="92"/>
      <c r="OR349" s="92"/>
      <c r="OS349" s="92"/>
      <c r="OT349" s="92"/>
      <c r="OU349" s="92"/>
      <c r="OV349" s="92"/>
      <c r="OW349" s="92"/>
      <c r="OX349" s="92"/>
      <c r="OY349" s="92"/>
      <c r="OZ349" s="92"/>
      <c r="PA349" s="92"/>
      <c r="PB349" s="92"/>
      <c r="PC349" s="92"/>
      <c r="PD349" s="92"/>
      <c r="PE349" s="92"/>
      <c r="PF349" s="92"/>
      <c r="PG349" s="92"/>
      <c r="PH349" s="92"/>
      <c r="PI349" s="92"/>
      <c r="PJ349" s="92"/>
      <c r="PK349" s="92"/>
      <c r="PL349" s="92"/>
      <c r="PM349" s="92"/>
      <c r="PN349" s="92"/>
      <c r="PO349" s="92"/>
      <c r="PP349" s="92"/>
      <c r="PQ349" s="92"/>
      <c r="PR349" s="92"/>
      <c r="PS349" s="92"/>
      <c r="PT349" s="92"/>
      <c r="PU349" s="92"/>
      <c r="PV349" s="92"/>
      <c r="PW349" s="92"/>
      <c r="PX349" s="92"/>
      <c r="PY349" s="92"/>
      <c r="PZ349" s="92"/>
      <c r="QA349" s="92"/>
      <c r="QB349" s="92"/>
      <c r="QC349" s="92"/>
      <c r="QD349" s="92"/>
      <c r="QE349" s="92"/>
      <c r="QF349" s="92"/>
      <c r="QG349" s="92"/>
      <c r="QH349" s="92"/>
      <c r="QI349" s="92"/>
      <c r="QJ349" s="92"/>
      <c r="QK349" s="92"/>
      <c r="QL349" s="92"/>
      <c r="QM349" s="92"/>
      <c r="QN349" s="92"/>
      <c r="QO349" s="92"/>
      <c r="QP349" s="92"/>
      <c r="QQ349" s="92"/>
      <c r="QR349" s="92"/>
      <c r="QS349" s="92"/>
      <c r="QT349" s="92"/>
      <c r="QU349" s="92"/>
      <c r="QV349" s="92"/>
      <c r="QW349" s="92"/>
      <c r="QX349" s="92"/>
      <c r="QY349" s="92"/>
      <c r="QZ349" s="92"/>
      <c r="RA349" s="92"/>
      <c r="RB349" s="92"/>
      <c r="RC349" s="92"/>
      <c r="RD349" s="92"/>
      <c r="RE349" s="92"/>
      <c r="RF349" s="92"/>
      <c r="RG349" s="92"/>
      <c r="RH349" s="92"/>
      <c r="RI349" s="92"/>
      <c r="RJ349" s="92"/>
      <c r="RK349" s="92"/>
      <c r="RL349" s="92"/>
      <c r="RM349" s="92"/>
      <c r="RN349" s="92"/>
      <c r="RO349" s="92"/>
      <c r="RP349" s="92"/>
      <c r="RQ349" s="92"/>
      <c r="RR349" s="92"/>
      <c r="RS349" s="92"/>
      <c r="RT349" s="92"/>
      <c r="RU349" s="92"/>
      <c r="RV349" s="92"/>
      <c r="RW349" s="92"/>
      <c r="RX349" s="92"/>
      <c r="RY349" s="92"/>
      <c r="RZ349" s="92"/>
      <c r="SA349" s="92"/>
      <c r="SB349" s="92"/>
      <c r="SC349" s="92"/>
      <c r="SD349" s="92"/>
      <c r="SE349" s="92"/>
      <c r="SF349" s="92"/>
      <c r="SG349" s="92"/>
      <c r="SH349" s="92"/>
      <c r="SI349" s="92"/>
      <c r="SJ349" s="92"/>
      <c r="SK349" s="92"/>
      <c r="SL349" s="92"/>
      <c r="SM349" s="92"/>
      <c r="SN349" s="92"/>
      <c r="SO349" s="92"/>
      <c r="SP349" s="92"/>
      <c r="SQ349" s="92"/>
      <c r="SR349" s="92"/>
      <c r="SS349" s="92"/>
      <c r="ST349" s="92"/>
      <c r="SU349" s="92"/>
      <c r="SV349" s="92"/>
      <c r="SW349" s="92"/>
      <c r="SX349" s="92"/>
      <c r="SY349" s="92"/>
      <c r="SZ349" s="92"/>
      <c r="TA349" s="92"/>
      <c r="TB349" s="92"/>
      <c r="TC349" s="92"/>
      <c r="TD349" s="92"/>
      <c r="TE349" s="92"/>
      <c r="TF349" s="92"/>
      <c r="TG349" s="92"/>
      <c r="TH349" s="92"/>
      <c r="TI349" s="92"/>
      <c r="TJ349" s="92"/>
      <c r="TK349" s="92"/>
      <c r="TL349" s="92"/>
      <c r="TM349" s="92"/>
      <c r="TN349" s="92"/>
      <c r="TO349" s="92"/>
      <c r="TP349" s="92"/>
      <c r="TQ349" s="92"/>
      <c r="TR349" s="92"/>
      <c r="TS349" s="92"/>
      <c r="TT349" s="92"/>
      <c r="TU349" s="92"/>
      <c r="TV349" s="92"/>
      <c r="TW349" s="92"/>
      <c r="TX349" s="92"/>
      <c r="TY349" s="92"/>
      <c r="TZ349" s="92"/>
      <c r="UA349" s="92"/>
      <c r="UB349" s="92"/>
      <c r="UC349" s="92"/>
      <c r="UD349" s="92"/>
      <c r="UE349" s="92"/>
      <c r="UF349" s="92"/>
      <c r="UG349" s="92"/>
      <c r="UH349" s="92"/>
      <c r="UI349" s="92"/>
      <c r="UJ349" s="92"/>
      <c r="UK349" s="92"/>
      <c r="UL349" s="92"/>
      <c r="UM349" s="92"/>
      <c r="UN349" s="92"/>
      <c r="UO349" s="92"/>
      <c r="UP349" s="92"/>
      <c r="UQ349" s="92"/>
      <c r="UR349" s="92"/>
      <c r="US349" s="92"/>
      <c r="UT349" s="92"/>
      <c r="UU349" s="92"/>
      <c r="UV349" s="92"/>
      <c r="UW349" s="92"/>
      <c r="UX349" s="92"/>
      <c r="UY349" s="92"/>
      <c r="UZ349" s="92"/>
      <c r="VA349" s="92"/>
      <c r="VB349" s="92"/>
      <c r="VC349" s="92"/>
      <c r="VD349" s="92"/>
      <c r="VE349" s="92"/>
      <c r="VF349" s="92"/>
      <c r="VG349" s="92"/>
      <c r="VH349" s="92"/>
      <c r="VI349" s="92"/>
      <c r="VJ349" s="92"/>
      <c r="VK349" s="92"/>
      <c r="VL349" s="92"/>
      <c r="VM349" s="92"/>
      <c r="VN349" s="92"/>
      <c r="VO349" s="92"/>
      <c r="VP349" s="92"/>
      <c r="VQ349" s="92"/>
      <c r="VR349" s="92"/>
      <c r="VS349" s="92"/>
      <c r="VT349" s="92"/>
      <c r="VU349" s="92"/>
      <c r="VV349" s="92"/>
      <c r="VW349" s="92"/>
      <c r="VX349" s="92"/>
      <c r="VY349" s="92"/>
      <c r="VZ349" s="92"/>
      <c r="WA349" s="92"/>
      <c r="WB349" s="92"/>
      <c r="WC349" s="92"/>
      <c r="WD349" s="92"/>
      <c r="WE349" s="92"/>
      <c r="WF349" s="92"/>
      <c r="WG349" s="92"/>
      <c r="WH349" s="92"/>
      <c r="WI349" s="92"/>
      <c r="WJ349" s="92"/>
      <c r="WK349" s="92"/>
      <c r="WL349" s="92"/>
      <c r="WM349" s="92"/>
      <c r="WN349" s="92"/>
      <c r="WO349" s="92"/>
      <c r="WP349" s="92"/>
      <c r="WQ349" s="92"/>
      <c r="WR349" s="92"/>
      <c r="WS349" s="92"/>
      <c r="WT349" s="92"/>
      <c r="WU349" s="92"/>
      <c r="WV349" s="92"/>
      <c r="WW349" s="92"/>
      <c r="WX349" s="92"/>
      <c r="WY349" s="92"/>
      <c r="WZ349" s="92"/>
      <c r="XA349" s="92"/>
      <c r="XB349" s="92"/>
      <c r="XC349" s="92"/>
      <c r="XD349" s="92"/>
      <c r="XE349" s="92"/>
      <c r="XF349" s="92"/>
      <c r="XG349" s="92"/>
      <c r="XH349" s="92"/>
      <c r="XI349" s="92"/>
      <c r="XJ349" s="92"/>
      <c r="XK349" s="92"/>
      <c r="XL349" s="92"/>
      <c r="XM349" s="92"/>
      <c r="XN349" s="92"/>
      <c r="XO349" s="92"/>
      <c r="XP349" s="92"/>
      <c r="XQ349" s="92"/>
      <c r="XR349" s="92"/>
      <c r="XS349" s="92"/>
      <c r="XT349" s="92"/>
      <c r="XU349" s="92"/>
      <c r="XV349" s="92"/>
      <c r="XW349" s="92"/>
      <c r="XX349" s="92"/>
      <c r="XY349" s="92"/>
      <c r="XZ349" s="92"/>
      <c r="YA349" s="92"/>
      <c r="YB349" s="92"/>
      <c r="YC349" s="92"/>
      <c r="YD349" s="92"/>
      <c r="YE349" s="92"/>
      <c r="YF349" s="92"/>
      <c r="YG349" s="92"/>
      <c r="YH349" s="92"/>
      <c r="YI349" s="92"/>
      <c r="YJ349" s="92"/>
      <c r="YK349" s="92"/>
      <c r="YL349" s="92"/>
      <c r="YM349" s="92"/>
      <c r="YN349" s="92"/>
      <c r="YO349" s="92"/>
      <c r="YP349" s="92"/>
      <c r="YQ349" s="92"/>
      <c r="YR349" s="92"/>
      <c r="YS349" s="92"/>
      <c r="YT349" s="92"/>
      <c r="YU349" s="92"/>
      <c r="YV349" s="92"/>
      <c r="YW349" s="92"/>
      <c r="YX349" s="92"/>
      <c r="YY349" s="92"/>
      <c r="YZ349" s="92"/>
      <c r="ZA349" s="92"/>
      <c r="ZB349" s="92"/>
      <c r="ZC349" s="92"/>
      <c r="ZD349" s="92"/>
      <c r="ZE349" s="92"/>
      <c r="ZF349" s="92"/>
      <c r="ZG349" s="92"/>
      <c r="ZH349" s="92"/>
      <c r="ZI349" s="92"/>
      <c r="ZJ349" s="92"/>
      <c r="ZK349" s="92"/>
      <c r="ZL349" s="92"/>
      <c r="ZM349" s="92"/>
      <c r="ZN349" s="92"/>
      <c r="ZO349" s="92"/>
      <c r="ZP349" s="92"/>
      <c r="ZQ349" s="92"/>
      <c r="ZR349" s="92"/>
      <c r="ZS349" s="92"/>
      <c r="ZT349" s="92"/>
      <c r="ZU349" s="92"/>
      <c r="ZV349" s="92"/>
      <c r="ZW349" s="92"/>
      <c r="ZX349" s="92"/>
      <c r="ZY349" s="92"/>
      <c r="ZZ349" s="92"/>
      <c r="AAA349" s="92"/>
      <c r="AAB349" s="92"/>
      <c r="AAC349" s="92"/>
      <c r="AAD349" s="92"/>
      <c r="AAE349" s="92"/>
      <c r="AAF349" s="92"/>
      <c r="AAG349" s="92"/>
      <c r="AAH349" s="92"/>
      <c r="AAI349" s="92"/>
      <c r="AAJ349" s="92"/>
      <c r="AAK349" s="92"/>
      <c r="AAL349" s="92"/>
      <c r="AAM349" s="92"/>
      <c r="AAN349" s="92"/>
      <c r="AAO349" s="92"/>
      <c r="AAP349" s="92"/>
      <c r="AAQ349" s="92"/>
      <c r="AAR349" s="92"/>
      <c r="AAS349" s="92"/>
      <c r="AAT349" s="92"/>
      <c r="AAU349" s="92"/>
      <c r="AAV349" s="92"/>
      <c r="AAW349" s="92"/>
      <c r="AAX349" s="92"/>
      <c r="AAY349" s="92"/>
      <c r="AAZ349" s="92"/>
      <c r="ABA349" s="92"/>
      <c r="ABB349" s="92"/>
      <c r="ABC349" s="92"/>
      <c r="ABD349" s="92"/>
      <c r="ABE349" s="92"/>
      <c r="ABF349" s="92"/>
      <c r="ABG349" s="92"/>
      <c r="ABH349" s="92"/>
      <c r="ABI349" s="92"/>
      <c r="ABJ349" s="92"/>
      <c r="ABK349" s="92"/>
      <c r="ABL349" s="92"/>
      <c r="ABM349" s="92"/>
      <c r="ABN349" s="92"/>
      <c r="ABO349" s="92"/>
      <c r="ABP349" s="92"/>
      <c r="ABQ349" s="92"/>
      <c r="ABR349" s="92"/>
      <c r="ABS349" s="92"/>
      <c r="ABT349" s="92"/>
      <c r="ABU349" s="92"/>
      <c r="ABV349" s="92"/>
      <c r="ABW349" s="92"/>
      <c r="ABX349" s="92"/>
      <c r="ABY349" s="92"/>
      <c r="ABZ349" s="92"/>
      <c r="ACA349" s="92"/>
      <c r="ACB349" s="92"/>
      <c r="ACC349" s="92"/>
      <c r="ACD349" s="92"/>
      <c r="ACE349" s="92"/>
      <c r="ACF349" s="92"/>
      <c r="ACG349" s="92"/>
      <c r="ACH349" s="92"/>
      <c r="ACI349" s="92"/>
      <c r="ACJ349" s="92"/>
      <c r="ACK349" s="92"/>
      <c r="ACL349" s="92"/>
      <c r="ACM349" s="92"/>
      <c r="ACN349" s="92"/>
      <c r="ACO349" s="92"/>
      <c r="ACP349" s="92"/>
      <c r="ACQ349" s="92"/>
      <c r="ACR349" s="92"/>
      <c r="ACS349" s="92"/>
      <c r="ACT349" s="92"/>
      <c r="ACU349" s="92"/>
      <c r="ACV349" s="92"/>
      <c r="ACW349" s="92"/>
      <c r="ACX349" s="92"/>
      <c r="ACY349" s="92"/>
      <c r="ACZ349" s="92"/>
      <c r="ADA349" s="92"/>
      <c r="ADB349" s="92"/>
      <c r="ADC349" s="92"/>
      <c r="ADD349" s="92"/>
      <c r="ADE349" s="92"/>
      <c r="ADF349" s="92"/>
      <c r="ADG349" s="92"/>
      <c r="ADH349" s="92"/>
      <c r="ADI349" s="92"/>
      <c r="ADJ349" s="92"/>
      <c r="ADK349" s="92"/>
      <c r="ADL349" s="92"/>
      <c r="ADM349" s="92"/>
      <c r="ADN349" s="92"/>
      <c r="ADO349" s="92"/>
      <c r="ADP349" s="92"/>
      <c r="ADQ349" s="92"/>
      <c r="ADR349" s="92"/>
      <c r="ADS349" s="92"/>
      <c r="ADT349" s="92"/>
      <c r="ADU349" s="92"/>
      <c r="ADV349" s="92"/>
      <c r="ADW349" s="92"/>
      <c r="ADX349" s="92"/>
      <c r="ADY349" s="92"/>
      <c r="ADZ349" s="92"/>
      <c r="AEA349" s="92"/>
      <c r="AEB349" s="92"/>
      <c r="AEC349" s="92"/>
      <c r="AED349" s="92"/>
      <c r="AEE349" s="92"/>
      <c r="AEF349" s="92"/>
      <c r="AEG349" s="92"/>
      <c r="AEH349" s="92"/>
      <c r="AEI349" s="92"/>
      <c r="AEJ349" s="92"/>
      <c r="AEK349" s="92"/>
      <c r="AEL349" s="92"/>
      <c r="AEM349" s="92"/>
      <c r="AEN349" s="92"/>
      <c r="AEO349" s="92"/>
      <c r="AEP349" s="92"/>
      <c r="AEQ349" s="92"/>
      <c r="AER349" s="92"/>
      <c r="AES349" s="92"/>
      <c r="AET349" s="92"/>
      <c r="AEU349" s="92"/>
      <c r="AEV349" s="92"/>
      <c r="AEW349" s="92"/>
      <c r="AEX349" s="92"/>
      <c r="AEY349" s="92"/>
      <c r="AEZ349" s="92"/>
      <c r="AFA349" s="92"/>
      <c r="AFB349" s="92"/>
      <c r="AFC349" s="92"/>
      <c r="AFD349" s="92"/>
      <c r="AFE349" s="92"/>
      <c r="AFF349" s="92"/>
      <c r="AFG349" s="92"/>
      <c r="AFH349" s="92"/>
      <c r="AFI349" s="92"/>
      <c r="AFJ349" s="92"/>
      <c r="AFK349" s="92"/>
      <c r="AFL349" s="92"/>
      <c r="AFM349" s="92"/>
      <c r="AFN349" s="92"/>
      <c r="AFO349" s="92"/>
      <c r="AFP349" s="92"/>
      <c r="AFQ349" s="92"/>
      <c r="AFR349" s="92"/>
      <c r="AFS349" s="92"/>
      <c r="AFT349" s="92"/>
      <c r="AFU349" s="92"/>
      <c r="AFV349" s="92"/>
      <c r="AFW349" s="92"/>
      <c r="AFX349" s="92"/>
      <c r="AFY349" s="92"/>
      <c r="AFZ349" s="92"/>
      <c r="AGA349" s="92"/>
      <c r="AGB349" s="92"/>
      <c r="AGC349" s="92"/>
      <c r="AGD349" s="92"/>
      <c r="AGE349" s="92"/>
      <c r="AGF349" s="92"/>
      <c r="AGG349" s="92"/>
      <c r="AGH349" s="92"/>
      <c r="AGI349" s="92"/>
      <c r="AGJ349" s="92"/>
      <c r="AGK349" s="92"/>
      <c r="AGL349" s="92"/>
      <c r="AGM349" s="92"/>
      <c r="AGN349" s="92"/>
      <c r="AGO349" s="92"/>
      <c r="AGP349" s="92"/>
      <c r="AGQ349" s="92"/>
      <c r="AGR349" s="92"/>
      <c r="AGS349" s="92"/>
      <c r="AGT349" s="92"/>
      <c r="AGU349" s="92"/>
      <c r="AGV349" s="92"/>
      <c r="AGW349" s="92"/>
      <c r="AGX349" s="92"/>
      <c r="AGY349" s="92"/>
      <c r="AGZ349" s="92"/>
      <c r="AHA349" s="92"/>
      <c r="AHB349" s="92"/>
      <c r="AHC349" s="92"/>
      <c r="AHD349" s="92"/>
      <c r="AHE349" s="92"/>
      <c r="AHF349" s="92"/>
      <c r="AHG349" s="92"/>
      <c r="AHH349" s="92"/>
      <c r="AHI349" s="92"/>
      <c r="AHJ349" s="92"/>
      <c r="AHK349" s="92"/>
      <c r="AHL349" s="92"/>
      <c r="AHM349" s="92"/>
      <c r="AHN349" s="92"/>
      <c r="AHO349" s="92"/>
      <c r="AHP349" s="92"/>
      <c r="AHQ349" s="92"/>
      <c r="AHR349" s="92"/>
      <c r="AHS349" s="92"/>
      <c r="AHT349" s="92"/>
      <c r="AHU349" s="92"/>
      <c r="AHV349" s="92"/>
      <c r="AHW349" s="92"/>
      <c r="AHX349" s="92"/>
      <c r="AHY349" s="92"/>
      <c r="AHZ349" s="92"/>
      <c r="AIA349" s="92"/>
      <c r="AIB349" s="92"/>
      <c r="AIC349" s="92"/>
      <c r="AID349" s="92"/>
      <c r="AIE349" s="92"/>
      <c r="AIF349" s="92"/>
      <c r="AIG349" s="92"/>
      <c r="AIH349" s="92"/>
      <c r="AII349" s="92"/>
      <c r="AIJ349" s="92"/>
      <c r="AIK349" s="92"/>
      <c r="AIL349" s="92"/>
      <c r="AIM349" s="92"/>
      <c r="AIN349" s="92"/>
      <c r="AIO349" s="92"/>
      <c r="AIP349" s="92"/>
      <c r="AIQ349" s="92"/>
      <c r="AIR349" s="92"/>
      <c r="AIS349" s="92"/>
      <c r="AIT349" s="92"/>
      <c r="AIU349" s="92"/>
      <c r="AIV349" s="92"/>
      <c r="AIW349" s="92"/>
      <c r="AIX349" s="92"/>
      <c r="AIY349" s="92"/>
      <c r="AIZ349" s="92"/>
      <c r="AJA349" s="92"/>
      <c r="AJB349" s="92"/>
      <c r="AJC349" s="92"/>
      <c r="AJD349" s="92"/>
      <c r="AJE349" s="92"/>
      <c r="AJF349" s="92"/>
      <c r="AJG349" s="92"/>
      <c r="AJH349" s="92"/>
      <c r="AJI349" s="92"/>
      <c r="AJJ349" s="92"/>
      <c r="AJK349" s="92"/>
    </row>
    <row r="350" spans="1:947" s="515" customFormat="1" ht="12.75" customHeight="1">
      <c r="A350" s="93"/>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c r="CK350" s="92"/>
      <c r="CL350" s="92"/>
      <c r="CM350" s="92"/>
      <c r="CN350" s="92"/>
      <c r="CO350" s="92"/>
      <c r="CP350" s="92"/>
      <c r="CQ350" s="92"/>
      <c r="CR350" s="92"/>
      <c r="CS350" s="92"/>
      <c r="CT350" s="92"/>
      <c r="CU350" s="92"/>
      <c r="CV350" s="92"/>
      <c r="CW350" s="92"/>
      <c r="CX350" s="92"/>
      <c r="CY350" s="92"/>
      <c r="CZ350" s="92"/>
      <c r="DA350" s="92"/>
      <c r="DB350" s="92"/>
      <c r="DC350" s="92"/>
      <c r="DD350" s="92"/>
      <c r="DE350" s="92"/>
      <c r="DF350" s="92"/>
      <c r="DG350" s="92"/>
      <c r="DH350" s="92"/>
      <c r="DI350" s="92"/>
      <c r="DJ350" s="92"/>
      <c r="DK350" s="92"/>
      <c r="DL350" s="92"/>
      <c r="DM350" s="92"/>
      <c r="DN350" s="92"/>
      <c r="DO350" s="92"/>
      <c r="DP350" s="92"/>
      <c r="DQ350" s="92"/>
      <c r="DR350" s="92"/>
      <c r="DS350" s="92"/>
      <c r="DT350" s="92"/>
      <c r="DU350" s="92"/>
      <c r="DV350" s="92"/>
      <c r="DW350" s="92"/>
      <c r="DX350" s="92"/>
      <c r="DY350" s="92"/>
      <c r="DZ350" s="92"/>
      <c r="EA350" s="92"/>
      <c r="EB350" s="92"/>
      <c r="EC350" s="92"/>
      <c r="ED350" s="92"/>
      <c r="EE350" s="92"/>
      <c r="EF350" s="92"/>
      <c r="EG350" s="92"/>
      <c r="EH350" s="92"/>
      <c r="EI350" s="92"/>
      <c r="EJ350" s="92"/>
      <c r="EK350" s="92"/>
      <c r="EL350" s="92"/>
      <c r="EM350" s="92"/>
      <c r="EN350" s="92"/>
      <c r="EO350" s="92"/>
      <c r="EP350" s="92"/>
      <c r="EQ350" s="92"/>
      <c r="ER350" s="92"/>
      <c r="ES350" s="92"/>
      <c r="ET350" s="92"/>
      <c r="EU350" s="92"/>
      <c r="EV350" s="92"/>
      <c r="EW350" s="92"/>
      <c r="EX350" s="92"/>
      <c r="EY350" s="92"/>
      <c r="EZ350" s="92"/>
      <c r="FA350" s="92"/>
      <c r="FB350" s="92"/>
      <c r="FC350" s="92"/>
      <c r="FD350" s="92"/>
      <c r="FE350" s="92"/>
      <c r="FF350" s="92"/>
      <c r="FG350" s="92"/>
      <c r="FH350" s="92"/>
      <c r="FI350" s="92"/>
      <c r="FJ350" s="92"/>
      <c r="FK350" s="92"/>
      <c r="FL350" s="92"/>
      <c r="FM350" s="92"/>
      <c r="FN350" s="92"/>
      <c r="FO350" s="92"/>
      <c r="FP350" s="92"/>
      <c r="FQ350" s="92"/>
      <c r="FR350" s="92"/>
      <c r="FS350" s="92"/>
      <c r="FT350" s="92"/>
      <c r="FU350" s="92"/>
      <c r="FV350" s="92"/>
      <c r="FW350" s="92"/>
      <c r="FX350" s="92"/>
      <c r="FY350" s="92"/>
      <c r="FZ350" s="92"/>
      <c r="GA350" s="92"/>
      <c r="GB350" s="92"/>
      <c r="GC350" s="92"/>
      <c r="GD350" s="92"/>
      <c r="GE350" s="92"/>
      <c r="GF350" s="92"/>
      <c r="GG350" s="92"/>
      <c r="GH350" s="92"/>
      <c r="GI350" s="92"/>
      <c r="GJ350" s="92"/>
      <c r="GK350" s="92"/>
      <c r="GL350" s="92"/>
      <c r="GM350" s="92"/>
      <c r="GN350" s="92"/>
      <c r="GO350" s="92"/>
      <c r="GP350" s="92"/>
      <c r="GQ350" s="92"/>
      <c r="GR350" s="92"/>
      <c r="GS350" s="92"/>
      <c r="GT350" s="92"/>
      <c r="GU350" s="92"/>
      <c r="GV350" s="92"/>
      <c r="GW350" s="92"/>
      <c r="GX350" s="92"/>
      <c r="GY350" s="92"/>
      <c r="GZ350" s="92"/>
      <c r="HA350" s="92"/>
      <c r="HB350" s="92"/>
      <c r="HC350" s="92"/>
      <c r="HD350" s="92"/>
      <c r="HE350" s="92"/>
      <c r="HF350" s="92"/>
      <c r="HG350" s="92"/>
      <c r="HH350" s="92"/>
      <c r="HI350" s="92"/>
      <c r="HJ350" s="92"/>
      <c r="HK350" s="92"/>
      <c r="HL350" s="92"/>
      <c r="HM350" s="92"/>
      <c r="HN350" s="92"/>
      <c r="HO350" s="92"/>
      <c r="HP350" s="92"/>
      <c r="HQ350" s="92"/>
      <c r="HR350" s="92"/>
      <c r="HS350" s="92"/>
      <c r="HT350" s="92"/>
      <c r="HU350" s="92"/>
      <c r="HV350" s="92"/>
      <c r="HW350" s="92"/>
      <c r="HX350" s="92"/>
      <c r="HY350" s="92"/>
      <c r="HZ350" s="92"/>
      <c r="IA350" s="92"/>
      <c r="IB350" s="92"/>
      <c r="IC350" s="92"/>
      <c r="ID350" s="92"/>
      <c r="IE350" s="92"/>
      <c r="IF350" s="92"/>
      <c r="IG350" s="92"/>
      <c r="IH350" s="92"/>
      <c r="II350" s="92"/>
      <c r="IJ350" s="92"/>
      <c r="IK350" s="92"/>
      <c r="IL350" s="92"/>
      <c r="IM350" s="92"/>
      <c r="IN350" s="92"/>
      <c r="IO350" s="92"/>
      <c r="IP350" s="92"/>
      <c r="IQ350" s="92"/>
      <c r="IR350" s="92"/>
      <c r="IS350" s="92"/>
      <c r="IT350" s="92"/>
      <c r="IU350" s="92"/>
      <c r="IV350" s="92"/>
      <c r="IW350" s="92"/>
      <c r="IX350" s="92"/>
      <c r="IY350" s="92"/>
      <c r="IZ350" s="92"/>
      <c r="JA350" s="92"/>
      <c r="JB350" s="92"/>
      <c r="JC350" s="92"/>
      <c r="JD350" s="92"/>
      <c r="JE350" s="92"/>
      <c r="JF350" s="92"/>
      <c r="JG350" s="92"/>
      <c r="JH350" s="92"/>
      <c r="JI350" s="92"/>
      <c r="JJ350" s="92"/>
      <c r="JK350" s="92"/>
      <c r="JL350" s="92"/>
      <c r="JM350" s="92"/>
      <c r="JN350" s="92"/>
      <c r="JO350" s="92"/>
      <c r="JP350" s="92"/>
      <c r="JQ350" s="92"/>
      <c r="JR350" s="92"/>
      <c r="JS350" s="92"/>
      <c r="JT350" s="92"/>
      <c r="JU350" s="92"/>
      <c r="JV350" s="92"/>
      <c r="JW350" s="92"/>
      <c r="JX350" s="92"/>
      <c r="JY350" s="92"/>
      <c r="JZ350" s="92"/>
      <c r="KA350" s="92"/>
      <c r="KB350" s="92"/>
      <c r="KC350" s="92"/>
      <c r="KD350" s="92"/>
      <c r="KE350" s="92"/>
      <c r="KF350" s="92"/>
      <c r="KG350" s="92"/>
      <c r="KH350" s="92"/>
      <c r="KI350" s="92"/>
      <c r="KJ350" s="92"/>
      <c r="KK350" s="92"/>
      <c r="KL350" s="92"/>
      <c r="KM350" s="92"/>
      <c r="KN350" s="92"/>
      <c r="KO350" s="92"/>
      <c r="KP350" s="92"/>
      <c r="KQ350" s="92"/>
      <c r="KR350" s="92"/>
      <c r="KS350" s="92"/>
      <c r="KT350" s="92"/>
      <c r="KU350" s="92"/>
      <c r="KV350" s="92"/>
      <c r="KW350" s="92"/>
      <c r="KX350" s="92"/>
      <c r="KY350" s="92"/>
      <c r="KZ350" s="92"/>
      <c r="LA350" s="92"/>
      <c r="LB350" s="92"/>
      <c r="LC350" s="92"/>
      <c r="LD350" s="92"/>
      <c r="LE350" s="92"/>
      <c r="LF350" s="92"/>
      <c r="LG350" s="92"/>
      <c r="LH350" s="92"/>
      <c r="LI350" s="92"/>
      <c r="LJ350" s="92"/>
      <c r="LK350" s="92"/>
      <c r="LL350" s="92"/>
      <c r="LM350" s="92"/>
      <c r="LN350" s="92"/>
      <c r="LO350" s="92"/>
      <c r="LP350" s="92"/>
      <c r="LQ350" s="92"/>
      <c r="LR350" s="92"/>
      <c r="LS350" s="92"/>
      <c r="LT350" s="92"/>
      <c r="LU350" s="92"/>
      <c r="LV350" s="92"/>
      <c r="LW350" s="92"/>
      <c r="LX350" s="92"/>
      <c r="LY350" s="92"/>
      <c r="LZ350" s="92"/>
      <c r="MA350" s="92"/>
      <c r="MB350" s="92"/>
      <c r="MC350" s="92"/>
      <c r="MD350" s="92"/>
      <c r="ME350" s="92"/>
      <c r="MF350" s="92"/>
      <c r="MG350" s="92"/>
      <c r="MH350" s="92"/>
      <c r="MI350" s="92"/>
      <c r="MJ350" s="92"/>
      <c r="MK350" s="92"/>
      <c r="ML350" s="92"/>
      <c r="MM350" s="92"/>
      <c r="MN350" s="92"/>
      <c r="MO350" s="92"/>
      <c r="MP350" s="92"/>
      <c r="MQ350" s="92"/>
      <c r="MR350" s="92"/>
      <c r="MS350" s="92"/>
      <c r="MT350" s="92"/>
      <c r="MU350" s="92"/>
      <c r="MV350" s="92"/>
      <c r="MW350" s="92"/>
      <c r="MX350" s="92"/>
      <c r="MY350" s="92"/>
      <c r="MZ350" s="92"/>
      <c r="NA350" s="92"/>
      <c r="NB350" s="92"/>
      <c r="NC350" s="92"/>
      <c r="ND350" s="92"/>
      <c r="NE350" s="92"/>
      <c r="NF350" s="92"/>
      <c r="NG350" s="92"/>
      <c r="NH350" s="92"/>
      <c r="NI350" s="92"/>
      <c r="NJ350" s="92"/>
      <c r="NK350" s="92"/>
      <c r="NL350" s="92"/>
      <c r="NM350" s="92"/>
      <c r="NN350" s="92"/>
      <c r="NO350" s="92"/>
      <c r="NP350" s="92"/>
      <c r="NQ350" s="92"/>
      <c r="NR350" s="92"/>
      <c r="NS350" s="92"/>
      <c r="NT350" s="92"/>
      <c r="NU350" s="92"/>
      <c r="NV350" s="92"/>
      <c r="NW350" s="92"/>
      <c r="NX350" s="92"/>
      <c r="NY350" s="92"/>
      <c r="NZ350" s="92"/>
      <c r="OA350" s="92"/>
      <c r="OB350" s="92"/>
      <c r="OC350" s="92"/>
      <c r="OD350" s="92"/>
      <c r="OE350" s="92"/>
      <c r="OF350" s="92"/>
      <c r="OG350" s="92"/>
      <c r="OH350" s="92"/>
      <c r="OI350" s="92"/>
      <c r="OJ350" s="92"/>
      <c r="OK350" s="92"/>
      <c r="OL350" s="92"/>
      <c r="OM350" s="92"/>
      <c r="ON350" s="92"/>
      <c r="OO350" s="92"/>
      <c r="OP350" s="92"/>
      <c r="OQ350" s="92"/>
      <c r="OR350" s="92"/>
      <c r="OS350" s="92"/>
      <c r="OT350" s="92"/>
      <c r="OU350" s="92"/>
      <c r="OV350" s="92"/>
      <c r="OW350" s="92"/>
      <c r="OX350" s="92"/>
      <c r="OY350" s="92"/>
      <c r="OZ350" s="92"/>
      <c r="PA350" s="92"/>
      <c r="PB350" s="92"/>
      <c r="PC350" s="92"/>
      <c r="PD350" s="92"/>
      <c r="PE350" s="92"/>
      <c r="PF350" s="92"/>
      <c r="PG350" s="92"/>
      <c r="PH350" s="92"/>
      <c r="PI350" s="92"/>
      <c r="PJ350" s="92"/>
      <c r="PK350" s="92"/>
      <c r="PL350" s="92"/>
      <c r="PM350" s="92"/>
      <c r="PN350" s="92"/>
      <c r="PO350" s="92"/>
      <c r="PP350" s="92"/>
      <c r="PQ350" s="92"/>
      <c r="PR350" s="92"/>
      <c r="PS350" s="92"/>
      <c r="PT350" s="92"/>
      <c r="PU350" s="92"/>
      <c r="PV350" s="92"/>
      <c r="PW350" s="92"/>
      <c r="PX350" s="92"/>
      <c r="PY350" s="92"/>
      <c r="PZ350" s="92"/>
      <c r="QA350" s="92"/>
      <c r="QB350" s="92"/>
      <c r="QC350" s="92"/>
      <c r="QD350" s="92"/>
      <c r="QE350" s="92"/>
      <c r="QF350" s="92"/>
      <c r="QG350" s="92"/>
      <c r="QH350" s="92"/>
      <c r="QI350" s="92"/>
      <c r="QJ350" s="92"/>
      <c r="QK350" s="92"/>
      <c r="QL350" s="92"/>
      <c r="QM350" s="92"/>
      <c r="QN350" s="92"/>
      <c r="QO350" s="92"/>
      <c r="QP350" s="92"/>
      <c r="QQ350" s="92"/>
      <c r="QR350" s="92"/>
      <c r="QS350" s="92"/>
      <c r="QT350" s="92"/>
      <c r="QU350" s="92"/>
      <c r="QV350" s="92"/>
      <c r="QW350" s="92"/>
      <c r="QX350" s="92"/>
      <c r="QY350" s="92"/>
      <c r="QZ350" s="92"/>
      <c r="RA350" s="92"/>
      <c r="RB350" s="92"/>
      <c r="RC350" s="92"/>
      <c r="RD350" s="92"/>
      <c r="RE350" s="92"/>
      <c r="RF350" s="92"/>
      <c r="RG350" s="92"/>
      <c r="RH350" s="92"/>
      <c r="RI350" s="92"/>
      <c r="RJ350" s="92"/>
      <c r="RK350" s="92"/>
      <c r="RL350" s="92"/>
      <c r="RM350" s="92"/>
      <c r="RN350" s="92"/>
      <c r="RO350" s="92"/>
      <c r="RP350" s="92"/>
      <c r="RQ350" s="92"/>
      <c r="RR350" s="92"/>
      <c r="RS350" s="92"/>
      <c r="RT350" s="92"/>
      <c r="RU350" s="92"/>
      <c r="RV350" s="92"/>
      <c r="RW350" s="92"/>
      <c r="RX350" s="92"/>
      <c r="RY350" s="92"/>
      <c r="RZ350" s="92"/>
      <c r="SA350" s="92"/>
      <c r="SB350" s="92"/>
      <c r="SC350" s="92"/>
      <c r="SD350" s="92"/>
      <c r="SE350" s="92"/>
      <c r="SF350" s="92"/>
      <c r="SG350" s="92"/>
      <c r="SH350" s="92"/>
      <c r="SI350" s="92"/>
      <c r="SJ350" s="92"/>
      <c r="SK350" s="92"/>
      <c r="SL350" s="92"/>
      <c r="SM350" s="92"/>
      <c r="SN350" s="92"/>
      <c r="SO350" s="92"/>
      <c r="SP350" s="92"/>
      <c r="SQ350" s="92"/>
      <c r="SR350" s="92"/>
      <c r="SS350" s="92"/>
      <c r="ST350" s="92"/>
      <c r="SU350" s="92"/>
      <c r="SV350" s="92"/>
      <c r="SW350" s="92"/>
      <c r="SX350" s="92"/>
      <c r="SY350" s="92"/>
      <c r="SZ350" s="92"/>
      <c r="TA350" s="92"/>
      <c r="TB350" s="92"/>
      <c r="TC350" s="92"/>
      <c r="TD350" s="92"/>
      <c r="TE350" s="92"/>
      <c r="TF350" s="92"/>
      <c r="TG350" s="92"/>
      <c r="TH350" s="92"/>
      <c r="TI350" s="92"/>
      <c r="TJ350" s="92"/>
      <c r="TK350" s="92"/>
      <c r="TL350" s="92"/>
      <c r="TM350" s="92"/>
      <c r="TN350" s="92"/>
      <c r="TO350" s="92"/>
      <c r="TP350" s="92"/>
      <c r="TQ350" s="92"/>
      <c r="TR350" s="92"/>
      <c r="TS350" s="92"/>
      <c r="TT350" s="92"/>
      <c r="TU350" s="92"/>
      <c r="TV350" s="92"/>
      <c r="TW350" s="92"/>
      <c r="TX350" s="92"/>
      <c r="TY350" s="92"/>
      <c r="TZ350" s="92"/>
      <c r="UA350" s="92"/>
      <c r="UB350" s="92"/>
      <c r="UC350" s="92"/>
      <c r="UD350" s="92"/>
      <c r="UE350" s="92"/>
      <c r="UF350" s="92"/>
      <c r="UG350" s="92"/>
      <c r="UH350" s="92"/>
      <c r="UI350" s="92"/>
      <c r="UJ350" s="92"/>
      <c r="UK350" s="92"/>
      <c r="UL350" s="92"/>
      <c r="UM350" s="92"/>
      <c r="UN350" s="92"/>
      <c r="UO350" s="92"/>
      <c r="UP350" s="92"/>
      <c r="UQ350" s="92"/>
      <c r="UR350" s="92"/>
      <c r="US350" s="92"/>
      <c r="UT350" s="92"/>
      <c r="UU350" s="92"/>
      <c r="UV350" s="92"/>
      <c r="UW350" s="92"/>
      <c r="UX350" s="92"/>
      <c r="UY350" s="92"/>
      <c r="UZ350" s="92"/>
      <c r="VA350" s="92"/>
      <c r="VB350" s="92"/>
      <c r="VC350" s="92"/>
      <c r="VD350" s="92"/>
      <c r="VE350" s="92"/>
      <c r="VF350" s="92"/>
      <c r="VG350" s="92"/>
      <c r="VH350" s="92"/>
      <c r="VI350" s="92"/>
      <c r="VJ350" s="92"/>
      <c r="VK350" s="92"/>
      <c r="VL350" s="92"/>
      <c r="VM350" s="92"/>
      <c r="VN350" s="92"/>
      <c r="VO350" s="92"/>
      <c r="VP350" s="92"/>
      <c r="VQ350" s="92"/>
      <c r="VR350" s="92"/>
      <c r="VS350" s="92"/>
      <c r="VT350" s="92"/>
      <c r="VU350" s="92"/>
      <c r="VV350" s="92"/>
      <c r="VW350" s="92"/>
      <c r="VX350" s="92"/>
      <c r="VY350" s="92"/>
      <c r="VZ350" s="92"/>
      <c r="WA350" s="92"/>
      <c r="WB350" s="92"/>
      <c r="WC350" s="92"/>
      <c r="WD350" s="92"/>
      <c r="WE350" s="92"/>
      <c r="WF350" s="92"/>
      <c r="WG350" s="92"/>
      <c r="WH350" s="92"/>
      <c r="WI350" s="92"/>
      <c r="WJ350" s="92"/>
      <c r="WK350" s="92"/>
      <c r="WL350" s="92"/>
      <c r="WM350" s="92"/>
      <c r="WN350" s="92"/>
      <c r="WO350" s="92"/>
      <c r="WP350" s="92"/>
      <c r="WQ350" s="92"/>
      <c r="WR350" s="92"/>
      <c r="WS350" s="92"/>
      <c r="WT350" s="92"/>
      <c r="WU350" s="92"/>
      <c r="WV350" s="92"/>
      <c r="WW350" s="92"/>
      <c r="WX350" s="92"/>
      <c r="WY350" s="92"/>
      <c r="WZ350" s="92"/>
      <c r="XA350" s="92"/>
      <c r="XB350" s="92"/>
      <c r="XC350" s="92"/>
      <c r="XD350" s="92"/>
      <c r="XE350" s="92"/>
      <c r="XF350" s="92"/>
      <c r="XG350" s="92"/>
      <c r="XH350" s="92"/>
      <c r="XI350" s="92"/>
      <c r="XJ350" s="92"/>
      <c r="XK350" s="92"/>
      <c r="XL350" s="92"/>
      <c r="XM350" s="92"/>
      <c r="XN350" s="92"/>
      <c r="XO350" s="92"/>
      <c r="XP350" s="92"/>
      <c r="XQ350" s="92"/>
      <c r="XR350" s="92"/>
      <c r="XS350" s="92"/>
      <c r="XT350" s="92"/>
      <c r="XU350" s="92"/>
      <c r="XV350" s="92"/>
      <c r="XW350" s="92"/>
      <c r="XX350" s="92"/>
      <c r="XY350" s="92"/>
      <c r="XZ350" s="92"/>
      <c r="YA350" s="92"/>
      <c r="YB350" s="92"/>
      <c r="YC350" s="92"/>
      <c r="YD350" s="92"/>
      <c r="YE350" s="92"/>
      <c r="YF350" s="92"/>
      <c r="YG350" s="92"/>
      <c r="YH350" s="92"/>
      <c r="YI350" s="92"/>
      <c r="YJ350" s="92"/>
      <c r="YK350" s="92"/>
      <c r="YL350" s="92"/>
      <c r="YM350" s="92"/>
      <c r="YN350" s="92"/>
      <c r="YO350" s="92"/>
      <c r="YP350" s="92"/>
      <c r="YQ350" s="92"/>
      <c r="YR350" s="92"/>
      <c r="YS350" s="92"/>
      <c r="YT350" s="92"/>
      <c r="YU350" s="92"/>
      <c r="YV350" s="92"/>
      <c r="YW350" s="92"/>
      <c r="YX350" s="92"/>
      <c r="YY350" s="92"/>
      <c r="YZ350" s="92"/>
      <c r="ZA350" s="92"/>
      <c r="ZB350" s="92"/>
      <c r="ZC350" s="92"/>
      <c r="ZD350" s="92"/>
      <c r="ZE350" s="92"/>
      <c r="ZF350" s="92"/>
      <c r="ZG350" s="92"/>
      <c r="ZH350" s="92"/>
      <c r="ZI350" s="92"/>
      <c r="ZJ350" s="92"/>
      <c r="ZK350" s="92"/>
      <c r="ZL350" s="92"/>
      <c r="ZM350" s="92"/>
      <c r="ZN350" s="92"/>
      <c r="ZO350" s="92"/>
      <c r="ZP350" s="92"/>
      <c r="ZQ350" s="92"/>
      <c r="ZR350" s="92"/>
      <c r="ZS350" s="92"/>
      <c r="ZT350" s="92"/>
      <c r="ZU350" s="92"/>
      <c r="ZV350" s="92"/>
      <c r="ZW350" s="92"/>
      <c r="ZX350" s="92"/>
      <c r="ZY350" s="92"/>
      <c r="ZZ350" s="92"/>
      <c r="AAA350" s="92"/>
      <c r="AAB350" s="92"/>
      <c r="AAC350" s="92"/>
      <c r="AAD350" s="92"/>
      <c r="AAE350" s="92"/>
      <c r="AAF350" s="92"/>
      <c r="AAG350" s="92"/>
      <c r="AAH350" s="92"/>
      <c r="AAI350" s="92"/>
      <c r="AAJ350" s="92"/>
      <c r="AAK350" s="92"/>
      <c r="AAL350" s="92"/>
      <c r="AAM350" s="92"/>
      <c r="AAN350" s="92"/>
      <c r="AAO350" s="92"/>
      <c r="AAP350" s="92"/>
      <c r="AAQ350" s="92"/>
      <c r="AAR350" s="92"/>
      <c r="AAS350" s="92"/>
      <c r="AAT350" s="92"/>
      <c r="AAU350" s="92"/>
      <c r="AAV350" s="92"/>
      <c r="AAW350" s="92"/>
      <c r="AAX350" s="92"/>
      <c r="AAY350" s="92"/>
      <c r="AAZ350" s="92"/>
      <c r="ABA350" s="92"/>
      <c r="ABB350" s="92"/>
      <c r="ABC350" s="92"/>
      <c r="ABD350" s="92"/>
      <c r="ABE350" s="92"/>
      <c r="ABF350" s="92"/>
      <c r="ABG350" s="92"/>
      <c r="ABH350" s="92"/>
      <c r="ABI350" s="92"/>
      <c r="ABJ350" s="92"/>
      <c r="ABK350" s="92"/>
      <c r="ABL350" s="92"/>
      <c r="ABM350" s="92"/>
      <c r="ABN350" s="92"/>
      <c r="ABO350" s="92"/>
      <c r="ABP350" s="92"/>
      <c r="ABQ350" s="92"/>
      <c r="ABR350" s="92"/>
      <c r="ABS350" s="92"/>
      <c r="ABT350" s="92"/>
      <c r="ABU350" s="92"/>
      <c r="ABV350" s="92"/>
      <c r="ABW350" s="92"/>
      <c r="ABX350" s="92"/>
      <c r="ABY350" s="92"/>
      <c r="ABZ350" s="92"/>
      <c r="ACA350" s="92"/>
      <c r="ACB350" s="92"/>
      <c r="ACC350" s="92"/>
      <c r="ACD350" s="92"/>
      <c r="ACE350" s="92"/>
      <c r="ACF350" s="92"/>
      <c r="ACG350" s="92"/>
      <c r="ACH350" s="92"/>
      <c r="ACI350" s="92"/>
      <c r="ACJ350" s="92"/>
      <c r="ACK350" s="92"/>
      <c r="ACL350" s="92"/>
      <c r="ACM350" s="92"/>
      <c r="ACN350" s="92"/>
      <c r="ACO350" s="92"/>
      <c r="ACP350" s="92"/>
      <c r="ACQ350" s="92"/>
      <c r="ACR350" s="92"/>
      <c r="ACS350" s="92"/>
      <c r="ACT350" s="92"/>
      <c r="ACU350" s="92"/>
      <c r="ACV350" s="92"/>
      <c r="ACW350" s="92"/>
      <c r="ACX350" s="92"/>
      <c r="ACY350" s="92"/>
      <c r="ACZ350" s="92"/>
      <c r="ADA350" s="92"/>
      <c r="ADB350" s="92"/>
      <c r="ADC350" s="92"/>
      <c r="ADD350" s="92"/>
      <c r="ADE350" s="92"/>
      <c r="ADF350" s="92"/>
      <c r="ADG350" s="92"/>
      <c r="ADH350" s="92"/>
      <c r="ADI350" s="92"/>
      <c r="ADJ350" s="92"/>
      <c r="ADK350" s="92"/>
      <c r="ADL350" s="92"/>
      <c r="ADM350" s="92"/>
      <c r="ADN350" s="92"/>
      <c r="ADO350" s="92"/>
      <c r="ADP350" s="92"/>
      <c r="ADQ350" s="92"/>
      <c r="ADR350" s="92"/>
      <c r="ADS350" s="92"/>
      <c r="ADT350" s="92"/>
      <c r="ADU350" s="92"/>
      <c r="ADV350" s="92"/>
      <c r="ADW350" s="92"/>
      <c r="ADX350" s="92"/>
      <c r="ADY350" s="92"/>
      <c r="ADZ350" s="92"/>
      <c r="AEA350" s="92"/>
      <c r="AEB350" s="92"/>
      <c r="AEC350" s="92"/>
      <c r="AED350" s="92"/>
      <c r="AEE350" s="92"/>
      <c r="AEF350" s="92"/>
      <c r="AEG350" s="92"/>
      <c r="AEH350" s="92"/>
      <c r="AEI350" s="92"/>
      <c r="AEJ350" s="92"/>
      <c r="AEK350" s="92"/>
      <c r="AEL350" s="92"/>
      <c r="AEM350" s="92"/>
      <c r="AEN350" s="92"/>
      <c r="AEO350" s="92"/>
      <c r="AEP350" s="92"/>
      <c r="AEQ350" s="92"/>
      <c r="AER350" s="92"/>
      <c r="AES350" s="92"/>
      <c r="AET350" s="92"/>
      <c r="AEU350" s="92"/>
      <c r="AEV350" s="92"/>
      <c r="AEW350" s="92"/>
      <c r="AEX350" s="92"/>
      <c r="AEY350" s="92"/>
      <c r="AEZ350" s="92"/>
      <c r="AFA350" s="92"/>
      <c r="AFB350" s="92"/>
      <c r="AFC350" s="92"/>
      <c r="AFD350" s="92"/>
      <c r="AFE350" s="92"/>
      <c r="AFF350" s="92"/>
      <c r="AFG350" s="92"/>
      <c r="AFH350" s="92"/>
      <c r="AFI350" s="92"/>
      <c r="AFJ350" s="92"/>
      <c r="AFK350" s="92"/>
      <c r="AFL350" s="92"/>
      <c r="AFM350" s="92"/>
      <c r="AFN350" s="92"/>
      <c r="AFO350" s="92"/>
      <c r="AFP350" s="92"/>
      <c r="AFQ350" s="92"/>
      <c r="AFR350" s="92"/>
      <c r="AFS350" s="92"/>
      <c r="AFT350" s="92"/>
      <c r="AFU350" s="92"/>
      <c r="AFV350" s="92"/>
      <c r="AFW350" s="92"/>
      <c r="AFX350" s="92"/>
      <c r="AFY350" s="92"/>
      <c r="AFZ350" s="92"/>
      <c r="AGA350" s="92"/>
      <c r="AGB350" s="92"/>
      <c r="AGC350" s="92"/>
      <c r="AGD350" s="92"/>
      <c r="AGE350" s="92"/>
      <c r="AGF350" s="92"/>
      <c r="AGG350" s="92"/>
      <c r="AGH350" s="92"/>
      <c r="AGI350" s="92"/>
      <c r="AGJ350" s="92"/>
      <c r="AGK350" s="92"/>
      <c r="AGL350" s="92"/>
      <c r="AGM350" s="92"/>
      <c r="AGN350" s="92"/>
      <c r="AGO350" s="92"/>
      <c r="AGP350" s="92"/>
      <c r="AGQ350" s="92"/>
      <c r="AGR350" s="92"/>
      <c r="AGS350" s="92"/>
      <c r="AGT350" s="92"/>
      <c r="AGU350" s="92"/>
      <c r="AGV350" s="92"/>
      <c r="AGW350" s="92"/>
      <c r="AGX350" s="92"/>
      <c r="AGY350" s="92"/>
      <c r="AGZ350" s="92"/>
      <c r="AHA350" s="92"/>
      <c r="AHB350" s="92"/>
      <c r="AHC350" s="92"/>
      <c r="AHD350" s="92"/>
      <c r="AHE350" s="92"/>
      <c r="AHF350" s="92"/>
      <c r="AHG350" s="92"/>
      <c r="AHH350" s="92"/>
      <c r="AHI350" s="92"/>
      <c r="AHJ350" s="92"/>
      <c r="AHK350" s="92"/>
      <c r="AHL350" s="92"/>
      <c r="AHM350" s="92"/>
      <c r="AHN350" s="92"/>
      <c r="AHO350" s="92"/>
      <c r="AHP350" s="92"/>
      <c r="AHQ350" s="92"/>
      <c r="AHR350" s="92"/>
      <c r="AHS350" s="92"/>
      <c r="AHT350" s="92"/>
      <c r="AHU350" s="92"/>
      <c r="AHV350" s="92"/>
      <c r="AHW350" s="92"/>
      <c r="AHX350" s="92"/>
      <c r="AHY350" s="92"/>
      <c r="AHZ350" s="92"/>
      <c r="AIA350" s="92"/>
      <c r="AIB350" s="92"/>
      <c r="AIC350" s="92"/>
      <c r="AID350" s="92"/>
      <c r="AIE350" s="92"/>
      <c r="AIF350" s="92"/>
      <c r="AIG350" s="92"/>
      <c r="AIH350" s="92"/>
      <c r="AII350" s="92"/>
      <c r="AIJ350" s="92"/>
      <c r="AIK350" s="92"/>
      <c r="AIL350" s="92"/>
      <c r="AIM350" s="92"/>
      <c r="AIN350" s="92"/>
      <c r="AIO350" s="92"/>
      <c r="AIP350" s="92"/>
      <c r="AIQ350" s="92"/>
      <c r="AIR350" s="92"/>
      <c r="AIS350" s="92"/>
      <c r="AIT350" s="92"/>
      <c r="AIU350" s="92"/>
      <c r="AIV350" s="92"/>
      <c r="AIW350" s="92"/>
      <c r="AIX350" s="92"/>
      <c r="AIY350" s="92"/>
      <c r="AIZ350" s="92"/>
      <c r="AJA350" s="92"/>
      <c r="AJB350" s="92"/>
      <c r="AJC350" s="92"/>
      <c r="AJD350" s="92"/>
      <c r="AJE350" s="92"/>
      <c r="AJF350" s="92"/>
      <c r="AJG350" s="92"/>
      <c r="AJH350" s="92"/>
      <c r="AJI350" s="92"/>
      <c r="AJJ350" s="92"/>
      <c r="AJK350" s="92"/>
    </row>
    <row r="351" spans="1:947" s="515" customFormat="1" ht="12.75" customHeight="1">
      <c r="A351" s="93"/>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c r="CK351" s="92"/>
      <c r="CL351" s="92"/>
      <c r="CM351" s="92"/>
      <c r="CN351" s="92"/>
      <c r="CO351" s="92"/>
      <c r="CP351" s="92"/>
      <c r="CQ351" s="92"/>
      <c r="CR351" s="92"/>
      <c r="CS351" s="92"/>
      <c r="CT351" s="92"/>
      <c r="CU351" s="92"/>
      <c r="CV351" s="92"/>
      <c r="CW351" s="92"/>
      <c r="CX351" s="92"/>
      <c r="CY351" s="92"/>
      <c r="CZ351" s="92"/>
      <c r="DA351" s="92"/>
      <c r="DB351" s="92"/>
      <c r="DC351" s="92"/>
      <c r="DD351" s="92"/>
      <c r="DE351" s="92"/>
      <c r="DF351" s="92"/>
      <c r="DG351" s="92"/>
      <c r="DH351" s="92"/>
      <c r="DI351" s="92"/>
      <c r="DJ351" s="92"/>
      <c r="DK351" s="92"/>
      <c r="DL351" s="92"/>
      <c r="DM351" s="92"/>
      <c r="DN351" s="92"/>
      <c r="DO351" s="92"/>
      <c r="DP351" s="92"/>
      <c r="DQ351" s="92"/>
      <c r="DR351" s="92"/>
      <c r="DS351" s="92"/>
      <c r="DT351" s="92"/>
      <c r="DU351" s="92"/>
      <c r="DV351" s="92"/>
      <c r="DW351" s="92"/>
      <c r="DX351" s="92"/>
      <c r="DY351" s="92"/>
      <c r="DZ351" s="92"/>
      <c r="EA351" s="92"/>
      <c r="EB351" s="92"/>
      <c r="EC351" s="92"/>
      <c r="ED351" s="92"/>
      <c r="EE351" s="92"/>
      <c r="EF351" s="92"/>
      <c r="EG351" s="92"/>
      <c r="EH351" s="92"/>
      <c r="EI351" s="92"/>
      <c r="EJ351" s="92"/>
      <c r="EK351" s="92"/>
      <c r="EL351" s="92"/>
      <c r="EM351" s="92"/>
      <c r="EN351" s="92"/>
      <c r="EO351" s="92"/>
      <c r="EP351" s="92"/>
      <c r="EQ351" s="92"/>
      <c r="ER351" s="92"/>
      <c r="ES351" s="92"/>
      <c r="ET351" s="92"/>
      <c r="EU351" s="92"/>
      <c r="EV351" s="92"/>
      <c r="EW351" s="92"/>
      <c r="EX351" s="92"/>
      <c r="EY351" s="92"/>
      <c r="EZ351" s="92"/>
      <c r="FA351" s="92"/>
      <c r="FB351" s="92"/>
      <c r="FC351" s="92"/>
      <c r="FD351" s="92"/>
      <c r="FE351" s="92"/>
      <c r="FF351" s="92"/>
      <c r="FG351" s="92"/>
      <c r="FH351" s="92"/>
      <c r="FI351" s="92"/>
      <c r="FJ351" s="92"/>
      <c r="FK351" s="92"/>
      <c r="FL351" s="92"/>
      <c r="FM351" s="92"/>
      <c r="FN351" s="92"/>
      <c r="FO351" s="92"/>
      <c r="FP351" s="92"/>
      <c r="FQ351" s="92"/>
      <c r="FR351" s="92"/>
      <c r="FS351" s="92"/>
      <c r="FT351" s="92"/>
      <c r="FU351" s="92"/>
      <c r="FV351" s="92"/>
      <c r="FW351" s="92"/>
      <c r="FX351" s="92"/>
      <c r="FY351" s="92"/>
      <c r="FZ351" s="92"/>
      <c r="GA351" s="92"/>
      <c r="GB351" s="92"/>
      <c r="GC351" s="92"/>
      <c r="GD351" s="92"/>
      <c r="GE351" s="92"/>
      <c r="GF351" s="92"/>
      <c r="GG351" s="92"/>
      <c r="GH351" s="92"/>
      <c r="GI351" s="92"/>
      <c r="GJ351" s="92"/>
      <c r="GK351" s="92"/>
      <c r="GL351" s="92"/>
      <c r="GM351" s="92"/>
      <c r="GN351" s="92"/>
      <c r="GO351" s="92"/>
      <c r="GP351" s="92"/>
      <c r="GQ351" s="92"/>
      <c r="GR351" s="92"/>
      <c r="GS351" s="92"/>
      <c r="GT351" s="92"/>
      <c r="GU351" s="92"/>
      <c r="GV351" s="92"/>
      <c r="GW351" s="92"/>
      <c r="GX351" s="92"/>
      <c r="GY351" s="92"/>
      <c r="GZ351" s="92"/>
      <c r="HA351" s="92"/>
      <c r="HB351" s="92"/>
      <c r="HC351" s="92"/>
      <c r="HD351" s="92"/>
      <c r="HE351" s="92"/>
      <c r="HF351" s="92"/>
      <c r="HG351" s="92"/>
      <c r="HH351" s="92"/>
      <c r="HI351" s="92"/>
      <c r="HJ351" s="92"/>
      <c r="HK351" s="92"/>
      <c r="HL351" s="92"/>
      <c r="HM351" s="92"/>
      <c r="HN351" s="92"/>
      <c r="HO351" s="92"/>
      <c r="HP351" s="92"/>
      <c r="HQ351" s="92"/>
      <c r="HR351" s="92"/>
      <c r="HS351" s="92"/>
      <c r="HT351" s="92"/>
      <c r="HU351" s="92"/>
      <c r="HV351" s="92"/>
      <c r="HW351" s="92"/>
      <c r="HX351" s="92"/>
      <c r="HY351" s="92"/>
      <c r="HZ351" s="92"/>
      <c r="IA351" s="92"/>
      <c r="IB351" s="92"/>
      <c r="IC351" s="92"/>
      <c r="ID351" s="92"/>
      <c r="IE351" s="92"/>
      <c r="IF351" s="92"/>
      <c r="IG351" s="92"/>
      <c r="IH351" s="92"/>
      <c r="II351" s="92"/>
      <c r="IJ351" s="92"/>
      <c r="IK351" s="92"/>
      <c r="IL351" s="92"/>
      <c r="IM351" s="92"/>
      <c r="IN351" s="92"/>
      <c r="IO351" s="92"/>
      <c r="IP351" s="92"/>
      <c r="IQ351" s="92"/>
      <c r="IR351" s="92"/>
      <c r="IS351" s="92"/>
      <c r="IT351" s="92"/>
      <c r="IU351" s="92"/>
      <c r="IV351" s="92"/>
      <c r="IW351" s="92"/>
      <c r="IX351" s="92"/>
      <c r="IY351" s="92"/>
      <c r="IZ351" s="92"/>
      <c r="JA351" s="92"/>
      <c r="JB351" s="92"/>
      <c r="JC351" s="92"/>
      <c r="JD351" s="92"/>
      <c r="JE351" s="92"/>
      <c r="JF351" s="92"/>
      <c r="JG351" s="92"/>
      <c r="JH351" s="92"/>
      <c r="JI351" s="92"/>
      <c r="JJ351" s="92"/>
      <c r="JK351" s="92"/>
      <c r="JL351" s="92"/>
      <c r="JM351" s="92"/>
      <c r="JN351" s="92"/>
      <c r="JO351" s="92"/>
      <c r="JP351" s="92"/>
      <c r="JQ351" s="92"/>
      <c r="JR351" s="92"/>
      <c r="JS351" s="92"/>
      <c r="JT351" s="92"/>
      <c r="JU351" s="92"/>
      <c r="JV351" s="92"/>
      <c r="JW351" s="92"/>
      <c r="JX351" s="92"/>
      <c r="JY351" s="92"/>
      <c r="JZ351" s="92"/>
      <c r="KA351" s="92"/>
      <c r="KB351" s="92"/>
      <c r="KC351" s="92"/>
      <c r="KD351" s="92"/>
      <c r="KE351" s="92"/>
      <c r="KF351" s="92"/>
      <c r="KG351" s="92"/>
      <c r="KH351" s="92"/>
      <c r="KI351" s="92"/>
      <c r="KJ351" s="92"/>
      <c r="KK351" s="92"/>
      <c r="KL351" s="92"/>
      <c r="KM351" s="92"/>
      <c r="KN351" s="92"/>
      <c r="KO351" s="92"/>
      <c r="KP351" s="92"/>
      <c r="KQ351" s="92"/>
      <c r="KR351" s="92"/>
      <c r="KS351" s="92"/>
      <c r="KT351" s="92"/>
      <c r="KU351" s="92"/>
      <c r="KV351" s="92"/>
      <c r="KW351" s="92"/>
      <c r="KX351" s="92"/>
      <c r="KY351" s="92"/>
      <c r="KZ351" s="92"/>
      <c r="LA351" s="92"/>
      <c r="LB351" s="92"/>
      <c r="LC351" s="92"/>
      <c r="LD351" s="92"/>
      <c r="LE351" s="92"/>
      <c r="LF351" s="92"/>
      <c r="LG351" s="92"/>
      <c r="LH351" s="92"/>
      <c r="LI351" s="92"/>
      <c r="LJ351" s="92"/>
      <c r="LK351" s="92"/>
      <c r="LL351" s="92"/>
      <c r="LM351" s="92"/>
      <c r="LN351" s="92"/>
      <c r="LO351" s="92"/>
      <c r="LP351" s="92"/>
      <c r="LQ351" s="92"/>
      <c r="LR351" s="92"/>
      <c r="LS351" s="92"/>
      <c r="LT351" s="92"/>
      <c r="LU351" s="92"/>
      <c r="LV351" s="92"/>
      <c r="LW351" s="92"/>
      <c r="LX351" s="92"/>
      <c r="LY351" s="92"/>
      <c r="LZ351" s="92"/>
      <c r="MA351" s="92"/>
      <c r="MB351" s="92"/>
      <c r="MC351" s="92"/>
      <c r="MD351" s="92"/>
      <c r="ME351" s="92"/>
      <c r="MF351" s="92"/>
      <c r="MG351" s="92"/>
      <c r="MH351" s="92"/>
      <c r="MI351" s="92"/>
      <c r="MJ351" s="92"/>
      <c r="MK351" s="92"/>
      <c r="ML351" s="92"/>
      <c r="MM351" s="92"/>
      <c r="MN351" s="92"/>
      <c r="MO351" s="92"/>
      <c r="MP351" s="92"/>
      <c r="MQ351" s="92"/>
      <c r="MR351" s="92"/>
      <c r="MS351" s="92"/>
      <c r="MT351" s="92"/>
      <c r="MU351" s="92"/>
      <c r="MV351" s="92"/>
      <c r="MW351" s="92"/>
      <c r="MX351" s="92"/>
      <c r="MY351" s="92"/>
      <c r="MZ351" s="92"/>
      <c r="NA351" s="92"/>
      <c r="NB351" s="92"/>
      <c r="NC351" s="92"/>
      <c r="ND351" s="92"/>
      <c r="NE351" s="92"/>
      <c r="NF351" s="92"/>
      <c r="NG351" s="92"/>
      <c r="NH351" s="92"/>
      <c r="NI351" s="92"/>
      <c r="NJ351" s="92"/>
      <c r="NK351" s="92"/>
      <c r="NL351" s="92"/>
      <c r="NM351" s="92"/>
      <c r="NN351" s="92"/>
      <c r="NO351" s="92"/>
      <c r="NP351" s="92"/>
      <c r="NQ351" s="92"/>
      <c r="NR351" s="92"/>
      <c r="NS351" s="92"/>
      <c r="NT351" s="92"/>
      <c r="NU351" s="92"/>
      <c r="NV351" s="92"/>
      <c r="NW351" s="92"/>
      <c r="NX351" s="92"/>
      <c r="NY351" s="92"/>
      <c r="NZ351" s="92"/>
      <c r="OA351" s="92"/>
      <c r="OB351" s="92"/>
      <c r="OC351" s="92"/>
      <c r="OD351" s="92"/>
      <c r="OE351" s="92"/>
      <c r="OF351" s="92"/>
      <c r="OG351" s="92"/>
      <c r="OH351" s="92"/>
      <c r="OI351" s="92"/>
      <c r="OJ351" s="92"/>
      <c r="OK351" s="92"/>
      <c r="OL351" s="92"/>
      <c r="OM351" s="92"/>
      <c r="ON351" s="92"/>
      <c r="OO351" s="92"/>
      <c r="OP351" s="92"/>
      <c r="OQ351" s="92"/>
      <c r="OR351" s="92"/>
      <c r="OS351" s="92"/>
      <c r="OT351" s="92"/>
      <c r="OU351" s="92"/>
      <c r="OV351" s="92"/>
      <c r="OW351" s="92"/>
      <c r="OX351" s="92"/>
      <c r="OY351" s="92"/>
      <c r="OZ351" s="92"/>
      <c r="PA351" s="92"/>
      <c r="PB351" s="92"/>
      <c r="PC351" s="92"/>
      <c r="PD351" s="92"/>
      <c r="PE351" s="92"/>
      <c r="PF351" s="92"/>
      <c r="PG351" s="92"/>
      <c r="PH351" s="92"/>
      <c r="PI351" s="92"/>
      <c r="PJ351" s="92"/>
      <c r="PK351" s="92"/>
      <c r="PL351" s="92"/>
      <c r="PM351" s="92"/>
      <c r="PN351" s="92"/>
      <c r="PO351" s="92"/>
      <c r="PP351" s="92"/>
      <c r="PQ351" s="92"/>
      <c r="PR351" s="92"/>
      <c r="PS351" s="92"/>
      <c r="PT351" s="92"/>
      <c r="PU351" s="92"/>
      <c r="PV351" s="92"/>
      <c r="PW351" s="92"/>
      <c r="PX351" s="92"/>
      <c r="PY351" s="92"/>
      <c r="PZ351" s="92"/>
      <c r="QA351" s="92"/>
      <c r="QB351" s="92"/>
      <c r="QC351" s="92"/>
      <c r="QD351" s="92"/>
      <c r="QE351" s="92"/>
      <c r="QF351" s="92"/>
      <c r="QG351" s="92"/>
      <c r="QH351" s="92"/>
      <c r="QI351" s="92"/>
      <c r="QJ351" s="92"/>
      <c r="QK351" s="92"/>
      <c r="QL351" s="92"/>
      <c r="QM351" s="92"/>
      <c r="QN351" s="92"/>
      <c r="QO351" s="92"/>
      <c r="QP351" s="92"/>
      <c r="QQ351" s="92"/>
      <c r="QR351" s="92"/>
      <c r="QS351" s="92"/>
      <c r="QT351" s="92"/>
      <c r="QU351" s="92"/>
      <c r="QV351" s="92"/>
      <c r="QW351" s="92"/>
      <c r="QX351" s="92"/>
      <c r="QY351" s="92"/>
      <c r="QZ351" s="92"/>
      <c r="RA351" s="92"/>
      <c r="RB351" s="92"/>
      <c r="RC351" s="92"/>
      <c r="RD351" s="92"/>
      <c r="RE351" s="92"/>
      <c r="RF351" s="92"/>
      <c r="RG351" s="92"/>
      <c r="RH351" s="92"/>
      <c r="RI351" s="92"/>
      <c r="RJ351" s="92"/>
      <c r="RK351" s="92"/>
      <c r="RL351" s="92"/>
      <c r="RM351" s="92"/>
      <c r="RN351" s="92"/>
      <c r="RO351" s="92"/>
      <c r="RP351" s="92"/>
      <c r="RQ351" s="92"/>
      <c r="RR351" s="92"/>
      <c r="RS351" s="92"/>
      <c r="RT351" s="92"/>
      <c r="RU351" s="92"/>
      <c r="RV351" s="92"/>
      <c r="RW351" s="92"/>
      <c r="RX351" s="92"/>
      <c r="RY351" s="92"/>
      <c r="RZ351" s="92"/>
      <c r="SA351" s="92"/>
      <c r="SB351" s="92"/>
      <c r="SC351" s="92"/>
      <c r="SD351" s="92"/>
      <c r="SE351" s="92"/>
      <c r="SF351" s="92"/>
      <c r="SG351" s="92"/>
      <c r="SH351" s="92"/>
      <c r="SI351" s="92"/>
      <c r="SJ351" s="92"/>
      <c r="SK351" s="92"/>
      <c r="SL351" s="92"/>
      <c r="SM351" s="92"/>
      <c r="SN351" s="92"/>
      <c r="SO351" s="92"/>
      <c r="SP351" s="92"/>
      <c r="SQ351" s="92"/>
      <c r="SR351" s="92"/>
      <c r="SS351" s="92"/>
      <c r="ST351" s="92"/>
      <c r="SU351" s="92"/>
      <c r="SV351" s="92"/>
      <c r="SW351" s="92"/>
      <c r="SX351" s="92"/>
      <c r="SY351" s="92"/>
      <c r="SZ351" s="92"/>
      <c r="TA351" s="92"/>
      <c r="TB351" s="92"/>
      <c r="TC351" s="92"/>
      <c r="TD351" s="92"/>
      <c r="TE351" s="92"/>
      <c r="TF351" s="92"/>
      <c r="TG351" s="92"/>
      <c r="TH351" s="92"/>
      <c r="TI351" s="92"/>
      <c r="TJ351" s="92"/>
      <c r="TK351" s="92"/>
      <c r="TL351" s="92"/>
      <c r="TM351" s="92"/>
      <c r="TN351" s="92"/>
      <c r="TO351" s="92"/>
      <c r="TP351" s="92"/>
      <c r="TQ351" s="92"/>
      <c r="TR351" s="92"/>
      <c r="TS351" s="92"/>
      <c r="TT351" s="92"/>
      <c r="TU351" s="92"/>
      <c r="TV351" s="92"/>
      <c r="TW351" s="92"/>
      <c r="TX351" s="92"/>
      <c r="TY351" s="92"/>
      <c r="TZ351" s="92"/>
      <c r="UA351" s="92"/>
      <c r="UB351" s="92"/>
      <c r="UC351" s="92"/>
      <c r="UD351" s="92"/>
      <c r="UE351" s="92"/>
      <c r="UF351" s="92"/>
      <c r="UG351" s="92"/>
      <c r="UH351" s="92"/>
      <c r="UI351" s="92"/>
      <c r="UJ351" s="92"/>
      <c r="UK351" s="92"/>
      <c r="UL351" s="92"/>
      <c r="UM351" s="92"/>
      <c r="UN351" s="92"/>
      <c r="UO351" s="92"/>
      <c r="UP351" s="92"/>
      <c r="UQ351" s="92"/>
      <c r="UR351" s="92"/>
      <c r="US351" s="92"/>
      <c r="UT351" s="92"/>
      <c r="UU351" s="92"/>
      <c r="UV351" s="92"/>
      <c r="UW351" s="92"/>
      <c r="UX351" s="92"/>
      <c r="UY351" s="92"/>
      <c r="UZ351" s="92"/>
      <c r="VA351" s="92"/>
      <c r="VB351" s="92"/>
      <c r="VC351" s="92"/>
      <c r="VD351" s="92"/>
      <c r="VE351" s="92"/>
      <c r="VF351" s="92"/>
      <c r="VG351" s="92"/>
      <c r="VH351" s="92"/>
      <c r="VI351" s="92"/>
      <c r="VJ351" s="92"/>
      <c r="VK351" s="92"/>
      <c r="VL351" s="92"/>
      <c r="VM351" s="92"/>
      <c r="VN351" s="92"/>
      <c r="VO351" s="92"/>
      <c r="VP351" s="92"/>
      <c r="VQ351" s="92"/>
      <c r="VR351" s="92"/>
      <c r="VS351" s="92"/>
      <c r="VT351" s="92"/>
      <c r="VU351" s="92"/>
      <c r="VV351" s="92"/>
      <c r="VW351" s="92"/>
      <c r="VX351" s="92"/>
      <c r="VY351" s="92"/>
      <c r="VZ351" s="92"/>
      <c r="WA351" s="92"/>
      <c r="WB351" s="92"/>
      <c r="WC351" s="92"/>
      <c r="WD351" s="92"/>
      <c r="WE351" s="92"/>
      <c r="WF351" s="92"/>
      <c r="WG351" s="92"/>
      <c r="WH351" s="92"/>
      <c r="WI351" s="92"/>
      <c r="WJ351" s="92"/>
      <c r="WK351" s="92"/>
      <c r="WL351" s="92"/>
      <c r="WM351" s="92"/>
      <c r="WN351" s="92"/>
      <c r="WO351" s="92"/>
      <c r="WP351" s="92"/>
      <c r="WQ351" s="92"/>
      <c r="WR351" s="92"/>
      <c r="WS351" s="92"/>
      <c r="WT351" s="92"/>
      <c r="WU351" s="92"/>
      <c r="WV351" s="92"/>
      <c r="WW351" s="92"/>
      <c r="WX351" s="92"/>
      <c r="WY351" s="92"/>
      <c r="WZ351" s="92"/>
      <c r="XA351" s="92"/>
      <c r="XB351" s="92"/>
      <c r="XC351" s="92"/>
      <c r="XD351" s="92"/>
      <c r="XE351" s="92"/>
      <c r="XF351" s="92"/>
      <c r="XG351" s="92"/>
      <c r="XH351" s="92"/>
      <c r="XI351" s="92"/>
      <c r="XJ351" s="92"/>
      <c r="XK351" s="92"/>
      <c r="XL351" s="92"/>
      <c r="XM351" s="92"/>
      <c r="XN351" s="92"/>
      <c r="XO351" s="92"/>
      <c r="XP351" s="92"/>
      <c r="XQ351" s="92"/>
      <c r="XR351" s="92"/>
      <c r="XS351" s="92"/>
      <c r="XT351" s="92"/>
      <c r="XU351" s="92"/>
      <c r="XV351" s="92"/>
      <c r="XW351" s="92"/>
      <c r="XX351" s="92"/>
      <c r="XY351" s="92"/>
      <c r="XZ351" s="92"/>
      <c r="YA351" s="92"/>
      <c r="YB351" s="92"/>
      <c r="YC351" s="92"/>
      <c r="YD351" s="92"/>
      <c r="YE351" s="92"/>
      <c r="YF351" s="92"/>
      <c r="YG351" s="92"/>
      <c r="YH351" s="92"/>
      <c r="YI351" s="92"/>
      <c r="YJ351" s="92"/>
      <c r="YK351" s="92"/>
      <c r="YL351" s="92"/>
      <c r="YM351" s="92"/>
      <c r="YN351" s="92"/>
      <c r="YO351" s="92"/>
      <c r="YP351" s="92"/>
      <c r="YQ351" s="92"/>
      <c r="YR351" s="92"/>
      <c r="YS351" s="92"/>
      <c r="YT351" s="92"/>
      <c r="YU351" s="92"/>
      <c r="YV351" s="92"/>
      <c r="YW351" s="92"/>
      <c r="YX351" s="92"/>
      <c r="YY351" s="92"/>
      <c r="YZ351" s="92"/>
      <c r="ZA351" s="92"/>
      <c r="ZB351" s="92"/>
      <c r="ZC351" s="92"/>
      <c r="ZD351" s="92"/>
      <c r="ZE351" s="92"/>
      <c r="ZF351" s="92"/>
      <c r="ZG351" s="92"/>
      <c r="ZH351" s="92"/>
      <c r="ZI351" s="92"/>
      <c r="ZJ351" s="92"/>
      <c r="ZK351" s="92"/>
      <c r="ZL351" s="92"/>
      <c r="ZM351" s="92"/>
      <c r="ZN351" s="92"/>
      <c r="ZO351" s="92"/>
      <c r="ZP351" s="92"/>
      <c r="ZQ351" s="92"/>
      <c r="ZR351" s="92"/>
      <c r="ZS351" s="92"/>
      <c r="ZT351" s="92"/>
      <c r="ZU351" s="92"/>
      <c r="ZV351" s="92"/>
      <c r="ZW351" s="92"/>
      <c r="ZX351" s="92"/>
      <c r="ZY351" s="92"/>
      <c r="ZZ351" s="92"/>
      <c r="AAA351" s="92"/>
      <c r="AAB351" s="92"/>
      <c r="AAC351" s="92"/>
      <c r="AAD351" s="92"/>
      <c r="AAE351" s="92"/>
      <c r="AAF351" s="92"/>
      <c r="AAG351" s="92"/>
      <c r="AAH351" s="92"/>
      <c r="AAI351" s="92"/>
      <c r="AAJ351" s="92"/>
      <c r="AAK351" s="92"/>
      <c r="AAL351" s="92"/>
      <c r="AAM351" s="92"/>
      <c r="AAN351" s="92"/>
      <c r="AAO351" s="92"/>
      <c r="AAP351" s="92"/>
      <c r="AAQ351" s="92"/>
      <c r="AAR351" s="92"/>
      <c r="AAS351" s="92"/>
      <c r="AAT351" s="92"/>
      <c r="AAU351" s="92"/>
      <c r="AAV351" s="92"/>
      <c r="AAW351" s="92"/>
      <c r="AAX351" s="92"/>
      <c r="AAY351" s="92"/>
      <c r="AAZ351" s="92"/>
      <c r="ABA351" s="92"/>
      <c r="ABB351" s="92"/>
      <c r="ABC351" s="92"/>
      <c r="ABD351" s="92"/>
      <c r="ABE351" s="92"/>
      <c r="ABF351" s="92"/>
      <c r="ABG351" s="92"/>
      <c r="ABH351" s="92"/>
      <c r="ABI351" s="92"/>
      <c r="ABJ351" s="92"/>
      <c r="ABK351" s="92"/>
      <c r="ABL351" s="92"/>
      <c r="ABM351" s="92"/>
      <c r="ABN351" s="92"/>
      <c r="ABO351" s="92"/>
      <c r="ABP351" s="92"/>
      <c r="ABQ351" s="92"/>
      <c r="ABR351" s="92"/>
      <c r="ABS351" s="92"/>
      <c r="ABT351" s="92"/>
      <c r="ABU351" s="92"/>
      <c r="ABV351" s="92"/>
      <c r="ABW351" s="92"/>
      <c r="ABX351" s="92"/>
      <c r="ABY351" s="92"/>
      <c r="ABZ351" s="92"/>
      <c r="ACA351" s="92"/>
      <c r="ACB351" s="92"/>
      <c r="ACC351" s="92"/>
      <c r="ACD351" s="92"/>
      <c r="ACE351" s="92"/>
      <c r="ACF351" s="92"/>
      <c r="ACG351" s="92"/>
      <c r="ACH351" s="92"/>
      <c r="ACI351" s="92"/>
      <c r="ACJ351" s="92"/>
      <c r="ACK351" s="92"/>
      <c r="ACL351" s="92"/>
      <c r="ACM351" s="92"/>
      <c r="ACN351" s="92"/>
      <c r="ACO351" s="92"/>
      <c r="ACP351" s="92"/>
      <c r="ACQ351" s="92"/>
      <c r="ACR351" s="92"/>
      <c r="ACS351" s="92"/>
      <c r="ACT351" s="92"/>
      <c r="ACU351" s="92"/>
      <c r="ACV351" s="92"/>
      <c r="ACW351" s="92"/>
      <c r="ACX351" s="92"/>
      <c r="ACY351" s="92"/>
      <c r="ACZ351" s="92"/>
      <c r="ADA351" s="92"/>
      <c r="ADB351" s="92"/>
      <c r="ADC351" s="92"/>
      <c r="ADD351" s="92"/>
      <c r="ADE351" s="92"/>
      <c r="ADF351" s="92"/>
      <c r="ADG351" s="92"/>
      <c r="ADH351" s="92"/>
      <c r="ADI351" s="92"/>
      <c r="ADJ351" s="92"/>
      <c r="ADK351" s="92"/>
      <c r="ADL351" s="92"/>
      <c r="ADM351" s="92"/>
      <c r="ADN351" s="92"/>
      <c r="ADO351" s="92"/>
      <c r="ADP351" s="92"/>
      <c r="ADQ351" s="92"/>
      <c r="ADR351" s="92"/>
      <c r="ADS351" s="92"/>
      <c r="ADT351" s="92"/>
      <c r="ADU351" s="92"/>
      <c r="ADV351" s="92"/>
      <c r="ADW351" s="92"/>
      <c r="ADX351" s="92"/>
      <c r="ADY351" s="92"/>
      <c r="ADZ351" s="92"/>
      <c r="AEA351" s="92"/>
      <c r="AEB351" s="92"/>
      <c r="AEC351" s="92"/>
      <c r="AED351" s="92"/>
      <c r="AEE351" s="92"/>
      <c r="AEF351" s="92"/>
      <c r="AEG351" s="92"/>
      <c r="AEH351" s="92"/>
      <c r="AEI351" s="92"/>
      <c r="AEJ351" s="92"/>
      <c r="AEK351" s="92"/>
      <c r="AEL351" s="92"/>
      <c r="AEM351" s="92"/>
      <c r="AEN351" s="92"/>
      <c r="AEO351" s="92"/>
      <c r="AEP351" s="92"/>
      <c r="AEQ351" s="92"/>
      <c r="AER351" s="92"/>
      <c r="AES351" s="92"/>
      <c r="AET351" s="92"/>
      <c r="AEU351" s="92"/>
      <c r="AEV351" s="92"/>
      <c r="AEW351" s="92"/>
      <c r="AEX351" s="92"/>
      <c r="AEY351" s="92"/>
      <c r="AEZ351" s="92"/>
      <c r="AFA351" s="92"/>
      <c r="AFB351" s="92"/>
      <c r="AFC351" s="92"/>
      <c r="AFD351" s="92"/>
      <c r="AFE351" s="92"/>
      <c r="AFF351" s="92"/>
      <c r="AFG351" s="92"/>
      <c r="AFH351" s="92"/>
      <c r="AFI351" s="92"/>
      <c r="AFJ351" s="92"/>
      <c r="AFK351" s="92"/>
      <c r="AFL351" s="92"/>
      <c r="AFM351" s="92"/>
      <c r="AFN351" s="92"/>
      <c r="AFO351" s="92"/>
      <c r="AFP351" s="92"/>
      <c r="AFQ351" s="92"/>
      <c r="AFR351" s="92"/>
      <c r="AFS351" s="92"/>
      <c r="AFT351" s="92"/>
      <c r="AFU351" s="92"/>
      <c r="AFV351" s="92"/>
      <c r="AFW351" s="92"/>
      <c r="AFX351" s="92"/>
      <c r="AFY351" s="92"/>
      <c r="AFZ351" s="92"/>
      <c r="AGA351" s="92"/>
      <c r="AGB351" s="92"/>
      <c r="AGC351" s="92"/>
      <c r="AGD351" s="92"/>
      <c r="AGE351" s="92"/>
      <c r="AGF351" s="92"/>
      <c r="AGG351" s="92"/>
      <c r="AGH351" s="92"/>
      <c r="AGI351" s="92"/>
      <c r="AGJ351" s="92"/>
      <c r="AGK351" s="92"/>
      <c r="AGL351" s="92"/>
      <c r="AGM351" s="92"/>
      <c r="AGN351" s="92"/>
      <c r="AGO351" s="92"/>
      <c r="AGP351" s="92"/>
      <c r="AGQ351" s="92"/>
      <c r="AGR351" s="92"/>
      <c r="AGS351" s="92"/>
      <c r="AGT351" s="92"/>
      <c r="AGU351" s="92"/>
      <c r="AGV351" s="92"/>
      <c r="AGW351" s="92"/>
      <c r="AGX351" s="92"/>
      <c r="AGY351" s="92"/>
      <c r="AGZ351" s="92"/>
      <c r="AHA351" s="92"/>
      <c r="AHB351" s="92"/>
      <c r="AHC351" s="92"/>
      <c r="AHD351" s="92"/>
      <c r="AHE351" s="92"/>
      <c r="AHF351" s="92"/>
      <c r="AHG351" s="92"/>
      <c r="AHH351" s="92"/>
      <c r="AHI351" s="92"/>
      <c r="AHJ351" s="92"/>
      <c r="AHK351" s="92"/>
      <c r="AHL351" s="92"/>
      <c r="AHM351" s="92"/>
      <c r="AHN351" s="92"/>
      <c r="AHO351" s="92"/>
      <c r="AHP351" s="92"/>
      <c r="AHQ351" s="92"/>
      <c r="AHR351" s="92"/>
      <c r="AHS351" s="92"/>
      <c r="AHT351" s="92"/>
      <c r="AHU351" s="92"/>
      <c r="AHV351" s="92"/>
      <c r="AHW351" s="92"/>
      <c r="AHX351" s="92"/>
      <c r="AHY351" s="92"/>
      <c r="AHZ351" s="92"/>
      <c r="AIA351" s="92"/>
      <c r="AIB351" s="92"/>
      <c r="AIC351" s="92"/>
      <c r="AID351" s="92"/>
      <c r="AIE351" s="92"/>
      <c r="AIF351" s="92"/>
      <c r="AIG351" s="92"/>
      <c r="AIH351" s="92"/>
      <c r="AII351" s="92"/>
      <c r="AIJ351" s="92"/>
      <c r="AIK351" s="92"/>
      <c r="AIL351" s="92"/>
      <c r="AIM351" s="92"/>
      <c r="AIN351" s="92"/>
      <c r="AIO351" s="92"/>
      <c r="AIP351" s="92"/>
      <c r="AIQ351" s="92"/>
      <c r="AIR351" s="92"/>
      <c r="AIS351" s="92"/>
      <c r="AIT351" s="92"/>
      <c r="AIU351" s="92"/>
      <c r="AIV351" s="92"/>
      <c r="AIW351" s="92"/>
      <c r="AIX351" s="92"/>
      <c r="AIY351" s="92"/>
      <c r="AIZ351" s="92"/>
      <c r="AJA351" s="92"/>
      <c r="AJB351" s="92"/>
      <c r="AJC351" s="92"/>
      <c r="AJD351" s="92"/>
      <c r="AJE351" s="92"/>
      <c r="AJF351" s="92"/>
      <c r="AJG351" s="92"/>
      <c r="AJH351" s="92"/>
      <c r="AJI351" s="92"/>
      <c r="AJJ351" s="92"/>
      <c r="AJK351" s="92"/>
    </row>
    <row r="352" spans="1:947" s="515" customFormat="1" ht="12.75" customHeight="1">
      <c r="A352" s="93"/>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c r="CM352" s="92"/>
      <c r="CN352" s="92"/>
      <c r="CO352" s="92"/>
      <c r="CP352" s="92"/>
      <c r="CQ352" s="92"/>
      <c r="CR352" s="92"/>
      <c r="CS352" s="92"/>
      <c r="CT352" s="92"/>
      <c r="CU352" s="92"/>
      <c r="CV352" s="92"/>
      <c r="CW352" s="92"/>
      <c r="CX352" s="92"/>
      <c r="CY352" s="92"/>
      <c r="CZ352" s="92"/>
      <c r="DA352" s="92"/>
      <c r="DB352" s="92"/>
      <c r="DC352" s="92"/>
      <c r="DD352" s="92"/>
      <c r="DE352" s="92"/>
      <c r="DF352" s="92"/>
      <c r="DG352" s="92"/>
      <c r="DH352" s="92"/>
      <c r="DI352" s="92"/>
      <c r="DJ352" s="92"/>
      <c r="DK352" s="92"/>
      <c r="DL352" s="92"/>
      <c r="DM352" s="92"/>
      <c r="DN352" s="92"/>
      <c r="DO352" s="92"/>
      <c r="DP352" s="92"/>
      <c r="DQ352" s="92"/>
      <c r="DR352" s="92"/>
      <c r="DS352" s="92"/>
      <c r="DT352" s="92"/>
      <c r="DU352" s="92"/>
      <c r="DV352" s="92"/>
      <c r="DW352" s="92"/>
      <c r="DX352" s="92"/>
      <c r="DY352" s="92"/>
      <c r="DZ352" s="92"/>
      <c r="EA352" s="92"/>
      <c r="EB352" s="92"/>
      <c r="EC352" s="92"/>
      <c r="ED352" s="92"/>
      <c r="EE352" s="92"/>
      <c r="EF352" s="92"/>
      <c r="EG352" s="92"/>
      <c r="EH352" s="92"/>
      <c r="EI352" s="92"/>
      <c r="EJ352" s="92"/>
      <c r="EK352" s="92"/>
      <c r="EL352" s="92"/>
      <c r="EM352" s="92"/>
      <c r="EN352" s="92"/>
      <c r="EO352" s="92"/>
      <c r="EP352" s="92"/>
      <c r="EQ352" s="92"/>
      <c r="ER352" s="92"/>
      <c r="ES352" s="92"/>
      <c r="ET352" s="92"/>
      <c r="EU352" s="92"/>
      <c r="EV352" s="92"/>
      <c r="EW352" s="92"/>
      <c r="EX352" s="92"/>
      <c r="EY352" s="92"/>
      <c r="EZ352" s="92"/>
      <c r="FA352" s="92"/>
      <c r="FB352" s="92"/>
      <c r="FC352" s="92"/>
      <c r="FD352" s="92"/>
      <c r="FE352" s="92"/>
      <c r="FF352" s="92"/>
      <c r="FG352" s="92"/>
      <c r="FH352" s="92"/>
      <c r="FI352" s="92"/>
      <c r="FJ352" s="92"/>
      <c r="FK352" s="92"/>
      <c r="FL352" s="92"/>
      <c r="FM352" s="92"/>
      <c r="FN352" s="92"/>
      <c r="FO352" s="92"/>
      <c r="FP352" s="92"/>
      <c r="FQ352" s="92"/>
      <c r="FR352" s="92"/>
      <c r="FS352" s="92"/>
      <c r="FT352" s="92"/>
      <c r="FU352" s="92"/>
      <c r="FV352" s="92"/>
      <c r="FW352" s="92"/>
      <c r="FX352" s="92"/>
      <c r="FY352" s="92"/>
      <c r="FZ352" s="92"/>
      <c r="GA352" s="92"/>
      <c r="GB352" s="92"/>
      <c r="GC352" s="92"/>
      <c r="GD352" s="92"/>
      <c r="GE352" s="92"/>
      <c r="GF352" s="92"/>
      <c r="GG352" s="92"/>
      <c r="GH352" s="92"/>
      <c r="GI352" s="92"/>
      <c r="GJ352" s="92"/>
      <c r="GK352" s="92"/>
      <c r="GL352" s="92"/>
      <c r="GM352" s="92"/>
      <c r="GN352" s="92"/>
      <c r="GO352" s="92"/>
      <c r="GP352" s="92"/>
      <c r="GQ352" s="92"/>
      <c r="GR352" s="92"/>
      <c r="GS352" s="92"/>
      <c r="GT352" s="92"/>
      <c r="GU352" s="92"/>
      <c r="GV352" s="92"/>
      <c r="GW352" s="92"/>
      <c r="GX352" s="92"/>
      <c r="GY352" s="92"/>
      <c r="GZ352" s="92"/>
      <c r="HA352" s="92"/>
      <c r="HB352" s="92"/>
      <c r="HC352" s="92"/>
      <c r="HD352" s="92"/>
      <c r="HE352" s="92"/>
      <c r="HF352" s="92"/>
      <c r="HG352" s="92"/>
      <c r="HH352" s="92"/>
      <c r="HI352" s="92"/>
      <c r="HJ352" s="92"/>
      <c r="HK352" s="92"/>
      <c r="HL352" s="92"/>
      <c r="HM352" s="92"/>
      <c r="HN352" s="92"/>
      <c r="HO352" s="92"/>
      <c r="HP352" s="92"/>
      <c r="HQ352" s="92"/>
      <c r="HR352" s="92"/>
      <c r="HS352" s="92"/>
      <c r="HT352" s="92"/>
      <c r="HU352" s="92"/>
      <c r="HV352" s="92"/>
      <c r="HW352" s="92"/>
      <c r="HX352" s="92"/>
      <c r="HY352" s="92"/>
      <c r="HZ352" s="92"/>
      <c r="IA352" s="92"/>
      <c r="IB352" s="92"/>
      <c r="IC352" s="92"/>
      <c r="ID352" s="92"/>
      <c r="IE352" s="92"/>
      <c r="IF352" s="92"/>
      <c r="IG352" s="92"/>
      <c r="IH352" s="92"/>
      <c r="II352" s="92"/>
      <c r="IJ352" s="92"/>
      <c r="IK352" s="92"/>
      <c r="IL352" s="92"/>
      <c r="IM352" s="92"/>
      <c r="IN352" s="92"/>
      <c r="IO352" s="92"/>
      <c r="IP352" s="92"/>
      <c r="IQ352" s="92"/>
      <c r="IR352" s="92"/>
      <c r="IS352" s="92"/>
      <c r="IT352" s="92"/>
      <c r="IU352" s="92"/>
      <c r="IV352" s="92"/>
      <c r="IW352" s="92"/>
      <c r="IX352" s="92"/>
      <c r="IY352" s="92"/>
      <c r="IZ352" s="92"/>
      <c r="JA352" s="92"/>
      <c r="JB352" s="92"/>
      <c r="JC352" s="92"/>
      <c r="JD352" s="92"/>
      <c r="JE352" s="92"/>
      <c r="JF352" s="92"/>
      <c r="JG352" s="92"/>
      <c r="JH352" s="92"/>
      <c r="JI352" s="92"/>
      <c r="JJ352" s="92"/>
      <c r="JK352" s="92"/>
      <c r="JL352" s="92"/>
      <c r="JM352" s="92"/>
      <c r="JN352" s="92"/>
      <c r="JO352" s="92"/>
      <c r="JP352" s="92"/>
      <c r="JQ352" s="92"/>
      <c r="JR352" s="92"/>
      <c r="JS352" s="92"/>
      <c r="JT352" s="92"/>
      <c r="JU352" s="92"/>
      <c r="JV352" s="92"/>
      <c r="JW352" s="92"/>
      <c r="JX352" s="92"/>
      <c r="JY352" s="92"/>
      <c r="JZ352" s="92"/>
      <c r="KA352" s="92"/>
      <c r="KB352" s="92"/>
      <c r="KC352" s="92"/>
      <c r="KD352" s="92"/>
      <c r="KE352" s="92"/>
      <c r="KF352" s="92"/>
      <c r="KG352" s="92"/>
      <c r="KH352" s="92"/>
      <c r="KI352" s="92"/>
      <c r="KJ352" s="92"/>
      <c r="KK352" s="92"/>
      <c r="KL352" s="92"/>
      <c r="KM352" s="92"/>
      <c r="KN352" s="92"/>
      <c r="KO352" s="92"/>
      <c r="KP352" s="92"/>
      <c r="KQ352" s="92"/>
      <c r="KR352" s="92"/>
      <c r="KS352" s="92"/>
      <c r="KT352" s="92"/>
      <c r="KU352" s="92"/>
      <c r="KV352" s="92"/>
      <c r="KW352" s="92"/>
      <c r="KX352" s="92"/>
      <c r="KY352" s="92"/>
      <c r="KZ352" s="92"/>
      <c r="LA352" s="92"/>
      <c r="LB352" s="92"/>
      <c r="LC352" s="92"/>
      <c r="LD352" s="92"/>
      <c r="LE352" s="92"/>
      <c r="LF352" s="92"/>
      <c r="LG352" s="92"/>
      <c r="LH352" s="92"/>
      <c r="LI352" s="92"/>
      <c r="LJ352" s="92"/>
      <c r="LK352" s="92"/>
      <c r="LL352" s="92"/>
      <c r="LM352" s="92"/>
      <c r="LN352" s="92"/>
      <c r="LO352" s="92"/>
      <c r="LP352" s="92"/>
      <c r="LQ352" s="92"/>
      <c r="LR352" s="92"/>
      <c r="LS352" s="92"/>
      <c r="LT352" s="92"/>
      <c r="LU352" s="92"/>
      <c r="LV352" s="92"/>
      <c r="LW352" s="92"/>
      <c r="LX352" s="92"/>
      <c r="LY352" s="92"/>
      <c r="LZ352" s="92"/>
      <c r="MA352" s="92"/>
      <c r="MB352" s="92"/>
      <c r="MC352" s="92"/>
      <c r="MD352" s="92"/>
      <c r="ME352" s="92"/>
      <c r="MF352" s="92"/>
      <c r="MG352" s="92"/>
      <c r="MH352" s="92"/>
      <c r="MI352" s="92"/>
      <c r="MJ352" s="92"/>
      <c r="MK352" s="92"/>
      <c r="ML352" s="92"/>
      <c r="MM352" s="92"/>
      <c r="MN352" s="92"/>
      <c r="MO352" s="92"/>
      <c r="MP352" s="92"/>
      <c r="MQ352" s="92"/>
      <c r="MR352" s="92"/>
      <c r="MS352" s="92"/>
      <c r="MT352" s="92"/>
      <c r="MU352" s="92"/>
      <c r="MV352" s="92"/>
      <c r="MW352" s="92"/>
      <c r="MX352" s="92"/>
      <c r="MY352" s="92"/>
      <c r="MZ352" s="92"/>
      <c r="NA352" s="92"/>
      <c r="NB352" s="92"/>
      <c r="NC352" s="92"/>
      <c r="ND352" s="92"/>
      <c r="NE352" s="92"/>
      <c r="NF352" s="92"/>
      <c r="NG352" s="92"/>
      <c r="NH352" s="92"/>
      <c r="NI352" s="92"/>
      <c r="NJ352" s="92"/>
      <c r="NK352" s="92"/>
      <c r="NL352" s="92"/>
      <c r="NM352" s="92"/>
      <c r="NN352" s="92"/>
      <c r="NO352" s="92"/>
      <c r="NP352" s="92"/>
      <c r="NQ352" s="92"/>
      <c r="NR352" s="92"/>
      <c r="NS352" s="92"/>
      <c r="NT352" s="92"/>
      <c r="NU352" s="92"/>
      <c r="NV352" s="92"/>
      <c r="NW352" s="92"/>
      <c r="NX352" s="92"/>
      <c r="NY352" s="92"/>
      <c r="NZ352" s="92"/>
      <c r="OA352" s="92"/>
      <c r="OB352" s="92"/>
      <c r="OC352" s="92"/>
      <c r="OD352" s="92"/>
      <c r="OE352" s="92"/>
      <c r="OF352" s="92"/>
      <c r="OG352" s="92"/>
      <c r="OH352" s="92"/>
      <c r="OI352" s="92"/>
      <c r="OJ352" s="92"/>
      <c r="OK352" s="92"/>
      <c r="OL352" s="92"/>
      <c r="OM352" s="92"/>
      <c r="ON352" s="92"/>
      <c r="OO352" s="92"/>
      <c r="OP352" s="92"/>
      <c r="OQ352" s="92"/>
      <c r="OR352" s="92"/>
      <c r="OS352" s="92"/>
      <c r="OT352" s="92"/>
      <c r="OU352" s="92"/>
      <c r="OV352" s="92"/>
      <c r="OW352" s="92"/>
      <c r="OX352" s="92"/>
      <c r="OY352" s="92"/>
      <c r="OZ352" s="92"/>
      <c r="PA352" s="92"/>
      <c r="PB352" s="92"/>
      <c r="PC352" s="92"/>
      <c r="PD352" s="92"/>
      <c r="PE352" s="92"/>
      <c r="PF352" s="92"/>
      <c r="PG352" s="92"/>
      <c r="PH352" s="92"/>
      <c r="PI352" s="92"/>
      <c r="PJ352" s="92"/>
      <c r="PK352" s="92"/>
      <c r="PL352" s="92"/>
      <c r="PM352" s="92"/>
      <c r="PN352" s="92"/>
      <c r="PO352" s="92"/>
      <c r="PP352" s="92"/>
      <c r="PQ352" s="92"/>
      <c r="PR352" s="92"/>
      <c r="PS352" s="92"/>
      <c r="PT352" s="92"/>
      <c r="PU352" s="92"/>
      <c r="PV352" s="92"/>
      <c r="PW352" s="92"/>
      <c r="PX352" s="92"/>
      <c r="PY352" s="92"/>
      <c r="PZ352" s="92"/>
      <c r="QA352" s="92"/>
      <c r="QB352" s="92"/>
      <c r="QC352" s="92"/>
      <c r="QD352" s="92"/>
      <c r="QE352" s="92"/>
      <c r="QF352" s="92"/>
      <c r="QG352" s="92"/>
      <c r="QH352" s="92"/>
      <c r="QI352" s="92"/>
      <c r="QJ352" s="92"/>
      <c r="QK352" s="92"/>
      <c r="QL352" s="92"/>
      <c r="QM352" s="92"/>
      <c r="QN352" s="92"/>
      <c r="QO352" s="92"/>
      <c r="QP352" s="92"/>
      <c r="QQ352" s="92"/>
      <c r="QR352" s="92"/>
      <c r="QS352" s="92"/>
      <c r="QT352" s="92"/>
      <c r="QU352" s="92"/>
      <c r="QV352" s="92"/>
      <c r="QW352" s="92"/>
      <c r="QX352" s="92"/>
      <c r="QY352" s="92"/>
      <c r="QZ352" s="92"/>
      <c r="RA352" s="92"/>
      <c r="RB352" s="92"/>
      <c r="RC352" s="92"/>
      <c r="RD352" s="92"/>
      <c r="RE352" s="92"/>
      <c r="RF352" s="92"/>
      <c r="RG352" s="92"/>
      <c r="RH352" s="92"/>
      <c r="RI352" s="92"/>
      <c r="RJ352" s="92"/>
      <c r="RK352" s="92"/>
      <c r="RL352" s="92"/>
      <c r="RM352" s="92"/>
      <c r="RN352" s="92"/>
      <c r="RO352" s="92"/>
      <c r="RP352" s="92"/>
      <c r="RQ352" s="92"/>
      <c r="RR352" s="92"/>
      <c r="RS352" s="92"/>
      <c r="RT352" s="92"/>
      <c r="RU352" s="92"/>
      <c r="RV352" s="92"/>
      <c r="RW352" s="92"/>
      <c r="RX352" s="92"/>
      <c r="RY352" s="92"/>
      <c r="RZ352" s="92"/>
      <c r="SA352" s="92"/>
      <c r="SB352" s="92"/>
      <c r="SC352" s="92"/>
      <c r="SD352" s="92"/>
      <c r="SE352" s="92"/>
      <c r="SF352" s="92"/>
      <c r="SG352" s="92"/>
      <c r="SH352" s="92"/>
      <c r="SI352" s="92"/>
      <c r="SJ352" s="92"/>
      <c r="SK352" s="92"/>
      <c r="SL352" s="92"/>
      <c r="SM352" s="92"/>
      <c r="SN352" s="92"/>
      <c r="SO352" s="92"/>
      <c r="SP352" s="92"/>
      <c r="SQ352" s="92"/>
      <c r="SR352" s="92"/>
      <c r="SS352" s="92"/>
      <c r="ST352" s="92"/>
      <c r="SU352" s="92"/>
      <c r="SV352" s="92"/>
      <c r="SW352" s="92"/>
      <c r="SX352" s="92"/>
      <c r="SY352" s="92"/>
      <c r="SZ352" s="92"/>
      <c r="TA352" s="92"/>
      <c r="TB352" s="92"/>
      <c r="TC352" s="92"/>
      <c r="TD352" s="92"/>
      <c r="TE352" s="92"/>
      <c r="TF352" s="92"/>
      <c r="TG352" s="92"/>
      <c r="TH352" s="92"/>
      <c r="TI352" s="92"/>
      <c r="TJ352" s="92"/>
      <c r="TK352" s="92"/>
      <c r="TL352" s="92"/>
      <c r="TM352" s="92"/>
      <c r="TN352" s="92"/>
      <c r="TO352" s="92"/>
      <c r="TP352" s="92"/>
      <c r="TQ352" s="92"/>
      <c r="TR352" s="92"/>
      <c r="TS352" s="92"/>
      <c r="TT352" s="92"/>
      <c r="TU352" s="92"/>
      <c r="TV352" s="92"/>
      <c r="TW352" s="92"/>
      <c r="TX352" s="92"/>
      <c r="TY352" s="92"/>
      <c r="TZ352" s="92"/>
      <c r="UA352" s="92"/>
      <c r="UB352" s="92"/>
      <c r="UC352" s="92"/>
      <c r="UD352" s="92"/>
      <c r="UE352" s="92"/>
      <c r="UF352" s="92"/>
      <c r="UG352" s="92"/>
      <c r="UH352" s="92"/>
      <c r="UI352" s="92"/>
      <c r="UJ352" s="92"/>
      <c r="UK352" s="92"/>
      <c r="UL352" s="92"/>
      <c r="UM352" s="92"/>
      <c r="UN352" s="92"/>
      <c r="UO352" s="92"/>
      <c r="UP352" s="92"/>
      <c r="UQ352" s="92"/>
      <c r="UR352" s="92"/>
      <c r="US352" s="92"/>
      <c r="UT352" s="92"/>
      <c r="UU352" s="92"/>
      <c r="UV352" s="92"/>
      <c r="UW352" s="92"/>
      <c r="UX352" s="92"/>
      <c r="UY352" s="92"/>
      <c r="UZ352" s="92"/>
      <c r="VA352" s="92"/>
      <c r="VB352" s="92"/>
      <c r="VC352" s="92"/>
      <c r="VD352" s="92"/>
      <c r="VE352" s="92"/>
      <c r="VF352" s="92"/>
      <c r="VG352" s="92"/>
      <c r="VH352" s="92"/>
      <c r="VI352" s="92"/>
      <c r="VJ352" s="92"/>
      <c r="VK352" s="92"/>
      <c r="VL352" s="92"/>
      <c r="VM352" s="92"/>
      <c r="VN352" s="92"/>
      <c r="VO352" s="92"/>
      <c r="VP352" s="92"/>
      <c r="VQ352" s="92"/>
      <c r="VR352" s="92"/>
      <c r="VS352" s="92"/>
      <c r="VT352" s="92"/>
      <c r="VU352" s="92"/>
      <c r="VV352" s="92"/>
      <c r="VW352" s="92"/>
      <c r="VX352" s="92"/>
      <c r="VY352" s="92"/>
      <c r="VZ352" s="92"/>
      <c r="WA352" s="92"/>
      <c r="WB352" s="92"/>
      <c r="WC352" s="92"/>
      <c r="WD352" s="92"/>
      <c r="WE352" s="92"/>
      <c r="WF352" s="92"/>
      <c r="WG352" s="92"/>
      <c r="WH352" s="92"/>
      <c r="WI352" s="92"/>
      <c r="WJ352" s="92"/>
      <c r="WK352" s="92"/>
      <c r="WL352" s="92"/>
      <c r="WM352" s="92"/>
      <c r="WN352" s="92"/>
      <c r="WO352" s="92"/>
      <c r="WP352" s="92"/>
      <c r="WQ352" s="92"/>
      <c r="WR352" s="92"/>
      <c r="WS352" s="92"/>
      <c r="WT352" s="92"/>
      <c r="WU352" s="92"/>
      <c r="WV352" s="92"/>
      <c r="WW352" s="92"/>
      <c r="WX352" s="92"/>
      <c r="WY352" s="92"/>
      <c r="WZ352" s="92"/>
      <c r="XA352" s="92"/>
      <c r="XB352" s="92"/>
      <c r="XC352" s="92"/>
      <c r="XD352" s="92"/>
      <c r="XE352" s="92"/>
      <c r="XF352" s="92"/>
      <c r="XG352" s="92"/>
      <c r="XH352" s="92"/>
      <c r="XI352" s="92"/>
      <c r="XJ352" s="92"/>
      <c r="XK352" s="92"/>
      <c r="XL352" s="92"/>
      <c r="XM352" s="92"/>
      <c r="XN352" s="92"/>
      <c r="XO352" s="92"/>
      <c r="XP352" s="92"/>
      <c r="XQ352" s="92"/>
      <c r="XR352" s="92"/>
      <c r="XS352" s="92"/>
      <c r="XT352" s="92"/>
      <c r="XU352" s="92"/>
      <c r="XV352" s="92"/>
      <c r="XW352" s="92"/>
      <c r="XX352" s="92"/>
      <c r="XY352" s="92"/>
      <c r="XZ352" s="92"/>
      <c r="YA352" s="92"/>
      <c r="YB352" s="92"/>
      <c r="YC352" s="92"/>
      <c r="YD352" s="92"/>
      <c r="YE352" s="92"/>
      <c r="YF352" s="92"/>
      <c r="YG352" s="92"/>
      <c r="YH352" s="92"/>
      <c r="YI352" s="92"/>
      <c r="YJ352" s="92"/>
      <c r="YK352" s="92"/>
      <c r="YL352" s="92"/>
      <c r="YM352" s="92"/>
      <c r="YN352" s="92"/>
      <c r="YO352" s="92"/>
      <c r="YP352" s="92"/>
      <c r="YQ352" s="92"/>
      <c r="YR352" s="92"/>
      <c r="YS352" s="92"/>
      <c r="YT352" s="92"/>
      <c r="YU352" s="92"/>
      <c r="YV352" s="92"/>
      <c r="YW352" s="92"/>
      <c r="YX352" s="92"/>
      <c r="YY352" s="92"/>
      <c r="YZ352" s="92"/>
      <c r="ZA352" s="92"/>
      <c r="ZB352" s="92"/>
      <c r="ZC352" s="92"/>
      <c r="ZD352" s="92"/>
      <c r="ZE352" s="92"/>
      <c r="ZF352" s="92"/>
      <c r="ZG352" s="92"/>
      <c r="ZH352" s="92"/>
      <c r="ZI352" s="92"/>
      <c r="ZJ352" s="92"/>
      <c r="ZK352" s="92"/>
      <c r="ZL352" s="92"/>
      <c r="ZM352" s="92"/>
      <c r="ZN352" s="92"/>
      <c r="ZO352" s="92"/>
      <c r="ZP352" s="92"/>
      <c r="ZQ352" s="92"/>
      <c r="ZR352" s="92"/>
      <c r="ZS352" s="92"/>
      <c r="ZT352" s="92"/>
      <c r="ZU352" s="92"/>
      <c r="ZV352" s="92"/>
      <c r="ZW352" s="92"/>
      <c r="ZX352" s="92"/>
      <c r="ZY352" s="92"/>
      <c r="ZZ352" s="92"/>
      <c r="AAA352" s="92"/>
      <c r="AAB352" s="92"/>
      <c r="AAC352" s="92"/>
      <c r="AAD352" s="92"/>
      <c r="AAE352" s="92"/>
      <c r="AAF352" s="92"/>
      <c r="AAG352" s="92"/>
      <c r="AAH352" s="92"/>
      <c r="AAI352" s="92"/>
      <c r="AAJ352" s="92"/>
      <c r="AAK352" s="92"/>
      <c r="AAL352" s="92"/>
      <c r="AAM352" s="92"/>
      <c r="AAN352" s="92"/>
      <c r="AAO352" s="92"/>
      <c r="AAP352" s="92"/>
      <c r="AAQ352" s="92"/>
      <c r="AAR352" s="92"/>
      <c r="AAS352" s="92"/>
      <c r="AAT352" s="92"/>
      <c r="AAU352" s="92"/>
      <c r="AAV352" s="92"/>
      <c r="AAW352" s="92"/>
      <c r="AAX352" s="92"/>
      <c r="AAY352" s="92"/>
      <c r="AAZ352" s="92"/>
      <c r="ABA352" s="92"/>
      <c r="ABB352" s="92"/>
      <c r="ABC352" s="92"/>
      <c r="ABD352" s="92"/>
      <c r="ABE352" s="92"/>
      <c r="ABF352" s="92"/>
      <c r="ABG352" s="92"/>
      <c r="ABH352" s="92"/>
      <c r="ABI352" s="92"/>
      <c r="ABJ352" s="92"/>
      <c r="ABK352" s="92"/>
      <c r="ABL352" s="92"/>
      <c r="ABM352" s="92"/>
      <c r="ABN352" s="92"/>
      <c r="ABO352" s="92"/>
      <c r="ABP352" s="92"/>
      <c r="ABQ352" s="92"/>
      <c r="ABR352" s="92"/>
      <c r="ABS352" s="92"/>
      <c r="ABT352" s="92"/>
      <c r="ABU352" s="92"/>
      <c r="ABV352" s="92"/>
      <c r="ABW352" s="92"/>
      <c r="ABX352" s="92"/>
      <c r="ABY352" s="92"/>
      <c r="ABZ352" s="92"/>
      <c r="ACA352" s="92"/>
      <c r="ACB352" s="92"/>
      <c r="ACC352" s="92"/>
      <c r="ACD352" s="92"/>
      <c r="ACE352" s="92"/>
      <c r="ACF352" s="92"/>
      <c r="ACG352" s="92"/>
      <c r="ACH352" s="92"/>
      <c r="ACI352" s="92"/>
      <c r="ACJ352" s="92"/>
      <c r="ACK352" s="92"/>
      <c r="ACL352" s="92"/>
      <c r="ACM352" s="92"/>
      <c r="ACN352" s="92"/>
      <c r="ACO352" s="92"/>
      <c r="ACP352" s="92"/>
      <c r="ACQ352" s="92"/>
      <c r="ACR352" s="92"/>
      <c r="ACS352" s="92"/>
      <c r="ACT352" s="92"/>
      <c r="ACU352" s="92"/>
      <c r="ACV352" s="92"/>
      <c r="ACW352" s="92"/>
      <c r="ACX352" s="92"/>
      <c r="ACY352" s="92"/>
      <c r="ACZ352" s="92"/>
      <c r="ADA352" s="92"/>
      <c r="ADB352" s="92"/>
      <c r="ADC352" s="92"/>
      <c r="ADD352" s="92"/>
      <c r="ADE352" s="92"/>
      <c r="ADF352" s="92"/>
      <c r="ADG352" s="92"/>
      <c r="ADH352" s="92"/>
      <c r="ADI352" s="92"/>
      <c r="ADJ352" s="92"/>
      <c r="ADK352" s="92"/>
      <c r="ADL352" s="92"/>
      <c r="ADM352" s="92"/>
      <c r="ADN352" s="92"/>
      <c r="ADO352" s="92"/>
      <c r="ADP352" s="92"/>
      <c r="ADQ352" s="92"/>
      <c r="ADR352" s="92"/>
      <c r="ADS352" s="92"/>
      <c r="ADT352" s="92"/>
      <c r="ADU352" s="92"/>
      <c r="ADV352" s="92"/>
      <c r="ADW352" s="92"/>
      <c r="ADX352" s="92"/>
      <c r="ADY352" s="92"/>
      <c r="ADZ352" s="92"/>
      <c r="AEA352" s="92"/>
      <c r="AEB352" s="92"/>
      <c r="AEC352" s="92"/>
      <c r="AED352" s="92"/>
      <c r="AEE352" s="92"/>
      <c r="AEF352" s="92"/>
      <c r="AEG352" s="92"/>
      <c r="AEH352" s="92"/>
      <c r="AEI352" s="92"/>
      <c r="AEJ352" s="92"/>
      <c r="AEK352" s="92"/>
      <c r="AEL352" s="92"/>
      <c r="AEM352" s="92"/>
      <c r="AEN352" s="92"/>
      <c r="AEO352" s="92"/>
      <c r="AEP352" s="92"/>
      <c r="AEQ352" s="92"/>
      <c r="AER352" s="92"/>
      <c r="AES352" s="92"/>
      <c r="AET352" s="92"/>
      <c r="AEU352" s="92"/>
      <c r="AEV352" s="92"/>
      <c r="AEW352" s="92"/>
      <c r="AEX352" s="92"/>
      <c r="AEY352" s="92"/>
      <c r="AEZ352" s="92"/>
      <c r="AFA352" s="92"/>
      <c r="AFB352" s="92"/>
      <c r="AFC352" s="92"/>
      <c r="AFD352" s="92"/>
      <c r="AFE352" s="92"/>
      <c r="AFF352" s="92"/>
      <c r="AFG352" s="92"/>
      <c r="AFH352" s="92"/>
      <c r="AFI352" s="92"/>
      <c r="AFJ352" s="92"/>
      <c r="AFK352" s="92"/>
      <c r="AFL352" s="92"/>
      <c r="AFM352" s="92"/>
      <c r="AFN352" s="92"/>
      <c r="AFO352" s="92"/>
      <c r="AFP352" s="92"/>
      <c r="AFQ352" s="92"/>
      <c r="AFR352" s="92"/>
      <c r="AFS352" s="92"/>
      <c r="AFT352" s="92"/>
      <c r="AFU352" s="92"/>
      <c r="AFV352" s="92"/>
      <c r="AFW352" s="92"/>
      <c r="AFX352" s="92"/>
      <c r="AFY352" s="92"/>
      <c r="AFZ352" s="92"/>
      <c r="AGA352" s="92"/>
      <c r="AGB352" s="92"/>
      <c r="AGC352" s="92"/>
      <c r="AGD352" s="92"/>
      <c r="AGE352" s="92"/>
      <c r="AGF352" s="92"/>
      <c r="AGG352" s="92"/>
      <c r="AGH352" s="92"/>
      <c r="AGI352" s="92"/>
      <c r="AGJ352" s="92"/>
      <c r="AGK352" s="92"/>
      <c r="AGL352" s="92"/>
      <c r="AGM352" s="92"/>
      <c r="AGN352" s="92"/>
      <c r="AGO352" s="92"/>
      <c r="AGP352" s="92"/>
      <c r="AGQ352" s="92"/>
      <c r="AGR352" s="92"/>
      <c r="AGS352" s="92"/>
      <c r="AGT352" s="92"/>
      <c r="AGU352" s="92"/>
      <c r="AGV352" s="92"/>
      <c r="AGW352" s="92"/>
      <c r="AGX352" s="92"/>
      <c r="AGY352" s="92"/>
      <c r="AGZ352" s="92"/>
      <c r="AHA352" s="92"/>
      <c r="AHB352" s="92"/>
      <c r="AHC352" s="92"/>
      <c r="AHD352" s="92"/>
      <c r="AHE352" s="92"/>
      <c r="AHF352" s="92"/>
      <c r="AHG352" s="92"/>
      <c r="AHH352" s="92"/>
      <c r="AHI352" s="92"/>
      <c r="AHJ352" s="92"/>
      <c r="AHK352" s="92"/>
      <c r="AHL352" s="92"/>
      <c r="AHM352" s="92"/>
      <c r="AHN352" s="92"/>
      <c r="AHO352" s="92"/>
      <c r="AHP352" s="92"/>
      <c r="AHQ352" s="92"/>
      <c r="AHR352" s="92"/>
      <c r="AHS352" s="92"/>
      <c r="AHT352" s="92"/>
      <c r="AHU352" s="92"/>
      <c r="AHV352" s="92"/>
      <c r="AHW352" s="92"/>
      <c r="AHX352" s="92"/>
      <c r="AHY352" s="92"/>
      <c r="AHZ352" s="92"/>
      <c r="AIA352" s="92"/>
      <c r="AIB352" s="92"/>
      <c r="AIC352" s="92"/>
      <c r="AID352" s="92"/>
      <c r="AIE352" s="92"/>
      <c r="AIF352" s="92"/>
      <c r="AIG352" s="92"/>
      <c r="AIH352" s="92"/>
      <c r="AII352" s="92"/>
      <c r="AIJ352" s="92"/>
      <c r="AIK352" s="92"/>
      <c r="AIL352" s="92"/>
      <c r="AIM352" s="92"/>
      <c r="AIN352" s="92"/>
      <c r="AIO352" s="92"/>
      <c r="AIP352" s="92"/>
      <c r="AIQ352" s="92"/>
      <c r="AIR352" s="92"/>
      <c r="AIS352" s="92"/>
      <c r="AIT352" s="92"/>
      <c r="AIU352" s="92"/>
      <c r="AIV352" s="92"/>
      <c r="AIW352" s="92"/>
      <c r="AIX352" s="92"/>
      <c r="AIY352" s="92"/>
      <c r="AIZ352" s="92"/>
      <c r="AJA352" s="92"/>
      <c r="AJB352" s="92"/>
      <c r="AJC352" s="92"/>
      <c r="AJD352" s="92"/>
      <c r="AJE352" s="92"/>
      <c r="AJF352" s="92"/>
      <c r="AJG352" s="92"/>
      <c r="AJH352" s="92"/>
      <c r="AJI352" s="92"/>
      <c r="AJJ352" s="92"/>
      <c r="AJK352" s="92"/>
    </row>
    <row r="353" spans="1:947" s="515" customFormat="1" ht="12.75" customHeight="1">
      <c r="A353" s="93"/>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c r="CK353" s="92"/>
      <c r="CL353" s="92"/>
      <c r="CM353" s="92"/>
      <c r="CN353" s="92"/>
      <c r="CO353" s="92"/>
      <c r="CP353" s="92"/>
      <c r="CQ353" s="92"/>
      <c r="CR353" s="92"/>
      <c r="CS353" s="92"/>
      <c r="CT353" s="92"/>
      <c r="CU353" s="92"/>
      <c r="CV353" s="92"/>
      <c r="CW353" s="92"/>
      <c r="CX353" s="92"/>
      <c r="CY353" s="92"/>
      <c r="CZ353" s="92"/>
      <c r="DA353" s="92"/>
      <c r="DB353" s="92"/>
      <c r="DC353" s="92"/>
      <c r="DD353" s="92"/>
      <c r="DE353" s="92"/>
      <c r="DF353" s="92"/>
      <c r="DG353" s="92"/>
      <c r="DH353" s="92"/>
      <c r="DI353" s="92"/>
      <c r="DJ353" s="92"/>
      <c r="DK353" s="92"/>
      <c r="DL353" s="92"/>
      <c r="DM353" s="92"/>
      <c r="DN353" s="92"/>
      <c r="DO353" s="92"/>
      <c r="DP353" s="92"/>
      <c r="DQ353" s="92"/>
      <c r="DR353" s="92"/>
      <c r="DS353" s="92"/>
      <c r="DT353" s="92"/>
      <c r="DU353" s="92"/>
      <c r="DV353" s="92"/>
      <c r="DW353" s="92"/>
      <c r="DX353" s="92"/>
      <c r="DY353" s="92"/>
      <c r="DZ353" s="92"/>
      <c r="EA353" s="92"/>
      <c r="EB353" s="92"/>
      <c r="EC353" s="92"/>
      <c r="ED353" s="92"/>
      <c r="EE353" s="92"/>
      <c r="EF353" s="92"/>
      <c r="EG353" s="92"/>
      <c r="EH353" s="92"/>
      <c r="EI353" s="92"/>
      <c r="EJ353" s="92"/>
      <c r="EK353" s="92"/>
      <c r="EL353" s="92"/>
      <c r="EM353" s="92"/>
      <c r="EN353" s="92"/>
      <c r="EO353" s="92"/>
      <c r="EP353" s="92"/>
      <c r="EQ353" s="92"/>
      <c r="ER353" s="92"/>
      <c r="ES353" s="92"/>
      <c r="ET353" s="92"/>
      <c r="EU353" s="92"/>
      <c r="EV353" s="92"/>
      <c r="EW353" s="92"/>
      <c r="EX353" s="92"/>
      <c r="EY353" s="92"/>
      <c r="EZ353" s="92"/>
      <c r="FA353" s="92"/>
      <c r="FB353" s="92"/>
      <c r="FC353" s="92"/>
      <c r="FD353" s="92"/>
      <c r="FE353" s="92"/>
      <c r="FF353" s="92"/>
      <c r="FG353" s="92"/>
      <c r="FH353" s="92"/>
      <c r="FI353" s="92"/>
      <c r="FJ353" s="92"/>
      <c r="FK353" s="92"/>
      <c r="FL353" s="92"/>
      <c r="FM353" s="92"/>
      <c r="FN353" s="92"/>
      <c r="FO353" s="92"/>
      <c r="FP353" s="92"/>
      <c r="FQ353" s="92"/>
      <c r="FR353" s="92"/>
      <c r="FS353" s="92"/>
      <c r="FT353" s="92"/>
      <c r="FU353" s="92"/>
      <c r="FV353" s="92"/>
      <c r="FW353" s="92"/>
      <c r="FX353" s="92"/>
      <c r="FY353" s="92"/>
      <c r="FZ353" s="92"/>
      <c r="GA353" s="92"/>
      <c r="GB353" s="92"/>
      <c r="GC353" s="92"/>
      <c r="GD353" s="92"/>
      <c r="GE353" s="92"/>
      <c r="GF353" s="92"/>
      <c r="GG353" s="92"/>
      <c r="GH353" s="92"/>
      <c r="GI353" s="92"/>
      <c r="GJ353" s="92"/>
      <c r="GK353" s="92"/>
      <c r="GL353" s="92"/>
      <c r="GM353" s="92"/>
      <c r="GN353" s="92"/>
      <c r="GO353" s="92"/>
      <c r="GP353" s="92"/>
      <c r="GQ353" s="92"/>
      <c r="GR353" s="92"/>
      <c r="GS353" s="92"/>
      <c r="GT353" s="92"/>
      <c r="GU353" s="92"/>
      <c r="GV353" s="92"/>
      <c r="GW353" s="92"/>
      <c r="GX353" s="92"/>
      <c r="GY353" s="92"/>
      <c r="GZ353" s="92"/>
      <c r="HA353" s="92"/>
      <c r="HB353" s="92"/>
      <c r="HC353" s="92"/>
      <c r="HD353" s="92"/>
      <c r="HE353" s="92"/>
      <c r="HF353" s="92"/>
      <c r="HG353" s="92"/>
      <c r="HH353" s="92"/>
      <c r="HI353" s="92"/>
      <c r="HJ353" s="92"/>
      <c r="HK353" s="92"/>
      <c r="HL353" s="92"/>
      <c r="HM353" s="92"/>
      <c r="HN353" s="92"/>
      <c r="HO353" s="92"/>
      <c r="HP353" s="92"/>
      <c r="HQ353" s="92"/>
      <c r="HR353" s="92"/>
      <c r="HS353" s="92"/>
      <c r="HT353" s="92"/>
      <c r="HU353" s="92"/>
      <c r="HV353" s="92"/>
      <c r="HW353" s="92"/>
      <c r="HX353" s="92"/>
      <c r="HY353" s="92"/>
      <c r="HZ353" s="92"/>
      <c r="IA353" s="92"/>
      <c r="IB353" s="92"/>
      <c r="IC353" s="92"/>
      <c r="ID353" s="92"/>
      <c r="IE353" s="92"/>
      <c r="IF353" s="92"/>
      <c r="IG353" s="92"/>
      <c r="IH353" s="92"/>
      <c r="II353" s="92"/>
      <c r="IJ353" s="92"/>
      <c r="IK353" s="92"/>
      <c r="IL353" s="92"/>
      <c r="IM353" s="92"/>
      <c r="IN353" s="92"/>
      <c r="IO353" s="92"/>
      <c r="IP353" s="92"/>
      <c r="IQ353" s="92"/>
      <c r="IR353" s="92"/>
      <c r="IS353" s="92"/>
      <c r="IT353" s="92"/>
      <c r="IU353" s="92"/>
      <c r="IV353" s="92"/>
      <c r="IW353" s="92"/>
      <c r="IX353" s="92"/>
      <c r="IY353" s="92"/>
      <c r="IZ353" s="92"/>
      <c r="JA353" s="92"/>
      <c r="JB353" s="92"/>
      <c r="JC353" s="92"/>
      <c r="JD353" s="92"/>
      <c r="JE353" s="92"/>
      <c r="JF353" s="92"/>
      <c r="JG353" s="92"/>
      <c r="JH353" s="92"/>
      <c r="JI353" s="92"/>
      <c r="JJ353" s="92"/>
      <c r="JK353" s="92"/>
      <c r="JL353" s="92"/>
      <c r="JM353" s="92"/>
      <c r="JN353" s="92"/>
      <c r="JO353" s="92"/>
      <c r="JP353" s="92"/>
      <c r="JQ353" s="92"/>
      <c r="JR353" s="92"/>
      <c r="JS353" s="92"/>
      <c r="JT353" s="92"/>
      <c r="JU353" s="92"/>
      <c r="JV353" s="92"/>
      <c r="JW353" s="92"/>
      <c r="JX353" s="92"/>
      <c r="JY353" s="92"/>
      <c r="JZ353" s="92"/>
      <c r="KA353" s="92"/>
      <c r="KB353" s="92"/>
      <c r="KC353" s="92"/>
      <c r="KD353" s="92"/>
      <c r="KE353" s="92"/>
      <c r="KF353" s="92"/>
      <c r="KG353" s="92"/>
      <c r="KH353" s="92"/>
      <c r="KI353" s="92"/>
      <c r="KJ353" s="92"/>
      <c r="KK353" s="92"/>
      <c r="KL353" s="92"/>
      <c r="KM353" s="92"/>
      <c r="KN353" s="92"/>
      <c r="KO353" s="92"/>
      <c r="KP353" s="92"/>
      <c r="KQ353" s="92"/>
      <c r="KR353" s="92"/>
      <c r="KS353" s="92"/>
      <c r="KT353" s="92"/>
      <c r="KU353" s="92"/>
      <c r="KV353" s="92"/>
      <c r="KW353" s="92"/>
      <c r="KX353" s="92"/>
      <c r="KY353" s="92"/>
      <c r="KZ353" s="92"/>
      <c r="LA353" s="92"/>
      <c r="LB353" s="92"/>
      <c r="LC353" s="92"/>
      <c r="LD353" s="92"/>
      <c r="LE353" s="92"/>
      <c r="LF353" s="92"/>
      <c r="LG353" s="92"/>
      <c r="LH353" s="92"/>
      <c r="LI353" s="92"/>
      <c r="LJ353" s="92"/>
      <c r="LK353" s="92"/>
      <c r="LL353" s="92"/>
      <c r="LM353" s="92"/>
      <c r="LN353" s="92"/>
      <c r="LO353" s="92"/>
      <c r="LP353" s="92"/>
      <c r="LQ353" s="92"/>
      <c r="LR353" s="92"/>
      <c r="LS353" s="92"/>
      <c r="LT353" s="92"/>
      <c r="LU353" s="92"/>
      <c r="LV353" s="92"/>
      <c r="LW353" s="92"/>
      <c r="LX353" s="92"/>
      <c r="LY353" s="92"/>
      <c r="LZ353" s="92"/>
      <c r="MA353" s="92"/>
      <c r="MB353" s="92"/>
      <c r="MC353" s="92"/>
      <c r="MD353" s="92"/>
      <c r="ME353" s="92"/>
      <c r="MF353" s="92"/>
      <c r="MG353" s="92"/>
      <c r="MH353" s="92"/>
      <c r="MI353" s="92"/>
      <c r="MJ353" s="92"/>
      <c r="MK353" s="92"/>
      <c r="ML353" s="92"/>
      <c r="MM353" s="92"/>
      <c r="MN353" s="92"/>
      <c r="MO353" s="92"/>
      <c r="MP353" s="92"/>
      <c r="MQ353" s="92"/>
      <c r="MR353" s="92"/>
      <c r="MS353" s="92"/>
      <c r="MT353" s="92"/>
      <c r="MU353" s="92"/>
      <c r="MV353" s="92"/>
      <c r="MW353" s="92"/>
      <c r="MX353" s="92"/>
      <c r="MY353" s="92"/>
      <c r="MZ353" s="92"/>
      <c r="NA353" s="92"/>
      <c r="NB353" s="92"/>
      <c r="NC353" s="92"/>
      <c r="ND353" s="92"/>
      <c r="NE353" s="92"/>
      <c r="NF353" s="92"/>
      <c r="NG353" s="92"/>
      <c r="NH353" s="92"/>
      <c r="NI353" s="92"/>
      <c r="NJ353" s="92"/>
      <c r="NK353" s="92"/>
      <c r="NL353" s="92"/>
      <c r="NM353" s="92"/>
      <c r="NN353" s="92"/>
      <c r="NO353" s="92"/>
      <c r="NP353" s="92"/>
      <c r="NQ353" s="92"/>
      <c r="NR353" s="92"/>
      <c r="NS353" s="92"/>
      <c r="NT353" s="92"/>
      <c r="NU353" s="92"/>
      <c r="NV353" s="92"/>
      <c r="NW353" s="92"/>
      <c r="NX353" s="92"/>
      <c r="NY353" s="92"/>
      <c r="NZ353" s="92"/>
      <c r="OA353" s="92"/>
      <c r="OB353" s="92"/>
      <c r="OC353" s="92"/>
      <c r="OD353" s="92"/>
      <c r="OE353" s="92"/>
      <c r="OF353" s="92"/>
      <c r="OG353" s="92"/>
      <c r="OH353" s="92"/>
      <c r="OI353" s="92"/>
      <c r="OJ353" s="92"/>
      <c r="OK353" s="92"/>
      <c r="OL353" s="92"/>
      <c r="OM353" s="92"/>
      <c r="ON353" s="92"/>
      <c r="OO353" s="92"/>
      <c r="OP353" s="92"/>
      <c r="OQ353" s="92"/>
      <c r="OR353" s="92"/>
      <c r="OS353" s="92"/>
      <c r="OT353" s="92"/>
      <c r="OU353" s="92"/>
      <c r="OV353" s="92"/>
      <c r="OW353" s="92"/>
      <c r="OX353" s="92"/>
      <c r="OY353" s="92"/>
      <c r="OZ353" s="92"/>
      <c r="PA353" s="92"/>
      <c r="PB353" s="92"/>
      <c r="PC353" s="92"/>
      <c r="PD353" s="92"/>
      <c r="PE353" s="92"/>
      <c r="PF353" s="92"/>
      <c r="PG353" s="92"/>
      <c r="PH353" s="92"/>
      <c r="PI353" s="92"/>
      <c r="PJ353" s="92"/>
      <c r="PK353" s="92"/>
      <c r="PL353" s="92"/>
      <c r="PM353" s="92"/>
      <c r="PN353" s="92"/>
      <c r="PO353" s="92"/>
      <c r="PP353" s="92"/>
      <c r="PQ353" s="92"/>
      <c r="PR353" s="92"/>
      <c r="PS353" s="92"/>
      <c r="PT353" s="92"/>
      <c r="PU353" s="92"/>
      <c r="PV353" s="92"/>
      <c r="PW353" s="92"/>
      <c r="PX353" s="92"/>
      <c r="PY353" s="92"/>
      <c r="PZ353" s="92"/>
      <c r="QA353" s="92"/>
      <c r="QB353" s="92"/>
      <c r="QC353" s="92"/>
      <c r="QD353" s="92"/>
      <c r="QE353" s="92"/>
      <c r="QF353" s="92"/>
      <c r="QG353" s="92"/>
      <c r="QH353" s="92"/>
      <c r="QI353" s="92"/>
      <c r="QJ353" s="92"/>
      <c r="QK353" s="92"/>
      <c r="QL353" s="92"/>
      <c r="QM353" s="92"/>
      <c r="QN353" s="92"/>
      <c r="QO353" s="92"/>
      <c r="QP353" s="92"/>
      <c r="QQ353" s="92"/>
      <c r="QR353" s="92"/>
      <c r="QS353" s="92"/>
      <c r="QT353" s="92"/>
      <c r="QU353" s="92"/>
      <c r="QV353" s="92"/>
      <c r="QW353" s="92"/>
      <c r="QX353" s="92"/>
      <c r="QY353" s="92"/>
      <c r="QZ353" s="92"/>
      <c r="RA353" s="92"/>
      <c r="RB353" s="92"/>
      <c r="RC353" s="92"/>
      <c r="RD353" s="92"/>
      <c r="RE353" s="92"/>
      <c r="RF353" s="92"/>
      <c r="RG353" s="92"/>
      <c r="RH353" s="92"/>
      <c r="RI353" s="92"/>
      <c r="RJ353" s="92"/>
      <c r="RK353" s="92"/>
      <c r="RL353" s="92"/>
      <c r="RM353" s="92"/>
      <c r="RN353" s="92"/>
      <c r="RO353" s="92"/>
      <c r="RP353" s="92"/>
      <c r="RQ353" s="92"/>
      <c r="RR353" s="92"/>
      <c r="RS353" s="92"/>
      <c r="RT353" s="92"/>
      <c r="RU353" s="92"/>
      <c r="RV353" s="92"/>
      <c r="RW353" s="92"/>
      <c r="RX353" s="92"/>
      <c r="RY353" s="92"/>
      <c r="RZ353" s="92"/>
      <c r="SA353" s="92"/>
      <c r="SB353" s="92"/>
      <c r="SC353" s="92"/>
      <c r="SD353" s="92"/>
      <c r="SE353" s="92"/>
      <c r="SF353" s="92"/>
      <c r="SG353" s="92"/>
      <c r="SH353" s="92"/>
      <c r="SI353" s="92"/>
      <c r="SJ353" s="92"/>
      <c r="SK353" s="92"/>
      <c r="SL353" s="92"/>
      <c r="SM353" s="92"/>
      <c r="SN353" s="92"/>
      <c r="SO353" s="92"/>
      <c r="SP353" s="92"/>
      <c r="SQ353" s="92"/>
      <c r="SR353" s="92"/>
      <c r="SS353" s="92"/>
      <c r="ST353" s="92"/>
      <c r="SU353" s="92"/>
      <c r="SV353" s="92"/>
      <c r="SW353" s="92"/>
      <c r="SX353" s="92"/>
      <c r="SY353" s="92"/>
      <c r="SZ353" s="92"/>
      <c r="TA353" s="92"/>
      <c r="TB353" s="92"/>
      <c r="TC353" s="92"/>
      <c r="TD353" s="92"/>
      <c r="TE353" s="92"/>
      <c r="TF353" s="92"/>
      <c r="TG353" s="92"/>
      <c r="TH353" s="92"/>
      <c r="TI353" s="92"/>
      <c r="TJ353" s="92"/>
      <c r="TK353" s="92"/>
      <c r="TL353" s="92"/>
      <c r="TM353" s="92"/>
      <c r="TN353" s="92"/>
      <c r="TO353" s="92"/>
      <c r="TP353" s="92"/>
      <c r="TQ353" s="92"/>
      <c r="TR353" s="92"/>
      <c r="TS353" s="92"/>
      <c r="TT353" s="92"/>
      <c r="TU353" s="92"/>
      <c r="TV353" s="92"/>
      <c r="TW353" s="92"/>
      <c r="TX353" s="92"/>
      <c r="TY353" s="92"/>
      <c r="TZ353" s="92"/>
      <c r="UA353" s="92"/>
      <c r="UB353" s="92"/>
      <c r="UC353" s="92"/>
      <c r="UD353" s="92"/>
      <c r="UE353" s="92"/>
      <c r="UF353" s="92"/>
      <c r="UG353" s="92"/>
      <c r="UH353" s="92"/>
      <c r="UI353" s="92"/>
      <c r="UJ353" s="92"/>
      <c r="UK353" s="92"/>
      <c r="UL353" s="92"/>
      <c r="UM353" s="92"/>
      <c r="UN353" s="92"/>
      <c r="UO353" s="92"/>
      <c r="UP353" s="92"/>
      <c r="UQ353" s="92"/>
      <c r="UR353" s="92"/>
      <c r="US353" s="92"/>
      <c r="UT353" s="92"/>
      <c r="UU353" s="92"/>
      <c r="UV353" s="92"/>
      <c r="UW353" s="92"/>
      <c r="UX353" s="92"/>
      <c r="UY353" s="92"/>
      <c r="UZ353" s="92"/>
      <c r="VA353" s="92"/>
      <c r="VB353" s="92"/>
      <c r="VC353" s="92"/>
      <c r="VD353" s="92"/>
      <c r="VE353" s="92"/>
      <c r="VF353" s="92"/>
      <c r="VG353" s="92"/>
      <c r="VH353" s="92"/>
      <c r="VI353" s="92"/>
      <c r="VJ353" s="92"/>
      <c r="VK353" s="92"/>
      <c r="VL353" s="92"/>
      <c r="VM353" s="92"/>
      <c r="VN353" s="92"/>
      <c r="VO353" s="92"/>
      <c r="VP353" s="92"/>
      <c r="VQ353" s="92"/>
      <c r="VR353" s="92"/>
      <c r="VS353" s="92"/>
      <c r="VT353" s="92"/>
      <c r="VU353" s="92"/>
      <c r="VV353" s="92"/>
      <c r="VW353" s="92"/>
      <c r="VX353" s="92"/>
      <c r="VY353" s="92"/>
      <c r="VZ353" s="92"/>
      <c r="WA353" s="92"/>
      <c r="WB353" s="92"/>
      <c r="WC353" s="92"/>
      <c r="WD353" s="92"/>
      <c r="WE353" s="92"/>
      <c r="WF353" s="92"/>
      <c r="WG353" s="92"/>
      <c r="WH353" s="92"/>
      <c r="WI353" s="92"/>
      <c r="WJ353" s="92"/>
      <c r="WK353" s="92"/>
      <c r="WL353" s="92"/>
      <c r="WM353" s="92"/>
      <c r="WN353" s="92"/>
      <c r="WO353" s="92"/>
      <c r="WP353" s="92"/>
      <c r="WQ353" s="92"/>
      <c r="WR353" s="92"/>
      <c r="WS353" s="92"/>
      <c r="WT353" s="92"/>
      <c r="WU353" s="92"/>
      <c r="WV353" s="92"/>
      <c r="WW353" s="92"/>
      <c r="WX353" s="92"/>
      <c r="WY353" s="92"/>
      <c r="WZ353" s="92"/>
      <c r="XA353" s="92"/>
      <c r="XB353" s="92"/>
      <c r="XC353" s="92"/>
      <c r="XD353" s="92"/>
      <c r="XE353" s="92"/>
      <c r="XF353" s="92"/>
      <c r="XG353" s="92"/>
      <c r="XH353" s="92"/>
      <c r="XI353" s="92"/>
      <c r="XJ353" s="92"/>
      <c r="XK353" s="92"/>
      <c r="XL353" s="92"/>
      <c r="XM353" s="92"/>
      <c r="XN353" s="92"/>
      <c r="XO353" s="92"/>
      <c r="XP353" s="92"/>
      <c r="XQ353" s="92"/>
      <c r="XR353" s="92"/>
      <c r="XS353" s="92"/>
      <c r="XT353" s="92"/>
      <c r="XU353" s="92"/>
      <c r="XV353" s="92"/>
      <c r="XW353" s="92"/>
      <c r="XX353" s="92"/>
      <c r="XY353" s="92"/>
      <c r="XZ353" s="92"/>
      <c r="YA353" s="92"/>
      <c r="YB353" s="92"/>
      <c r="YC353" s="92"/>
      <c r="YD353" s="92"/>
      <c r="YE353" s="92"/>
      <c r="YF353" s="92"/>
      <c r="YG353" s="92"/>
      <c r="YH353" s="92"/>
      <c r="YI353" s="92"/>
      <c r="YJ353" s="92"/>
      <c r="YK353" s="92"/>
      <c r="YL353" s="92"/>
      <c r="YM353" s="92"/>
      <c r="YN353" s="92"/>
      <c r="YO353" s="92"/>
      <c r="YP353" s="92"/>
      <c r="YQ353" s="92"/>
      <c r="YR353" s="92"/>
      <c r="YS353" s="92"/>
      <c r="YT353" s="92"/>
      <c r="YU353" s="92"/>
      <c r="YV353" s="92"/>
      <c r="YW353" s="92"/>
      <c r="YX353" s="92"/>
      <c r="YY353" s="92"/>
      <c r="YZ353" s="92"/>
      <c r="ZA353" s="92"/>
      <c r="ZB353" s="92"/>
      <c r="ZC353" s="92"/>
      <c r="ZD353" s="92"/>
      <c r="ZE353" s="92"/>
      <c r="ZF353" s="92"/>
      <c r="ZG353" s="92"/>
      <c r="ZH353" s="92"/>
      <c r="ZI353" s="92"/>
      <c r="ZJ353" s="92"/>
      <c r="ZK353" s="92"/>
      <c r="ZL353" s="92"/>
      <c r="ZM353" s="92"/>
      <c r="ZN353" s="92"/>
      <c r="ZO353" s="92"/>
      <c r="ZP353" s="92"/>
      <c r="ZQ353" s="92"/>
      <c r="ZR353" s="92"/>
      <c r="ZS353" s="92"/>
      <c r="ZT353" s="92"/>
      <c r="ZU353" s="92"/>
      <c r="ZV353" s="92"/>
      <c r="ZW353" s="92"/>
      <c r="ZX353" s="92"/>
      <c r="ZY353" s="92"/>
      <c r="ZZ353" s="92"/>
      <c r="AAA353" s="92"/>
      <c r="AAB353" s="92"/>
      <c r="AAC353" s="92"/>
      <c r="AAD353" s="92"/>
      <c r="AAE353" s="92"/>
      <c r="AAF353" s="92"/>
      <c r="AAG353" s="92"/>
      <c r="AAH353" s="92"/>
      <c r="AAI353" s="92"/>
      <c r="AAJ353" s="92"/>
      <c r="AAK353" s="92"/>
      <c r="AAL353" s="92"/>
      <c r="AAM353" s="92"/>
      <c r="AAN353" s="92"/>
      <c r="AAO353" s="92"/>
      <c r="AAP353" s="92"/>
      <c r="AAQ353" s="92"/>
      <c r="AAR353" s="92"/>
      <c r="AAS353" s="92"/>
      <c r="AAT353" s="92"/>
      <c r="AAU353" s="92"/>
      <c r="AAV353" s="92"/>
      <c r="AAW353" s="92"/>
      <c r="AAX353" s="92"/>
      <c r="AAY353" s="92"/>
      <c r="AAZ353" s="92"/>
      <c r="ABA353" s="92"/>
      <c r="ABB353" s="92"/>
      <c r="ABC353" s="92"/>
      <c r="ABD353" s="92"/>
      <c r="ABE353" s="92"/>
      <c r="ABF353" s="92"/>
      <c r="ABG353" s="92"/>
      <c r="ABH353" s="92"/>
      <c r="ABI353" s="92"/>
      <c r="ABJ353" s="92"/>
      <c r="ABK353" s="92"/>
      <c r="ABL353" s="92"/>
      <c r="ABM353" s="92"/>
      <c r="ABN353" s="92"/>
      <c r="ABO353" s="92"/>
      <c r="ABP353" s="92"/>
      <c r="ABQ353" s="92"/>
      <c r="ABR353" s="92"/>
      <c r="ABS353" s="92"/>
      <c r="ABT353" s="92"/>
      <c r="ABU353" s="92"/>
      <c r="ABV353" s="92"/>
      <c r="ABW353" s="92"/>
      <c r="ABX353" s="92"/>
      <c r="ABY353" s="92"/>
      <c r="ABZ353" s="92"/>
      <c r="ACA353" s="92"/>
      <c r="ACB353" s="92"/>
      <c r="ACC353" s="92"/>
      <c r="ACD353" s="92"/>
      <c r="ACE353" s="92"/>
      <c r="ACF353" s="92"/>
      <c r="ACG353" s="92"/>
      <c r="ACH353" s="92"/>
      <c r="ACI353" s="92"/>
      <c r="ACJ353" s="92"/>
      <c r="ACK353" s="92"/>
      <c r="ACL353" s="92"/>
      <c r="ACM353" s="92"/>
      <c r="ACN353" s="92"/>
      <c r="ACO353" s="92"/>
      <c r="ACP353" s="92"/>
      <c r="ACQ353" s="92"/>
      <c r="ACR353" s="92"/>
      <c r="ACS353" s="92"/>
      <c r="ACT353" s="92"/>
      <c r="ACU353" s="92"/>
      <c r="ACV353" s="92"/>
      <c r="ACW353" s="92"/>
      <c r="ACX353" s="92"/>
      <c r="ACY353" s="92"/>
      <c r="ACZ353" s="92"/>
      <c r="ADA353" s="92"/>
      <c r="ADB353" s="92"/>
      <c r="ADC353" s="92"/>
      <c r="ADD353" s="92"/>
      <c r="ADE353" s="92"/>
      <c r="ADF353" s="92"/>
      <c r="ADG353" s="92"/>
      <c r="ADH353" s="92"/>
      <c r="ADI353" s="92"/>
      <c r="ADJ353" s="92"/>
      <c r="ADK353" s="92"/>
      <c r="ADL353" s="92"/>
      <c r="ADM353" s="92"/>
      <c r="ADN353" s="92"/>
      <c r="ADO353" s="92"/>
      <c r="ADP353" s="92"/>
      <c r="ADQ353" s="92"/>
      <c r="ADR353" s="92"/>
      <c r="ADS353" s="92"/>
      <c r="ADT353" s="92"/>
      <c r="ADU353" s="92"/>
      <c r="ADV353" s="92"/>
      <c r="ADW353" s="92"/>
      <c r="ADX353" s="92"/>
      <c r="ADY353" s="92"/>
      <c r="ADZ353" s="92"/>
      <c r="AEA353" s="92"/>
      <c r="AEB353" s="92"/>
      <c r="AEC353" s="92"/>
      <c r="AED353" s="92"/>
      <c r="AEE353" s="92"/>
      <c r="AEF353" s="92"/>
      <c r="AEG353" s="92"/>
      <c r="AEH353" s="92"/>
      <c r="AEI353" s="92"/>
      <c r="AEJ353" s="92"/>
      <c r="AEK353" s="92"/>
      <c r="AEL353" s="92"/>
      <c r="AEM353" s="92"/>
      <c r="AEN353" s="92"/>
      <c r="AEO353" s="92"/>
      <c r="AEP353" s="92"/>
      <c r="AEQ353" s="92"/>
      <c r="AER353" s="92"/>
      <c r="AES353" s="92"/>
      <c r="AET353" s="92"/>
      <c r="AEU353" s="92"/>
      <c r="AEV353" s="92"/>
      <c r="AEW353" s="92"/>
      <c r="AEX353" s="92"/>
      <c r="AEY353" s="92"/>
      <c r="AEZ353" s="92"/>
      <c r="AFA353" s="92"/>
      <c r="AFB353" s="92"/>
      <c r="AFC353" s="92"/>
      <c r="AFD353" s="92"/>
      <c r="AFE353" s="92"/>
      <c r="AFF353" s="92"/>
      <c r="AFG353" s="92"/>
      <c r="AFH353" s="92"/>
      <c r="AFI353" s="92"/>
      <c r="AFJ353" s="92"/>
      <c r="AFK353" s="92"/>
      <c r="AFL353" s="92"/>
      <c r="AFM353" s="92"/>
      <c r="AFN353" s="92"/>
      <c r="AFO353" s="92"/>
      <c r="AFP353" s="92"/>
      <c r="AFQ353" s="92"/>
      <c r="AFR353" s="92"/>
      <c r="AFS353" s="92"/>
      <c r="AFT353" s="92"/>
      <c r="AFU353" s="92"/>
      <c r="AFV353" s="92"/>
      <c r="AFW353" s="92"/>
      <c r="AFX353" s="92"/>
      <c r="AFY353" s="92"/>
      <c r="AFZ353" s="92"/>
      <c r="AGA353" s="92"/>
      <c r="AGB353" s="92"/>
      <c r="AGC353" s="92"/>
      <c r="AGD353" s="92"/>
      <c r="AGE353" s="92"/>
      <c r="AGF353" s="92"/>
      <c r="AGG353" s="92"/>
      <c r="AGH353" s="92"/>
      <c r="AGI353" s="92"/>
      <c r="AGJ353" s="92"/>
      <c r="AGK353" s="92"/>
      <c r="AGL353" s="92"/>
      <c r="AGM353" s="92"/>
      <c r="AGN353" s="92"/>
      <c r="AGO353" s="92"/>
      <c r="AGP353" s="92"/>
      <c r="AGQ353" s="92"/>
      <c r="AGR353" s="92"/>
      <c r="AGS353" s="92"/>
      <c r="AGT353" s="92"/>
      <c r="AGU353" s="92"/>
      <c r="AGV353" s="92"/>
      <c r="AGW353" s="92"/>
      <c r="AGX353" s="92"/>
      <c r="AGY353" s="92"/>
      <c r="AGZ353" s="92"/>
      <c r="AHA353" s="92"/>
      <c r="AHB353" s="92"/>
      <c r="AHC353" s="92"/>
      <c r="AHD353" s="92"/>
      <c r="AHE353" s="92"/>
      <c r="AHF353" s="92"/>
      <c r="AHG353" s="92"/>
      <c r="AHH353" s="92"/>
      <c r="AHI353" s="92"/>
      <c r="AHJ353" s="92"/>
      <c r="AHK353" s="92"/>
      <c r="AHL353" s="92"/>
      <c r="AHM353" s="92"/>
      <c r="AHN353" s="92"/>
      <c r="AHO353" s="92"/>
      <c r="AHP353" s="92"/>
      <c r="AHQ353" s="92"/>
      <c r="AHR353" s="92"/>
      <c r="AHS353" s="92"/>
      <c r="AHT353" s="92"/>
      <c r="AHU353" s="92"/>
      <c r="AHV353" s="92"/>
      <c r="AHW353" s="92"/>
      <c r="AHX353" s="92"/>
      <c r="AHY353" s="92"/>
      <c r="AHZ353" s="92"/>
      <c r="AIA353" s="92"/>
      <c r="AIB353" s="92"/>
      <c r="AIC353" s="92"/>
      <c r="AID353" s="92"/>
      <c r="AIE353" s="92"/>
      <c r="AIF353" s="92"/>
      <c r="AIG353" s="92"/>
      <c r="AIH353" s="92"/>
      <c r="AII353" s="92"/>
      <c r="AIJ353" s="92"/>
      <c r="AIK353" s="92"/>
      <c r="AIL353" s="92"/>
      <c r="AIM353" s="92"/>
      <c r="AIN353" s="92"/>
      <c r="AIO353" s="92"/>
      <c r="AIP353" s="92"/>
      <c r="AIQ353" s="92"/>
      <c r="AIR353" s="92"/>
      <c r="AIS353" s="92"/>
      <c r="AIT353" s="92"/>
      <c r="AIU353" s="92"/>
      <c r="AIV353" s="92"/>
      <c r="AIW353" s="92"/>
      <c r="AIX353" s="92"/>
      <c r="AIY353" s="92"/>
      <c r="AIZ353" s="92"/>
      <c r="AJA353" s="92"/>
      <c r="AJB353" s="92"/>
      <c r="AJC353" s="92"/>
      <c r="AJD353" s="92"/>
      <c r="AJE353" s="92"/>
      <c r="AJF353" s="92"/>
      <c r="AJG353" s="92"/>
      <c r="AJH353" s="92"/>
      <c r="AJI353" s="92"/>
      <c r="AJJ353" s="92"/>
      <c r="AJK353" s="92"/>
    </row>
    <row r="354" spans="1:947" s="515" customFormat="1" ht="12.75" customHeight="1">
      <c r="A354" s="93"/>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2"/>
      <c r="CS354" s="92"/>
      <c r="CT354" s="92"/>
      <c r="CU354" s="92"/>
      <c r="CV354" s="92"/>
      <c r="CW354" s="92"/>
      <c r="CX354" s="92"/>
      <c r="CY354" s="92"/>
      <c r="CZ354" s="92"/>
      <c r="DA354" s="92"/>
      <c r="DB354" s="92"/>
      <c r="DC354" s="92"/>
      <c r="DD354" s="92"/>
      <c r="DE354" s="92"/>
      <c r="DF354" s="92"/>
      <c r="DG354" s="92"/>
      <c r="DH354" s="92"/>
      <c r="DI354" s="92"/>
      <c r="DJ354" s="92"/>
      <c r="DK354" s="92"/>
      <c r="DL354" s="92"/>
      <c r="DM354" s="92"/>
      <c r="DN354" s="92"/>
      <c r="DO354" s="92"/>
      <c r="DP354" s="92"/>
      <c r="DQ354" s="92"/>
      <c r="DR354" s="92"/>
      <c r="DS354" s="92"/>
      <c r="DT354" s="92"/>
      <c r="DU354" s="92"/>
      <c r="DV354" s="92"/>
      <c r="DW354" s="92"/>
      <c r="DX354" s="92"/>
      <c r="DY354" s="92"/>
      <c r="DZ354" s="92"/>
      <c r="EA354" s="92"/>
      <c r="EB354" s="92"/>
      <c r="EC354" s="92"/>
      <c r="ED354" s="92"/>
      <c r="EE354" s="92"/>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2"/>
      <c r="FL354" s="92"/>
      <c r="FM354" s="92"/>
      <c r="FN354" s="92"/>
      <c r="FO354" s="92"/>
      <c r="FP354" s="92"/>
      <c r="FQ354" s="92"/>
      <c r="FR354" s="92"/>
      <c r="FS354" s="92"/>
      <c r="FT354" s="92"/>
      <c r="FU354" s="92"/>
      <c r="FV354" s="92"/>
      <c r="FW354" s="92"/>
      <c r="FX354" s="92"/>
      <c r="FY354" s="92"/>
      <c r="FZ354" s="92"/>
      <c r="GA354" s="92"/>
      <c r="GB354" s="92"/>
      <c r="GC354" s="92"/>
      <c r="GD354" s="92"/>
      <c r="GE354" s="92"/>
      <c r="GF354" s="92"/>
      <c r="GG354" s="92"/>
      <c r="GH354" s="92"/>
      <c r="GI354" s="92"/>
      <c r="GJ354" s="92"/>
      <c r="GK354" s="92"/>
      <c r="GL354" s="92"/>
      <c r="GM354" s="92"/>
      <c r="GN354" s="92"/>
      <c r="GO354" s="92"/>
      <c r="GP354" s="92"/>
      <c r="GQ354" s="92"/>
      <c r="GR354" s="92"/>
      <c r="GS354" s="92"/>
      <c r="GT354" s="92"/>
      <c r="GU354" s="92"/>
      <c r="GV354" s="92"/>
      <c r="GW354" s="92"/>
      <c r="GX354" s="92"/>
      <c r="GY354" s="92"/>
      <c r="GZ354" s="92"/>
      <c r="HA354" s="92"/>
      <c r="HB354" s="92"/>
      <c r="HC354" s="92"/>
      <c r="HD354" s="92"/>
      <c r="HE354" s="92"/>
      <c r="HF354" s="92"/>
      <c r="HG354" s="92"/>
      <c r="HH354" s="92"/>
      <c r="HI354" s="92"/>
      <c r="HJ354" s="92"/>
      <c r="HK354" s="92"/>
      <c r="HL354" s="92"/>
      <c r="HM354" s="92"/>
      <c r="HN354" s="92"/>
      <c r="HO354" s="92"/>
      <c r="HP354" s="92"/>
      <c r="HQ354" s="92"/>
      <c r="HR354" s="92"/>
      <c r="HS354" s="92"/>
      <c r="HT354" s="92"/>
      <c r="HU354" s="92"/>
      <c r="HV354" s="92"/>
      <c r="HW354" s="92"/>
      <c r="HX354" s="92"/>
      <c r="HY354" s="92"/>
      <c r="HZ354" s="92"/>
      <c r="IA354" s="92"/>
      <c r="IB354" s="92"/>
      <c r="IC354" s="92"/>
      <c r="ID354" s="92"/>
      <c r="IE354" s="92"/>
      <c r="IF354" s="92"/>
      <c r="IG354" s="92"/>
      <c r="IH354" s="92"/>
      <c r="II354" s="92"/>
      <c r="IJ354" s="92"/>
      <c r="IK354" s="92"/>
      <c r="IL354" s="92"/>
      <c r="IM354" s="92"/>
      <c r="IN354" s="92"/>
      <c r="IO354" s="92"/>
      <c r="IP354" s="92"/>
      <c r="IQ354" s="92"/>
      <c r="IR354" s="92"/>
      <c r="IS354" s="92"/>
      <c r="IT354" s="92"/>
      <c r="IU354" s="92"/>
      <c r="IV354" s="92"/>
      <c r="IW354" s="92"/>
      <c r="IX354" s="92"/>
      <c r="IY354" s="92"/>
      <c r="IZ354" s="92"/>
      <c r="JA354" s="92"/>
      <c r="JB354" s="92"/>
      <c r="JC354" s="92"/>
      <c r="JD354" s="92"/>
      <c r="JE354" s="92"/>
      <c r="JF354" s="92"/>
      <c r="JG354" s="92"/>
      <c r="JH354" s="92"/>
      <c r="JI354" s="92"/>
      <c r="JJ354" s="92"/>
      <c r="JK354" s="92"/>
      <c r="JL354" s="92"/>
      <c r="JM354" s="92"/>
      <c r="JN354" s="92"/>
      <c r="JO354" s="92"/>
      <c r="JP354" s="92"/>
      <c r="JQ354" s="92"/>
      <c r="JR354" s="92"/>
      <c r="JS354" s="92"/>
      <c r="JT354" s="92"/>
      <c r="JU354" s="92"/>
      <c r="JV354" s="92"/>
      <c r="JW354" s="92"/>
      <c r="JX354" s="92"/>
      <c r="JY354" s="92"/>
      <c r="JZ354" s="92"/>
      <c r="KA354" s="92"/>
      <c r="KB354" s="92"/>
      <c r="KC354" s="92"/>
      <c r="KD354" s="92"/>
      <c r="KE354" s="92"/>
      <c r="KF354" s="92"/>
      <c r="KG354" s="92"/>
      <c r="KH354" s="92"/>
      <c r="KI354" s="92"/>
      <c r="KJ354" s="92"/>
      <c r="KK354" s="92"/>
      <c r="KL354" s="92"/>
      <c r="KM354" s="92"/>
      <c r="KN354" s="92"/>
      <c r="KO354" s="92"/>
      <c r="KP354" s="92"/>
      <c r="KQ354" s="92"/>
      <c r="KR354" s="92"/>
      <c r="KS354" s="92"/>
      <c r="KT354" s="92"/>
      <c r="KU354" s="92"/>
      <c r="KV354" s="92"/>
      <c r="KW354" s="92"/>
      <c r="KX354" s="92"/>
      <c r="KY354" s="92"/>
      <c r="KZ354" s="92"/>
      <c r="LA354" s="92"/>
      <c r="LB354" s="92"/>
      <c r="LC354" s="92"/>
      <c r="LD354" s="92"/>
      <c r="LE354" s="92"/>
      <c r="LF354" s="92"/>
      <c r="LG354" s="92"/>
      <c r="LH354" s="92"/>
      <c r="LI354" s="92"/>
      <c r="LJ354" s="92"/>
      <c r="LK354" s="92"/>
      <c r="LL354" s="92"/>
      <c r="LM354" s="92"/>
      <c r="LN354" s="92"/>
      <c r="LO354" s="92"/>
      <c r="LP354" s="92"/>
      <c r="LQ354" s="92"/>
      <c r="LR354" s="92"/>
      <c r="LS354" s="92"/>
      <c r="LT354" s="92"/>
      <c r="LU354" s="92"/>
      <c r="LV354" s="92"/>
      <c r="LW354" s="92"/>
      <c r="LX354" s="92"/>
      <c r="LY354" s="92"/>
      <c r="LZ354" s="92"/>
      <c r="MA354" s="92"/>
      <c r="MB354" s="92"/>
      <c r="MC354" s="92"/>
      <c r="MD354" s="92"/>
      <c r="ME354" s="92"/>
      <c r="MF354" s="92"/>
      <c r="MG354" s="92"/>
      <c r="MH354" s="92"/>
      <c r="MI354" s="92"/>
      <c r="MJ354" s="92"/>
      <c r="MK354" s="92"/>
      <c r="ML354" s="92"/>
      <c r="MM354" s="92"/>
      <c r="MN354" s="92"/>
      <c r="MO354" s="92"/>
      <c r="MP354" s="92"/>
      <c r="MQ354" s="92"/>
      <c r="MR354" s="92"/>
      <c r="MS354" s="92"/>
      <c r="MT354" s="92"/>
      <c r="MU354" s="92"/>
      <c r="MV354" s="92"/>
      <c r="MW354" s="92"/>
      <c r="MX354" s="92"/>
      <c r="MY354" s="92"/>
      <c r="MZ354" s="92"/>
      <c r="NA354" s="92"/>
      <c r="NB354" s="92"/>
      <c r="NC354" s="92"/>
      <c r="ND354" s="92"/>
      <c r="NE354" s="92"/>
      <c r="NF354" s="92"/>
      <c r="NG354" s="92"/>
      <c r="NH354" s="92"/>
      <c r="NI354" s="92"/>
      <c r="NJ354" s="92"/>
      <c r="NK354" s="92"/>
      <c r="NL354" s="92"/>
      <c r="NM354" s="92"/>
      <c r="NN354" s="92"/>
      <c r="NO354" s="92"/>
      <c r="NP354" s="92"/>
      <c r="NQ354" s="92"/>
      <c r="NR354" s="92"/>
      <c r="NS354" s="92"/>
      <c r="NT354" s="92"/>
      <c r="NU354" s="92"/>
      <c r="NV354" s="92"/>
      <c r="NW354" s="92"/>
      <c r="NX354" s="92"/>
      <c r="NY354" s="92"/>
      <c r="NZ354" s="92"/>
      <c r="OA354" s="92"/>
      <c r="OB354" s="92"/>
      <c r="OC354" s="92"/>
      <c r="OD354" s="92"/>
      <c r="OE354" s="92"/>
      <c r="OF354" s="92"/>
      <c r="OG354" s="92"/>
      <c r="OH354" s="92"/>
      <c r="OI354" s="92"/>
      <c r="OJ354" s="92"/>
      <c r="OK354" s="92"/>
      <c r="OL354" s="92"/>
      <c r="OM354" s="92"/>
      <c r="ON354" s="92"/>
      <c r="OO354" s="92"/>
      <c r="OP354" s="92"/>
      <c r="OQ354" s="92"/>
      <c r="OR354" s="92"/>
      <c r="OS354" s="92"/>
      <c r="OT354" s="92"/>
      <c r="OU354" s="92"/>
      <c r="OV354" s="92"/>
      <c r="OW354" s="92"/>
      <c r="OX354" s="92"/>
      <c r="OY354" s="92"/>
      <c r="OZ354" s="92"/>
      <c r="PA354" s="92"/>
      <c r="PB354" s="92"/>
      <c r="PC354" s="92"/>
      <c r="PD354" s="92"/>
      <c r="PE354" s="92"/>
      <c r="PF354" s="92"/>
      <c r="PG354" s="92"/>
      <c r="PH354" s="92"/>
      <c r="PI354" s="92"/>
      <c r="PJ354" s="92"/>
      <c r="PK354" s="92"/>
      <c r="PL354" s="92"/>
      <c r="PM354" s="92"/>
      <c r="PN354" s="92"/>
      <c r="PO354" s="92"/>
      <c r="PP354" s="92"/>
      <c r="PQ354" s="92"/>
      <c r="PR354" s="92"/>
      <c r="PS354" s="92"/>
      <c r="PT354" s="92"/>
      <c r="PU354" s="92"/>
      <c r="PV354" s="92"/>
      <c r="PW354" s="92"/>
      <c r="PX354" s="92"/>
      <c r="PY354" s="92"/>
      <c r="PZ354" s="92"/>
      <c r="QA354" s="92"/>
      <c r="QB354" s="92"/>
      <c r="QC354" s="92"/>
      <c r="QD354" s="92"/>
      <c r="QE354" s="92"/>
      <c r="QF354" s="92"/>
      <c r="QG354" s="92"/>
      <c r="QH354" s="92"/>
      <c r="QI354" s="92"/>
      <c r="QJ354" s="92"/>
      <c r="QK354" s="92"/>
      <c r="QL354" s="92"/>
      <c r="QM354" s="92"/>
      <c r="QN354" s="92"/>
      <c r="QO354" s="92"/>
      <c r="QP354" s="92"/>
      <c r="QQ354" s="92"/>
      <c r="QR354" s="92"/>
      <c r="QS354" s="92"/>
      <c r="QT354" s="92"/>
      <c r="QU354" s="92"/>
      <c r="QV354" s="92"/>
      <c r="QW354" s="92"/>
      <c r="QX354" s="92"/>
      <c r="QY354" s="92"/>
      <c r="QZ354" s="92"/>
      <c r="RA354" s="92"/>
      <c r="RB354" s="92"/>
      <c r="RC354" s="92"/>
      <c r="RD354" s="92"/>
      <c r="RE354" s="92"/>
      <c r="RF354" s="92"/>
      <c r="RG354" s="92"/>
      <c r="RH354" s="92"/>
      <c r="RI354" s="92"/>
      <c r="RJ354" s="92"/>
      <c r="RK354" s="92"/>
      <c r="RL354" s="92"/>
      <c r="RM354" s="92"/>
      <c r="RN354" s="92"/>
      <c r="RO354" s="92"/>
      <c r="RP354" s="92"/>
      <c r="RQ354" s="92"/>
      <c r="RR354" s="92"/>
      <c r="RS354" s="92"/>
      <c r="RT354" s="92"/>
      <c r="RU354" s="92"/>
      <c r="RV354" s="92"/>
      <c r="RW354" s="92"/>
      <c r="RX354" s="92"/>
      <c r="RY354" s="92"/>
      <c r="RZ354" s="92"/>
      <c r="SA354" s="92"/>
      <c r="SB354" s="92"/>
      <c r="SC354" s="92"/>
      <c r="SD354" s="92"/>
      <c r="SE354" s="92"/>
      <c r="SF354" s="92"/>
      <c r="SG354" s="92"/>
      <c r="SH354" s="92"/>
      <c r="SI354" s="92"/>
      <c r="SJ354" s="92"/>
      <c r="SK354" s="92"/>
      <c r="SL354" s="92"/>
      <c r="SM354" s="92"/>
      <c r="SN354" s="92"/>
      <c r="SO354" s="92"/>
      <c r="SP354" s="92"/>
      <c r="SQ354" s="92"/>
      <c r="SR354" s="92"/>
      <c r="SS354" s="92"/>
      <c r="ST354" s="92"/>
      <c r="SU354" s="92"/>
      <c r="SV354" s="92"/>
      <c r="SW354" s="92"/>
      <c r="SX354" s="92"/>
      <c r="SY354" s="92"/>
      <c r="SZ354" s="92"/>
      <c r="TA354" s="92"/>
      <c r="TB354" s="92"/>
      <c r="TC354" s="92"/>
      <c r="TD354" s="92"/>
      <c r="TE354" s="92"/>
      <c r="TF354" s="92"/>
      <c r="TG354" s="92"/>
      <c r="TH354" s="92"/>
      <c r="TI354" s="92"/>
      <c r="TJ354" s="92"/>
      <c r="TK354" s="92"/>
      <c r="TL354" s="92"/>
      <c r="TM354" s="92"/>
      <c r="TN354" s="92"/>
      <c r="TO354" s="92"/>
      <c r="TP354" s="92"/>
      <c r="TQ354" s="92"/>
      <c r="TR354" s="92"/>
      <c r="TS354" s="92"/>
      <c r="TT354" s="92"/>
      <c r="TU354" s="92"/>
      <c r="TV354" s="92"/>
      <c r="TW354" s="92"/>
      <c r="TX354" s="92"/>
      <c r="TY354" s="92"/>
      <c r="TZ354" s="92"/>
      <c r="UA354" s="92"/>
      <c r="UB354" s="92"/>
      <c r="UC354" s="92"/>
      <c r="UD354" s="92"/>
      <c r="UE354" s="92"/>
      <c r="UF354" s="92"/>
      <c r="UG354" s="92"/>
      <c r="UH354" s="92"/>
      <c r="UI354" s="92"/>
      <c r="UJ354" s="92"/>
      <c r="UK354" s="92"/>
      <c r="UL354" s="92"/>
      <c r="UM354" s="92"/>
      <c r="UN354" s="92"/>
      <c r="UO354" s="92"/>
      <c r="UP354" s="92"/>
      <c r="UQ354" s="92"/>
      <c r="UR354" s="92"/>
      <c r="US354" s="92"/>
      <c r="UT354" s="92"/>
      <c r="UU354" s="92"/>
      <c r="UV354" s="92"/>
      <c r="UW354" s="92"/>
      <c r="UX354" s="92"/>
      <c r="UY354" s="92"/>
      <c r="UZ354" s="92"/>
      <c r="VA354" s="92"/>
      <c r="VB354" s="92"/>
      <c r="VC354" s="92"/>
      <c r="VD354" s="92"/>
      <c r="VE354" s="92"/>
      <c r="VF354" s="92"/>
      <c r="VG354" s="92"/>
      <c r="VH354" s="92"/>
      <c r="VI354" s="92"/>
      <c r="VJ354" s="92"/>
      <c r="VK354" s="92"/>
      <c r="VL354" s="92"/>
      <c r="VM354" s="92"/>
      <c r="VN354" s="92"/>
      <c r="VO354" s="92"/>
      <c r="VP354" s="92"/>
      <c r="VQ354" s="92"/>
      <c r="VR354" s="92"/>
      <c r="VS354" s="92"/>
      <c r="VT354" s="92"/>
      <c r="VU354" s="92"/>
      <c r="VV354" s="92"/>
      <c r="VW354" s="92"/>
      <c r="VX354" s="92"/>
      <c r="VY354" s="92"/>
      <c r="VZ354" s="92"/>
      <c r="WA354" s="92"/>
      <c r="WB354" s="92"/>
      <c r="WC354" s="92"/>
      <c r="WD354" s="92"/>
      <c r="WE354" s="92"/>
      <c r="WF354" s="92"/>
      <c r="WG354" s="92"/>
      <c r="WH354" s="92"/>
      <c r="WI354" s="92"/>
      <c r="WJ354" s="92"/>
      <c r="WK354" s="92"/>
      <c r="WL354" s="92"/>
      <c r="WM354" s="92"/>
      <c r="WN354" s="92"/>
      <c r="WO354" s="92"/>
      <c r="WP354" s="92"/>
      <c r="WQ354" s="92"/>
      <c r="WR354" s="92"/>
      <c r="WS354" s="92"/>
      <c r="WT354" s="92"/>
      <c r="WU354" s="92"/>
      <c r="WV354" s="92"/>
      <c r="WW354" s="92"/>
      <c r="WX354" s="92"/>
      <c r="WY354" s="92"/>
      <c r="WZ354" s="92"/>
      <c r="XA354" s="92"/>
      <c r="XB354" s="92"/>
      <c r="XC354" s="92"/>
      <c r="XD354" s="92"/>
      <c r="XE354" s="92"/>
      <c r="XF354" s="92"/>
      <c r="XG354" s="92"/>
      <c r="XH354" s="92"/>
      <c r="XI354" s="92"/>
      <c r="XJ354" s="92"/>
      <c r="XK354" s="92"/>
      <c r="XL354" s="92"/>
      <c r="XM354" s="92"/>
      <c r="XN354" s="92"/>
      <c r="XO354" s="92"/>
      <c r="XP354" s="92"/>
      <c r="XQ354" s="92"/>
      <c r="XR354" s="92"/>
      <c r="XS354" s="92"/>
      <c r="XT354" s="92"/>
      <c r="XU354" s="92"/>
      <c r="XV354" s="92"/>
      <c r="XW354" s="92"/>
      <c r="XX354" s="92"/>
      <c r="XY354" s="92"/>
      <c r="XZ354" s="92"/>
      <c r="YA354" s="92"/>
      <c r="YB354" s="92"/>
      <c r="YC354" s="92"/>
      <c r="YD354" s="92"/>
      <c r="YE354" s="92"/>
      <c r="YF354" s="92"/>
      <c r="YG354" s="92"/>
      <c r="YH354" s="92"/>
      <c r="YI354" s="92"/>
      <c r="YJ354" s="92"/>
      <c r="YK354" s="92"/>
      <c r="YL354" s="92"/>
      <c r="YM354" s="92"/>
      <c r="YN354" s="92"/>
      <c r="YO354" s="92"/>
      <c r="YP354" s="92"/>
      <c r="YQ354" s="92"/>
      <c r="YR354" s="92"/>
      <c r="YS354" s="92"/>
      <c r="YT354" s="92"/>
      <c r="YU354" s="92"/>
      <c r="YV354" s="92"/>
      <c r="YW354" s="92"/>
      <c r="YX354" s="92"/>
      <c r="YY354" s="92"/>
      <c r="YZ354" s="92"/>
      <c r="ZA354" s="92"/>
      <c r="ZB354" s="92"/>
      <c r="ZC354" s="92"/>
      <c r="ZD354" s="92"/>
      <c r="ZE354" s="92"/>
      <c r="ZF354" s="92"/>
      <c r="ZG354" s="92"/>
      <c r="ZH354" s="92"/>
      <c r="ZI354" s="92"/>
      <c r="ZJ354" s="92"/>
      <c r="ZK354" s="92"/>
      <c r="ZL354" s="92"/>
      <c r="ZM354" s="92"/>
      <c r="ZN354" s="92"/>
      <c r="ZO354" s="92"/>
      <c r="ZP354" s="92"/>
      <c r="ZQ354" s="92"/>
      <c r="ZR354" s="92"/>
      <c r="ZS354" s="92"/>
      <c r="ZT354" s="92"/>
      <c r="ZU354" s="92"/>
      <c r="ZV354" s="92"/>
      <c r="ZW354" s="92"/>
      <c r="ZX354" s="92"/>
      <c r="ZY354" s="92"/>
      <c r="ZZ354" s="92"/>
      <c r="AAA354" s="92"/>
      <c r="AAB354" s="92"/>
      <c r="AAC354" s="92"/>
      <c r="AAD354" s="92"/>
      <c r="AAE354" s="92"/>
      <c r="AAF354" s="92"/>
      <c r="AAG354" s="92"/>
      <c r="AAH354" s="92"/>
      <c r="AAI354" s="92"/>
      <c r="AAJ354" s="92"/>
      <c r="AAK354" s="92"/>
      <c r="AAL354" s="92"/>
      <c r="AAM354" s="92"/>
      <c r="AAN354" s="92"/>
      <c r="AAO354" s="92"/>
      <c r="AAP354" s="92"/>
      <c r="AAQ354" s="92"/>
      <c r="AAR354" s="92"/>
      <c r="AAS354" s="92"/>
      <c r="AAT354" s="92"/>
      <c r="AAU354" s="92"/>
      <c r="AAV354" s="92"/>
      <c r="AAW354" s="92"/>
      <c r="AAX354" s="92"/>
      <c r="AAY354" s="92"/>
      <c r="AAZ354" s="92"/>
      <c r="ABA354" s="92"/>
      <c r="ABB354" s="92"/>
      <c r="ABC354" s="92"/>
      <c r="ABD354" s="92"/>
      <c r="ABE354" s="92"/>
      <c r="ABF354" s="92"/>
      <c r="ABG354" s="92"/>
      <c r="ABH354" s="92"/>
      <c r="ABI354" s="92"/>
      <c r="ABJ354" s="92"/>
      <c r="ABK354" s="92"/>
      <c r="ABL354" s="92"/>
      <c r="ABM354" s="92"/>
      <c r="ABN354" s="92"/>
      <c r="ABO354" s="92"/>
      <c r="ABP354" s="92"/>
      <c r="ABQ354" s="92"/>
      <c r="ABR354" s="92"/>
      <c r="ABS354" s="92"/>
      <c r="ABT354" s="92"/>
      <c r="ABU354" s="92"/>
      <c r="ABV354" s="92"/>
      <c r="ABW354" s="92"/>
      <c r="ABX354" s="92"/>
      <c r="ABY354" s="92"/>
      <c r="ABZ354" s="92"/>
      <c r="ACA354" s="92"/>
      <c r="ACB354" s="92"/>
      <c r="ACC354" s="92"/>
      <c r="ACD354" s="92"/>
      <c r="ACE354" s="92"/>
      <c r="ACF354" s="92"/>
      <c r="ACG354" s="92"/>
      <c r="ACH354" s="92"/>
      <c r="ACI354" s="92"/>
      <c r="ACJ354" s="92"/>
      <c r="ACK354" s="92"/>
      <c r="ACL354" s="92"/>
      <c r="ACM354" s="92"/>
      <c r="ACN354" s="92"/>
      <c r="ACO354" s="92"/>
      <c r="ACP354" s="92"/>
      <c r="ACQ354" s="92"/>
      <c r="ACR354" s="92"/>
      <c r="ACS354" s="92"/>
      <c r="ACT354" s="92"/>
      <c r="ACU354" s="92"/>
      <c r="ACV354" s="92"/>
      <c r="ACW354" s="92"/>
      <c r="ACX354" s="92"/>
      <c r="ACY354" s="92"/>
      <c r="ACZ354" s="92"/>
      <c r="ADA354" s="92"/>
      <c r="ADB354" s="92"/>
      <c r="ADC354" s="92"/>
      <c r="ADD354" s="92"/>
      <c r="ADE354" s="92"/>
      <c r="ADF354" s="92"/>
      <c r="ADG354" s="92"/>
      <c r="ADH354" s="92"/>
      <c r="ADI354" s="92"/>
      <c r="ADJ354" s="92"/>
      <c r="ADK354" s="92"/>
      <c r="ADL354" s="92"/>
      <c r="ADM354" s="92"/>
      <c r="ADN354" s="92"/>
      <c r="ADO354" s="92"/>
      <c r="ADP354" s="92"/>
      <c r="ADQ354" s="92"/>
      <c r="ADR354" s="92"/>
      <c r="ADS354" s="92"/>
      <c r="ADT354" s="92"/>
      <c r="ADU354" s="92"/>
      <c r="ADV354" s="92"/>
      <c r="ADW354" s="92"/>
      <c r="ADX354" s="92"/>
      <c r="ADY354" s="92"/>
      <c r="ADZ354" s="92"/>
      <c r="AEA354" s="92"/>
      <c r="AEB354" s="92"/>
      <c r="AEC354" s="92"/>
      <c r="AED354" s="92"/>
      <c r="AEE354" s="92"/>
      <c r="AEF354" s="92"/>
      <c r="AEG354" s="92"/>
      <c r="AEH354" s="92"/>
      <c r="AEI354" s="92"/>
      <c r="AEJ354" s="92"/>
      <c r="AEK354" s="92"/>
      <c r="AEL354" s="92"/>
      <c r="AEM354" s="92"/>
      <c r="AEN354" s="92"/>
      <c r="AEO354" s="92"/>
      <c r="AEP354" s="92"/>
      <c r="AEQ354" s="92"/>
      <c r="AER354" s="92"/>
      <c r="AES354" s="92"/>
      <c r="AET354" s="92"/>
      <c r="AEU354" s="92"/>
      <c r="AEV354" s="92"/>
      <c r="AEW354" s="92"/>
      <c r="AEX354" s="92"/>
      <c r="AEY354" s="92"/>
      <c r="AEZ354" s="92"/>
      <c r="AFA354" s="92"/>
      <c r="AFB354" s="92"/>
      <c r="AFC354" s="92"/>
      <c r="AFD354" s="92"/>
      <c r="AFE354" s="92"/>
      <c r="AFF354" s="92"/>
      <c r="AFG354" s="92"/>
      <c r="AFH354" s="92"/>
      <c r="AFI354" s="92"/>
      <c r="AFJ354" s="92"/>
      <c r="AFK354" s="92"/>
      <c r="AFL354" s="92"/>
      <c r="AFM354" s="92"/>
      <c r="AFN354" s="92"/>
      <c r="AFO354" s="92"/>
      <c r="AFP354" s="92"/>
      <c r="AFQ354" s="92"/>
      <c r="AFR354" s="92"/>
      <c r="AFS354" s="92"/>
      <c r="AFT354" s="92"/>
      <c r="AFU354" s="92"/>
      <c r="AFV354" s="92"/>
      <c r="AFW354" s="92"/>
      <c r="AFX354" s="92"/>
      <c r="AFY354" s="92"/>
      <c r="AFZ354" s="92"/>
      <c r="AGA354" s="92"/>
      <c r="AGB354" s="92"/>
      <c r="AGC354" s="92"/>
      <c r="AGD354" s="92"/>
      <c r="AGE354" s="92"/>
      <c r="AGF354" s="92"/>
      <c r="AGG354" s="92"/>
      <c r="AGH354" s="92"/>
      <c r="AGI354" s="92"/>
      <c r="AGJ354" s="92"/>
      <c r="AGK354" s="92"/>
      <c r="AGL354" s="92"/>
      <c r="AGM354" s="92"/>
      <c r="AGN354" s="92"/>
      <c r="AGO354" s="92"/>
      <c r="AGP354" s="92"/>
      <c r="AGQ354" s="92"/>
      <c r="AGR354" s="92"/>
      <c r="AGS354" s="92"/>
      <c r="AGT354" s="92"/>
      <c r="AGU354" s="92"/>
      <c r="AGV354" s="92"/>
      <c r="AGW354" s="92"/>
      <c r="AGX354" s="92"/>
      <c r="AGY354" s="92"/>
      <c r="AGZ354" s="92"/>
      <c r="AHA354" s="92"/>
      <c r="AHB354" s="92"/>
      <c r="AHC354" s="92"/>
      <c r="AHD354" s="92"/>
      <c r="AHE354" s="92"/>
      <c r="AHF354" s="92"/>
      <c r="AHG354" s="92"/>
      <c r="AHH354" s="92"/>
      <c r="AHI354" s="92"/>
      <c r="AHJ354" s="92"/>
      <c r="AHK354" s="92"/>
      <c r="AHL354" s="92"/>
      <c r="AHM354" s="92"/>
      <c r="AHN354" s="92"/>
      <c r="AHO354" s="92"/>
      <c r="AHP354" s="92"/>
      <c r="AHQ354" s="92"/>
      <c r="AHR354" s="92"/>
      <c r="AHS354" s="92"/>
      <c r="AHT354" s="92"/>
      <c r="AHU354" s="92"/>
      <c r="AHV354" s="92"/>
      <c r="AHW354" s="92"/>
      <c r="AHX354" s="92"/>
      <c r="AHY354" s="92"/>
      <c r="AHZ354" s="92"/>
      <c r="AIA354" s="92"/>
      <c r="AIB354" s="92"/>
      <c r="AIC354" s="92"/>
      <c r="AID354" s="92"/>
      <c r="AIE354" s="92"/>
      <c r="AIF354" s="92"/>
      <c r="AIG354" s="92"/>
      <c r="AIH354" s="92"/>
      <c r="AII354" s="92"/>
      <c r="AIJ354" s="92"/>
      <c r="AIK354" s="92"/>
      <c r="AIL354" s="92"/>
      <c r="AIM354" s="92"/>
      <c r="AIN354" s="92"/>
      <c r="AIO354" s="92"/>
      <c r="AIP354" s="92"/>
      <c r="AIQ354" s="92"/>
      <c r="AIR354" s="92"/>
      <c r="AIS354" s="92"/>
      <c r="AIT354" s="92"/>
      <c r="AIU354" s="92"/>
      <c r="AIV354" s="92"/>
      <c r="AIW354" s="92"/>
      <c r="AIX354" s="92"/>
      <c r="AIY354" s="92"/>
      <c r="AIZ354" s="92"/>
      <c r="AJA354" s="92"/>
      <c r="AJB354" s="92"/>
      <c r="AJC354" s="92"/>
      <c r="AJD354" s="92"/>
      <c r="AJE354" s="92"/>
      <c r="AJF354" s="92"/>
      <c r="AJG354" s="92"/>
      <c r="AJH354" s="92"/>
      <c r="AJI354" s="92"/>
      <c r="AJJ354" s="92"/>
      <c r="AJK354" s="92"/>
    </row>
    <row r="355" spans="1:947" s="515" customFormat="1" ht="12.75" customHeight="1">
      <c r="A355" s="93"/>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c r="CM355" s="92"/>
      <c r="CN355" s="92"/>
      <c r="CO355" s="92"/>
      <c r="CP355" s="92"/>
      <c r="CQ355" s="92"/>
      <c r="CR355" s="92"/>
      <c r="CS355" s="92"/>
      <c r="CT355" s="92"/>
      <c r="CU355" s="92"/>
      <c r="CV355" s="92"/>
      <c r="CW355" s="92"/>
      <c r="CX355" s="92"/>
      <c r="CY355" s="92"/>
      <c r="CZ355" s="92"/>
      <c r="DA355" s="92"/>
      <c r="DB355" s="92"/>
      <c r="DC355" s="92"/>
      <c r="DD355" s="92"/>
      <c r="DE355" s="92"/>
      <c r="DF355" s="92"/>
      <c r="DG355" s="92"/>
      <c r="DH355" s="92"/>
      <c r="DI355" s="92"/>
      <c r="DJ355" s="92"/>
      <c r="DK355" s="92"/>
      <c r="DL355" s="92"/>
      <c r="DM355" s="92"/>
      <c r="DN355" s="92"/>
      <c r="DO355" s="92"/>
      <c r="DP355" s="92"/>
      <c r="DQ355" s="92"/>
      <c r="DR355" s="92"/>
      <c r="DS355" s="92"/>
      <c r="DT355" s="92"/>
      <c r="DU355" s="92"/>
      <c r="DV355" s="92"/>
      <c r="DW355" s="92"/>
      <c r="DX355" s="92"/>
      <c r="DY355" s="92"/>
      <c r="DZ355" s="92"/>
      <c r="EA355" s="92"/>
      <c r="EB355" s="92"/>
      <c r="EC355" s="92"/>
      <c r="ED355" s="92"/>
      <c r="EE355" s="92"/>
      <c r="EF355" s="92"/>
      <c r="EG355" s="92"/>
      <c r="EH355" s="92"/>
      <c r="EI355" s="92"/>
      <c r="EJ355" s="92"/>
      <c r="EK355" s="92"/>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2"/>
      <c r="FJ355" s="92"/>
      <c r="FK355" s="92"/>
      <c r="FL355" s="92"/>
      <c r="FM355" s="92"/>
      <c r="FN355" s="92"/>
      <c r="FO355" s="92"/>
      <c r="FP355" s="92"/>
      <c r="FQ355" s="92"/>
      <c r="FR355" s="92"/>
      <c r="FS355" s="92"/>
      <c r="FT355" s="92"/>
      <c r="FU355" s="92"/>
      <c r="FV355" s="92"/>
      <c r="FW355" s="92"/>
      <c r="FX355" s="92"/>
      <c r="FY355" s="92"/>
      <c r="FZ355" s="92"/>
      <c r="GA355" s="92"/>
      <c r="GB355" s="92"/>
      <c r="GC355" s="92"/>
      <c r="GD355" s="92"/>
      <c r="GE355" s="92"/>
      <c r="GF355" s="92"/>
      <c r="GG355" s="92"/>
      <c r="GH355" s="92"/>
      <c r="GI355" s="92"/>
      <c r="GJ355" s="92"/>
      <c r="GK355" s="92"/>
      <c r="GL355" s="92"/>
      <c r="GM355" s="92"/>
      <c r="GN355" s="92"/>
      <c r="GO355" s="92"/>
      <c r="GP355" s="92"/>
      <c r="GQ355" s="92"/>
      <c r="GR355" s="92"/>
      <c r="GS355" s="92"/>
      <c r="GT355" s="92"/>
      <c r="GU355" s="92"/>
      <c r="GV355" s="92"/>
      <c r="GW355" s="92"/>
      <c r="GX355" s="92"/>
      <c r="GY355" s="92"/>
      <c r="GZ355" s="92"/>
      <c r="HA355" s="92"/>
      <c r="HB355" s="92"/>
      <c r="HC355" s="92"/>
      <c r="HD355" s="92"/>
      <c r="HE355" s="92"/>
      <c r="HF355" s="92"/>
      <c r="HG355" s="92"/>
      <c r="HH355" s="92"/>
      <c r="HI355" s="92"/>
      <c r="HJ355" s="92"/>
      <c r="HK355" s="92"/>
      <c r="HL355" s="92"/>
      <c r="HM355" s="92"/>
      <c r="HN355" s="92"/>
      <c r="HO355" s="92"/>
      <c r="HP355" s="92"/>
      <c r="HQ355" s="92"/>
      <c r="HR355" s="92"/>
      <c r="HS355" s="92"/>
      <c r="HT355" s="92"/>
      <c r="HU355" s="92"/>
      <c r="HV355" s="92"/>
      <c r="HW355" s="92"/>
      <c r="HX355" s="92"/>
      <c r="HY355" s="92"/>
      <c r="HZ355" s="92"/>
      <c r="IA355" s="92"/>
      <c r="IB355" s="92"/>
      <c r="IC355" s="92"/>
      <c r="ID355" s="92"/>
      <c r="IE355" s="92"/>
      <c r="IF355" s="92"/>
      <c r="IG355" s="92"/>
      <c r="IH355" s="92"/>
      <c r="II355" s="92"/>
      <c r="IJ355" s="92"/>
      <c r="IK355" s="92"/>
      <c r="IL355" s="92"/>
      <c r="IM355" s="92"/>
      <c r="IN355" s="92"/>
      <c r="IO355" s="92"/>
      <c r="IP355" s="92"/>
      <c r="IQ355" s="92"/>
      <c r="IR355" s="92"/>
      <c r="IS355" s="92"/>
      <c r="IT355" s="92"/>
      <c r="IU355" s="92"/>
      <c r="IV355" s="92"/>
      <c r="IW355" s="92"/>
      <c r="IX355" s="92"/>
      <c r="IY355" s="92"/>
      <c r="IZ355" s="92"/>
      <c r="JA355" s="92"/>
      <c r="JB355" s="92"/>
      <c r="JC355" s="92"/>
      <c r="JD355" s="92"/>
      <c r="JE355" s="92"/>
      <c r="JF355" s="92"/>
      <c r="JG355" s="92"/>
      <c r="JH355" s="92"/>
      <c r="JI355" s="92"/>
      <c r="JJ355" s="92"/>
      <c r="JK355" s="92"/>
      <c r="JL355" s="92"/>
      <c r="JM355" s="92"/>
      <c r="JN355" s="92"/>
      <c r="JO355" s="92"/>
      <c r="JP355" s="92"/>
      <c r="JQ355" s="92"/>
      <c r="JR355" s="92"/>
      <c r="JS355" s="92"/>
      <c r="JT355" s="92"/>
      <c r="JU355" s="92"/>
      <c r="JV355" s="92"/>
      <c r="JW355" s="92"/>
      <c r="JX355" s="92"/>
      <c r="JY355" s="92"/>
      <c r="JZ355" s="92"/>
      <c r="KA355" s="92"/>
      <c r="KB355" s="92"/>
      <c r="KC355" s="92"/>
      <c r="KD355" s="92"/>
      <c r="KE355" s="92"/>
      <c r="KF355" s="92"/>
      <c r="KG355" s="92"/>
      <c r="KH355" s="92"/>
      <c r="KI355" s="92"/>
      <c r="KJ355" s="92"/>
      <c r="KK355" s="92"/>
      <c r="KL355" s="92"/>
      <c r="KM355" s="92"/>
      <c r="KN355" s="92"/>
      <c r="KO355" s="92"/>
      <c r="KP355" s="92"/>
      <c r="KQ355" s="92"/>
      <c r="KR355" s="92"/>
      <c r="KS355" s="92"/>
      <c r="KT355" s="92"/>
      <c r="KU355" s="92"/>
      <c r="KV355" s="92"/>
      <c r="KW355" s="92"/>
      <c r="KX355" s="92"/>
      <c r="KY355" s="92"/>
      <c r="KZ355" s="92"/>
      <c r="LA355" s="92"/>
      <c r="LB355" s="92"/>
      <c r="LC355" s="92"/>
      <c r="LD355" s="92"/>
      <c r="LE355" s="92"/>
      <c r="LF355" s="92"/>
      <c r="LG355" s="92"/>
      <c r="LH355" s="92"/>
      <c r="LI355" s="92"/>
      <c r="LJ355" s="92"/>
      <c r="LK355" s="92"/>
      <c r="LL355" s="92"/>
      <c r="LM355" s="92"/>
      <c r="LN355" s="92"/>
      <c r="LO355" s="92"/>
      <c r="LP355" s="92"/>
      <c r="LQ355" s="92"/>
      <c r="LR355" s="92"/>
      <c r="LS355" s="92"/>
      <c r="LT355" s="92"/>
      <c r="LU355" s="92"/>
      <c r="LV355" s="92"/>
      <c r="LW355" s="92"/>
      <c r="LX355" s="92"/>
      <c r="LY355" s="92"/>
      <c r="LZ355" s="92"/>
      <c r="MA355" s="92"/>
      <c r="MB355" s="92"/>
      <c r="MC355" s="92"/>
      <c r="MD355" s="92"/>
      <c r="ME355" s="92"/>
      <c r="MF355" s="92"/>
      <c r="MG355" s="92"/>
      <c r="MH355" s="92"/>
      <c r="MI355" s="92"/>
      <c r="MJ355" s="92"/>
      <c r="MK355" s="92"/>
      <c r="ML355" s="92"/>
      <c r="MM355" s="92"/>
      <c r="MN355" s="92"/>
      <c r="MO355" s="92"/>
      <c r="MP355" s="92"/>
      <c r="MQ355" s="92"/>
      <c r="MR355" s="92"/>
      <c r="MS355" s="92"/>
      <c r="MT355" s="92"/>
      <c r="MU355" s="92"/>
      <c r="MV355" s="92"/>
      <c r="MW355" s="92"/>
      <c r="MX355" s="92"/>
      <c r="MY355" s="92"/>
      <c r="MZ355" s="92"/>
      <c r="NA355" s="92"/>
      <c r="NB355" s="92"/>
      <c r="NC355" s="92"/>
      <c r="ND355" s="92"/>
      <c r="NE355" s="92"/>
      <c r="NF355" s="92"/>
      <c r="NG355" s="92"/>
      <c r="NH355" s="92"/>
      <c r="NI355" s="92"/>
      <c r="NJ355" s="92"/>
      <c r="NK355" s="92"/>
      <c r="NL355" s="92"/>
      <c r="NM355" s="92"/>
      <c r="NN355" s="92"/>
      <c r="NO355" s="92"/>
      <c r="NP355" s="92"/>
      <c r="NQ355" s="92"/>
      <c r="NR355" s="92"/>
      <c r="NS355" s="92"/>
      <c r="NT355" s="92"/>
      <c r="NU355" s="92"/>
      <c r="NV355" s="92"/>
      <c r="NW355" s="92"/>
      <c r="NX355" s="92"/>
      <c r="NY355" s="92"/>
      <c r="NZ355" s="92"/>
      <c r="OA355" s="92"/>
      <c r="OB355" s="92"/>
      <c r="OC355" s="92"/>
      <c r="OD355" s="92"/>
      <c r="OE355" s="92"/>
      <c r="OF355" s="92"/>
      <c r="OG355" s="92"/>
      <c r="OH355" s="92"/>
      <c r="OI355" s="92"/>
      <c r="OJ355" s="92"/>
      <c r="OK355" s="92"/>
      <c r="OL355" s="92"/>
      <c r="OM355" s="92"/>
      <c r="ON355" s="92"/>
      <c r="OO355" s="92"/>
      <c r="OP355" s="92"/>
      <c r="OQ355" s="92"/>
      <c r="OR355" s="92"/>
      <c r="OS355" s="92"/>
      <c r="OT355" s="92"/>
      <c r="OU355" s="92"/>
      <c r="OV355" s="92"/>
      <c r="OW355" s="92"/>
      <c r="OX355" s="92"/>
      <c r="OY355" s="92"/>
      <c r="OZ355" s="92"/>
      <c r="PA355" s="92"/>
      <c r="PB355" s="92"/>
      <c r="PC355" s="92"/>
      <c r="PD355" s="92"/>
      <c r="PE355" s="92"/>
      <c r="PF355" s="92"/>
      <c r="PG355" s="92"/>
      <c r="PH355" s="92"/>
      <c r="PI355" s="92"/>
      <c r="PJ355" s="92"/>
      <c r="PK355" s="92"/>
      <c r="PL355" s="92"/>
      <c r="PM355" s="92"/>
      <c r="PN355" s="92"/>
      <c r="PO355" s="92"/>
      <c r="PP355" s="92"/>
      <c r="PQ355" s="92"/>
      <c r="PR355" s="92"/>
      <c r="PS355" s="92"/>
      <c r="PT355" s="92"/>
      <c r="PU355" s="92"/>
      <c r="PV355" s="92"/>
      <c r="PW355" s="92"/>
      <c r="PX355" s="92"/>
      <c r="PY355" s="92"/>
      <c r="PZ355" s="92"/>
      <c r="QA355" s="92"/>
      <c r="QB355" s="92"/>
      <c r="QC355" s="92"/>
      <c r="QD355" s="92"/>
      <c r="QE355" s="92"/>
      <c r="QF355" s="92"/>
      <c r="QG355" s="92"/>
      <c r="QH355" s="92"/>
      <c r="QI355" s="92"/>
      <c r="QJ355" s="92"/>
      <c r="QK355" s="92"/>
      <c r="QL355" s="92"/>
      <c r="QM355" s="92"/>
      <c r="QN355" s="92"/>
      <c r="QO355" s="92"/>
      <c r="QP355" s="92"/>
      <c r="QQ355" s="92"/>
      <c r="QR355" s="92"/>
      <c r="QS355" s="92"/>
      <c r="QT355" s="92"/>
      <c r="QU355" s="92"/>
      <c r="QV355" s="92"/>
      <c r="QW355" s="92"/>
      <c r="QX355" s="92"/>
      <c r="QY355" s="92"/>
      <c r="QZ355" s="92"/>
      <c r="RA355" s="92"/>
      <c r="RB355" s="92"/>
      <c r="RC355" s="92"/>
      <c r="RD355" s="92"/>
      <c r="RE355" s="92"/>
      <c r="RF355" s="92"/>
      <c r="RG355" s="92"/>
      <c r="RH355" s="92"/>
      <c r="RI355" s="92"/>
      <c r="RJ355" s="92"/>
      <c r="RK355" s="92"/>
      <c r="RL355" s="92"/>
      <c r="RM355" s="92"/>
      <c r="RN355" s="92"/>
      <c r="RO355" s="92"/>
      <c r="RP355" s="92"/>
      <c r="RQ355" s="92"/>
      <c r="RR355" s="92"/>
      <c r="RS355" s="92"/>
      <c r="RT355" s="92"/>
      <c r="RU355" s="92"/>
      <c r="RV355" s="92"/>
      <c r="RW355" s="92"/>
      <c r="RX355" s="92"/>
      <c r="RY355" s="92"/>
      <c r="RZ355" s="92"/>
      <c r="SA355" s="92"/>
      <c r="SB355" s="92"/>
      <c r="SC355" s="92"/>
      <c r="SD355" s="92"/>
      <c r="SE355" s="92"/>
      <c r="SF355" s="92"/>
      <c r="SG355" s="92"/>
      <c r="SH355" s="92"/>
      <c r="SI355" s="92"/>
      <c r="SJ355" s="92"/>
      <c r="SK355" s="92"/>
      <c r="SL355" s="92"/>
      <c r="SM355" s="92"/>
      <c r="SN355" s="92"/>
      <c r="SO355" s="92"/>
      <c r="SP355" s="92"/>
      <c r="SQ355" s="92"/>
      <c r="SR355" s="92"/>
      <c r="SS355" s="92"/>
      <c r="ST355" s="92"/>
      <c r="SU355" s="92"/>
      <c r="SV355" s="92"/>
      <c r="SW355" s="92"/>
      <c r="SX355" s="92"/>
      <c r="SY355" s="92"/>
      <c r="SZ355" s="92"/>
      <c r="TA355" s="92"/>
      <c r="TB355" s="92"/>
      <c r="TC355" s="92"/>
      <c r="TD355" s="92"/>
      <c r="TE355" s="92"/>
      <c r="TF355" s="92"/>
      <c r="TG355" s="92"/>
      <c r="TH355" s="92"/>
      <c r="TI355" s="92"/>
      <c r="TJ355" s="92"/>
      <c r="TK355" s="92"/>
      <c r="TL355" s="92"/>
      <c r="TM355" s="92"/>
      <c r="TN355" s="92"/>
      <c r="TO355" s="92"/>
      <c r="TP355" s="92"/>
      <c r="TQ355" s="92"/>
      <c r="TR355" s="92"/>
      <c r="TS355" s="92"/>
      <c r="TT355" s="92"/>
      <c r="TU355" s="92"/>
      <c r="TV355" s="92"/>
      <c r="TW355" s="92"/>
      <c r="TX355" s="92"/>
      <c r="TY355" s="92"/>
      <c r="TZ355" s="92"/>
      <c r="UA355" s="92"/>
      <c r="UB355" s="92"/>
      <c r="UC355" s="92"/>
      <c r="UD355" s="92"/>
      <c r="UE355" s="92"/>
      <c r="UF355" s="92"/>
      <c r="UG355" s="92"/>
      <c r="UH355" s="92"/>
      <c r="UI355" s="92"/>
      <c r="UJ355" s="92"/>
      <c r="UK355" s="92"/>
      <c r="UL355" s="92"/>
      <c r="UM355" s="92"/>
      <c r="UN355" s="92"/>
      <c r="UO355" s="92"/>
      <c r="UP355" s="92"/>
      <c r="UQ355" s="92"/>
      <c r="UR355" s="92"/>
      <c r="US355" s="92"/>
      <c r="UT355" s="92"/>
      <c r="UU355" s="92"/>
      <c r="UV355" s="92"/>
      <c r="UW355" s="92"/>
      <c r="UX355" s="92"/>
      <c r="UY355" s="92"/>
      <c r="UZ355" s="92"/>
      <c r="VA355" s="92"/>
      <c r="VB355" s="92"/>
      <c r="VC355" s="92"/>
      <c r="VD355" s="92"/>
      <c r="VE355" s="92"/>
      <c r="VF355" s="92"/>
      <c r="VG355" s="92"/>
      <c r="VH355" s="92"/>
      <c r="VI355" s="92"/>
      <c r="VJ355" s="92"/>
      <c r="VK355" s="92"/>
      <c r="VL355" s="92"/>
      <c r="VM355" s="92"/>
      <c r="VN355" s="92"/>
      <c r="VO355" s="92"/>
      <c r="VP355" s="92"/>
      <c r="VQ355" s="92"/>
      <c r="VR355" s="92"/>
      <c r="VS355" s="92"/>
      <c r="VT355" s="92"/>
      <c r="VU355" s="92"/>
      <c r="VV355" s="92"/>
      <c r="VW355" s="92"/>
      <c r="VX355" s="92"/>
      <c r="VY355" s="92"/>
      <c r="VZ355" s="92"/>
      <c r="WA355" s="92"/>
      <c r="WB355" s="92"/>
      <c r="WC355" s="92"/>
      <c r="WD355" s="92"/>
      <c r="WE355" s="92"/>
      <c r="WF355" s="92"/>
      <c r="WG355" s="92"/>
      <c r="WH355" s="92"/>
      <c r="WI355" s="92"/>
      <c r="WJ355" s="92"/>
      <c r="WK355" s="92"/>
      <c r="WL355" s="92"/>
      <c r="WM355" s="92"/>
      <c r="WN355" s="92"/>
      <c r="WO355" s="92"/>
      <c r="WP355" s="92"/>
      <c r="WQ355" s="92"/>
      <c r="WR355" s="92"/>
      <c r="WS355" s="92"/>
      <c r="WT355" s="92"/>
      <c r="WU355" s="92"/>
      <c r="WV355" s="92"/>
      <c r="WW355" s="92"/>
      <c r="WX355" s="92"/>
      <c r="WY355" s="92"/>
      <c r="WZ355" s="92"/>
      <c r="XA355" s="92"/>
      <c r="XB355" s="92"/>
      <c r="XC355" s="92"/>
      <c r="XD355" s="92"/>
      <c r="XE355" s="92"/>
      <c r="XF355" s="92"/>
      <c r="XG355" s="92"/>
      <c r="XH355" s="92"/>
      <c r="XI355" s="92"/>
      <c r="XJ355" s="92"/>
      <c r="XK355" s="92"/>
      <c r="XL355" s="92"/>
      <c r="XM355" s="92"/>
      <c r="XN355" s="92"/>
      <c r="XO355" s="92"/>
      <c r="XP355" s="92"/>
      <c r="XQ355" s="92"/>
      <c r="XR355" s="92"/>
      <c r="XS355" s="92"/>
      <c r="XT355" s="92"/>
      <c r="XU355" s="92"/>
      <c r="XV355" s="92"/>
      <c r="XW355" s="92"/>
      <c r="XX355" s="92"/>
      <c r="XY355" s="92"/>
      <c r="XZ355" s="92"/>
      <c r="YA355" s="92"/>
      <c r="YB355" s="92"/>
      <c r="YC355" s="92"/>
      <c r="YD355" s="92"/>
      <c r="YE355" s="92"/>
      <c r="YF355" s="92"/>
      <c r="YG355" s="92"/>
      <c r="YH355" s="92"/>
      <c r="YI355" s="92"/>
      <c r="YJ355" s="92"/>
      <c r="YK355" s="92"/>
      <c r="YL355" s="92"/>
      <c r="YM355" s="92"/>
      <c r="YN355" s="92"/>
      <c r="YO355" s="92"/>
      <c r="YP355" s="92"/>
      <c r="YQ355" s="92"/>
      <c r="YR355" s="92"/>
      <c r="YS355" s="92"/>
      <c r="YT355" s="92"/>
      <c r="YU355" s="92"/>
      <c r="YV355" s="92"/>
      <c r="YW355" s="92"/>
      <c r="YX355" s="92"/>
      <c r="YY355" s="92"/>
      <c r="YZ355" s="92"/>
      <c r="ZA355" s="92"/>
      <c r="ZB355" s="92"/>
      <c r="ZC355" s="92"/>
      <c r="ZD355" s="92"/>
      <c r="ZE355" s="92"/>
      <c r="ZF355" s="92"/>
      <c r="ZG355" s="92"/>
      <c r="ZH355" s="92"/>
      <c r="ZI355" s="92"/>
      <c r="ZJ355" s="92"/>
      <c r="ZK355" s="92"/>
      <c r="ZL355" s="92"/>
      <c r="ZM355" s="92"/>
      <c r="ZN355" s="92"/>
      <c r="ZO355" s="92"/>
      <c r="ZP355" s="92"/>
      <c r="ZQ355" s="92"/>
      <c r="ZR355" s="92"/>
      <c r="ZS355" s="92"/>
      <c r="ZT355" s="92"/>
      <c r="ZU355" s="92"/>
      <c r="ZV355" s="92"/>
      <c r="ZW355" s="92"/>
      <c r="ZX355" s="92"/>
      <c r="ZY355" s="92"/>
      <c r="ZZ355" s="92"/>
      <c r="AAA355" s="92"/>
      <c r="AAB355" s="92"/>
      <c r="AAC355" s="92"/>
      <c r="AAD355" s="92"/>
      <c r="AAE355" s="92"/>
      <c r="AAF355" s="92"/>
      <c r="AAG355" s="92"/>
      <c r="AAH355" s="92"/>
      <c r="AAI355" s="92"/>
      <c r="AAJ355" s="92"/>
      <c r="AAK355" s="92"/>
      <c r="AAL355" s="92"/>
      <c r="AAM355" s="92"/>
      <c r="AAN355" s="92"/>
      <c r="AAO355" s="92"/>
      <c r="AAP355" s="92"/>
      <c r="AAQ355" s="92"/>
      <c r="AAR355" s="92"/>
      <c r="AAS355" s="92"/>
      <c r="AAT355" s="92"/>
      <c r="AAU355" s="92"/>
      <c r="AAV355" s="92"/>
      <c r="AAW355" s="92"/>
      <c r="AAX355" s="92"/>
      <c r="AAY355" s="92"/>
      <c r="AAZ355" s="92"/>
      <c r="ABA355" s="92"/>
      <c r="ABB355" s="92"/>
      <c r="ABC355" s="92"/>
      <c r="ABD355" s="92"/>
      <c r="ABE355" s="92"/>
      <c r="ABF355" s="92"/>
      <c r="ABG355" s="92"/>
      <c r="ABH355" s="92"/>
      <c r="ABI355" s="92"/>
      <c r="ABJ355" s="92"/>
      <c r="ABK355" s="92"/>
      <c r="ABL355" s="92"/>
      <c r="ABM355" s="92"/>
      <c r="ABN355" s="92"/>
      <c r="ABO355" s="92"/>
      <c r="ABP355" s="92"/>
      <c r="ABQ355" s="92"/>
      <c r="ABR355" s="92"/>
      <c r="ABS355" s="92"/>
      <c r="ABT355" s="92"/>
      <c r="ABU355" s="92"/>
      <c r="ABV355" s="92"/>
      <c r="ABW355" s="92"/>
      <c r="ABX355" s="92"/>
      <c r="ABY355" s="92"/>
      <c r="ABZ355" s="92"/>
      <c r="ACA355" s="92"/>
      <c r="ACB355" s="92"/>
      <c r="ACC355" s="92"/>
      <c r="ACD355" s="92"/>
      <c r="ACE355" s="92"/>
      <c r="ACF355" s="92"/>
      <c r="ACG355" s="92"/>
      <c r="ACH355" s="92"/>
      <c r="ACI355" s="92"/>
      <c r="ACJ355" s="92"/>
      <c r="ACK355" s="92"/>
      <c r="ACL355" s="92"/>
      <c r="ACM355" s="92"/>
      <c r="ACN355" s="92"/>
      <c r="ACO355" s="92"/>
      <c r="ACP355" s="92"/>
      <c r="ACQ355" s="92"/>
      <c r="ACR355" s="92"/>
      <c r="ACS355" s="92"/>
      <c r="ACT355" s="92"/>
      <c r="ACU355" s="92"/>
      <c r="ACV355" s="92"/>
      <c r="ACW355" s="92"/>
      <c r="ACX355" s="92"/>
      <c r="ACY355" s="92"/>
      <c r="ACZ355" s="92"/>
      <c r="ADA355" s="92"/>
      <c r="ADB355" s="92"/>
      <c r="ADC355" s="92"/>
      <c r="ADD355" s="92"/>
      <c r="ADE355" s="92"/>
      <c r="ADF355" s="92"/>
      <c r="ADG355" s="92"/>
      <c r="ADH355" s="92"/>
      <c r="ADI355" s="92"/>
      <c r="ADJ355" s="92"/>
      <c r="ADK355" s="92"/>
      <c r="ADL355" s="92"/>
      <c r="ADM355" s="92"/>
      <c r="ADN355" s="92"/>
      <c r="ADO355" s="92"/>
      <c r="ADP355" s="92"/>
      <c r="ADQ355" s="92"/>
      <c r="ADR355" s="92"/>
      <c r="ADS355" s="92"/>
      <c r="ADT355" s="92"/>
      <c r="ADU355" s="92"/>
      <c r="ADV355" s="92"/>
      <c r="ADW355" s="92"/>
      <c r="ADX355" s="92"/>
      <c r="ADY355" s="92"/>
      <c r="ADZ355" s="92"/>
      <c r="AEA355" s="92"/>
      <c r="AEB355" s="92"/>
      <c r="AEC355" s="92"/>
      <c r="AED355" s="92"/>
      <c r="AEE355" s="92"/>
      <c r="AEF355" s="92"/>
      <c r="AEG355" s="92"/>
      <c r="AEH355" s="92"/>
      <c r="AEI355" s="92"/>
      <c r="AEJ355" s="92"/>
      <c r="AEK355" s="92"/>
      <c r="AEL355" s="92"/>
      <c r="AEM355" s="92"/>
      <c r="AEN355" s="92"/>
      <c r="AEO355" s="92"/>
      <c r="AEP355" s="92"/>
      <c r="AEQ355" s="92"/>
      <c r="AER355" s="92"/>
      <c r="AES355" s="92"/>
      <c r="AET355" s="92"/>
      <c r="AEU355" s="92"/>
      <c r="AEV355" s="92"/>
      <c r="AEW355" s="92"/>
      <c r="AEX355" s="92"/>
      <c r="AEY355" s="92"/>
      <c r="AEZ355" s="92"/>
      <c r="AFA355" s="92"/>
      <c r="AFB355" s="92"/>
      <c r="AFC355" s="92"/>
      <c r="AFD355" s="92"/>
      <c r="AFE355" s="92"/>
      <c r="AFF355" s="92"/>
      <c r="AFG355" s="92"/>
      <c r="AFH355" s="92"/>
      <c r="AFI355" s="92"/>
      <c r="AFJ355" s="92"/>
      <c r="AFK355" s="92"/>
      <c r="AFL355" s="92"/>
      <c r="AFM355" s="92"/>
      <c r="AFN355" s="92"/>
      <c r="AFO355" s="92"/>
      <c r="AFP355" s="92"/>
      <c r="AFQ355" s="92"/>
      <c r="AFR355" s="92"/>
      <c r="AFS355" s="92"/>
      <c r="AFT355" s="92"/>
      <c r="AFU355" s="92"/>
      <c r="AFV355" s="92"/>
      <c r="AFW355" s="92"/>
      <c r="AFX355" s="92"/>
      <c r="AFY355" s="92"/>
      <c r="AFZ355" s="92"/>
      <c r="AGA355" s="92"/>
      <c r="AGB355" s="92"/>
      <c r="AGC355" s="92"/>
      <c r="AGD355" s="92"/>
      <c r="AGE355" s="92"/>
      <c r="AGF355" s="92"/>
      <c r="AGG355" s="92"/>
      <c r="AGH355" s="92"/>
      <c r="AGI355" s="92"/>
      <c r="AGJ355" s="92"/>
      <c r="AGK355" s="92"/>
      <c r="AGL355" s="92"/>
      <c r="AGM355" s="92"/>
      <c r="AGN355" s="92"/>
      <c r="AGO355" s="92"/>
      <c r="AGP355" s="92"/>
      <c r="AGQ355" s="92"/>
      <c r="AGR355" s="92"/>
      <c r="AGS355" s="92"/>
      <c r="AGT355" s="92"/>
      <c r="AGU355" s="92"/>
      <c r="AGV355" s="92"/>
      <c r="AGW355" s="92"/>
      <c r="AGX355" s="92"/>
      <c r="AGY355" s="92"/>
      <c r="AGZ355" s="92"/>
      <c r="AHA355" s="92"/>
      <c r="AHB355" s="92"/>
      <c r="AHC355" s="92"/>
      <c r="AHD355" s="92"/>
      <c r="AHE355" s="92"/>
      <c r="AHF355" s="92"/>
      <c r="AHG355" s="92"/>
      <c r="AHH355" s="92"/>
      <c r="AHI355" s="92"/>
      <c r="AHJ355" s="92"/>
      <c r="AHK355" s="92"/>
      <c r="AHL355" s="92"/>
      <c r="AHM355" s="92"/>
      <c r="AHN355" s="92"/>
      <c r="AHO355" s="92"/>
      <c r="AHP355" s="92"/>
      <c r="AHQ355" s="92"/>
      <c r="AHR355" s="92"/>
      <c r="AHS355" s="92"/>
      <c r="AHT355" s="92"/>
      <c r="AHU355" s="92"/>
      <c r="AHV355" s="92"/>
      <c r="AHW355" s="92"/>
      <c r="AHX355" s="92"/>
      <c r="AHY355" s="92"/>
      <c r="AHZ355" s="92"/>
      <c r="AIA355" s="92"/>
      <c r="AIB355" s="92"/>
      <c r="AIC355" s="92"/>
      <c r="AID355" s="92"/>
      <c r="AIE355" s="92"/>
      <c r="AIF355" s="92"/>
      <c r="AIG355" s="92"/>
      <c r="AIH355" s="92"/>
      <c r="AII355" s="92"/>
      <c r="AIJ355" s="92"/>
      <c r="AIK355" s="92"/>
      <c r="AIL355" s="92"/>
      <c r="AIM355" s="92"/>
      <c r="AIN355" s="92"/>
      <c r="AIO355" s="92"/>
      <c r="AIP355" s="92"/>
      <c r="AIQ355" s="92"/>
      <c r="AIR355" s="92"/>
      <c r="AIS355" s="92"/>
      <c r="AIT355" s="92"/>
      <c r="AIU355" s="92"/>
      <c r="AIV355" s="92"/>
      <c r="AIW355" s="92"/>
      <c r="AIX355" s="92"/>
      <c r="AIY355" s="92"/>
      <c r="AIZ355" s="92"/>
      <c r="AJA355" s="92"/>
      <c r="AJB355" s="92"/>
      <c r="AJC355" s="92"/>
      <c r="AJD355" s="92"/>
      <c r="AJE355" s="92"/>
      <c r="AJF355" s="92"/>
      <c r="AJG355" s="92"/>
      <c r="AJH355" s="92"/>
      <c r="AJI355" s="92"/>
      <c r="AJJ355" s="92"/>
      <c r="AJK355" s="92"/>
    </row>
    <row r="356" spans="1:947" s="515" customFormat="1" ht="12.75" customHeight="1">
      <c r="A356" s="93"/>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c r="CM356" s="92"/>
      <c r="CN356" s="92"/>
      <c r="CO356" s="92"/>
      <c r="CP356" s="92"/>
      <c r="CQ356" s="92"/>
      <c r="CR356" s="92"/>
      <c r="CS356" s="92"/>
      <c r="CT356" s="92"/>
      <c r="CU356" s="92"/>
      <c r="CV356" s="92"/>
      <c r="CW356" s="92"/>
      <c r="CX356" s="92"/>
      <c r="CY356" s="92"/>
      <c r="CZ356" s="92"/>
      <c r="DA356" s="92"/>
      <c r="DB356" s="92"/>
      <c r="DC356" s="92"/>
      <c r="DD356" s="92"/>
      <c r="DE356" s="92"/>
      <c r="DF356" s="92"/>
      <c r="DG356" s="92"/>
      <c r="DH356" s="92"/>
      <c r="DI356" s="92"/>
      <c r="DJ356" s="92"/>
      <c r="DK356" s="92"/>
      <c r="DL356" s="92"/>
      <c r="DM356" s="92"/>
      <c r="DN356" s="92"/>
      <c r="DO356" s="92"/>
      <c r="DP356" s="92"/>
      <c r="DQ356" s="92"/>
      <c r="DR356" s="92"/>
      <c r="DS356" s="92"/>
      <c r="DT356" s="92"/>
      <c r="DU356" s="92"/>
      <c r="DV356" s="92"/>
      <c r="DW356" s="92"/>
      <c r="DX356" s="92"/>
      <c r="DY356" s="92"/>
      <c r="DZ356" s="92"/>
      <c r="EA356" s="92"/>
      <c r="EB356" s="92"/>
      <c r="EC356" s="92"/>
      <c r="ED356" s="92"/>
      <c r="EE356" s="92"/>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2"/>
      <c r="FL356" s="92"/>
      <c r="FM356" s="92"/>
      <c r="FN356" s="92"/>
      <c r="FO356" s="92"/>
      <c r="FP356" s="92"/>
      <c r="FQ356" s="92"/>
      <c r="FR356" s="92"/>
      <c r="FS356" s="92"/>
      <c r="FT356" s="92"/>
      <c r="FU356" s="92"/>
      <c r="FV356" s="92"/>
      <c r="FW356" s="92"/>
      <c r="FX356" s="92"/>
      <c r="FY356" s="92"/>
      <c r="FZ356" s="92"/>
      <c r="GA356" s="92"/>
      <c r="GB356" s="92"/>
      <c r="GC356" s="92"/>
      <c r="GD356" s="92"/>
      <c r="GE356" s="92"/>
      <c r="GF356" s="92"/>
      <c r="GG356" s="92"/>
      <c r="GH356" s="92"/>
      <c r="GI356" s="92"/>
      <c r="GJ356" s="92"/>
      <c r="GK356" s="92"/>
      <c r="GL356" s="92"/>
      <c r="GM356" s="92"/>
      <c r="GN356" s="92"/>
      <c r="GO356" s="92"/>
      <c r="GP356" s="92"/>
      <c r="GQ356" s="92"/>
      <c r="GR356" s="92"/>
      <c r="GS356" s="92"/>
      <c r="GT356" s="92"/>
      <c r="GU356" s="92"/>
      <c r="GV356" s="92"/>
      <c r="GW356" s="92"/>
      <c r="GX356" s="92"/>
      <c r="GY356" s="92"/>
      <c r="GZ356" s="92"/>
      <c r="HA356" s="92"/>
      <c r="HB356" s="92"/>
      <c r="HC356" s="92"/>
      <c r="HD356" s="92"/>
      <c r="HE356" s="92"/>
      <c r="HF356" s="92"/>
      <c r="HG356" s="92"/>
      <c r="HH356" s="92"/>
      <c r="HI356" s="92"/>
      <c r="HJ356" s="92"/>
      <c r="HK356" s="92"/>
      <c r="HL356" s="92"/>
      <c r="HM356" s="92"/>
      <c r="HN356" s="92"/>
      <c r="HO356" s="92"/>
      <c r="HP356" s="92"/>
      <c r="HQ356" s="92"/>
      <c r="HR356" s="92"/>
      <c r="HS356" s="92"/>
      <c r="HT356" s="92"/>
      <c r="HU356" s="92"/>
      <c r="HV356" s="92"/>
      <c r="HW356" s="92"/>
      <c r="HX356" s="92"/>
      <c r="HY356" s="92"/>
      <c r="HZ356" s="92"/>
      <c r="IA356" s="92"/>
      <c r="IB356" s="92"/>
      <c r="IC356" s="92"/>
      <c r="ID356" s="92"/>
      <c r="IE356" s="92"/>
      <c r="IF356" s="92"/>
      <c r="IG356" s="92"/>
      <c r="IH356" s="92"/>
      <c r="II356" s="92"/>
      <c r="IJ356" s="92"/>
      <c r="IK356" s="92"/>
      <c r="IL356" s="92"/>
      <c r="IM356" s="92"/>
      <c r="IN356" s="92"/>
      <c r="IO356" s="92"/>
      <c r="IP356" s="92"/>
      <c r="IQ356" s="92"/>
      <c r="IR356" s="92"/>
      <c r="IS356" s="92"/>
      <c r="IT356" s="92"/>
      <c r="IU356" s="92"/>
      <c r="IV356" s="92"/>
      <c r="IW356" s="92"/>
      <c r="IX356" s="92"/>
      <c r="IY356" s="92"/>
      <c r="IZ356" s="92"/>
      <c r="JA356" s="92"/>
      <c r="JB356" s="92"/>
      <c r="JC356" s="92"/>
      <c r="JD356" s="92"/>
      <c r="JE356" s="92"/>
      <c r="JF356" s="92"/>
      <c r="JG356" s="92"/>
      <c r="JH356" s="92"/>
      <c r="JI356" s="92"/>
      <c r="JJ356" s="92"/>
      <c r="JK356" s="92"/>
      <c r="JL356" s="92"/>
      <c r="JM356" s="92"/>
      <c r="JN356" s="92"/>
      <c r="JO356" s="92"/>
      <c r="JP356" s="92"/>
      <c r="JQ356" s="92"/>
      <c r="JR356" s="92"/>
      <c r="JS356" s="92"/>
      <c r="JT356" s="92"/>
      <c r="JU356" s="92"/>
      <c r="JV356" s="92"/>
      <c r="JW356" s="92"/>
      <c r="JX356" s="92"/>
      <c r="JY356" s="92"/>
      <c r="JZ356" s="92"/>
      <c r="KA356" s="92"/>
      <c r="KB356" s="92"/>
      <c r="KC356" s="92"/>
      <c r="KD356" s="92"/>
      <c r="KE356" s="92"/>
      <c r="KF356" s="92"/>
      <c r="KG356" s="92"/>
      <c r="KH356" s="92"/>
      <c r="KI356" s="92"/>
      <c r="KJ356" s="92"/>
      <c r="KK356" s="92"/>
      <c r="KL356" s="92"/>
      <c r="KM356" s="92"/>
      <c r="KN356" s="92"/>
      <c r="KO356" s="92"/>
      <c r="KP356" s="92"/>
      <c r="KQ356" s="92"/>
      <c r="KR356" s="92"/>
      <c r="KS356" s="92"/>
      <c r="KT356" s="92"/>
      <c r="KU356" s="92"/>
      <c r="KV356" s="92"/>
      <c r="KW356" s="92"/>
      <c r="KX356" s="92"/>
      <c r="KY356" s="92"/>
      <c r="KZ356" s="92"/>
      <c r="LA356" s="92"/>
      <c r="LB356" s="92"/>
      <c r="LC356" s="92"/>
      <c r="LD356" s="92"/>
      <c r="LE356" s="92"/>
      <c r="LF356" s="92"/>
      <c r="LG356" s="92"/>
      <c r="LH356" s="92"/>
      <c r="LI356" s="92"/>
      <c r="LJ356" s="92"/>
      <c r="LK356" s="92"/>
      <c r="LL356" s="92"/>
      <c r="LM356" s="92"/>
      <c r="LN356" s="92"/>
      <c r="LO356" s="92"/>
      <c r="LP356" s="92"/>
      <c r="LQ356" s="92"/>
      <c r="LR356" s="92"/>
      <c r="LS356" s="92"/>
      <c r="LT356" s="92"/>
      <c r="LU356" s="92"/>
      <c r="LV356" s="92"/>
      <c r="LW356" s="92"/>
      <c r="LX356" s="92"/>
      <c r="LY356" s="92"/>
      <c r="LZ356" s="92"/>
      <c r="MA356" s="92"/>
      <c r="MB356" s="92"/>
      <c r="MC356" s="92"/>
      <c r="MD356" s="92"/>
      <c r="ME356" s="92"/>
      <c r="MF356" s="92"/>
      <c r="MG356" s="92"/>
      <c r="MH356" s="92"/>
      <c r="MI356" s="92"/>
      <c r="MJ356" s="92"/>
      <c r="MK356" s="92"/>
      <c r="ML356" s="92"/>
      <c r="MM356" s="92"/>
      <c r="MN356" s="92"/>
      <c r="MO356" s="92"/>
      <c r="MP356" s="92"/>
      <c r="MQ356" s="92"/>
      <c r="MR356" s="92"/>
      <c r="MS356" s="92"/>
      <c r="MT356" s="92"/>
      <c r="MU356" s="92"/>
      <c r="MV356" s="92"/>
      <c r="MW356" s="92"/>
      <c r="MX356" s="92"/>
      <c r="MY356" s="92"/>
      <c r="MZ356" s="92"/>
      <c r="NA356" s="92"/>
      <c r="NB356" s="92"/>
      <c r="NC356" s="92"/>
      <c r="ND356" s="92"/>
      <c r="NE356" s="92"/>
      <c r="NF356" s="92"/>
      <c r="NG356" s="92"/>
      <c r="NH356" s="92"/>
      <c r="NI356" s="92"/>
      <c r="NJ356" s="92"/>
      <c r="NK356" s="92"/>
      <c r="NL356" s="92"/>
      <c r="NM356" s="92"/>
      <c r="NN356" s="92"/>
      <c r="NO356" s="92"/>
      <c r="NP356" s="92"/>
      <c r="NQ356" s="92"/>
      <c r="NR356" s="92"/>
      <c r="NS356" s="92"/>
      <c r="NT356" s="92"/>
      <c r="NU356" s="92"/>
      <c r="NV356" s="92"/>
      <c r="NW356" s="92"/>
      <c r="NX356" s="92"/>
      <c r="NY356" s="92"/>
      <c r="NZ356" s="92"/>
      <c r="OA356" s="92"/>
      <c r="OB356" s="92"/>
      <c r="OC356" s="92"/>
      <c r="OD356" s="92"/>
      <c r="OE356" s="92"/>
      <c r="OF356" s="92"/>
      <c r="OG356" s="92"/>
      <c r="OH356" s="92"/>
      <c r="OI356" s="92"/>
      <c r="OJ356" s="92"/>
      <c r="OK356" s="92"/>
      <c r="OL356" s="92"/>
      <c r="OM356" s="92"/>
      <c r="ON356" s="92"/>
      <c r="OO356" s="92"/>
      <c r="OP356" s="92"/>
      <c r="OQ356" s="92"/>
      <c r="OR356" s="92"/>
      <c r="OS356" s="92"/>
      <c r="OT356" s="92"/>
      <c r="OU356" s="92"/>
      <c r="OV356" s="92"/>
      <c r="OW356" s="92"/>
      <c r="OX356" s="92"/>
      <c r="OY356" s="92"/>
      <c r="OZ356" s="92"/>
      <c r="PA356" s="92"/>
      <c r="PB356" s="92"/>
      <c r="PC356" s="92"/>
      <c r="PD356" s="92"/>
      <c r="PE356" s="92"/>
      <c r="PF356" s="92"/>
      <c r="PG356" s="92"/>
      <c r="PH356" s="92"/>
      <c r="PI356" s="92"/>
      <c r="PJ356" s="92"/>
      <c r="PK356" s="92"/>
      <c r="PL356" s="92"/>
      <c r="PM356" s="92"/>
      <c r="PN356" s="92"/>
      <c r="PO356" s="92"/>
      <c r="PP356" s="92"/>
      <c r="PQ356" s="92"/>
      <c r="PR356" s="92"/>
      <c r="PS356" s="92"/>
      <c r="PT356" s="92"/>
      <c r="PU356" s="92"/>
      <c r="PV356" s="92"/>
      <c r="PW356" s="92"/>
      <c r="PX356" s="92"/>
      <c r="PY356" s="92"/>
      <c r="PZ356" s="92"/>
      <c r="QA356" s="92"/>
      <c r="QB356" s="92"/>
      <c r="QC356" s="92"/>
      <c r="QD356" s="92"/>
      <c r="QE356" s="92"/>
      <c r="QF356" s="92"/>
      <c r="QG356" s="92"/>
      <c r="QH356" s="92"/>
      <c r="QI356" s="92"/>
      <c r="QJ356" s="92"/>
      <c r="QK356" s="92"/>
      <c r="QL356" s="92"/>
      <c r="QM356" s="92"/>
      <c r="QN356" s="92"/>
      <c r="QO356" s="92"/>
      <c r="QP356" s="92"/>
      <c r="QQ356" s="92"/>
      <c r="QR356" s="92"/>
      <c r="QS356" s="92"/>
      <c r="QT356" s="92"/>
      <c r="QU356" s="92"/>
      <c r="QV356" s="92"/>
      <c r="QW356" s="92"/>
      <c r="QX356" s="92"/>
      <c r="QY356" s="92"/>
      <c r="QZ356" s="92"/>
      <c r="RA356" s="92"/>
      <c r="RB356" s="92"/>
      <c r="RC356" s="92"/>
      <c r="RD356" s="92"/>
      <c r="RE356" s="92"/>
      <c r="RF356" s="92"/>
      <c r="RG356" s="92"/>
      <c r="RH356" s="92"/>
      <c r="RI356" s="92"/>
      <c r="RJ356" s="92"/>
      <c r="RK356" s="92"/>
      <c r="RL356" s="92"/>
      <c r="RM356" s="92"/>
      <c r="RN356" s="92"/>
      <c r="RO356" s="92"/>
      <c r="RP356" s="92"/>
      <c r="RQ356" s="92"/>
      <c r="RR356" s="92"/>
      <c r="RS356" s="92"/>
      <c r="RT356" s="92"/>
      <c r="RU356" s="92"/>
      <c r="RV356" s="92"/>
      <c r="RW356" s="92"/>
      <c r="RX356" s="92"/>
      <c r="RY356" s="92"/>
      <c r="RZ356" s="92"/>
      <c r="SA356" s="92"/>
      <c r="SB356" s="92"/>
      <c r="SC356" s="92"/>
      <c r="SD356" s="92"/>
      <c r="SE356" s="92"/>
      <c r="SF356" s="92"/>
      <c r="SG356" s="92"/>
      <c r="SH356" s="92"/>
      <c r="SI356" s="92"/>
      <c r="SJ356" s="92"/>
      <c r="SK356" s="92"/>
      <c r="SL356" s="92"/>
      <c r="SM356" s="92"/>
      <c r="SN356" s="92"/>
      <c r="SO356" s="92"/>
      <c r="SP356" s="92"/>
      <c r="SQ356" s="92"/>
      <c r="SR356" s="92"/>
      <c r="SS356" s="92"/>
      <c r="ST356" s="92"/>
      <c r="SU356" s="92"/>
      <c r="SV356" s="92"/>
      <c r="SW356" s="92"/>
      <c r="SX356" s="92"/>
      <c r="SY356" s="92"/>
      <c r="SZ356" s="92"/>
      <c r="TA356" s="92"/>
      <c r="TB356" s="92"/>
      <c r="TC356" s="92"/>
      <c r="TD356" s="92"/>
      <c r="TE356" s="92"/>
      <c r="TF356" s="92"/>
      <c r="TG356" s="92"/>
      <c r="TH356" s="92"/>
      <c r="TI356" s="92"/>
      <c r="TJ356" s="92"/>
      <c r="TK356" s="92"/>
      <c r="TL356" s="92"/>
      <c r="TM356" s="92"/>
      <c r="TN356" s="92"/>
      <c r="TO356" s="92"/>
      <c r="TP356" s="92"/>
      <c r="TQ356" s="92"/>
      <c r="TR356" s="92"/>
      <c r="TS356" s="92"/>
      <c r="TT356" s="92"/>
      <c r="TU356" s="92"/>
      <c r="TV356" s="92"/>
      <c r="TW356" s="92"/>
      <c r="TX356" s="92"/>
      <c r="TY356" s="92"/>
      <c r="TZ356" s="92"/>
      <c r="UA356" s="92"/>
      <c r="UB356" s="92"/>
      <c r="UC356" s="92"/>
      <c r="UD356" s="92"/>
      <c r="UE356" s="92"/>
      <c r="UF356" s="92"/>
      <c r="UG356" s="92"/>
      <c r="UH356" s="92"/>
      <c r="UI356" s="92"/>
      <c r="UJ356" s="92"/>
      <c r="UK356" s="92"/>
      <c r="UL356" s="92"/>
      <c r="UM356" s="92"/>
      <c r="UN356" s="92"/>
      <c r="UO356" s="92"/>
      <c r="UP356" s="92"/>
      <c r="UQ356" s="92"/>
      <c r="UR356" s="92"/>
      <c r="US356" s="92"/>
      <c r="UT356" s="92"/>
      <c r="UU356" s="92"/>
      <c r="UV356" s="92"/>
      <c r="UW356" s="92"/>
      <c r="UX356" s="92"/>
      <c r="UY356" s="92"/>
      <c r="UZ356" s="92"/>
      <c r="VA356" s="92"/>
      <c r="VB356" s="92"/>
      <c r="VC356" s="92"/>
      <c r="VD356" s="92"/>
      <c r="VE356" s="92"/>
      <c r="VF356" s="92"/>
      <c r="VG356" s="92"/>
      <c r="VH356" s="92"/>
      <c r="VI356" s="92"/>
      <c r="VJ356" s="92"/>
      <c r="VK356" s="92"/>
      <c r="VL356" s="92"/>
      <c r="VM356" s="92"/>
      <c r="VN356" s="92"/>
      <c r="VO356" s="92"/>
      <c r="VP356" s="92"/>
      <c r="VQ356" s="92"/>
      <c r="VR356" s="92"/>
      <c r="VS356" s="92"/>
      <c r="VT356" s="92"/>
      <c r="VU356" s="92"/>
      <c r="VV356" s="92"/>
      <c r="VW356" s="92"/>
      <c r="VX356" s="92"/>
      <c r="VY356" s="92"/>
      <c r="VZ356" s="92"/>
      <c r="WA356" s="92"/>
      <c r="WB356" s="92"/>
      <c r="WC356" s="92"/>
      <c r="WD356" s="92"/>
      <c r="WE356" s="92"/>
      <c r="WF356" s="92"/>
      <c r="WG356" s="92"/>
      <c r="WH356" s="92"/>
      <c r="WI356" s="92"/>
      <c r="WJ356" s="92"/>
      <c r="WK356" s="92"/>
      <c r="WL356" s="92"/>
      <c r="WM356" s="92"/>
      <c r="WN356" s="92"/>
      <c r="WO356" s="92"/>
      <c r="WP356" s="92"/>
      <c r="WQ356" s="92"/>
      <c r="WR356" s="92"/>
      <c r="WS356" s="92"/>
      <c r="WT356" s="92"/>
      <c r="WU356" s="92"/>
      <c r="WV356" s="92"/>
      <c r="WW356" s="92"/>
      <c r="WX356" s="92"/>
      <c r="WY356" s="92"/>
      <c r="WZ356" s="92"/>
      <c r="XA356" s="92"/>
      <c r="XB356" s="92"/>
      <c r="XC356" s="92"/>
      <c r="XD356" s="92"/>
      <c r="XE356" s="92"/>
      <c r="XF356" s="92"/>
      <c r="XG356" s="92"/>
      <c r="XH356" s="92"/>
      <c r="XI356" s="92"/>
      <c r="XJ356" s="92"/>
      <c r="XK356" s="92"/>
      <c r="XL356" s="92"/>
      <c r="XM356" s="92"/>
      <c r="XN356" s="92"/>
      <c r="XO356" s="92"/>
      <c r="XP356" s="92"/>
      <c r="XQ356" s="92"/>
      <c r="XR356" s="92"/>
      <c r="XS356" s="92"/>
      <c r="XT356" s="92"/>
      <c r="XU356" s="92"/>
      <c r="XV356" s="92"/>
      <c r="XW356" s="92"/>
      <c r="XX356" s="92"/>
      <c r="XY356" s="92"/>
      <c r="XZ356" s="92"/>
      <c r="YA356" s="92"/>
      <c r="YB356" s="92"/>
      <c r="YC356" s="92"/>
      <c r="YD356" s="92"/>
      <c r="YE356" s="92"/>
      <c r="YF356" s="92"/>
      <c r="YG356" s="92"/>
      <c r="YH356" s="92"/>
      <c r="YI356" s="92"/>
      <c r="YJ356" s="92"/>
      <c r="YK356" s="92"/>
      <c r="YL356" s="92"/>
      <c r="YM356" s="92"/>
      <c r="YN356" s="92"/>
      <c r="YO356" s="92"/>
      <c r="YP356" s="92"/>
      <c r="YQ356" s="92"/>
      <c r="YR356" s="92"/>
      <c r="YS356" s="92"/>
      <c r="YT356" s="92"/>
      <c r="YU356" s="92"/>
      <c r="YV356" s="92"/>
      <c r="YW356" s="92"/>
      <c r="YX356" s="92"/>
      <c r="YY356" s="92"/>
      <c r="YZ356" s="92"/>
      <c r="ZA356" s="92"/>
      <c r="ZB356" s="92"/>
      <c r="ZC356" s="92"/>
      <c r="ZD356" s="92"/>
      <c r="ZE356" s="92"/>
      <c r="ZF356" s="92"/>
      <c r="ZG356" s="92"/>
      <c r="ZH356" s="92"/>
      <c r="ZI356" s="92"/>
      <c r="ZJ356" s="92"/>
      <c r="ZK356" s="92"/>
      <c r="ZL356" s="92"/>
      <c r="ZM356" s="92"/>
      <c r="ZN356" s="92"/>
      <c r="ZO356" s="92"/>
      <c r="ZP356" s="92"/>
      <c r="ZQ356" s="92"/>
      <c r="ZR356" s="92"/>
      <c r="ZS356" s="92"/>
      <c r="ZT356" s="92"/>
      <c r="ZU356" s="92"/>
      <c r="ZV356" s="92"/>
      <c r="ZW356" s="92"/>
      <c r="ZX356" s="92"/>
      <c r="ZY356" s="92"/>
      <c r="ZZ356" s="92"/>
      <c r="AAA356" s="92"/>
      <c r="AAB356" s="92"/>
      <c r="AAC356" s="92"/>
      <c r="AAD356" s="92"/>
      <c r="AAE356" s="92"/>
      <c r="AAF356" s="92"/>
      <c r="AAG356" s="92"/>
      <c r="AAH356" s="92"/>
      <c r="AAI356" s="92"/>
      <c r="AAJ356" s="92"/>
      <c r="AAK356" s="92"/>
      <c r="AAL356" s="92"/>
      <c r="AAM356" s="92"/>
      <c r="AAN356" s="92"/>
      <c r="AAO356" s="92"/>
      <c r="AAP356" s="92"/>
      <c r="AAQ356" s="92"/>
      <c r="AAR356" s="92"/>
      <c r="AAS356" s="92"/>
      <c r="AAT356" s="92"/>
      <c r="AAU356" s="92"/>
      <c r="AAV356" s="92"/>
      <c r="AAW356" s="92"/>
      <c r="AAX356" s="92"/>
      <c r="AAY356" s="92"/>
      <c r="AAZ356" s="92"/>
      <c r="ABA356" s="92"/>
      <c r="ABB356" s="92"/>
      <c r="ABC356" s="92"/>
      <c r="ABD356" s="92"/>
      <c r="ABE356" s="92"/>
      <c r="ABF356" s="92"/>
      <c r="ABG356" s="92"/>
      <c r="ABH356" s="92"/>
      <c r="ABI356" s="92"/>
      <c r="ABJ356" s="92"/>
      <c r="ABK356" s="92"/>
      <c r="ABL356" s="92"/>
      <c r="ABM356" s="92"/>
      <c r="ABN356" s="92"/>
      <c r="ABO356" s="92"/>
      <c r="ABP356" s="92"/>
      <c r="ABQ356" s="92"/>
      <c r="ABR356" s="92"/>
      <c r="ABS356" s="92"/>
      <c r="ABT356" s="92"/>
      <c r="ABU356" s="92"/>
      <c r="ABV356" s="92"/>
      <c r="ABW356" s="92"/>
      <c r="ABX356" s="92"/>
      <c r="ABY356" s="92"/>
      <c r="ABZ356" s="92"/>
      <c r="ACA356" s="92"/>
      <c r="ACB356" s="92"/>
      <c r="ACC356" s="92"/>
      <c r="ACD356" s="92"/>
      <c r="ACE356" s="92"/>
      <c r="ACF356" s="92"/>
      <c r="ACG356" s="92"/>
      <c r="ACH356" s="92"/>
      <c r="ACI356" s="92"/>
      <c r="ACJ356" s="92"/>
      <c r="ACK356" s="92"/>
      <c r="ACL356" s="92"/>
      <c r="ACM356" s="92"/>
      <c r="ACN356" s="92"/>
      <c r="ACO356" s="92"/>
      <c r="ACP356" s="92"/>
      <c r="ACQ356" s="92"/>
      <c r="ACR356" s="92"/>
      <c r="ACS356" s="92"/>
      <c r="ACT356" s="92"/>
      <c r="ACU356" s="92"/>
      <c r="ACV356" s="92"/>
      <c r="ACW356" s="92"/>
      <c r="ACX356" s="92"/>
      <c r="ACY356" s="92"/>
      <c r="ACZ356" s="92"/>
      <c r="ADA356" s="92"/>
      <c r="ADB356" s="92"/>
      <c r="ADC356" s="92"/>
      <c r="ADD356" s="92"/>
      <c r="ADE356" s="92"/>
      <c r="ADF356" s="92"/>
      <c r="ADG356" s="92"/>
      <c r="ADH356" s="92"/>
      <c r="ADI356" s="92"/>
      <c r="ADJ356" s="92"/>
      <c r="ADK356" s="92"/>
      <c r="ADL356" s="92"/>
      <c r="ADM356" s="92"/>
      <c r="ADN356" s="92"/>
      <c r="ADO356" s="92"/>
      <c r="ADP356" s="92"/>
      <c r="ADQ356" s="92"/>
      <c r="ADR356" s="92"/>
      <c r="ADS356" s="92"/>
      <c r="ADT356" s="92"/>
      <c r="ADU356" s="92"/>
      <c r="ADV356" s="92"/>
      <c r="ADW356" s="92"/>
      <c r="ADX356" s="92"/>
      <c r="ADY356" s="92"/>
      <c r="ADZ356" s="92"/>
      <c r="AEA356" s="92"/>
      <c r="AEB356" s="92"/>
      <c r="AEC356" s="92"/>
      <c r="AED356" s="92"/>
      <c r="AEE356" s="92"/>
      <c r="AEF356" s="92"/>
      <c r="AEG356" s="92"/>
      <c r="AEH356" s="92"/>
      <c r="AEI356" s="92"/>
      <c r="AEJ356" s="92"/>
      <c r="AEK356" s="92"/>
      <c r="AEL356" s="92"/>
      <c r="AEM356" s="92"/>
      <c r="AEN356" s="92"/>
      <c r="AEO356" s="92"/>
      <c r="AEP356" s="92"/>
      <c r="AEQ356" s="92"/>
      <c r="AER356" s="92"/>
      <c r="AES356" s="92"/>
      <c r="AET356" s="92"/>
      <c r="AEU356" s="92"/>
      <c r="AEV356" s="92"/>
      <c r="AEW356" s="92"/>
      <c r="AEX356" s="92"/>
      <c r="AEY356" s="92"/>
      <c r="AEZ356" s="92"/>
      <c r="AFA356" s="92"/>
      <c r="AFB356" s="92"/>
      <c r="AFC356" s="92"/>
      <c r="AFD356" s="92"/>
      <c r="AFE356" s="92"/>
      <c r="AFF356" s="92"/>
      <c r="AFG356" s="92"/>
      <c r="AFH356" s="92"/>
      <c r="AFI356" s="92"/>
      <c r="AFJ356" s="92"/>
      <c r="AFK356" s="92"/>
      <c r="AFL356" s="92"/>
      <c r="AFM356" s="92"/>
      <c r="AFN356" s="92"/>
      <c r="AFO356" s="92"/>
      <c r="AFP356" s="92"/>
      <c r="AFQ356" s="92"/>
      <c r="AFR356" s="92"/>
      <c r="AFS356" s="92"/>
      <c r="AFT356" s="92"/>
      <c r="AFU356" s="92"/>
      <c r="AFV356" s="92"/>
      <c r="AFW356" s="92"/>
      <c r="AFX356" s="92"/>
      <c r="AFY356" s="92"/>
      <c r="AFZ356" s="92"/>
      <c r="AGA356" s="92"/>
      <c r="AGB356" s="92"/>
      <c r="AGC356" s="92"/>
      <c r="AGD356" s="92"/>
      <c r="AGE356" s="92"/>
      <c r="AGF356" s="92"/>
      <c r="AGG356" s="92"/>
      <c r="AGH356" s="92"/>
      <c r="AGI356" s="92"/>
      <c r="AGJ356" s="92"/>
      <c r="AGK356" s="92"/>
      <c r="AGL356" s="92"/>
      <c r="AGM356" s="92"/>
      <c r="AGN356" s="92"/>
      <c r="AGO356" s="92"/>
      <c r="AGP356" s="92"/>
      <c r="AGQ356" s="92"/>
      <c r="AGR356" s="92"/>
      <c r="AGS356" s="92"/>
      <c r="AGT356" s="92"/>
      <c r="AGU356" s="92"/>
      <c r="AGV356" s="92"/>
      <c r="AGW356" s="92"/>
      <c r="AGX356" s="92"/>
      <c r="AGY356" s="92"/>
      <c r="AGZ356" s="92"/>
      <c r="AHA356" s="92"/>
      <c r="AHB356" s="92"/>
      <c r="AHC356" s="92"/>
      <c r="AHD356" s="92"/>
      <c r="AHE356" s="92"/>
      <c r="AHF356" s="92"/>
      <c r="AHG356" s="92"/>
      <c r="AHH356" s="92"/>
      <c r="AHI356" s="92"/>
      <c r="AHJ356" s="92"/>
      <c r="AHK356" s="92"/>
      <c r="AHL356" s="92"/>
      <c r="AHM356" s="92"/>
      <c r="AHN356" s="92"/>
      <c r="AHO356" s="92"/>
      <c r="AHP356" s="92"/>
      <c r="AHQ356" s="92"/>
      <c r="AHR356" s="92"/>
      <c r="AHS356" s="92"/>
      <c r="AHT356" s="92"/>
      <c r="AHU356" s="92"/>
      <c r="AHV356" s="92"/>
      <c r="AHW356" s="92"/>
      <c r="AHX356" s="92"/>
      <c r="AHY356" s="92"/>
      <c r="AHZ356" s="92"/>
      <c r="AIA356" s="92"/>
      <c r="AIB356" s="92"/>
      <c r="AIC356" s="92"/>
      <c r="AID356" s="92"/>
      <c r="AIE356" s="92"/>
      <c r="AIF356" s="92"/>
      <c r="AIG356" s="92"/>
      <c r="AIH356" s="92"/>
      <c r="AII356" s="92"/>
      <c r="AIJ356" s="92"/>
      <c r="AIK356" s="92"/>
      <c r="AIL356" s="92"/>
      <c r="AIM356" s="92"/>
      <c r="AIN356" s="92"/>
      <c r="AIO356" s="92"/>
      <c r="AIP356" s="92"/>
      <c r="AIQ356" s="92"/>
      <c r="AIR356" s="92"/>
      <c r="AIS356" s="92"/>
      <c r="AIT356" s="92"/>
      <c r="AIU356" s="92"/>
      <c r="AIV356" s="92"/>
      <c r="AIW356" s="92"/>
      <c r="AIX356" s="92"/>
      <c r="AIY356" s="92"/>
      <c r="AIZ356" s="92"/>
      <c r="AJA356" s="92"/>
      <c r="AJB356" s="92"/>
      <c r="AJC356" s="92"/>
      <c r="AJD356" s="92"/>
      <c r="AJE356" s="92"/>
      <c r="AJF356" s="92"/>
      <c r="AJG356" s="92"/>
      <c r="AJH356" s="92"/>
      <c r="AJI356" s="92"/>
      <c r="AJJ356" s="92"/>
      <c r="AJK356" s="92"/>
    </row>
    <row r="357" spans="1:947" s="515" customFormat="1" ht="12.75" customHeight="1">
      <c r="A357" s="93"/>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c r="CK357" s="92"/>
      <c r="CL357" s="92"/>
      <c r="CM357" s="92"/>
      <c r="CN357" s="92"/>
      <c r="CO357" s="92"/>
      <c r="CP357" s="92"/>
      <c r="CQ357" s="92"/>
      <c r="CR357" s="92"/>
      <c r="CS357" s="92"/>
      <c r="CT357" s="92"/>
      <c r="CU357" s="92"/>
      <c r="CV357" s="92"/>
      <c r="CW357" s="92"/>
      <c r="CX357" s="92"/>
      <c r="CY357" s="92"/>
      <c r="CZ357" s="92"/>
      <c r="DA357" s="92"/>
      <c r="DB357" s="92"/>
      <c r="DC357" s="92"/>
      <c r="DD357" s="92"/>
      <c r="DE357" s="92"/>
      <c r="DF357" s="92"/>
      <c r="DG357" s="92"/>
      <c r="DH357" s="92"/>
      <c r="DI357" s="92"/>
      <c r="DJ357" s="92"/>
      <c r="DK357" s="92"/>
      <c r="DL357" s="92"/>
      <c r="DM357" s="92"/>
      <c r="DN357" s="92"/>
      <c r="DO357" s="92"/>
      <c r="DP357" s="92"/>
      <c r="DQ357" s="92"/>
      <c r="DR357" s="92"/>
      <c r="DS357" s="92"/>
      <c r="DT357" s="92"/>
      <c r="DU357" s="92"/>
      <c r="DV357" s="92"/>
      <c r="DW357" s="92"/>
      <c r="DX357" s="92"/>
      <c r="DY357" s="92"/>
      <c r="DZ357" s="92"/>
      <c r="EA357" s="92"/>
      <c r="EB357" s="92"/>
      <c r="EC357" s="92"/>
      <c r="ED357" s="92"/>
      <c r="EE357" s="92"/>
      <c r="EF357" s="92"/>
      <c r="EG357" s="92"/>
      <c r="EH357" s="92"/>
      <c r="EI357" s="92"/>
      <c r="EJ357" s="92"/>
      <c r="EK357" s="92"/>
      <c r="EL357" s="92"/>
      <c r="EM357" s="92"/>
      <c r="EN357" s="92"/>
      <c r="EO357" s="92"/>
      <c r="EP357" s="92"/>
      <c r="EQ357" s="92"/>
      <c r="ER357" s="92"/>
      <c r="ES357" s="92"/>
      <c r="ET357" s="92"/>
      <c r="EU357" s="92"/>
      <c r="EV357" s="92"/>
      <c r="EW357" s="92"/>
      <c r="EX357" s="92"/>
      <c r="EY357" s="92"/>
      <c r="EZ357" s="92"/>
      <c r="FA357" s="92"/>
      <c r="FB357" s="92"/>
      <c r="FC357" s="92"/>
      <c r="FD357" s="92"/>
      <c r="FE357" s="92"/>
      <c r="FF357" s="92"/>
      <c r="FG357" s="92"/>
      <c r="FH357" s="92"/>
      <c r="FI357" s="92"/>
      <c r="FJ357" s="92"/>
      <c r="FK357" s="92"/>
      <c r="FL357" s="92"/>
      <c r="FM357" s="92"/>
      <c r="FN357" s="92"/>
      <c r="FO357" s="92"/>
      <c r="FP357" s="92"/>
      <c r="FQ357" s="92"/>
      <c r="FR357" s="92"/>
      <c r="FS357" s="92"/>
      <c r="FT357" s="92"/>
      <c r="FU357" s="92"/>
      <c r="FV357" s="92"/>
      <c r="FW357" s="92"/>
      <c r="FX357" s="92"/>
      <c r="FY357" s="92"/>
      <c r="FZ357" s="92"/>
      <c r="GA357" s="92"/>
      <c r="GB357" s="92"/>
      <c r="GC357" s="92"/>
      <c r="GD357" s="92"/>
      <c r="GE357" s="92"/>
      <c r="GF357" s="92"/>
      <c r="GG357" s="92"/>
      <c r="GH357" s="92"/>
      <c r="GI357" s="92"/>
      <c r="GJ357" s="92"/>
      <c r="GK357" s="92"/>
      <c r="GL357" s="92"/>
      <c r="GM357" s="92"/>
      <c r="GN357" s="92"/>
      <c r="GO357" s="92"/>
      <c r="GP357" s="92"/>
      <c r="GQ357" s="92"/>
      <c r="GR357" s="92"/>
      <c r="GS357" s="92"/>
      <c r="GT357" s="92"/>
      <c r="GU357" s="92"/>
      <c r="GV357" s="92"/>
      <c r="GW357" s="92"/>
      <c r="GX357" s="92"/>
      <c r="GY357" s="92"/>
      <c r="GZ357" s="92"/>
      <c r="HA357" s="92"/>
      <c r="HB357" s="92"/>
      <c r="HC357" s="92"/>
      <c r="HD357" s="92"/>
      <c r="HE357" s="92"/>
      <c r="HF357" s="92"/>
      <c r="HG357" s="92"/>
      <c r="HH357" s="92"/>
      <c r="HI357" s="92"/>
      <c r="HJ357" s="92"/>
      <c r="HK357" s="92"/>
      <c r="HL357" s="92"/>
      <c r="HM357" s="92"/>
      <c r="HN357" s="92"/>
      <c r="HO357" s="92"/>
      <c r="HP357" s="92"/>
      <c r="HQ357" s="92"/>
      <c r="HR357" s="92"/>
      <c r="HS357" s="92"/>
      <c r="HT357" s="92"/>
      <c r="HU357" s="92"/>
      <c r="HV357" s="92"/>
      <c r="HW357" s="92"/>
      <c r="HX357" s="92"/>
      <c r="HY357" s="92"/>
      <c r="HZ357" s="92"/>
      <c r="IA357" s="92"/>
      <c r="IB357" s="92"/>
      <c r="IC357" s="92"/>
      <c r="ID357" s="92"/>
      <c r="IE357" s="92"/>
      <c r="IF357" s="92"/>
      <c r="IG357" s="92"/>
      <c r="IH357" s="92"/>
      <c r="II357" s="92"/>
      <c r="IJ357" s="92"/>
      <c r="IK357" s="92"/>
      <c r="IL357" s="92"/>
      <c r="IM357" s="92"/>
      <c r="IN357" s="92"/>
      <c r="IO357" s="92"/>
      <c r="IP357" s="92"/>
      <c r="IQ357" s="92"/>
      <c r="IR357" s="92"/>
      <c r="IS357" s="92"/>
      <c r="IT357" s="92"/>
      <c r="IU357" s="92"/>
      <c r="IV357" s="92"/>
      <c r="IW357" s="92"/>
      <c r="IX357" s="92"/>
      <c r="IY357" s="92"/>
      <c r="IZ357" s="92"/>
      <c r="JA357" s="92"/>
      <c r="JB357" s="92"/>
      <c r="JC357" s="92"/>
      <c r="JD357" s="92"/>
      <c r="JE357" s="92"/>
      <c r="JF357" s="92"/>
      <c r="JG357" s="92"/>
      <c r="JH357" s="92"/>
      <c r="JI357" s="92"/>
      <c r="JJ357" s="92"/>
      <c r="JK357" s="92"/>
      <c r="JL357" s="92"/>
      <c r="JM357" s="92"/>
      <c r="JN357" s="92"/>
      <c r="JO357" s="92"/>
      <c r="JP357" s="92"/>
      <c r="JQ357" s="92"/>
      <c r="JR357" s="92"/>
      <c r="JS357" s="92"/>
      <c r="JT357" s="92"/>
      <c r="JU357" s="92"/>
      <c r="JV357" s="92"/>
      <c r="JW357" s="92"/>
      <c r="JX357" s="92"/>
      <c r="JY357" s="92"/>
      <c r="JZ357" s="92"/>
      <c r="KA357" s="92"/>
      <c r="KB357" s="92"/>
      <c r="KC357" s="92"/>
      <c r="KD357" s="92"/>
      <c r="KE357" s="92"/>
      <c r="KF357" s="92"/>
      <c r="KG357" s="92"/>
      <c r="KH357" s="92"/>
      <c r="KI357" s="92"/>
      <c r="KJ357" s="92"/>
      <c r="KK357" s="92"/>
      <c r="KL357" s="92"/>
      <c r="KM357" s="92"/>
      <c r="KN357" s="92"/>
      <c r="KO357" s="92"/>
      <c r="KP357" s="92"/>
      <c r="KQ357" s="92"/>
      <c r="KR357" s="92"/>
      <c r="KS357" s="92"/>
      <c r="KT357" s="92"/>
      <c r="KU357" s="92"/>
      <c r="KV357" s="92"/>
      <c r="KW357" s="92"/>
      <c r="KX357" s="92"/>
      <c r="KY357" s="92"/>
      <c r="KZ357" s="92"/>
      <c r="LA357" s="92"/>
      <c r="LB357" s="92"/>
      <c r="LC357" s="92"/>
      <c r="LD357" s="92"/>
      <c r="LE357" s="92"/>
      <c r="LF357" s="92"/>
      <c r="LG357" s="92"/>
      <c r="LH357" s="92"/>
      <c r="LI357" s="92"/>
      <c r="LJ357" s="92"/>
      <c r="LK357" s="92"/>
      <c r="LL357" s="92"/>
      <c r="LM357" s="92"/>
      <c r="LN357" s="92"/>
      <c r="LO357" s="92"/>
      <c r="LP357" s="92"/>
      <c r="LQ357" s="92"/>
      <c r="LR357" s="92"/>
      <c r="LS357" s="92"/>
      <c r="LT357" s="92"/>
      <c r="LU357" s="92"/>
      <c r="LV357" s="92"/>
      <c r="LW357" s="92"/>
      <c r="LX357" s="92"/>
      <c r="LY357" s="92"/>
      <c r="LZ357" s="92"/>
      <c r="MA357" s="92"/>
      <c r="MB357" s="92"/>
      <c r="MC357" s="92"/>
      <c r="MD357" s="92"/>
      <c r="ME357" s="92"/>
      <c r="MF357" s="92"/>
      <c r="MG357" s="92"/>
      <c r="MH357" s="92"/>
      <c r="MI357" s="92"/>
      <c r="MJ357" s="92"/>
      <c r="MK357" s="92"/>
      <c r="ML357" s="92"/>
      <c r="MM357" s="92"/>
      <c r="MN357" s="92"/>
      <c r="MO357" s="92"/>
      <c r="MP357" s="92"/>
      <c r="MQ357" s="92"/>
      <c r="MR357" s="92"/>
      <c r="MS357" s="92"/>
      <c r="MT357" s="92"/>
      <c r="MU357" s="92"/>
      <c r="MV357" s="92"/>
      <c r="MW357" s="92"/>
      <c r="MX357" s="92"/>
      <c r="MY357" s="92"/>
      <c r="MZ357" s="92"/>
      <c r="NA357" s="92"/>
      <c r="NB357" s="92"/>
      <c r="NC357" s="92"/>
      <c r="ND357" s="92"/>
      <c r="NE357" s="92"/>
      <c r="NF357" s="92"/>
      <c r="NG357" s="92"/>
      <c r="NH357" s="92"/>
      <c r="NI357" s="92"/>
      <c r="NJ357" s="92"/>
      <c r="NK357" s="92"/>
      <c r="NL357" s="92"/>
      <c r="NM357" s="92"/>
      <c r="NN357" s="92"/>
      <c r="NO357" s="92"/>
      <c r="NP357" s="92"/>
      <c r="NQ357" s="92"/>
      <c r="NR357" s="92"/>
      <c r="NS357" s="92"/>
      <c r="NT357" s="92"/>
      <c r="NU357" s="92"/>
      <c r="NV357" s="92"/>
      <c r="NW357" s="92"/>
      <c r="NX357" s="92"/>
      <c r="NY357" s="92"/>
      <c r="NZ357" s="92"/>
      <c r="OA357" s="92"/>
      <c r="OB357" s="92"/>
      <c r="OC357" s="92"/>
      <c r="OD357" s="92"/>
      <c r="OE357" s="92"/>
      <c r="OF357" s="92"/>
      <c r="OG357" s="92"/>
      <c r="OH357" s="92"/>
      <c r="OI357" s="92"/>
      <c r="OJ357" s="92"/>
      <c r="OK357" s="92"/>
      <c r="OL357" s="92"/>
      <c r="OM357" s="92"/>
      <c r="ON357" s="92"/>
      <c r="OO357" s="92"/>
      <c r="OP357" s="92"/>
      <c r="OQ357" s="92"/>
      <c r="OR357" s="92"/>
      <c r="OS357" s="92"/>
      <c r="OT357" s="92"/>
      <c r="OU357" s="92"/>
      <c r="OV357" s="92"/>
      <c r="OW357" s="92"/>
      <c r="OX357" s="92"/>
      <c r="OY357" s="92"/>
      <c r="OZ357" s="92"/>
      <c r="PA357" s="92"/>
      <c r="PB357" s="92"/>
      <c r="PC357" s="92"/>
      <c r="PD357" s="92"/>
      <c r="PE357" s="92"/>
      <c r="PF357" s="92"/>
      <c r="PG357" s="92"/>
      <c r="PH357" s="92"/>
      <c r="PI357" s="92"/>
      <c r="PJ357" s="92"/>
      <c r="PK357" s="92"/>
      <c r="PL357" s="92"/>
      <c r="PM357" s="92"/>
      <c r="PN357" s="92"/>
      <c r="PO357" s="92"/>
      <c r="PP357" s="92"/>
      <c r="PQ357" s="92"/>
      <c r="PR357" s="92"/>
      <c r="PS357" s="92"/>
      <c r="PT357" s="92"/>
      <c r="PU357" s="92"/>
      <c r="PV357" s="92"/>
      <c r="PW357" s="92"/>
      <c r="PX357" s="92"/>
      <c r="PY357" s="92"/>
      <c r="PZ357" s="92"/>
      <c r="QA357" s="92"/>
      <c r="QB357" s="92"/>
      <c r="QC357" s="92"/>
      <c r="QD357" s="92"/>
      <c r="QE357" s="92"/>
      <c r="QF357" s="92"/>
      <c r="QG357" s="92"/>
      <c r="QH357" s="92"/>
      <c r="QI357" s="92"/>
      <c r="QJ357" s="92"/>
      <c r="QK357" s="92"/>
      <c r="QL357" s="92"/>
      <c r="QM357" s="92"/>
      <c r="QN357" s="92"/>
      <c r="QO357" s="92"/>
      <c r="QP357" s="92"/>
      <c r="QQ357" s="92"/>
      <c r="QR357" s="92"/>
      <c r="QS357" s="92"/>
      <c r="QT357" s="92"/>
      <c r="QU357" s="92"/>
      <c r="QV357" s="92"/>
      <c r="QW357" s="92"/>
      <c r="QX357" s="92"/>
      <c r="QY357" s="92"/>
      <c r="QZ357" s="92"/>
      <c r="RA357" s="92"/>
      <c r="RB357" s="92"/>
      <c r="RC357" s="92"/>
      <c r="RD357" s="92"/>
      <c r="RE357" s="92"/>
      <c r="RF357" s="92"/>
      <c r="RG357" s="92"/>
      <c r="RH357" s="92"/>
      <c r="RI357" s="92"/>
      <c r="RJ357" s="92"/>
      <c r="RK357" s="92"/>
      <c r="RL357" s="92"/>
      <c r="RM357" s="92"/>
      <c r="RN357" s="92"/>
      <c r="RO357" s="92"/>
      <c r="RP357" s="92"/>
      <c r="RQ357" s="92"/>
      <c r="RR357" s="92"/>
      <c r="RS357" s="92"/>
      <c r="RT357" s="92"/>
      <c r="RU357" s="92"/>
      <c r="RV357" s="92"/>
      <c r="RW357" s="92"/>
      <c r="RX357" s="92"/>
      <c r="RY357" s="92"/>
      <c r="RZ357" s="92"/>
      <c r="SA357" s="92"/>
      <c r="SB357" s="92"/>
      <c r="SC357" s="92"/>
      <c r="SD357" s="92"/>
      <c r="SE357" s="92"/>
      <c r="SF357" s="92"/>
      <c r="SG357" s="92"/>
      <c r="SH357" s="92"/>
      <c r="SI357" s="92"/>
      <c r="SJ357" s="92"/>
      <c r="SK357" s="92"/>
      <c r="SL357" s="92"/>
      <c r="SM357" s="92"/>
      <c r="SN357" s="92"/>
      <c r="SO357" s="92"/>
      <c r="SP357" s="92"/>
      <c r="SQ357" s="92"/>
      <c r="SR357" s="92"/>
      <c r="SS357" s="92"/>
      <c r="ST357" s="92"/>
      <c r="SU357" s="92"/>
      <c r="SV357" s="92"/>
      <c r="SW357" s="92"/>
      <c r="SX357" s="92"/>
      <c r="SY357" s="92"/>
      <c r="SZ357" s="92"/>
      <c r="TA357" s="92"/>
      <c r="TB357" s="92"/>
      <c r="TC357" s="92"/>
      <c r="TD357" s="92"/>
      <c r="TE357" s="92"/>
      <c r="TF357" s="92"/>
      <c r="TG357" s="92"/>
      <c r="TH357" s="92"/>
      <c r="TI357" s="92"/>
      <c r="TJ357" s="92"/>
      <c r="TK357" s="92"/>
      <c r="TL357" s="92"/>
      <c r="TM357" s="92"/>
      <c r="TN357" s="92"/>
      <c r="TO357" s="92"/>
      <c r="TP357" s="92"/>
      <c r="TQ357" s="92"/>
      <c r="TR357" s="92"/>
      <c r="TS357" s="92"/>
      <c r="TT357" s="92"/>
      <c r="TU357" s="92"/>
      <c r="TV357" s="92"/>
      <c r="TW357" s="92"/>
      <c r="TX357" s="92"/>
      <c r="TY357" s="92"/>
      <c r="TZ357" s="92"/>
      <c r="UA357" s="92"/>
      <c r="UB357" s="92"/>
      <c r="UC357" s="92"/>
      <c r="UD357" s="92"/>
      <c r="UE357" s="92"/>
      <c r="UF357" s="92"/>
      <c r="UG357" s="92"/>
      <c r="UH357" s="92"/>
      <c r="UI357" s="92"/>
      <c r="UJ357" s="92"/>
      <c r="UK357" s="92"/>
      <c r="UL357" s="92"/>
      <c r="UM357" s="92"/>
      <c r="UN357" s="92"/>
      <c r="UO357" s="92"/>
      <c r="UP357" s="92"/>
      <c r="UQ357" s="92"/>
      <c r="UR357" s="92"/>
      <c r="US357" s="92"/>
      <c r="UT357" s="92"/>
      <c r="UU357" s="92"/>
      <c r="UV357" s="92"/>
      <c r="UW357" s="92"/>
      <c r="UX357" s="92"/>
      <c r="UY357" s="92"/>
      <c r="UZ357" s="92"/>
      <c r="VA357" s="92"/>
      <c r="VB357" s="92"/>
      <c r="VC357" s="92"/>
      <c r="VD357" s="92"/>
      <c r="VE357" s="92"/>
      <c r="VF357" s="92"/>
      <c r="VG357" s="92"/>
      <c r="VH357" s="92"/>
      <c r="VI357" s="92"/>
      <c r="VJ357" s="92"/>
      <c r="VK357" s="92"/>
      <c r="VL357" s="92"/>
      <c r="VM357" s="92"/>
      <c r="VN357" s="92"/>
      <c r="VO357" s="92"/>
      <c r="VP357" s="92"/>
      <c r="VQ357" s="92"/>
      <c r="VR357" s="92"/>
      <c r="VS357" s="92"/>
      <c r="VT357" s="92"/>
      <c r="VU357" s="92"/>
      <c r="VV357" s="92"/>
      <c r="VW357" s="92"/>
      <c r="VX357" s="92"/>
      <c r="VY357" s="92"/>
      <c r="VZ357" s="92"/>
      <c r="WA357" s="92"/>
      <c r="WB357" s="92"/>
      <c r="WC357" s="92"/>
      <c r="WD357" s="92"/>
      <c r="WE357" s="92"/>
      <c r="WF357" s="92"/>
      <c r="WG357" s="92"/>
      <c r="WH357" s="92"/>
      <c r="WI357" s="92"/>
      <c r="WJ357" s="92"/>
      <c r="WK357" s="92"/>
      <c r="WL357" s="92"/>
      <c r="WM357" s="92"/>
      <c r="WN357" s="92"/>
      <c r="WO357" s="92"/>
      <c r="WP357" s="92"/>
      <c r="WQ357" s="92"/>
      <c r="WR357" s="92"/>
      <c r="WS357" s="92"/>
      <c r="WT357" s="92"/>
      <c r="WU357" s="92"/>
      <c r="WV357" s="92"/>
      <c r="WW357" s="92"/>
      <c r="WX357" s="92"/>
      <c r="WY357" s="92"/>
      <c r="WZ357" s="92"/>
      <c r="XA357" s="92"/>
      <c r="XB357" s="92"/>
      <c r="XC357" s="92"/>
      <c r="XD357" s="92"/>
      <c r="XE357" s="92"/>
      <c r="XF357" s="92"/>
      <c r="XG357" s="92"/>
      <c r="XH357" s="92"/>
      <c r="XI357" s="92"/>
      <c r="XJ357" s="92"/>
      <c r="XK357" s="92"/>
      <c r="XL357" s="92"/>
      <c r="XM357" s="92"/>
      <c r="XN357" s="92"/>
      <c r="XO357" s="92"/>
      <c r="XP357" s="92"/>
      <c r="XQ357" s="92"/>
      <c r="XR357" s="92"/>
      <c r="XS357" s="92"/>
      <c r="XT357" s="92"/>
      <c r="XU357" s="92"/>
      <c r="XV357" s="92"/>
      <c r="XW357" s="92"/>
      <c r="XX357" s="92"/>
      <c r="XY357" s="92"/>
      <c r="XZ357" s="92"/>
      <c r="YA357" s="92"/>
      <c r="YB357" s="92"/>
      <c r="YC357" s="92"/>
      <c r="YD357" s="92"/>
      <c r="YE357" s="92"/>
      <c r="YF357" s="92"/>
      <c r="YG357" s="92"/>
      <c r="YH357" s="92"/>
      <c r="YI357" s="92"/>
      <c r="YJ357" s="92"/>
      <c r="YK357" s="92"/>
      <c r="YL357" s="92"/>
      <c r="YM357" s="92"/>
      <c r="YN357" s="92"/>
      <c r="YO357" s="92"/>
      <c r="YP357" s="92"/>
      <c r="YQ357" s="92"/>
      <c r="YR357" s="92"/>
      <c r="YS357" s="92"/>
      <c r="YT357" s="92"/>
      <c r="YU357" s="92"/>
      <c r="YV357" s="92"/>
      <c r="YW357" s="92"/>
      <c r="YX357" s="92"/>
      <c r="YY357" s="92"/>
      <c r="YZ357" s="92"/>
      <c r="ZA357" s="92"/>
      <c r="ZB357" s="92"/>
      <c r="ZC357" s="92"/>
      <c r="ZD357" s="92"/>
      <c r="ZE357" s="92"/>
      <c r="ZF357" s="92"/>
      <c r="ZG357" s="92"/>
      <c r="ZH357" s="92"/>
      <c r="ZI357" s="92"/>
      <c r="ZJ357" s="92"/>
      <c r="ZK357" s="92"/>
      <c r="ZL357" s="92"/>
      <c r="ZM357" s="92"/>
      <c r="ZN357" s="92"/>
      <c r="ZO357" s="92"/>
      <c r="ZP357" s="92"/>
      <c r="ZQ357" s="92"/>
      <c r="ZR357" s="92"/>
      <c r="ZS357" s="92"/>
      <c r="ZT357" s="92"/>
      <c r="ZU357" s="92"/>
      <c r="ZV357" s="92"/>
      <c r="ZW357" s="92"/>
      <c r="ZX357" s="92"/>
      <c r="ZY357" s="92"/>
      <c r="ZZ357" s="92"/>
      <c r="AAA357" s="92"/>
      <c r="AAB357" s="92"/>
      <c r="AAC357" s="92"/>
      <c r="AAD357" s="92"/>
      <c r="AAE357" s="92"/>
      <c r="AAF357" s="92"/>
      <c r="AAG357" s="92"/>
      <c r="AAH357" s="92"/>
      <c r="AAI357" s="92"/>
      <c r="AAJ357" s="92"/>
      <c r="AAK357" s="92"/>
      <c r="AAL357" s="92"/>
      <c r="AAM357" s="92"/>
      <c r="AAN357" s="92"/>
      <c r="AAO357" s="92"/>
      <c r="AAP357" s="92"/>
      <c r="AAQ357" s="92"/>
      <c r="AAR357" s="92"/>
      <c r="AAS357" s="92"/>
      <c r="AAT357" s="92"/>
      <c r="AAU357" s="92"/>
      <c r="AAV357" s="92"/>
      <c r="AAW357" s="92"/>
      <c r="AAX357" s="92"/>
      <c r="AAY357" s="92"/>
      <c r="AAZ357" s="92"/>
      <c r="ABA357" s="92"/>
      <c r="ABB357" s="92"/>
      <c r="ABC357" s="92"/>
      <c r="ABD357" s="92"/>
      <c r="ABE357" s="92"/>
      <c r="ABF357" s="92"/>
      <c r="ABG357" s="92"/>
      <c r="ABH357" s="92"/>
      <c r="ABI357" s="92"/>
      <c r="ABJ357" s="92"/>
      <c r="ABK357" s="92"/>
      <c r="ABL357" s="92"/>
      <c r="ABM357" s="92"/>
      <c r="ABN357" s="92"/>
      <c r="ABO357" s="92"/>
      <c r="ABP357" s="92"/>
      <c r="ABQ357" s="92"/>
      <c r="ABR357" s="92"/>
      <c r="ABS357" s="92"/>
      <c r="ABT357" s="92"/>
      <c r="ABU357" s="92"/>
      <c r="ABV357" s="92"/>
      <c r="ABW357" s="92"/>
      <c r="ABX357" s="92"/>
      <c r="ABY357" s="92"/>
      <c r="ABZ357" s="92"/>
      <c r="ACA357" s="92"/>
      <c r="ACB357" s="92"/>
      <c r="ACC357" s="92"/>
      <c r="ACD357" s="92"/>
      <c r="ACE357" s="92"/>
      <c r="ACF357" s="92"/>
      <c r="ACG357" s="92"/>
      <c r="ACH357" s="92"/>
      <c r="ACI357" s="92"/>
      <c r="ACJ357" s="92"/>
      <c r="ACK357" s="92"/>
      <c r="ACL357" s="92"/>
      <c r="ACM357" s="92"/>
      <c r="ACN357" s="92"/>
      <c r="ACO357" s="92"/>
      <c r="ACP357" s="92"/>
      <c r="ACQ357" s="92"/>
      <c r="ACR357" s="92"/>
      <c r="ACS357" s="92"/>
      <c r="ACT357" s="92"/>
      <c r="ACU357" s="92"/>
      <c r="ACV357" s="92"/>
      <c r="ACW357" s="92"/>
      <c r="ACX357" s="92"/>
      <c r="ACY357" s="92"/>
      <c r="ACZ357" s="92"/>
      <c r="ADA357" s="92"/>
      <c r="ADB357" s="92"/>
      <c r="ADC357" s="92"/>
      <c r="ADD357" s="92"/>
      <c r="ADE357" s="92"/>
      <c r="ADF357" s="92"/>
      <c r="ADG357" s="92"/>
      <c r="ADH357" s="92"/>
      <c r="ADI357" s="92"/>
      <c r="ADJ357" s="92"/>
      <c r="ADK357" s="92"/>
      <c r="ADL357" s="92"/>
      <c r="ADM357" s="92"/>
      <c r="ADN357" s="92"/>
      <c r="ADO357" s="92"/>
      <c r="ADP357" s="92"/>
      <c r="ADQ357" s="92"/>
      <c r="ADR357" s="92"/>
      <c r="ADS357" s="92"/>
      <c r="ADT357" s="92"/>
      <c r="ADU357" s="92"/>
      <c r="ADV357" s="92"/>
      <c r="ADW357" s="92"/>
      <c r="ADX357" s="92"/>
      <c r="ADY357" s="92"/>
      <c r="ADZ357" s="92"/>
      <c r="AEA357" s="92"/>
      <c r="AEB357" s="92"/>
      <c r="AEC357" s="92"/>
      <c r="AED357" s="92"/>
      <c r="AEE357" s="92"/>
      <c r="AEF357" s="92"/>
      <c r="AEG357" s="92"/>
      <c r="AEH357" s="92"/>
      <c r="AEI357" s="92"/>
      <c r="AEJ357" s="92"/>
      <c r="AEK357" s="92"/>
      <c r="AEL357" s="92"/>
      <c r="AEM357" s="92"/>
      <c r="AEN357" s="92"/>
      <c r="AEO357" s="92"/>
      <c r="AEP357" s="92"/>
      <c r="AEQ357" s="92"/>
      <c r="AER357" s="92"/>
      <c r="AES357" s="92"/>
      <c r="AET357" s="92"/>
      <c r="AEU357" s="92"/>
      <c r="AEV357" s="92"/>
      <c r="AEW357" s="92"/>
      <c r="AEX357" s="92"/>
      <c r="AEY357" s="92"/>
      <c r="AEZ357" s="92"/>
      <c r="AFA357" s="92"/>
      <c r="AFB357" s="92"/>
      <c r="AFC357" s="92"/>
      <c r="AFD357" s="92"/>
      <c r="AFE357" s="92"/>
      <c r="AFF357" s="92"/>
      <c r="AFG357" s="92"/>
      <c r="AFH357" s="92"/>
      <c r="AFI357" s="92"/>
      <c r="AFJ357" s="92"/>
      <c r="AFK357" s="92"/>
      <c r="AFL357" s="92"/>
      <c r="AFM357" s="92"/>
      <c r="AFN357" s="92"/>
      <c r="AFO357" s="92"/>
      <c r="AFP357" s="92"/>
      <c r="AFQ357" s="92"/>
      <c r="AFR357" s="92"/>
      <c r="AFS357" s="92"/>
      <c r="AFT357" s="92"/>
      <c r="AFU357" s="92"/>
      <c r="AFV357" s="92"/>
      <c r="AFW357" s="92"/>
      <c r="AFX357" s="92"/>
      <c r="AFY357" s="92"/>
      <c r="AFZ357" s="92"/>
      <c r="AGA357" s="92"/>
      <c r="AGB357" s="92"/>
      <c r="AGC357" s="92"/>
      <c r="AGD357" s="92"/>
      <c r="AGE357" s="92"/>
      <c r="AGF357" s="92"/>
      <c r="AGG357" s="92"/>
      <c r="AGH357" s="92"/>
      <c r="AGI357" s="92"/>
      <c r="AGJ357" s="92"/>
      <c r="AGK357" s="92"/>
      <c r="AGL357" s="92"/>
      <c r="AGM357" s="92"/>
      <c r="AGN357" s="92"/>
      <c r="AGO357" s="92"/>
      <c r="AGP357" s="92"/>
      <c r="AGQ357" s="92"/>
      <c r="AGR357" s="92"/>
      <c r="AGS357" s="92"/>
      <c r="AGT357" s="92"/>
      <c r="AGU357" s="92"/>
      <c r="AGV357" s="92"/>
      <c r="AGW357" s="92"/>
      <c r="AGX357" s="92"/>
      <c r="AGY357" s="92"/>
      <c r="AGZ357" s="92"/>
      <c r="AHA357" s="92"/>
      <c r="AHB357" s="92"/>
      <c r="AHC357" s="92"/>
      <c r="AHD357" s="92"/>
      <c r="AHE357" s="92"/>
      <c r="AHF357" s="92"/>
      <c r="AHG357" s="92"/>
      <c r="AHH357" s="92"/>
      <c r="AHI357" s="92"/>
      <c r="AHJ357" s="92"/>
      <c r="AHK357" s="92"/>
      <c r="AHL357" s="92"/>
      <c r="AHM357" s="92"/>
      <c r="AHN357" s="92"/>
      <c r="AHO357" s="92"/>
      <c r="AHP357" s="92"/>
      <c r="AHQ357" s="92"/>
      <c r="AHR357" s="92"/>
      <c r="AHS357" s="92"/>
      <c r="AHT357" s="92"/>
      <c r="AHU357" s="92"/>
      <c r="AHV357" s="92"/>
      <c r="AHW357" s="92"/>
      <c r="AHX357" s="92"/>
      <c r="AHY357" s="92"/>
      <c r="AHZ357" s="92"/>
      <c r="AIA357" s="92"/>
      <c r="AIB357" s="92"/>
      <c r="AIC357" s="92"/>
      <c r="AID357" s="92"/>
      <c r="AIE357" s="92"/>
      <c r="AIF357" s="92"/>
      <c r="AIG357" s="92"/>
      <c r="AIH357" s="92"/>
      <c r="AII357" s="92"/>
      <c r="AIJ357" s="92"/>
      <c r="AIK357" s="92"/>
      <c r="AIL357" s="92"/>
      <c r="AIM357" s="92"/>
      <c r="AIN357" s="92"/>
      <c r="AIO357" s="92"/>
      <c r="AIP357" s="92"/>
      <c r="AIQ357" s="92"/>
      <c r="AIR357" s="92"/>
      <c r="AIS357" s="92"/>
      <c r="AIT357" s="92"/>
      <c r="AIU357" s="92"/>
      <c r="AIV357" s="92"/>
      <c r="AIW357" s="92"/>
      <c r="AIX357" s="92"/>
      <c r="AIY357" s="92"/>
      <c r="AIZ357" s="92"/>
      <c r="AJA357" s="92"/>
      <c r="AJB357" s="92"/>
      <c r="AJC357" s="92"/>
      <c r="AJD357" s="92"/>
      <c r="AJE357" s="92"/>
      <c r="AJF357" s="92"/>
      <c r="AJG357" s="92"/>
      <c r="AJH357" s="92"/>
      <c r="AJI357" s="92"/>
      <c r="AJJ357" s="92"/>
      <c r="AJK357" s="92"/>
    </row>
    <row r="358" spans="1:947" s="515" customFormat="1" ht="12.75" customHeight="1">
      <c r="A358" s="93"/>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c r="CK358" s="92"/>
      <c r="CL358" s="92"/>
      <c r="CM358" s="92"/>
      <c r="CN358" s="92"/>
      <c r="CO358" s="92"/>
      <c r="CP358" s="92"/>
      <c r="CQ358" s="92"/>
      <c r="CR358" s="92"/>
      <c r="CS358" s="92"/>
      <c r="CT358" s="92"/>
      <c r="CU358" s="92"/>
      <c r="CV358" s="92"/>
      <c r="CW358" s="92"/>
      <c r="CX358" s="92"/>
      <c r="CY358" s="92"/>
      <c r="CZ358" s="92"/>
      <c r="DA358" s="92"/>
      <c r="DB358" s="92"/>
      <c r="DC358" s="92"/>
      <c r="DD358" s="92"/>
      <c r="DE358" s="92"/>
      <c r="DF358" s="92"/>
      <c r="DG358" s="92"/>
      <c r="DH358" s="92"/>
      <c r="DI358" s="92"/>
      <c r="DJ358" s="92"/>
      <c r="DK358" s="92"/>
      <c r="DL358" s="92"/>
      <c r="DM358" s="92"/>
      <c r="DN358" s="92"/>
      <c r="DO358" s="92"/>
      <c r="DP358" s="92"/>
      <c r="DQ358" s="92"/>
      <c r="DR358" s="92"/>
      <c r="DS358" s="92"/>
      <c r="DT358" s="92"/>
      <c r="DU358" s="92"/>
      <c r="DV358" s="92"/>
      <c r="DW358" s="92"/>
      <c r="DX358" s="92"/>
      <c r="DY358" s="92"/>
      <c r="DZ358" s="92"/>
      <c r="EA358" s="92"/>
      <c r="EB358" s="92"/>
      <c r="EC358" s="92"/>
      <c r="ED358" s="92"/>
      <c r="EE358" s="92"/>
      <c r="EF358" s="92"/>
      <c r="EG358" s="92"/>
      <c r="EH358" s="92"/>
      <c r="EI358" s="92"/>
      <c r="EJ358" s="92"/>
      <c r="EK358" s="92"/>
      <c r="EL358" s="92"/>
      <c r="EM358" s="92"/>
      <c r="EN358" s="92"/>
      <c r="EO358" s="92"/>
      <c r="EP358" s="92"/>
      <c r="EQ358" s="92"/>
      <c r="ER358" s="92"/>
      <c r="ES358" s="92"/>
      <c r="ET358" s="92"/>
      <c r="EU358" s="92"/>
      <c r="EV358" s="92"/>
      <c r="EW358" s="92"/>
      <c r="EX358" s="92"/>
      <c r="EY358" s="92"/>
      <c r="EZ358" s="92"/>
      <c r="FA358" s="92"/>
      <c r="FB358" s="92"/>
      <c r="FC358" s="92"/>
      <c r="FD358" s="92"/>
      <c r="FE358" s="92"/>
      <c r="FF358" s="92"/>
      <c r="FG358" s="92"/>
      <c r="FH358" s="92"/>
      <c r="FI358" s="92"/>
      <c r="FJ358" s="92"/>
      <c r="FK358" s="92"/>
      <c r="FL358" s="92"/>
      <c r="FM358" s="92"/>
      <c r="FN358" s="92"/>
      <c r="FO358" s="92"/>
      <c r="FP358" s="92"/>
      <c r="FQ358" s="92"/>
      <c r="FR358" s="92"/>
      <c r="FS358" s="92"/>
      <c r="FT358" s="92"/>
      <c r="FU358" s="92"/>
      <c r="FV358" s="92"/>
      <c r="FW358" s="92"/>
      <c r="FX358" s="92"/>
      <c r="FY358" s="92"/>
      <c r="FZ358" s="92"/>
      <c r="GA358" s="92"/>
      <c r="GB358" s="92"/>
      <c r="GC358" s="92"/>
      <c r="GD358" s="92"/>
      <c r="GE358" s="92"/>
      <c r="GF358" s="92"/>
      <c r="GG358" s="92"/>
      <c r="GH358" s="92"/>
      <c r="GI358" s="92"/>
      <c r="GJ358" s="92"/>
      <c r="GK358" s="92"/>
      <c r="GL358" s="92"/>
      <c r="GM358" s="92"/>
      <c r="GN358" s="92"/>
      <c r="GO358" s="92"/>
      <c r="GP358" s="92"/>
      <c r="GQ358" s="92"/>
      <c r="GR358" s="92"/>
      <c r="GS358" s="92"/>
      <c r="GT358" s="92"/>
      <c r="GU358" s="92"/>
      <c r="GV358" s="92"/>
      <c r="GW358" s="92"/>
      <c r="GX358" s="92"/>
      <c r="GY358" s="92"/>
      <c r="GZ358" s="92"/>
      <c r="HA358" s="92"/>
      <c r="HB358" s="92"/>
      <c r="HC358" s="92"/>
      <c r="HD358" s="92"/>
      <c r="HE358" s="92"/>
      <c r="HF358" s="92"/>
      <c r="HG358" s="92"/>
      <c r="HH358" s="92"/>
      <c r="HI358" s="92"/>
      <c r="HJ358" s="92"/>
      <c r="HK358" s="92"/>
      <c r="HL358" s="92"/>
      <c r="HM358" s="92"/>
      <c r="HN358" s="92"/>
      <c r="HO358" s="92"/>
      <c r="HP358" s="92"/>
      <c r="HQ358" s="92"/>
      <c r="HR358" s="92"/>
      <c r="HS358" s="92"/>
      <c r="HT358" s="92"/>
      <c r="HU358" s="92"/>
      <c r="HV358" s="92"/>
      <c r="HW358" s="92"/>
      <c r="HX358" s="92"/>
      <c r="HY358" s="92"/>
      <c r="HZ358" s="92"/>
      <c r="IA358" s="92"/>
      <c r="IB358" s="92"/>
      <c r="IC358" s="92"/>
      <c r="ID358" s="92"/>
      <c r="IE358" s="92"/>
      <c r="IF358" s="92"/>
      <c r="IG358" s="92"/>
      <c r="IH358" s="92"/>
      <c r="II358" s="92"/>
      <c r="IJ358" s="92"/>
      <c r="IK358" s="92"/>
      <c r="IL358" s="92"/>
      <c r="IM358" s="92"/>
      <c r="IN358" s="92"/>
      <c r="IO358" s="92"/>
      <c r="IP358" s="92"/>
      <c r="IQ358" s="92"/>
      <c r="IR358" s="92"/>
      <c r="IS358" s="92"/>
      <c r="IT358" s="92"/>
      <c r="IU358" s="92"/>
      <c r="IV358" s="92"/>
      <c r="IW358" s="92"/>
      <c r="IX358" s="92"/>
      <c r="IY358" s="92"/>
      <c r="IZ358" s="92"/>
      <c r="JA358" s="92"/>
      <c r="JB358" s="92"/>
      <c r="JC358" s="92"/>
      <c r="JD358" s="92"/>
      <c r="JE358" s="92"/>
      <c r="JF358" s="92"/>
      <c r="JG358" s="92"/>
      <c r="JH358" s="92"/>
      <c r="JI358" s="92"/>
      <c r="JJ358" s="92"/>
      <c r="JK358" s="92"/>
      <c r="JL358" s="92"/>
      <c r="JM358" s="92"/>
      <c r="JN358" s="92"/>
      <c r="JO358" s="92"/>
      <c r="JP358" s="92"/>
      <c r="JQ358" s="92"/>
      <c r="JR358" s="92"/>
      <c r="JS358" s="92"/>
      <c r="JT358" s="92"/>
      <c r="JU358" s="92"/>
      <c r="JV358" s="92"/>
      <c r="JW358" s="92"/>
      <c r="JX358" s="92"/>
      <c r="JY358" s="92"/>
      <c r="JZ358" s="92"/>
      <c r="KA358" s="92"/>
      <c r="KB358" s="92"/>
      <c r="KC358" s="92"/>
      <c r="KD358" s="92"/>
      <c r="KE358" s="92"/>
      <c r="KF358" s="92"/>
      <c r="KG358" s="92"/>
      <c r="KH358" s="92"/>
      <c r="KI358" s="92"/>
      <c r="KJ358" s="92"/>
      <c r="KK358" s="92"/>
      <c r="KL358" s="92"/>
      <c r="KM358" s="92"/>
      <c r="KN358" s="92"/>
      <c r="KO358" s="92"/>
      <c r="KP358" s="92"/>
      <c r="KQ358" s="92"/>
      <c r="KR358" s="92"/>
      <c r="KS358" s="92"/>
      <c r="KT358" s="92"/>
      <c r="KU358" s="92"/>
      <c r="KV358" s="92"/>
      <c r="KW358" s="92"/>
      <c r="KX358" s="92"/>
      <c r="KY358" s="92"/>
      <c r="KZ358" s="92"/>
      <c r="LA358" s="92"/>
      <c r="LB358" s="92"/>
      <c r="LC358" s="92"/>
      <c r="LD358" s="92"/>
      <c r="LE358" s="92"/>
      <c r="LF358" s="92"/>
      <c r="LG358" s="92"/>
      <c r="LH358" s="92"/>
      <c r="LI358" s="92"/>
      <c r="LJ358" s="92"/>
      <c r="LK358" s="92"/>
      <c r="LL358" s="92"/>
      <c r="LM358" s="92"/>
      <c r="LN358" s="92"/>
      <c r="LO358" s="92"/>
      <c r="LP358" s="92"/>
      <c r="LQ358" s="92"/>
      <c r="LR358" s="92"/>
      <c r="LS358" s="92"/>
      <c r="LT358" s="92"/>
      <c r="LU358" s="92"/>
      <c r="LV358" s="92"/>
      <c r="LW358" s="92"/>
      <c r="LX358" s="92"/>
      <c r="LY358" s="92"/>
      <c r="LZ358" s="92"/>
      <c r="MA358" s="92"/>
      <c r="MB358" s="92"/>
      <c r="MC358" s="92"/>
      <c r="MD358" s="92"/>
      <c r="ME358" s="92"/>
      <c r="MF358" s="92"/>
      <c r="MG358" s="92"/>
      <c r="MH358" s="92"/>
      <c r="MI358" s="92"/>
      <c r="MJ358" s="92"/>
      <c r="MK358" s="92"/>
      <c r="ML358" s="92"/>
      <c r="MM358" s="92"/>
      <c r="MN358" s="92"/>
      <c r="MO358" s="92"/>
      <c r="MP358" s="92"/>
      <c r="MQ358" s="92"/>
      <c r="MR358" s="92"/>
      <c r="MS358" s="92"/>
      <c r="MT358" s="92"/>
      <c r="MU358" s="92"/>
      <c r="MV358" s="92"/>
      <c r="MW358" s="92"/>
      <c r="MX358" s="92"/>
      <c r="MY358" s="92"/>
      <c r="MZ358" s="92"/>
      <c r="NA358" s="92"/>
      <c r="NB358" s="92"/>
      <c r="NC358" s="92"/>
      <c r="ND358" s="92"/>
      <c r="NE358" s="92"/>
      <c r="NF358" s="92"/>
      <c r="NG358" s="92"/>
      <c r="NH358" s="92"/>
      <c r="NI358" s="92"/>
      <c r="NJ358" s="92"/>
      <c r="NK358" s="92"/>
      <c r="NL358" s="92"/>
      <c r="NM358" s="92"/>
      <c r="NN358" s="92"/>
      <c r="NO358" s="92"/>
      <c r="NP358" s="92"/>
      <c r="NQ358" s="92"/>
      <c r="NR358" s="92"/>
      <c r="NS358" s="92"/>
      <c r="NT358" s="92"/>
      <c r="NU358" s="92"/>
      <c r="NV358" s="92"/>
      <c r="NW358" s="92"/>
      <c r="NX358" s="92"/>
      <c r="NY358" s="92"/>
      <c r="NZ358" s="92"/>
      <c r="OA358" s="92"/>
      <c r="OB358" s="92"/>
      <c r="OC358" s="92"/>
      <c r="OD358" s="92"/>
      <c r="OE358" s="92"/>
      <c r="OF358" s="92"/>
      <c r="OG358" s="92"/>
      <c r="OH358" s="92"/>
      <c r="OI358" s="92"/>
      <c r="OJ358" s="92"/>
      <c r="OK358" s="92"/>
      <c r="OL358" s="92"/>
      <c r="OM358" s="92"/>
      <c r="ON358" s="92"/>
      <c r="OO358" s="92"/>
      <c r="OP358" s="92"/>
      <c r="OQ358" s="92"/>
      <c r="OR358" s="92"/>
      <c r="OS358" s="92"/>
      <c r="OT358" s="92"/>
      <c r="OU358" s="92"/>
      <c r="OV358" s="92"/>
      <c r="OW358" s="92"/>
      <c r="OX358" s="92"/>
      <c r="OY358" s="92"/>
      <c r="OZ358" s="92"/>
      <c r="PA358" s="92"/>
      <c r="PB358" s="92"/>
      <c r="PC358" s="92"/>
      <c r="PD358" s="92"/>
      <c r="PE358" s="92"/>
      <c r="PF358" s="92"/>
      <c r="PG358" s="92"/>
      <c r="PH358" s="92"/>
      <c r="PI358" s="92"/>
      <c r="PJ358" s="92"/>
      <c r="PK358" s="92"/>
      <c r="PL358" s="92"/>
      <c r="PM358" s="92"/>
      <c r="PN358" s="92"/>
      <c r="PO358" s="92"/>
      <c r="PP358" s="92"/>
      <c r="PQ358" s="92"/>
      <c r="PR358" s="92"/>
      <c r="PS358" s="92"/>
      <c r="PT358" s="92"/>
      <c r="PU358" s="92"/>
      <c r="PV358" s="92"/>
      <c r="PW358" s="92"/>
      <c r="PX358" s="92"/>
      <c r="PY358" s="92"/>
      <c r="PZ358" s="92"/>
      <c r="QA358" s="92"/>
      <c r="QB358" s="92"/>
      <c r="QC358" s="92"/>
      <c r="QD358" s="92"/>
      <c r="QE358" s="92"/>
      <c r="QF358" s="92"/>
      <c r="QG358" s="92"/>
      <c r="QH358" s="92"/>
      <c r="QI358" s="92"/>
      <c r="QJ358" s="92"/>
      <c r="QK358" s="92"/>
      <c r="QL358" s="92"/>
      <c r="QM358" s="92"/>
      <c r="QN358" s="92"/>
      <c r="QO358" s="92"/>
      <c r="QP358" s="92"/>
      <c r="QQ358" s="92"/>
      <c r="QR358" s="92"/>
      <c r="QS358" s="92"/>
      <c r="QT358" s="92"/>
      <c r="QU358" s="92"/>
      <c r="QV358" s="92"/>
      <c r="QW358" s="92"/>
      <c r="QX358" s="92"/>
      <c r="QY358" s="92"/>
      <c r="QZ358" s="92"/>
      <c r="RA358" s="92"/>
      <c r="RB358" s="92"/>
      <c r="RC358" s="92"/>
      <c r="RD358" s="92"/>
      <c r="RE358" s="92"/>
      <c r="RF358" s="92"/>
      <c r="RG358" s="92"/>
      <c r="RH358" s="92"/>
      <c r="RI358" s="92"/>
      <c r="RJ358" s="92"/>
      <c r="RK358" s="92"/>
      <c r="RL358" s="92"/>
      <c r="RM358" s="92"/>
      <c r="RN358" s="92"/>
      <c r="RO358" s="92"/>
      <c r="RP358" s="92"/>
      <c r="RQ358" s="92"/>
      <c r="RR358" s="92"/>
      <c r="RS358" s="92"/>
      <c r="RT358" s="92"/>
      <c r="RU358" s="92"/>
      <c r="RV358" s="92"/>
      <c r="RW358" s="92"/>
      <c r="RX358" s="92"/>
      <c r="RY358" s="92"/>
      <c r="RZ358" s="92"/>
      <c r="SA358" s="92"/>
      <c r="SB358" s="92"/>
      <c r="SC358" s="92"/>
      <c r="SD358" s="92"/>
      <c r="SE358" s="92"/>
      <c r="SF358" s="92"/>
      <c r="SG358" s="92"/>
      <c r="SH358" s="92"/>
      <c r="SI358" s="92"/>
      <c r="SJ358" s="92"/>
      <c r="SK358" s="92"/>
      <c r="SL358" s="92"/>
      <c r="SM358" s="92"/>
      <c r="SN358" s="92"/>
      <c r="SO358" s="92"/>
      <c r="SP358" s="92"/>
      <c r="SQ358" s="92"/>
      <c r="SR358" s="92"/>
      <c r="SS358" s="92"/>
      <c r="ST358" s="92"/>
      <c r="SU358" s="92"/>
      <c r="SV358" s="92"/>
      <c r="SW358" s="92"/>
      <c r="SX358" s="92"/>
      <c r="SY358" s="92"/>
      <c r="SZ358" s="92"/>
      <c r="TA358" s="92"/>
      <c r="TB358" s="92"/>
      <c r="TC358" s="92"/>
      <c r="TD358" s="92"/>
      <c r="TE358" s="92"/>
      <c r="TF358" s="92"/>
      <c r="TG358" s="92"/>
      <c r="TH358" s="92"/>
      <c r="TI358" s="92"/>
      <c r="TJ358" s="92"/>
      <c r="TK358" s="92"/>
      <c r="TL358" s="92"/>
      <c r="TM358" s="92"/>
      <c r="TN358" s="92"/>
      <c r="TO358" s="92"/>
      <c r="TP358" s="92"/>
      <c r="TQ358" s="92"/>
      <c r="TR358" s="92"/>
      <c r="TS358" s="92"/>
      <c r="TT358" s="92"/>
      <c r="TU358" s="92"/>
      <c r="TV358" s="92"/>
      <c r="TW358" s="92"/>
      <c r="TX358" s="92"/>
      <c r="TY358" s="92"/>
      <c r="TZ358" s="92"/>
      <c r="UA358" s="92"/>
      <c r="UB358" s="92"/>
      <c r="UC358" s="92"/>
      <c r="UD358" s="92"/>
      <c r="UE358" s="92"/>
      <c r="UF358" s="92"/>
      <c r="UG358" s="92"/>
      <c r="UH358" s="92"/>
      <c r="UI358" s="92"/>
      <c r="UJ358" s="92"/>
      <c r="UK358" s="92"/>
      <c r="UL358" s="92"/>
      <c r="UM358" s="92"/>
      <c r="UN358" s="92"/>
      <c r="UO358" s="92"/>
      <c r="UP358" s="92"/>
      <c r="UQ358" s="92"/>
      <c r="UR358" s="92"/>
      <c r="US358" s="92"/>
      <c r="UT358" s="92"/>
      <c r="UU358" s="92"/>
      <c r="UV358" s="92"/>
      <c r="UW358" s="92"/>
      <c r="UX358" s="92"/>
      <c r="UY358" s="92"/>
      <c r="UZ358" s="92"/>
      <c r="VA358" s="92"/>
      <c r="VB358" s="92"/>
      <c r="VC358" s="92"/>
      <c r="VD358" s="92"/>
      <c r="VE358" s="92"/>
      <c r="VF358" s="92"/>
      <c r="VG358" s="92"/>
      <c r="VH358" s="92"/>
      <c r="VI358" s="92"/>
      <c r="VJ358" s="92"/>
      <c r="VK358" s="92"/>
      <c r="VL358" s="92"/>
      <c r="VM358" s="92"/>
      <c r="VN358" s="92"/>
      <c r="VO358" s="92"/>
      <c r="VP358" s="92"/>
      <c r="VQ358" s="92"/>
      <c r="VR358" s="92"/>
      <c r="VS358" s="92"/>
      <c r="VT358" s="92"/>
      <c r="VU358" s="92"/>
      <c r="VV358" s="92"/>
      <c r="VW358" s="92"/>
      <c r="VX358" s="92"/>
      <c r="VY358" s="92"/>
      <c r="VZ358" s="92"/>
      <c r="WA358" s="92"/>
      <c r="WB358" s="92"/>
      <c r="WC358" s="92"/>
      <c r="WD358" s="92"/>
      <c r="WE358" s="92"/>
      <c r="WF358" s="92"/>
      <c r="WG358" s="92"/>
      <c r="WH358" s="92"/>
      <c r="WI358" s="92"/>
      <c r="WJ358" s="92"/>
      <c r="WK358" s="92"/>
      <c r="WL358" s="92"/>
      <c r="WM358" s="92"/>
      <c r="WN358" s="92"/>
      <c r="WO358" s="92"/>
      <c r="WP358" s="92"/>
      <c r="WQ358" s="92"/>
      <c r="WR358" s="92"/>
      <c r="WS358" s="92"/>
      <c r="WT358" s="92"/>
      <c r="WU358" s="92"/>
      <c r="WV358" s="92"/>
      <c r="WW358" s="92"/>
      <c r="WX358" s="92"/>
      <c r="WY358" s="92"/>
      <c r="WZ358" s="92"/>
      <c r="XA358" s="92"/>
      <c r="XB358" s="92"/>
      <c r="XC358" s="92"/>
      <c r="XD358" s="92"/>
      <c r="XE358" s="92"/>
      <c r="XF358" s="92"/>
      <c r="XG358" s="92"/>
      <c r="XH358" s="92"/>
      <c r="XI358" s="92"/>
      <c r="XJ358" s="92"/>
      <c r="XK358" s="92"/>
      <c r="XL358" s="92"/>
      <c r="XM358" s="92"/>
      <c r="XN358" s="92"/>
      <c r="XO358" s="92"/>
      <c r="XP358" s="92"/>
      <c r="XQ358" s="92"/>
      <c r="XR358" s="92"/>
      <c r="XS358" s="92"/>
      <c r="XT358" s="92"/>
      <c r="XU358" s="92"/>
      <c r="XV358" s="92"/>
      <c r="XW358" s="92"/>
      <c r="XX358" s="92"/>
      <c r="XY358" s="92"/>
      <c r="XZ358" s="92"/>
      <c r="YA358" s="92"/>
      <c r="YB358" s="92"/>
      <c r="YC358" s="92"/>
      <c r="YD358" s="92"/>
      <c r="YE358" s="92"/>
      <c r="YF358" s="92"/>
      <c r="YG358" s="92"/>
      <c r="YH358" s="92"/>
      <c r="YI358" s="92"/>
      <c r="YJ358" s="92"/>
      <c r="YK358" s="92"/>
      <c r="YL358" s="92"/>
      <c r="YM358" s="92"/>
      <c r="YN358" s="92"/>
      <c r="YO358" s="92"/>
      <c r="YP358" s="92"/>
      <c r="YQ358" s="92"/>
      <c r="YR358" s="92"/>
      <c r="YS358" s="92"/>
      <c r="YT358" s="92"/>
      <c r="YU358" s="92"/>
      <c r="YV358" s="92"/>
      <c r="YW358" s="92"/>
      <c r="YX358" s="92"/>
      <c r="YY358" s="92"/>
      <c r="YZ358" s="92"/>
      <c r="ZA358" s="92"/>
      <c r="ZB358" s="92"/>
      <c r="ZC358" s="92"/>
      <c r="ZD358" s="92"/>
      <c r="ZE358" s="92"/>
      <c r="ZF358" s="92"/>
      <c r="ZG358" s="92"/>
      <c r="ZH358" s="92"/>
      <c r="ZI358" s="92"/>
      <c r="ZJ358" s="92"/>
      <c r="ZK358" s="92"/>
      <c r="ZL358" s="92"/>
      <c r="ZM358" s="92"/>
      <c r="ZN358" s="92"/>
      <c r="ZO358" s="92"/>
      <c r="ZP358" s="92"/>
      <c r="ZQ358" s="92"/>
      <c r="ZR358" s="92"/>
      <c r="ZS358" s="92"/>
      <c r="ZT358" s="92"/>
      <c r="ZU358" s="92"/>
      <c r="ZV358" s="92"/>
      <c r="ZW358" s="92"/>
      <c r="ZX358" s="92"/>
      <c r="ZY358" s="92"/>
      <c r="ZZ358" s="92"/>
      <c r="AAA358" s="92"/>
      <c r="AAB358" s="92"/>
      <c r="AAC358" s="92"/>
      <c r="AAD358" s="92"/>
      <c r="AAE358" s="92"/>
      <c r="AAF358" s="92"/>
      <c r="AAG358" s="92"/>
      <c r="AAH358" s="92"/>
      <c r="AAI358" s="92"/>
      <c r="AAJ358" s="92"/>
      <c r="AAK358" s="92"/>
      <c r="AAL358" s="92"/>
      <c r="AAM358" s="92"/>
      <c r="AAN358" s="92"/>
      <c r="AAO358" s="92"/>
      <c r="AAP358" s="92"/>
      <c r="AAQ358" s="92"/>
      <c r="AAR358" s="92"/>
      <c r="AAS358" s="92"/>
      <c r="AAT358" s="92"/>
      <c r="AAU358" s="92"/>
      <c r="AAV358" s="92"/>
      <c r="AAW358" s="92"/>
      <c r="AAX358" s="92"/>
      <c r="AAY358" s="92"/>
      <c r="AAZ358" s="92"/>
      <c r="ABA358" s="92"/>
      <c r="ABB358" s="92"/>
      <c r="ABC358" s="92"/>
      <c r="ABD358" s="92"/>
      <c r="ABE358" s="92"/>
      <c r="ABF358" s="92"/>
      <c r="ABG358" s="92"/>
      <c r="ABH358" s="92"/>
      <c r="ABI358" s="92"/>
      <c r="ABJ358" s="92"/>
      <c r="ABK358" s="92"/>
      <c r="ABL358" s="92"/>
      <c r="ABM358" s="92"/>
      <c r="ABN358" s="92"/>
      <c r="ABO358" s="92"/>
      <c r="ABP358" s="92"/>
      <c r="ABQ358" s="92"/>
      <c r="ABR358" s="92"/>
      <c r="ABS358" s="92"/>
      <c r="ABT358" s="92"/>
      <c r="ABU358" s="92"/>
      <c r="ABV358" s="92"/>
      <c r="ABW358" s="92"/>
      <c r="ABX358" s="92"/>
      <c r="ABY358" s="92"/>
      <c r="ABZ358" s="92"/>
      <c r="ACA358" s="92"/>
      <c r="ACB358" s="92"/>
      <c r="ACC358" s="92"/>
      <c r="ACD358" s="92"/>
      <c r="ACE358" s="92"/>
      <c r="ACF358" s="92"/>
      <c r="ACG358" s="92"/>
      <c r="ACH358" s="92"/>
      <c r="ACI358" s="92"/>
      <c r="ACJ358" s="92"/>
      <c r="ACK358" s="92"/>
      <c r="ACL358" s="92"/>
      <c r="ACM358" s="92"/>
      <c r="ACN358" s="92"/>
      <c r="ACO358" s="92"/>
      <c r="ACP358" s="92"/>
      <c r="ACQ358" s="92"/>
      <c r="ACR358" s="92"/>
      <c r="ACS358" s="92"/>
      <c r="ACT358" s="92"/>
      <c r="ACU358" s="92"/>
      <c r="ACV358" s="92"/>
      <c r="ACW358" s="92"/>
      <c r="ACX358" s="92"/>
      <c r="ACY358" s="92"/>
      <c r="ACZ358" s="92"/>
      <c r="ADA358" s="92"/>
      <c r="ADB358" s="92"/>
      <c r="ADC358" s="92"/>
      <c r="ADD358" s="92"/>
      <c r="ADE358" s="92"/>
      <c r="ADF358" s="92"/>
      <c r="ADG358" s="92"/>
      <c r="ADH358" s="92"/>
      <c r="ADI358" s="92"/>
      <c r="ADJ358" s="92"/>
      <c r="ADK358" s="92"/>
      <c r="ADL358" s="92"/>
      <c r="ADM358" s="92"/>
      <c r="ADN358" s="92"/>
      <c r="ADO358" s="92"/>
      <c r="ADP358" s="92"/>
      <c r="ADQ358" s="92"/>
      <c r="ADR358" s="92"/>
      <c r="ADS358" s="92"/>
      <c r="ADT358" s="92"/>
      <c r="ADU358" s="92"/>
      <c r="ADV358" s="92"/>
      <c r="ADW358" s="92"/>
      <c r="ADX358" s="92"/>
      <c r="ADY358" s="92"/>
      <c r="ADZ358" s="92"/>
      <c r="AEA358" s="92"/>
      <c r="AEB358" s="92"/>
      <c r="AEC358" s="92"/>
      <c r="AED358" s="92"/>
      <c r="AEE358" s="92"/>
      <c r="AEF358" s="92"/>
      <c r="AEG358" s="92"/>
      <c r="AEH358" s="92"/>
      <c r="AEI358" s="92"/>
      <c r="AEJ358" s="92"/>
      <c r="AEK358" s="92"/>
      <c r="AEL358" s="92"/>
      <c r="AEM358" s="92"/>
      <c r="AEN358" s="92"/>
      <c r="AEO358" s="92"/>
      <c r="AEP358" s="92"/>
      <c r="AEQ358" s="92"/>
      <c r="AER358" s="92"/>
      <c r="AES358" s="92"/>
      <c r="AET358" s="92"/>
      <c r="AEU358" s="92"/>
      <c r="AEV358" s="92"/>
      <c r="AEW358" s="92"/>
      <c r="AEX358" s="92"/>
      <c r="AEY358" s="92"/>
      <c r="AEZ358" s="92"/>
      <c r="AFA358" s="92"/>
      <c r="AFB358" s="92"/>
      <c r="AFC358" s="92"/>
      <c r="AFD358" s="92"/>
      <c r="AFE358" s="92"/>
      <c r="AFF358" s="92"/>
      <c r="AFG358" s="92"/>
      <c r="AFH358" s="92"/>
      <c r="AFI358" s="92"/>
      <c r="AFJ358" s="92"/>
      <c r="AFK358" s="92"/>
      <c r="AFL358" s="92"/>
      <c r="AFM358" s="92"/>
      <c r="AFN358" s="92"/>
      <c r="AFO358" s="92"/>
      <c r="AFP358" s="92"/>
      <c r="AFQ358" s="92"/>
      <c r="AFR358" s="92"/>
      <c r="AFS358" s="92"/>
      <c r="AFT358" s="92"/>
      <c r="AFU358" s="92"/>
      <c r="AFV358" s="92"/>
      <c r="AFW358" s="92"/>
      <c r="AFX358" s="92"/>
      <c r="AFY358" s="92"/>
      <c r="AFZ358" s="92"/>
      <c r="AGA358" s="92"/>
      <c r="AGB358" s="92"/>
      <c r="AGC358" s="92"/>
      <c r="AGD358" s="92"/>
      <c r="AGE358" s="92"/>
      <c r="AGF358" s="92"/>
      <c r="AGG358" s="92"/>
      <c r="AGH358" s="92"/>
      <c r="AGI358" s="92"/>
      <c r="AGJ358" s="92"/>
      <c r="AGK358" s="92"/>
      <c r="AGL358" s="92"/>
      <c r="AGM358" s="92"/>
      <c r="AGN358" s="92"/>
      <c r="AGO358" s="92"/>
      <c r="AGP358" s="92"/>
      <c r="AGQ358" s="92"/>
      <c r="AGR358" s="92"/>
      <c r="AGS358" s="92"/>
      <c r="AGT358" s="92"/>
      <c r="AGU358" s="92"/>
      <c r="AGV358" s="92"/>
      <c r="AGW358" s="92"/>
      <c r="AGX358" s="92"/>
      <c r="AGY358" s="92"/>
      <c r="AGZ358" s="92"/>
      <c r="AHA358" s="92"/>
      <c r="AHB358" s="92"/>
      <c r="AHC358" s="92"/>
      <c r="AHD358" s="92"/>
      <c r="AHE358" s="92"/>
      <c r="AHF358" s="92"/>
      <c r="AHG358" s="92"/>
      <c r="AHH358" s="92"/>
      <c r="AHI358" s="92"/>
      <c r="AHJ358" s="92"/>
      <c r="AHK358" s="92"/>
      <c r="AHL358" s="92"/>
      <c r="AHM358" s="92"/>
      <c r="AHN358" s="92"/>
      <c r="AHO358" s="92"/>
      <c r="AHP358" s="92"/>
      <c r="AHQ358" s="92"/>
      <c r="AHR358" s="92"/>
      <c r="AHS358" s="92"/>
      <c r="AHT358" s="92"/>
      <c r="AHU358" s="92"/>
      <c r="AHV358" s="92"/>
      <c r="AHW358" s="92"/>
      <c r="AHX358" s="92"/>
      <c r="AHY358" s="92"/>
      <c r="AHZ358" s="92"/>
      <c r="AIA358" s="92"/>
      <c r="AIB358" s="92"/>
      <c r="AIC358" s="92"/>
      <c r="AID358" s="92"/>
      <c r="AIE358" s="92"/>
      <c r="AIF358" s="92"/>
      <c r="AIG358" s="92"/>
      <c r="AIH358" s="92"/>
      <c r="AII358" s="92"/>
      <c r="AIJ358" s="92"/>
      <c r="AIK358" s="92"/>
      <c r="AIL358" s="92"/>
      <c r="AIM358" s="92"/>
      <c r="AIN358" s="92"/>
      <c r="AIO358" s="92"/>
      <c r="AIP358" s="92"/>
      <c r="AIQ358" s="92"/>
      <c r="AIR358" s="92"/>
      <c r="AIS358" s="92"/>
      <c r="AIT358" s="92"/>
      <c r="AIU358" s="92"/>
      <c r="AIV358" s="92"/>
      <c r="AIW358" s="92"/>
      <c r="AIX358" s="92"/>
      <c r="AIY358" s="92"/>
      <c r="AIZ358" s="92"/>
      <c r="AJA358" s="92"/>
      <c r="AJB358" s="92"/>
      <c r="AJC358" s="92"/>
      <c r="AJD358" s="92"/>
      <c r="AJE358" s="92"/>
      <c r="AJF358" s="92"/>
      <c r="AJG358" s="92"/>
      <c r="AJH358" s="92"/>
      <c r="AJI358" s="92"/>
      <c r="AJJ358" s="92"/>
      <c r="AJK358" s="92"/>
    </row>
    <row r="359" spans="1:947" s="515" customFormat="1" ht="12.75" customHeight="1">
      <c r="A359" s="93"/>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c r="CK359" s="92"/>
      <c r="CL359" s="92"/>
      <c r="CM359" s="92"/>
      <c r="CN359" s="92"/>
      <c r="CO359" s="92"/>
      <c r="CP359" s="92"/>
      <c r="CQ359" s="92"/>
      <c r="CR359" s="92"/>
      <c r="CS359" s="92"/>
      <c r="CT359" s="92"/>
      <c r="CU359" s="92"/>
      <c r="CV359" s="92"/>
      <c r="CW359" s="92"/>
      <c r="CX359" s="92"/>
      <c r="CY359" s="92"/>
      <c r="CZ359" s="92"/>
      <c r="DA359" s="92"/>
      <c r="DB359" s="92"/>
      <c r="DC359" s="92"/>
      <c r="DD359" s="92"/>
      <c r="DE359" s="92"/>
      <c r="DF359" s="92"/>
      <c r="DG359" s="92"/>
      <c r="DH359" s="92"/>
      <c r="DI359" s="92"/>
      <c r="DJ359" s="92"/>
      <c r="DK359" s="92"/>
      <c r="DL359" s="92"/>
      <c r="DM359" s="92"/>
      <c r="DN359" s="92"/>
      <c r="DO359" s="92"/>
      <c r="DP359" s="92"/>
      <c r="DQ359" s="92"/>
      <c r="DR359" s="92"/>
      <c r="DS359" s="92"/>
      <c r="DT359" s="92"/>
      <c r="DU359" s="92"/>
      <c r="DV359" s="92"/>
      <c r="DW359" s="92"/>
      <c r="DX359" s="92"/>
      <c r="DY359" s="92"/>
      <c r="DZ359" s="92"/>
      <c r="EA359" s="92"/>
      <c r="EB359" s="92"/>
      <c r="EC359" s="92"/>
      <c r="ED359" s="92"/>
      <c r="EE359" s="92"/>
      <c r="EF359" s="92"/>
      <c r="EG359" s="92"/>
      <c r="EH359" s="92"/>
      <c r="EI359" s="92"/>
      <c r="EJ359" s="92"/>
      <c r="EK359" s="92"/>
      <c r="EL359" s="92"/>
      <c r="EM359" s="92"/>
      <c r="EN359" s="92"/>
      <c r="EO359" s="92"/>
      <c r="EP359" s="92"/>
      <c r="EQ359" s="92"/>
      <c r="ER359" s="92"/>
      <c r="ES359" s="92"/>
      <c r="ET359" s="92"/>
      <c r="EU359" s="92"/>
      <c r="EV359" s="92"/>
      <c r="EW359" s="92"/>
      <c r="EX359" s="92"/>
      <c r="EY359" s="92"/>
      <c r="EZ359" s="92"/>
      <c r="FA359" s="92"/>
      <c r="FB359" s="92"/>
      <c r="FC359" s="92"/>
      <c r="FD359" s="92"/>
      <c r="FE359" s="92"/>
      <c r="FF359" s="92"/>
      <c r="FG359" s="92"/>
      <c r="FH359" s="92"/>
      <c r="FI359" s="92"/>
      <c r="FJ359" s="92"/>
      <c r="FK359" s="92"/>
      <c r="FL359" s="92"/>
      <c r="FM359" s="92"/>
      <c r="FN359" s="92"/>
      <c r="FO359" s="92"/>
      <c r="FP359" s="92"/>
      <c r="FQ359" s="92"/>
      <c r="FR359" s="92"/>
      <c r="FS359" s="92"/>
      <c r="FT359" s="92"/>
      <c r="FU359" s="92"/>
      <c r="FV359" s="92"/>
      <c r="FW359" s="92"/>
      <c r="FX359" s="92"/>
      <c r="FY359" s="92"/>
      <c r="FZ359" s="92"/>
      <c r="GA359" s="92"/>
      <c r="GB359" s="92"/>
      <c r="GC359" s="92"/>
      <c r="GD359" s="92"/>
      <c r="GE359" s="92"/>
      <c r="GF359" s="92"/>
      <c r="GG359" s="92"/>
      <c r="GH359" s="92"/>
      <c r="GI359" s="92"/>
      <c r="GJ359" s="92"/>
      <c r="GK359" s="92"/>
      <c r="GL359" s="92"/>
      <c r="GM359" s="92"/>
      <c r="GN359" s="92"/>
      <c r="GO359" s="92"/>
      <c r="GP359" s="92"/>
      <c r="GQ359" s="92"/>
      <c r="GR359" s="92"/>
      <c r="GS359" s="92"/>
      <c r="GT359" s="92"/>
      <c r="GU359" s="92"/>
      <c r="GV359" s="92"/>
      <c r="GW359" s="92"/>
      <c r="GX359" s="92"/>
      <c r="GY359" s="92"/>
      <c r="GZ359" s="92"/>
      <c r="HA359" s="92"/>
      <c r="HB359" s="92"/>
      <c r="HC359" s="92"/>
      <c r="HD359" s="92"/>
      <c r="HE359" s="92"/>
      <c r="HF359" s="92"/>
      <c r="HG359" s="92"/>
      <c r="HH359" s="92"/>
      <c r="HI359" s="92"/>
      <c r="HJ359" s="92"/>
      <c r="HK359" s="92"/>
      <c r="HL359" s="92"/>
      <c r="HM359" s="92"/>
      <c r="HN359" s="92"/>
      <c r="HO359" s="92"/>
      <c r="HP359" s="92"/>
      <c r="HQ359" s="92"/>
      <c r="HR359" s="92"/>
      <c r="HS359" s="92"/>
      <c r="HT359" s="92"/>
      <c r="HU359" s="92"/>
      <c r="HV359" s="92"/>
      <c r="HW359" s="92"/>
      <c r="HX359" s="92"/>
      <c r="HY359" s="92"/>
      <c r="HZ359" s="92"/>
      <c r="IA359" s="92"/>
      <c r="IB359" s="92"/>
      <c r="IC359" s="92"/>
      <c r="ID359" s="92"/>
      <c r="IE359" s="92"/>
      <c r="IF359" s="92"/>
      <c r="IG359" s="92"/>
      <c r="IH359" s="92"/>
      <c r="II359" s="92"/>
      <c r="IJ359" s="92"/>
      <c r="IK359" s="92"/>
      <c r="IL359" s="92"/>
      <c r="IM359" s="92"/>
      <c r="IN359" s="92"/>
      <c r="IO359" s="92"/>
      <c r="IP359" s="92"/>
      <c r="IQ359" s="92"/>
      <c r="IR359" s="92"/>
      <c r="IS359" s="92"/>
      <c r="IT359" s="92"/>
      <c r="IU359" s="92"/>
      <c r="IV359" s="92"/>
      <c r="IW359" s="92"/>
      <c r="IX359" s="92"/>
      <c r="IY359" s="92"/>
      <c r="IZ359" s="92"/>
      <c r="JA359" s="92"/>
      <c r="JB359" s="92"/>
      <c r="JC359" s="92"/>
      <c r="JD359" s="92"/>
      <c r="JE359" s="92"/>
      <c r="JF359" s="92"/>
      <c r="JG359" s="92"/>
      <c r="JH359" s="92"/>
      <c r="JI359" s="92"/>
      <c r="JJ359" s="92"/>
      <c r="JK359" s="92"/>
      <c r="JL359" s="92"/>
      <c r="JM359" s="92"/>
      <c r="JN359" s="92"/>
      <c r="JO359" s="92"/>
      <c r="JP359" s="92"/>
      <c r="JQ359" s="92"/>
      <c r="JR359" s="92"/>
      <c r="JS359" s="92"/>
      <c r="JT359" s="92"/>
      <c r="JU359" s="92"/>
      <c r="JV359" s="92"/>
      <c r="JW359" s="92"/>
      <c r="JX359" s="92"/>
      <c r="JY359" s="92"/>
      <c r="JZ359" s="92"/>
      <c r="KA359" s="92"/>
      <c r="KB359" s="92"/>
      <c r="KC359" s="92"/>
      <c r="KD359" s="92"/>
      <c r="KE359" s="92"/>
      <c r="KF359" s="92"/>
      <c r="KG359" s="92"/>
      <c r="KH359" s="92"/>
      <c r="KI359" s="92"/>
      <c r="KJ359" s="92"/>
      <c r="KK359" s="92"/>
      <c r="KL359" s="92"/>
      <c r="KM359" s="92"/>
      <c r="KN359" s="92"/>
      <c r="KO359" s="92"/>
      <c r="KP359" s="92"/>
      <c r="KQ359" s="92"/>
      <c r="KR359" s="92"/>
      <c r="KS359" s="92"/>
      <c r="KT359" s="92"/>
      <c r="KU359" s="92"/>
      <c r="KV359" s="92"/>
      <c r="KW359" s="92"/>
      <c r="KX359" s="92"/>
      <c r="KY359" s="92"/>
      <c r="KZ359" s="92"/>
      <c r="LA359" s="92"/>
      <c r="LB359" s="92"/>
      <c r="LC359" s="92"/>
      <c r="LD359" s="92"/>
      <c r="LE359" s="92"/>
      <c r="LF359" s="92"/>
      <c r="LG359" s="92"/>
      <c r="LH359" s="92"/>
      <c r="LI359" s="92"/>
      <c r="LJ359" s="92"/>
      <c r="LK359" s="92"/>
      <c r="LL359" s="92"/>
      <c r="LM359" s="92"/>
      <c r="LN359" s="92"/>
      <c r="LO359" s="92"/>
      <c r="LP359" s="92"/>
      <c r="LQ359" s="92"/>
      <c r="LR359" s="92"/>
      <c r="LS359" s="92"/>
      <c r="LT359" s="92"/>
      <c r="LU359" s="92"/>
      <c r="LV359" s="92"/>
      <c r="LW359" s="92"/>
      <c r="LX359" s="92"/>
      <c r="LY359" s="92"/>
      <c r="LZ359" s="92"/>
      <c r="MA359" s="92"/>
      <c r="MB359" s="92"/>
      <c r="MC359" s="92"/>
      <c r="MD359" s="92"/>
      <c r="ME359" s="92"/>
      <c r="MF359" s="92"/>
      <c r="MG359" s="92"/>
      <c r="MH359" s="92"/>
      <c r="MI359" s="92"/>
      <c r="MJ359" s="92"/>
      <c r="MK359" s="92"/>
      <c r="ML359" s="92"/>
      <c r="MM359" s="92"/>
      <c r="MN359" s="92"/>
      <c r="MO359" s="92"/>
      <c r="MP359" s="92"/>
      <c r="MQ359" s="92"/>
      <c r="MR359" s="92"/>
      <c r="MS359" s="92"/>
      <c r="MT359" s="92"/>
      <c r="MU359" s="92"/>
      <c r="MV359" s="92"/>
      <c r="MW359" s="92"/>
      <c r="MX359" s="92"/>
      <c r="MY359" s="92"/>
      <c r="MZ359" s="92"/>
      <c r="NA359" s="92"/>
      <c r="NB359" s="92"/>
      <c r="NC359" s="92"/>
      <c r="ND359" s="92"/>
      <c r="NE359" s="92"/>
      <c r="NF359" s="92"/>
      <c r="NG359" s="92"/>
      <c r="NH359" s="92"/>
      <c r="NI359" s="92"/>
      <c r="NJ359" s="92"/>
      <c r="NK359" s="92"/>
      <c r="NL359" s="92"/>
      <c r="NM359" s="92"/>
      <c r="NN359" s="92"/>
      <c r="NO359" s="92"/>
      <c r="NP359" s="92"/>
      <c r="NQ359" s="92"/>
      <c r="NR359" s="92"/>
      <c r="NS359" s="92"/>
      <c r="NT359" s="92"/>
      <c r="NU359" s="92"/>
      <c r="NV359" s="92"/>
      <c r="NW359" s="92"/>
      <c r="NX359" s="92"/>
      <c r="NY359" s="92"/>
      <c r="NZ359" s="92"/>
      <c r="OA359" s="92"/>
      <c r="OB359" s="92"/>
      <c r="OC359" s="92"/>
      <c r="OD359" s="92"/>
      <c r="OE359" s="92"/>
      <c r="OF359" s="92"/>
      <c r="OG359" s="92"/>
      <c r="OH359" s="92"/>
      <c r="OI359" s="92"/>
      <c r="OJ359" s="92"/>
      <c r="OK359" s="92"/>
      <c r="OL359" s="92"/>
      <c r="OM359" s="92"/>
      <c r="ON359" s="92"/>
      <c r="OO359" s="92"/>
      <c r="OP359" s="92"/>
      <c r="OQ359" s="92"/>
      <c r="OR359" s="92"/>
      <c r="OS359" s="92"/>
      <c r="OT359" s="92"/>
      <c r="OU359" s="92"/>
      <c r="OV359" s="92"/>
      <c r="OW359" s="92"/>
      <c r="OX359" s="92"/>
      <c r="OY359" s="92"/>
      <c r="OZ359" s="92"/>
      <c r="PA359" s="92"/>
      <c r="PB359" s="92"/>
      <c r="PC359" s="92"/>
      <c r="PD359" s="92"/>
      <c r="PE359" s="92"/>
      <c r="PF359" s="92"/>
      <c r="PG359" s="92"/>
      <c r="PH359" s="92"/>
      <c r="PI359" s="92"/>
      <c r="PJ359" s="92"/>
      <c r="PK359" s="92"/>
      <c r="PL359" s="92"/>
      <c r="PM359" s="92"/>
      <c r="PN359" s="92"/>
      <c r="PO359" s="92"/>
      <c r="PP359" s="92"/>
      <c r="PQ359" s="92"/>
      <c r="PR359" s="92"/>
      <c r="PS359" s="92"/>
      <c r="PT359" s="92"/>
      <c r="PU359" s="92"/>
      <c r="PV359" s="92"/>
      <c r="PW359" s="92"/>
      <c r="PX359" s="92"/>
      <c r="PY359" s="92"/>
      <c r="PZ359" s="92"/>
      <c r="QA359" s="92"/>
      <c r="QB359" s="92"/>
      <c r="QC359" s="92"/>
      <c r="QD359" s="92"/>
      <c r="QE359" s="92"/>
      <c r="QF359" s="92"/>
      <c r="QG359" s="92"/>
      <c r="QH359" s="92"/>
      <c r="QI359" s="92"/>
      <c r="QJ359" s="92"/>
      <c r="QK359" s="92"/>
      <c r="QL359" s="92"/>
      <c r="QM359" s="92"/>
      <c r="QN359" s="92"/>
      <c r="QO359" s="92"/>
      <c r="QP359" s="92"/>
      <c r="QQ359" s="92"/>
      <c r="QR359" s="92"/>
      <c r="QS359" s="92"/>
      <c r="QT359" s="92"/>
      <c r="QU359" s="92"/>
      <c r="QV359" s="92"/>
      <c r="QW359" s="92"/>
      <c r="QX359" s="92"/>
      <c r="QY359" s="92"/>
      <c r="QZ359" s="92"/>
      <c r="RA359" s="92"/>
      <c r="RB359" s="92"/>
      <c r="RC359" s="92"/>
      <c r="RD359" s="92"/>
      <c r="RE359" s="92"/>
      <c r="RF359" s="92"/>
      <c r="RG359" s="92"/>
      <c r="RH359" s="92"/>
      <c r="RI359" s="92"/>
      <c r="RJ359" s="92"/>
      <c r="RK359" s="92"/>
      <c r="RL359" s="92"/>
      <c r="RM359" s="92"/>
      <c r="RN359" s="92"/>
      <c r="RO359" s="92"/>
      <c r="RP359" s="92"/>
      <c r="RQ359" s="92"/>
      <c r="RR359" s="92"/>
      <c r="RS359" s="92"/>
      <c r="RT359" s="92"/>
      <c r="RU359" s="92"/>
      <c r="RV359" s="92"/>
      <c r="RW359" s="92"/>
      <c r="RX359" s="92"/>
      <c r="RY359" s="92"/>
      <c r="RZ359" s="92"/>
      <c r="SA359" s="92"/>
      <c r="SB359" s="92"/>
      <c r="SC359" s="92"/>
      <c r="SD359" s="92"/>
      <c r="SE359" s="92"/>
      <c r="SF359" s="92"/>
      <c r="SG359" s="92"/>
      <c r="SH359" s="92"/>
      <c r="SI359" s="92"/>
      <c r="SJ359" s="92"/>
      <c r="SK359" s="92"/>
      <c r="SL359" s="92"/>
      <c r="SM359" s="92"/>
      <c r="SN359" s="92"/>
      <c r="SO359" s="92"/>
      <c r="SP359" s="92"/>
      <c r="SQ359" s="92"/>
      <c r="SR359" s="92"/>
      <c r="SS359" s="92"/>
      <c r="ST359" s="92"/>
      <c r="SU359" s="92"/>
      <c r="SV359" s="92"/>
      <c r="SW359" s="92"/>
      <c r="SX359" s="92"/>
      <c r="SY359" s="92"/>
      <c r="SZ359" s="92"/>
      <c r="TA359" s="92"/>
      <c r="TB359" s="92"/>
      <c r="TC359" s="92"/>
      <c r="TD359" s="92"/>
      <c r="TE359" s="92"/>
      <c r="TF359" s="92"/>
      <c r="TG359" s="92"/>
      <c r="TH359" s="92"/>
      <c r="TI359" s="92"/>
      <c r="TJ359" s="92"/>
      <c r="TK359" s="92"/>
      <c r="TL359" s="92"/>
      <c r="TM359" s="92"/>
      <c r="TN359" s="92"/>
      <c r="TO359" s="92"/>
      <c r="TP359" s="92"/>
      <c r="TQ359" s="92"/>
      <c r="TR359" s="92"/>
      <c r="TS359" s="92"/>
      <c r="TT359" s="92"/>
      <c r="TU359" s="92"/>
      <c r="TV359" s="92"/>
      <c r="TW359" s="92"/>
      <c r="TX359" s="92"/>
      <c r="TY359" s="92"/>
      <c r="TZ359" s="92"/>
      <c r="UA359" s="92"/>
      <c r="UB359" s="92"/>
      <c r="UC359" s="92"/>
      <c r="UD359" s="92"/>
      <c r="UE359" s="92"/>
      <c r="UF359" s="92"/>
      <c r="UG359" s="92"/>
      <c r="UH359" s="92"/>
      <c r="UI359" s="92"/>
      <c r="UJ359" s="92"/>
      <c r="UK359" s="92"/>
      <c r="UL359" s="92"/>
      <c r="UM359" s="92"/>
      <c r="UN359" s="92"/>
      <c r="UO359" s="92"/>
      <c r="UP359" s="92"/>
      <c r="UQ359" s="92"/>
      <c r="UR359" s="92"/>
      <c r="US359" s="92"/>
      <c r="UT359" s="92"/>
      <c r="UU359" s="92"/>
      <c r="UV359" s="92"/>
      <c r="UW359" s="92"/>
      <c r="UX359" s="92"/>
      <c r="UY359" s="92"/>
      <c r="UZ359" s="92"/>
      <c r="VA359" s="92"/>
      <c r="VB359" s="92"/>
      <c r="VC359" s="92"/>
      <c r="VD359" s="92"/>
      <c r="VE359" s="92"/>
      <c r="VF359" s="92"/>
      <c r="VG359" s="92"/>
      <c r="VH359" s="92"/>
      <c r="VI359" s="92"/>
      <c r="VJ359" s="92"/>
      <c r="VK359" s="92"/>
      <c r="VL359" s="92"/>
      <c r="VM359" s="92"/>
      <c r="VN359" s="92"/>
      <c r="VO359" s="92"/>
      <c r="VP359" s="92"/>
      <c r="VQ359" s="92"/>
      <c r="VR359" s="92"/>
      <c r="VS359" s="92"/>
      <c r="VT359" s="92"/>
      <c r="VU359" s="92"/>
      <c r="VV359" s="92"/>
      <c r="VW359" s="92"/>
      <c r="VX359" s="92"/>
      <c r="VY359" s="92"/>
      <c r="VZ359" s="92"/>
      <c r="WA359" s="92"/>
      <c r="WB359" s="92"/>
      <c r="WC359" s="92"/>
      <c r="WD359" s="92"/>
      <c r="WE359" s="92"/>
      <c r="WF359" s="92"/>
      <c r="WG359" s="92"/>
      <c r="WH359" s="92"/>
      <c r="WI359" s="92"/>
      <c r="WJ359" s="92"/>
      <c r="WK359" s="92"/>
      <c r="WL359" s="92"/>
      <c r="WM359" s="92"/>
      <c r="WN359" s="92"/>
      <c r="WO359" s="92"/>
      <c r="WP359" s="92"/>
      <c r="WQ359" s="92"/>
      <c r="WR359" s="92"/>
      <c r="WS359" s="92"/>
      <c r="WT359" s="92"/>
      <c r="WU359" s="92"/>
      <c r="WV359" s="92"/>
      <c r="WW359" s="92"/>
      <c r="WX359" s="92"/>
      <c r="WY359" s="92"/>
      <c r="WZ359" s="92"/>
      <c r="XA359" s="92"/>
      <c r="XB359" s="92"/>
      <c r="XC359" s="92"/>
      <c r="XD359" s="92"/>
      <c r="XE359" s="92"/>
      <c r="XF359" s="92"/>
      <c r="XG359" s="92"/>
      <c r="XH359" s="92"/>
      <c r="XI359" s="92"/>
      <c r="XJ359" s="92"/>
      <c r="XK359" s="92"/>
      <c r="XL359" s="92"/>
      <c r="XM359" s="92"/>
      <c r="XN359" s="92"/>
      <c r="XO359" s="92"/>
      <c r="XP359" s="92"/>
      <c r="XQ359" s="92"/>
      <c r="XR359" s="92"/>
      <c r="XS359" s="92"/>
      <c r="XT359" s="92"/>
      <c r="XU359" s="92"/>
      <c r="XV359" s="92"/>
      <c r="XW359" s="92"/>
      <c r="XX359" s="92"/>
      <c r="XY359" s="92"/>
      <c r="XZ359" s="92"/>
      <c r="YA359" s="92"/>
      <c r="YB359" s="92"/>
      <c r="YC359" s="92"/>
      <c r="YD359" s="92"/>
      <c r="YE359" s="92"/>
      <c r="YF359" s="92"/>
      <c r="YG359" s="92"/>
      <c r="YH359" s="92"/>
      <c r="YI359" s="92"/>
      <c r="YJ359" s="92"/>
      <c r="YK359" s="92"/>
      <c r="YL359" s="92"/>
      <c r="YM359" s="92"/>
      <c r="YN359" s="92"/>
      <c r="YO359" s="92"/>
      <c r="YP359" s="92"/>
      <c r="YQ359" s="92"/>
      <c r="YR359" s="92"/>
      <c r="YS359" s="92"/>
      <c r="YT359" s="92"/>
      <c r="YU359" s="92"/>
      <c r="YV359" s="92"/>
      <c r="YW359" s="92"/>
      <c r="YX359" s="92"/>
      <c r="YY359" s="92"/>
      <c r="YZ359" s="92"/>
      <c r="ZA359" s="92"/>
      <c r="ZB359" s="92"/>
      <c r="ZC359" s="92"/>
      <c r="ZD359" s="92"/>
      <c r="ZE359" s="92"/>
      <c r="ZF359" s="92"/>
      <c r="ZG359" s="92"/>
      <c r="ZH359" s="92"/>
      <c r="ZI359" s="92"/>
      <c r="ZJ359" s="92"/>
      <c r="ZK359" s="92"/>
      <c r="ZL359" s="92"/>
      <c r="ZM359" s="92"/>
      <c r="ZN359" s="92"/>
      <c r="ZO359" s="92"/>
      <c r="ZP359" s="92"/>
      <c r="ZQ359" s="92"/>
      <c r="ZR359" s="92"/>
      <c r="ZS359" s="92"/>
      <c r="ZT359" s="92"/>
      <c r="ZU359" s="92"/>
      <c r="ZV359" s="92"/>
      <c r="ZW359" s="92"/>
      <c r="ZX359" s="92"/>
      <c r="ZY359" s="92"/>
      <c r="ZZ359" s="92"/>
      <c r="AAA359" s="92"/>
      <c r="AAB359" s="92"/>
      <c r="AAC359" s="92"/>
      <c r="AAD359" s="92"/>
      <c r="AAE359" s="92"/>
      <c r="AAF359" s="92"/>
      <c r="AAG359" s="92"/>
      <c r="AAH359" s="92"/>
      <c r="AAI359" s="92"/>
      <c r="AAJ359" s="92"/>
      <c r="AAK359" s="92"/>
      <c r="AAL359" s="92"/>
      <c r="AAM359" s="92"/>
      <c r="AAN359" s="92"/>
      <c r="AAO359" s="92"/>
      <c r="AAP359" s="92"/>
      <c r="AAQ359" s="92"/>
      <c r="AAR359" s="92"/>
      <c r="AAS359" s="92"/>
      <c r="AAT359" s="92"/>
      <c r="AAU359" s="92"/>
      <c r="AAV359" s="92"/>
      <c r="AAW359" s="92"/>
      <c r="AAX359" s="92"/>
      <c r="AAY359" s="92"/>
      <c r="AAZ359" s="92"/>
      <c r="ABA359" s="92"/>
      <c r="ABB359" s="92"/>
      <c r="ABC359" s="92"/>
      <c r="ABD359" s="92"/>
      <c r="ABE359" s="92"/>
      <c r="ABF359" s="92"/>
      <c r="ABG359" s="92"/>
      <c r="ABH359" s="92"/>
      <c r="ABI359" s="92"/>
      <c r="ABJ359" s="92"/>
      <c r="ABK359" s="92"/>
      <c r="ABL359" s="92"/>
      <c r="ABM359" s="92"/>
      <c r="ABN359" s="92"/>
      <c r="ABO359" s="92"/>
      <c r="ABP359" s="92"/>
      <c r="ABQ359" s="92"/>
      <c r="ABR359" s="92"/>
      <c r="ABS359" s="92"/>
      <c r="ABT359" s="92"/>
      <c r="ABU359" s="92"/>
      <c r="ABV359" s="92"/>
      <c r="ABW359" s="92"/>
      <c r="ABX359" s="92"/>
      <c r="ABY359" s="92"/>
      <c r="ABZ359" s="92"/>
      <c r="ACA359" s="92"/>
      <c r="ACB359" s="92"/>
      <c r="ACC359" s="92"/>
      <c r="ACD359" s="92"/>
      <c r="ACE359" s="92"/>
      <c r="ACF359" s="92"/>
      <c r="ACG359" s="92"/>
      <c r="ACH359" s="92"/>
      <c r="ACI359" s="92"/>
      <c r="ACJ359" s="92"/>
      <c r="ACK359" s="92"/>
      <c r="ACL359" s="92"/>
      <c r="ACM359" s="92"/>
      <c r="ACN359" s="92"/>
      <c r="ACO359" s="92"/>
      <c r="ACP359" s="92"/>
      <c r="ACQ359" s="92"/>
      <c r="ACR359" s="92"/>
      <c r="ACS359" s="92"/>
      <c r="ACT359" s="92"/>
      <c r="ACU359" s="92"/>
      <c r="ACV359" s="92"/>
      <c r="ACW359" s="92"/>
      <c r="ACX359" s="92"/>
      <c r="ACY359" s="92"/>
      <c r="ACZ359" s="92"/>
      <c r="ADA359" s="92"/>
      <c r="ADB359" s="92"/>
      <c r="ADC359" s="92"/>
      <c r="ADD359" s="92"/>
      <c r="ADE359" s="92"/>
      <c r="ADF359" s="92"/>
      <c r="ADG359" s="92"/>
      <c r="ADH359" s="92"/>
      <c r="ADI359" s="92"/>
      <c r="ADJ359" s="92"/>
      <c r="ADK359" s="92"/>
      <c r="ADL359" s="92"/>
      <c r="ADM359" s="92"/>
      <c r="ADN359" s="92"/>
      <c r="ADO359" s="92"/>
      <c r="ADP359" s="92"/>
      <c r="ADQ359" s="92"/>
      <c r="ADR359" s="92"/>
      <c r="ADS359" s="92"/>
      <c r="ADT359" s="92"/>
      <c r="ADU359" s="92"/>
      <c r="ADV359" s="92"/>
      <c r="ADW359" s="92"/>
      <c r="ADX359" s="92"/>
      <c r="ADY359" s="92"/>
      <c r="ADZ359" s="92"/>
      <c r="AEA359" s="92"/>
      <c r="AEB359" s="92"/>
      <c r="AEC359" s="92"/>
      <c r="AED359" s="92"/>
      <c r="AEE359" s="92"/>
      <c r="AEF359" s="92"/>
      <c r="AEG359" s="92"/>
      <c r="AEH359" s="92"/>
      <c r="AEI359" s="92"/>
      <c r="AEJ359" s="92"/>
      <c r="AEK359" s="92"/>
      <c r="AEL359" s="92"/>
      <c r="AEM359" s="92"/>
      <c r="AEN359" s="92"/>
      <c r="AEO359" s="92"/>
      <c r="AEP359" s="92"/>
      <c r="AEQ359" s="92"/>
      <c r="AER359" s="92"/>
      <c r="AES359" s="92"/>
      <c r="AET359" s="92"/>
      <c r="AEU359" s="92"/>
      <c r="AEV359" s="92"/>
      <c r="AEW359" s="92"/>
      <c r="AEX359" s="92"/>
      <c r="AEY359" s="92"/>
      <c r="AEZ359" s="92"/>
      <c r="AFA359" s="92"/>
      <c r="AFB359" s="92"/>
      <c r="AFC359" s="92"/>
      <c r="AFD359" s="92"/>
      <c r="AFE359" s="92"/>
      <c r="AFF359" s="92"/>
      <c r="AFG359" s="92"/>
      <c r="AFH359" s="92"/>
      <c r="AFI359" s="92"/>
      <c r="AFJ359" s="92"/>
      <c r="AFK359" s="92"/>
      <c r="AFL359" s="92"/>
      <c r="AFM359" s="92"/>
      <c r="AFN359" s="92"/>
      <c r="AFO359" s="92"/>
      <c r="AFP359" s="92"/>
      <c r="AFQ359" s="92"/>
      <c r="AFR359" s="92"/>
      <c r="AFS359" s="92"/>
      <c r="AFT359" s="92"/>
      <c r="AFU359" s="92"/>
      <c r="AFV359" s="92"/>
      <c r="AFW359" s="92"/>
      <c r="AFX359" s="92"/>
      <c r="AFY359" s="92"/>
      <c r="AFZ359" s="92"/>
      <c r="AGA359" s="92"/>
      <c r="AGB359" s="92"/>
      <c r="AGC359" s="92"/>
      <c r="AGD359" s="92"/>
      <c r="AGE359" s="92"/>
      <c r="AGF359" s="92"/>
      <c r="AGG359" s="92"/>
      <c r="AGH359" s="92"/>
      <c r="AGI359" s="92"/>
      <c r="AGJ359" s="92"/>
      <c r="AGK359" s="92"/>
      <c r="AGL359" s="92"/>
      <c r="AGM359" s="92"/>
      <c r="AGN359" s="92"/>
      <c r="AGO359" s="92"/>
      <c r="AGP359" s="92"/>
      <c r="AGQ359" s="92"/>
      <c r="AGR359" s="92"/>
      <c r="AGS359" s="92"/>
      <c r="AGT359" s="92"/>
      <c r="AGU359" s="92"/>
      <c r="AGV359" s="92"/>
      <c r="AGW359" s="92"/>
      <c r="AGX359" s="92"/>
      <c r="AGY359" s="92"/>
      <c r="AGZ359" s="92"/>
      <c r="AHA359" s="92"/>
      <c r="AHB359" s="92"/>
      <c r="AHC359" s="92"/>
      <c r="AHD359" s="92"/>
      <c r="AHE359" s="92"/>
      <c r="AHF359" s="92"/>
      <c r="AHG359" s="92"/>
      <c r="AHH359" s="92"/>
      <c r="AHI359" s="92"/>
      <c r="AHJ359" s="92"/>
      <c r="AHK359" s="92"/>
      <c r="AHL359" s="92"/>
      <c r="AHM359" s="92"/>
      <c r="AHN359" s="92"/>
      <c r="AHO359" s="92"/>
      <c r="AHP359" s="92"/>
      <c r="AHQ359" s="92"/>
      <c r="AHR359" s="92"/>
      <c r="AHS359" s="92"/>
      <c r="AHT359" s="92"/>
      <c r="AHU359" s="92"/>
      <c r="AHV359" s="92"/>
      <c r="AHW359" s="92"/>
      <c r="AHX359" s="92"/>
      <c r="AHY359" s="92"/>
      <c r="AHZ359" s="92"/>
      <c r="AIA359" s="92"/>
      <c r="AIB359" s="92"/>
      <c r="AIC359" s="92"/>
      <c r="AID359" s="92"/>
      <c r="AIE359" s="92"/>
      <c r="AIF359" s="92"/>
      <c r="AIG359" s="92"/>
      <c r="AIH359" s="92"/>
      <c r="AII359" s="92"/>
      <c r="AIJ359" s="92"/>
      <c r="AIK359" s="92"/>
      <c r="AIL359" s="92"/>
      <c r="AIM359" s="92"/>
      <c r="AIN359" s="92"/>
      <c r="AIO359" s="92"/>
      <c r="AIP359" s="92"/>
      <c r="AIQ359" s="92"/>
      <c r="AIR359" s="92"/>
      <c r="AIS359" s="92"/>
      <c r="AIT359" s="92"/>
      <c r="AIU359" s="92"/>
      <c r="AIV359" s="92"/>
      <c r="AIW359" s="92"/>
      <c r="AIX359" s="92"/>
      <c r="AIY359" s="92"/>
      <c r="AIZ359" s="92"/>
      <c r="AJA359" s="92"/>
      <c r="AJB359" s="92"/>
      <c r="AJC359" s="92"/>
      <c r="AJD359" s="92"/>
      <c r="AJE359" s="92"/>
      <c r="AJF359" s="92"/>
      <c r="AJG359" s="92"/>
      <c r="AJH359" s="92"/>
      <c r="AJI359" s="92"/>
      <c r="AJJ359" s="92"/>
      <c r="AJK359" s="92"/>
    </row>
    <row r="360" spans="1:947" s="515" customFormat="1" ht="12.75" customHeight="1">
      <c r="A360" s="93"/>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c r="CK360" s="92"/>
      <c r="CL360" s="92"/>
      <c r="CM360" s="92"/>
      <c r="CN360" s="92"/>
      <c r="CO360" s="92"/>
      <c r="CP360" s="92"/>
      <c r="CQ360" s="92"/>
      <c r="CR360" s="92"/>
      <c r="CS360" s="92"/>
      <c r="CT360" s="92"/>
      <c r="CU360" s="92"/>
      <c r="CV360" s="92"/>
      <c r="CW360" s="92"/>
      <c r="CX360" s="92"/>
      <c r="CY360" s="92"/>
      <c r="CZ360" s="92"/>
      <c r="DA360" s="92"/>
      <c r="DB360" s="92"/>
      <c r="DC360" s="92"/>
      <c r="DD360" s="92"/>
      <c r="DE360" s="92"/>
      <c r="DF360" s="92"/>
      <c r="DG360" s="92"/>
      <c r="DH360" s="92"/>
      <c r="DI360" s="92"/>
      <c r="DJ360" s="92"/>
      <c r="DK360" s="92"/>
      <c r="DL360" s="92"/>
      <c r="DM360" s="92"/>
      <c r="DN360" s="92"/>
      <c r="DO360" s="92"/>
      <c r="DP360" s="92"/>
      <c r="DQ360" s="92"/>
      <c r="DR360" s="92"/>
      <c r="DS360" s="92"/>
      <c r="DT360" s="92"/>
      <c r="DU360" s="92"/>
      <c r="DV360" s="92"/>
      <c r="DW360" s="92"/>
      <c r="DX360" s="92"/>
      <c r="DY360" s="92"/>
      <c r="DZ360" s="92"/>
      <c r="EA360" s="92"/>
      <c r="EB360" s="92"/>
      <c r="EC360" s="92"/>
      <c r="ED360" s="92"/>
      <c r="EE360" s="92"/>
      <c r="EF360" s="92"/>
      <c r="EG360" s="92"/>
      <c r="EH360" s="92"/>
      <c r="EI360" s="92"/>
      <c r="EJ360" s="92"/>
      <c r="EK360" s="92"/>
      <c r="EL360" s="92"/>
      <c r="EM360" s="92"/>
      <c r="EN360" s="92"/>
      <c r="EO360" s="92"/>
      <c r="EP360" s="92"/>
      <c r="EQ360" s="92"/>
      <c r="ER360" s="92"/>
      <c r="ES360" s="92"/>
      <c r="ET360" s="92"/>
      <c r="EU360" s="92"/>
      <c r="EV360" s="92"/>
      <c r="EW360" s="92"/>
      <c r="EX360" s="92"/>
      <c r="EY360" s="92"/>
      <c r="EZ360" s="92"/>
      <c r="FA360" s="92"/>
      <c r="FB360" s="92"/>
      <c r="FC360" s="92"/>
      <c r="FD360" s="92"/>
      <c r="FE360" s="92"/>
      <c r="FF360" s="92"/>
      <c r="FG360" s="92"/>
      <c r="FH360" s="92"/>
      <c r="FI360" s="92"/>
      <c r="FJ360" s="92"/>
      <c r="FK360" s="92"/>
      <c r="FL360" s="92"/>
      <c r="FM360" s="92"/>
      <c r="FN360" s="92"/>
      <c r="FO360" s="92"/>
      <c r="FP360" s="92"/>
      <c r="FQ360" s="92"/>
      <c r="FR360" s="92"/>
      <c r="FS360" s="92"/>
      <c r="FT360" s="92"/>
      <c r="FU360" s="92"/>
      <c r="FV360" s="92"/>
      <c r="FW360" s="92"/>
      <c r="FX360" s="92"/>
      <c r="FY360" s="92"/>
      <c r="FZ360" s="92"/>
      <c r="GA360" s="92"/>
      <c r="GB360" s="92"/>
      <c r="GC360" s="92"/>
      <c r="GD360" s="92"/>
      <c r="GE360" s="92"/>
      <c r="GF360" s="92"/>
      <c r="GG360" s="92"/>
      <c r="GH360" s="92"/>
      <c r="GI360" s="92"/>
      <c r="GJ360" s="92"/>
      <c r="GK360" s="92"/>
      <c r="GL360" s="92"/>
      <c r="GM360" s="92"/>
      <c r="GN360" s="92"/>
      <c r="GO360" s="92"/>
      <c r="GP360" s="92"/>
      <c r="GQ360" s="92"/>
      <c r="GR360" s="92"/>
      <c r="GS360" s="92"/>
      <c r="GT360" s="92"/>
      <c r="GU360" s="92"/>
      <c r="GV360" s="92"/>
      <c r="GW360" s="92"/>
      <c r="GX360" s="92"/>
      <c r="GY360" s="92"/>
      <c r="GZ360" s="92"/>
      <c r="HA360" s="92"/>
      <c r="HB360" s="92"/>
      <c r="HC360" s="92"/>
      <c r="HD360" s="92"/>
      <c r="HE360" s="92"/>
      <c r="HF360" s="92"/>
      <c r="HG360" s="92"/>
      <c r="HH360" s="92"/>
      <c r="HI360" s="92"/>
      <c r="HJ360" s="92"/>
      <c r="HK360" s="92"/>
      <c r="HL360" s="92"/>
      <c r="HM360" s="92"/>
      <c r="HN360" s="92"/>
      <c r="HO360" s="92"/>
      <c r="HP360" s="92"/>
      <c r="HQ360" s="92"/>
      <c r="HR360" s="92"/>
      <c r="HS360" s="92"/>
      <c r="HT360" s="92"/>
      <c r="HU360" s="92"/>
      <c r="HV360" s="92"/>
      <c r="HW360" s="92"/>
      <c r="HX360" s="92"/>
      <c r="HY360" s="92"/>
      <c r="HZ360" s="92"/>
      <c r="IA360" s="92"/>
      <c r="IB360" s="92"/>
      <c r="IC360" s="92"/>
      <c r="ID360" s="92"/>
      <c r="IE360" s="92"/>
      <c r="IF360" s="92"/>
      <c r="IG360" s="92"/>
      <c r="IH360" s="92"/>
      <c r="II360" s="92"/>
      <c r="IJ360" s="92"/>
      <c r="IK360" s="92"/>
      <c r="IL360" s="92"/>
      <c r="IM360" s="92"/>
      <c r="IN360" s="92"/>
      <c r="IO360" s="92"/>
      <c r="IP360" s="92"/>
      <c r="IQ360" s="92"/>
      <c r="IR360" s="92"/>
      <c r="IS360" s="92"/>
      <c r="IT360" s="92"/>
      <c r="IU360" s="92"/>
      <c r="IV360" s="92"/>
      <c r="IW360" s="92"/>
      <c r="IX360" s="92"/>
      <c r="IY360" s="92"/>
      <c r="IZ360" s="92"/>
      <c r="JA360" s="92"/>
      <c r="JB360" s="92"/>
      <c r="JC360" s="92"/>
      <c r="JD360" s="92"/>
      <c r="JE360" s="92"/>
      <c r="JF360" s="92"/>
      <c r="JG360" s="92"/>
      <c r="JH360" s="92"/>
      <c r="JI360" s="92"/>
      <c r="JJ360" s="92"/>
      <c r="JK360" s="92"/>
      <c r="JL360" s="92"/>
      <c r="JM360" s="92"/>
      <c r="JN360" s="92"/>
      <c r="JO360" s="92"/>
      <c r="JP360" s="92"/>
      <c r="JQ360" s="92"/>
      <c r="JR360" s="92"/>
      <c r="JS360" s="92"/>
      <c r="JT360" s="92"/>
      <c r="JU360" s="92"/>
      <c r="JV360" s="92"/>
      <c r="JW360" s="92"/>
      <c r="JX360" s="92"/>
      <c r="JY360" s="92"/>
      <c r="JZ360" s="92"/>
      <c r="KA360" s="92"/>
      <c r="KB360" s="92"/>
      <c r="KC360" s="92"/>
      <c r="KD360" s="92"/>
      <c r="KE360" s="92"/>
      <c r="KF360" s="92"/>
      <c r="KG360" s="92"/>
      <c r="KH360" s="92"/>
      <c r="KI360" s="92"/>
      <c r="KJ360" s="92"/>
      <c r="KK360" s="92"/>
      <c r="KL360" s="92"/>
      <c r="KM360" s="92"/>
      <c r="KN360" s="92"/>
      <c r="KO360" s="92"/>
      <c r="KP360" s="92"/>
      <c r="KQ360" s="92"/>
      <c r="KR360" s="92"/>
      <c r="KS360" s="92"/>
      <c r="KT360" s="92"/>
      <c r="KU360" s="92"/>
      <c r="KV360" s="92"/>
      <c r="KW360" s="92"/>
      <c r="KX360" s="92"/>
      <c r="KY360" s="92"/>
      <c r="KZ360" s="92"/>
      <c r="LA360" s="92"/>
      <c r="LB360" s="92"/>
      <c r="LC360" s="92"/>
      <c r="LD360" s="92"/>
      <c r="LE360" s="92"/>
      <c r="LF360" s="92"/>
      <c r="LG360" s="92"/>
      <c r="LH360" s="92"/>
      <c r="LI360" s="92"/>
      <c r="LJ360" s="92"/>
      <c r="LK360" s="92"/>
      <c r="LL360" s="92"/>
      <c r="LM360" s="92"/>
      <c r="LN360" s="92"/>
      <c r="LO360" s="92"/>
      <c r="LP360" s="92"/>
      <c r="LQ360" s="92"/>
      <c r="LR360" s="92"/>
      <c r="LS360" s="92"/>
      <c r="LT360" s="92"/>
      <c r="LU360" s="92"/>
      <c r="LV360" s="92"/>
      <c r="LW360" s="92"/>
      <c r="LX360" s="92"/>
      <c r="LY360" s="92"/>
      <c r="LZ360" s="92"/>
      <c r="MA360" s="92"/>
      <c r="MB360" s="92"/>
      <c r="MC360" s="92"/>
      <c r="MD360" s="92"/>
      <c r="ME360" s="92"/>
      <c r="MF360" s="92"/>
      <c r="MG360" s="92"/>
      <c r="MH360" s="92"/>
      <c r="MI360" s="92"/>
      <c r="MJ360" s="92"/>
      <c r="MK360" s="92"/>
      <c r="ML360" s="92"/>
      <c r="MM360" s="92"/>
      <c r="MN360" s="92"/>
      <c r="MO360" s="92"/>
      <c r="MP360" s="92"/>
      <c r="MQ360" s="92"/>
      <c r="MR360" s="92"/>
      <c r="MS360" s="92"/>
      <c r="MT360" s="92"/>
      <c r="MU360" s="92"/>
      <c r="MV360" s="92"/>
      <c r="MW360" s="92"/>
      <c r="MX360" s="92"/>
      <c r="MY360" s="92"/>
      <c r="MZ360" s="92"/>
      <c r="NA360" s="92"/>
      <c r="NB360" s="92"/>
      <c r="NC360" s="92"/>
      <c r="ND360" s="92"/>
      <c r="NE360" s="92"/>
      <c r="NF360" s="92"/>
      <c r="NG360" s="92"/>
      <c r="NH360" s="92"/>
      <c r="NI360" s="92"/>
      <c r="NJ360" s="92"/>
      <c r="NK360" s="92"/>
      <c r="NL360" s="92"/>
      <c r="NM360" s="92"/>
      <c r="NN360" s="92"/>
      <c r="NO360" s="92"/>
      <c r="NP360" s="92"/>
      <c r="NQ360" s="92"/>
      <c r="NR360" s="92"/>
      <c r="NS360" s="92"/>
      <c r="NT360" s="92"/>
      <c r="NU360" s="92"/>
      <c r="NV360" s="92"/>
      <c r="NW360" s="92"/>
      <c r="NX360" s="92"/>
      <c r="NY360" s="92"/>
      <c r="NZ360" s="92"/>
      <c r="OA360" s="92"/>
      <c r="OB360" s="92"/>
      <c r="OC360" s="92"/>
      <c r="OD360" s="92"/>
      <c r="OE360" s="92"/>
      <c r="OF360" s="92"/>
      <c r="OG360" s="92"/>
      <c r="OH360" s="92"/>
      <c r="OI360" s="92"/>
      <c r="OJ360" s="92"/>
      <c r="OK360" s="92"/>
      <c r="OL360" s="92"/>
      <c r="OM360" s="92"/>
      <c r="ON360" s="92"/>
      <c r="OO360" s="92"/>
      <c r="OP360" s="92"/>
      <c r="OQ360" s="92"/>
      <c r="OR360" s="92"/>
      <c r="OS360" s="92"/>
      <c r="OT360" s="92"/>
      <c r="OU360" s="92"/>
      <c r="OV360" s="92"/>
      <c r="OW360" s="92"/>
      <c r="OX360" s="92"/>
      <c r="OY360" s="92"/>
      <c r="OZ360" s="92"/>
      <c r="PA360" s="92"/>
      <c r="PB360" s="92"/>
      <c r="PC360" s="92"/>
      <c r="PD360" s="92"/>
      <c r="PE360" s="92"/>
      <c r="PF360" s="92"/>
      <c r="PG360" s="92"/>
      <c r="PH360" s="92"/>
      <c r="PI360" s="92"/>
      <c r="PJ360" s="92"/>
      <c r="PK360" s="92"/>
      <c r="PL360" s="92"/>
      <c r="PM360" s="92"/>
      <c r="PN360" s="92"/>
      <c r="PO360" s="92"/>
      <c r="PP360" s="92"/>
      <c r="PQ360" s="92"/>
      <c r="PR360" s="92"/>
      <c r="PS360" s="92"/>
      <c r="PT360" s="92"/>
      <c r="PU360" s="92"/>
      <c r="PV360" s="92"/>
      <c r="PW360" s="92"/>
      <c r="PX360" s="92"/>
      <c r="PY360" s="92"/>
      <c r="PZ360" s="92"/>
      <c r="QA360" s="92"/>
      <c r="QB360" s="92"/>
      <c r="QC360" s="92"/>
      <c r="QD360" s="92"/>
      <c r="QE360" s="92"/>
      <c r="QF360" s="92"/>
      <c r="QG360" s="92"/>
      <c r="QH360" s="92"/>
      <c r="QI360" s="92"/>
      <c r="QJ360" s="92"/>
      <c r="QK360" s="92"/>
      <c r="QL360" s="92"/>
      <c r="QM360" s="92"/>
      <c r="QN360" s="92"/>
      <c r="QO360" s="92"/>
      <c r="QP360" s="92"/>
      <c r="QQ360" s="92"/>
      <c r="QR360" s="92"/>
      <c r="QS360" s="92"/>
      <c r="QT360" s="92"/>
      <c r="QU360" s="92"/>
      <c r="QV360" s="92"/>
      <c r="QW360" s="92"/>
      <c r="QX360" s="92"/>
      <c r="QY360" s="92"/>
      <c r="QZ360" s="92"/>
      <c r="RA360" s="92"/>
      <c r="RB360" s="92"/>
      <c r="RC360" s="92"/>
      <c r="RD360" s="92"/>
      <c r="RE360" s="92"/>
      <c r="RF360" s="92"/>
      <c r="RG360" s="92"/>
      <c r="RH360" s="92"/>
      <c r="RI360" s="92"/>
      <c r="RJ360" s="92"/>
      <c r="RK360" s="92"/>
      <c r="RL360" s="92"/>
      <c r="RM360" s="92"/>
      <c r="RN360" s="92"/>
      <c r="RO360" s="92"/>
      <c r="RP360" s="92"/>
      <c r="RQ360" s="92"/>
      <c r="RR360" s="92"/>
      <c r="RS360" s="92"/>
      <c r="RT360" s="92"/>
      <c r="RU360" s="92"/>
      <c r="RV360" s="92"/>
      <c r="RW360" s="92"/>
      <c r="RX360" s="92"/>
      <c r="RY360" s="92"/>
      <c r="RZ360" s="92"/>
      <c r="SA360" s="92"/>
      <c r="SB360" s="92"/>
      <c r="SC360" s="92"/>
      <c r="SD360" s="92"/>
      <c r="SE360" s="92"/>
      <c r="SF360" s="92"/>
      <c r="SG360" s="92"/>
      <c r="SH360" s="92"/>
      <c r="SI360" s="92"/>
      <c r="SJ360" s="92"/>
      <c r="SK360" s="92"/>
      <c r="SL360" s="92"/>
      <c r="SM360" s="92"/>
      <c r="SN360" s="92"/>
      <c r="SO360" s="92"/>
      <c r="SP360" s="92"/>
      <c r="SQ360" s="92"/>
      <c r="SR360" s="92"/>
      <c r="SS360" s="92"/>
      <c r="ST360" s="92"/>
      <c r="SU360" s="92"/>
      <c r="SV360" s="92"/>
      <c r="SW360" s="92"/>
      <c r="SX360" s="92"/>
      <c r="SY360" s="92"/>
      <c r="SZ360" s="92"/>
      <c r="TA360" s="92"/>
      <c r="TB360" s="92"/>
      <c r="TC360" s="92"/>
      <c r="TD360" s="92"/>
      <c r="TE360" s="92"/>
      <c r="TF360" s="92"/>
      <c r="TG360" s="92"/>
      <c r="TH360" s="92"/>
      <c r="TI360" s="92"/>
      <c r="TJ360" s="92"/>
      <c r="TK360" s="92"/>
      <c r="TL360" s="92"/>
      <c r="TM360" s="92"/>
      <c r="TN360" s="92"/>
      <c r="TO360" s="92"/>
      <c r="TP360" s="92"/>
      <c r="TQ360" s="92"/>
      <c r="TR360" s="92"/>
      <c r="TS360" s="92"/>
      <c r="TT360" s="92"/>
      <c r="TU360" s="92"/>
      <c r="TV360" s="92"/>
      <c r="TW360" s="92"/>
      <c r="TX360" s="92"/>
      <c r="TY360" s="92"/>
      <c r="TZ360" s="92"/>
      <c r="UA360" s="92"/>
      <c r="UB360" s="92"/>
      <c r="UC360" s="92"/>
      <c r="UD360" s="92"/>
      <c r="UE360" s="92"/>
      <c r="UF360" s="92"/>
      <c r="UG360" s="92"/>
      <c r="UH360" s="92"/>
      <c r="UI360" s="92"/>
      <c r="UJ360" s="92"/>
      <c r="UK360" s="92"/>
      <c r="UL360" s="92"/>
      <c r="UM360" s="92"/>
      <c r="UN360" s="92"/>
      <c r="UO360" s="92"/>
      <c r="UP360" s="92"/>
      <c r="UQ360" s="92"/>
      <c r="UR360" s="92"/>
      <c r="US360" s="92"/>
      <c r="UT360" s="92"/>
      <c r="UU360" s="92"/>
      <c r="UV360" s="92"/>
      <c r="UW360" s="92"/>
      <c r="UX360" s="92"/>
      <c r="UY360" s="92"/>
      <c r="UZ360" s="92"/>
      <c r="VA360" s="92"/>
      <c r="VB360" s="92"/>
      <c r="VC360" s="92"/>
      <c r="VD360" s="92"/>
      <c r="VE360" s="92"/>
      <c r="VF360" s="92"/>
      <c r="VG360" s="92"/>
      <c r="VH360" s="92"/>
      <c r="VI360" s="92"/>
      <c r="VJ360" s="92"/>
      <c r="VK360" s="92"/>
      <c r="VL360" s="92"/>
      <c r="VM360" s="92"/>
      <c r="VN360" s="92"/>
      <c r="VO360" s="92"/>
      <c r="VP360" s="92"/>
      <c r="VQ360" s="92"/>
      <c r="VR360" s="92"/>
      <c r="VS360" s="92"/>
      <c r="VT360" s="92"/>
      <c r="VU360" s="92"/>
      <c r="VV360" s="92"/>
      <c r="VW360" s="92"/>
      <c r="VX360" s="92"/>
      <c r="VY360" s="92"/>
      <c r="VZ360" s="92"/>
      <c r="WA360" s="92"/>
      <c r="WB360" s="92"/>
      <c r="WC360" s="92"/>
      <c r="WD360" s="92"/>
      <c r="WE360" s="92"/>
      <c r="WF360" s="92"/>
      <c r="WG360" s="92"/>
      <c r="WH360" s="92"/>
      <c r="WI360" s="92"/>
      <c r="WJ360" s="92"/>
      <c r="WK360" s="92"/>
      <c r="WL360" s="92"/>
      <c r="WM360" s="92"/>
      <c r="WN360" s="92"/>
      <c r="WO360" s="92"/>
      <c r="WP360" s="92"/>
      <c r="WQ360" s="92"/>
      <c r="WR360" s="92"/>
      <c r="WS360" s="92"/>
      <c r="WT360" s="92"/>
      <c r="WU360" s="92"/>
      <c r="WV360" s="92"/>
      <c r="WW360" s="92"/>
      <c r="WX360" s="92"/>
      <c r="WY360" s="92"/>
      <c r="WZ360" s="92"/>
      <c r="XA360" s="92"/>
      <c r="XB360" s="92"/>
      <c r="XC360" s="92"/>
      <c r="XD360" s="92"/>
      <c r="XE360" s="92"/>
      <c r="XF360" s="92"/>
      <c r="XG360" s="92"/>
      <c r="XH360" s="92"/>
      <c r="XI360" s="92"/>
      <c r="XJ360" s="92"/>
      <c r="XK360" s="92"/>
      <c r="XL360" s="92"/>
      <c r="XM360" s="92"/>
      <c r="XN360" s="92"/>
      <c r="XO360" s="92"/>
      <c r="XP360" s="92"/>
      <c r="XQ360" s="92"/>
      <c r="XR360" s="92"/>
      <c r="XS360" s="92"/>
      <c r="XT360" s="92"/>
      <c r="XU360" s="92"/>
      <c r="XV360" s="92"/>
      <c r="XW360" s="92"/>
      <c r="XX360" s="92"/>
      <c r="XY360" s="92"/>
      <c r="XZ360" s="92"/>
      <c r="YA360" s="92"/>
      <c r="YB360" s="92"/>
      <c r="YC360" s="92"/>
      <c r="YD360" s="92"/>
      <c r="YE360" s="92"/>
      <c r="YF360" s="92"/>
      <c r="YG360" s="92"/>
      <c r="YH360" s="92"/>
      <c r="YI360" s="92"/>
      <c r="YJ360" s="92"/>
      <c r="YK360" s="92"/>
      <c r="YL360" s="92"/>
      <c r="YM360" s="92"/>
      <c r="YN360" s="92"/>
      <c r="YO360" s="92"/>
      <c r="YP360" s="92"/>
      <c r="YQ360" s="92"/>
      <c r="YR360" s="92"/>
      <c r="YS360" s="92"/>
      <c r="YT360" s="92"/>
      <c r="YU360" s="92"/>
      <c r="YV360" s="92"/>
      <c r="YW360" s="92"/>
      <c r="YX360" s="92"/>
      <c r="YY360" s="92"/>
      <c r="YZ360" s="92"/>
      <c r="ZA360" s="92"/>
      <c r="ZB360" s="92"/>
      <c r="ZC360" s="92"/>
      <c r="ZD360" s="92"/>
      <c r="ZE360" s="92"/>
      <c r="ZF360" s="92"/>
      <c r="ZG360" s="92"/>
      <c r="ZH360" s="92"/>
      <c r="ZI360" s="92"/>
      <c r="ZJ360" s="92"/>
      <c r="ZK360" s="92"/>
      <c r="ZL360" s="92"/>
      <c r="ZM360" s="92"/>
      <c r="ZN360" s="92"/>
      <c r="ZO360" s="92"/>
      <c r="ZP360" s="92"/>
      <c r="ZQ360" s="92"/>
      <c r="ZR360" s="92"/>
      <c r="ZS360" s="92"/>
      <c r="ZT360" s="92"/>
      <c r="ZU360" s="92"/>
      <c r="ZV360" s="92"/>
      <c r="ZW360" s="92"/>
      <c r="ZX360" s="92"/>
      <c r="ZY360" s="92"/>
      <c r="ZZ360" s="92"/>
      <c r="AAA360" s="92"/>
      <c r="AAB360" s="92"/>
      <c r="AAC360" s="92"/>
      <c r="AAD360" s="92"/>
      <c r="AAE360" s="92"/>
      <c r="AAF360" s="92"/>
      <c r="AAG360" s="92"/>
      <c r="AAH360" s="92"/>
      <c r="AAI360" s="92"/>
      <c r="AAJ360" s="92"/>
      <c r="AAK360" s="92"/>
      <c r="AAL360" s="92"/>
      <c r="AAM360" s="92"/>
      <c r="AAN360" s="92"/>
      <c r="AAO360" s="92"/>
      <c r="AAP360" s="92"/>
      <c r="AAQ360" s="92"/>
      <c r="AAR360" s="92"/>
      <c r="AAS360" s="92"/>
      <c r="AAT360" s="92"/>
      <c r="AAU360" s="92"/>
      <c r="AAV360" s="92"/>
      <c r="AAW360" s="92"/>
      <c r="AAX360" s="92"/>
      <c r="AAY360" s="92"/>
      <c r="AAZ360" s="92"/>
      <c r="ABA360" s="92"/>
      <c r="ABB360" s="92"/>
      <c r="ABC360" s="92"/>
      <c r="ABD360" s="92"/>
      <c r="ABE360" s="92"/>
      <c r="ABF360" s="92"/>
      <c r="ABG360" s="92"/>
      <c r="ABH360" s="92"/>
      <c r="ABI360" s="92"/>
      <c r="ABJ360" s="92"/>
      <c r="ABK360" s="92"/>
      <c r="ABL360" s="92"/>
      <c r="ABM360" s="92"/>
      <c r="ABN360" s="92"/>
      <c r="ABO360" s="92"/>
      <c r="ABP360" s="92"/>
      <c r="ABQ360" s="92"/>
      <c r="ABR360" s="92"/>
      <c r="ABS360" s="92"/>
      <c r="ABT360" s="92"/>
      <c r="ABU360" s="92"/>
      <c r="ABV360" s="92"/>
      <c r="ABW360" s="92"/>
      <c r="ABX360" s="92"/>
      <c r="ABY360" s="92"/>
      <c r="ABZ360" s="92"/>
      <c r="ACA360" s="92"/>
      <c r="ACB360" s="92"/>
      <c r="ACC360" s="92"/>
      <c r="ACD360" s="92"/>
      <c r="ACE360" s="92"/>
      <c r="ACF360" s="92"/>
      <c r="ACG360" s="92"/>
      <c r="ACH360" s="92"/>
      <c r="ACI360" s="92"/>
      <c r="ACJ360" s="92"/>
      <c r="ACK360" s="92"/>
      <c r="ACL360" s="92"/>
      <c r="ACM360" s="92"/>
      <c r="ACN360" s="92"/>
      <c r="ACO360" s="92"/>
      <c r="ACP360" s="92"/>
      <c r="ACQ360" s="92"/>
      <c r="ACR360" s="92"/>
      <c r="ACS360" s="92"/>
      <c r="ACT360" s="92"/>
      <c r="ACU360" s="92"/>
      <c r="ACV360" s="92"/>
      <c r="ACW360" s="92"/>
      <c r="ACX360" s="92"/>
      <c r="ACY360" s="92"/>
      <c r="ACZ360" s="92"/>
      <c r="ADA360" s="92"/>
      <c r="ADB360" s="92"/>
      <c r="ADC360" s="92"/>
      <c r="ADD360" s="92"/>
      <c r="ADE360" s="92"/>
      <c r="ADF360" s="92"/>
      <c r="ADG360" s="92"/>
      <c r="ADH360" s="92"/>
      <c r="ADI360" s="92"/>
      <c r="ADJ360" s="92"/>
      <c r="ADK360" s="92"/>
      <c r="ADL360" s="92"/>
      <c r="ADM360" s="92"/>
      <c r="ADN360" s="92"/>
      <c r="ADO360" s="92"/>
      <c r="ADP360" s="92"/>
      <c r="ADQ360" s="92"/>
      <c r="ADR360" s="92"/>
      <c r="ADS360" s="92"/>
      <c r="ADT360" s="92"/>
      <c r="ADU360" s="92"/>
      <c r="ADV360" s="92"/>
      <c r="ADW360" s="92"/>
      <c r="ADX360" s="92"/>
      <c r="ADY360" s="92"/>
      <c r="ADZ360" s="92"/>
      <c r="AEA360" s="92"/>
      <c r="AEB360" s="92"/>
      <c r="AEC360" s="92"/>
      <c r="AED360" s="92"/>
      <c r="AEE360" s="92"/>
      <c r="AEF360" s="92"/>
      <c r="AEG360" s="92"/>
      <c r="AEH360" s="92"/>
      <c r="AEI360" s="92"/>
      <c r="AEJ360" s="92"/>
      <c r="AEK360" s="92"/>
      <c r="AEL360" s="92"/>
      <c r="AEM360" s="92"/>
      <c r="AEN360" s="92"/>
      <c r="AEO360" s="92"/>
      <c r="AEP360" s="92"/>
      <c r="AEQ360" s="92"/>
      <c r="AER360" s="92"/>
      <c r="AES360" s="92"/>
      <c r="AET360" s="92"/>
      <c r="AEU360" s="92"/>
      <c r="AEV360" s="92"/>
      <c r="AEW360" s="92"/>
      <c r="AEX360" s="92"/>
      <c r="AEY360" s="92"/>
      <c r="AEZ360" s="92"/>
      <c r="AFA360" s="92"/>
      <c r="AFB360" s="92"/>
      <c r="AFC360" s="92"/>
      <c r="AFD360" s="92"/>
      <c r="AFE360" s="92"/>
      <c r="AFF360" s="92"/>
      <c r="AFG360" s="92"/>
      <c r="AFH360" s="92"/>
      <c r="AFI360" s="92"/>
      <c r="AFJ360" s="92"/>
      <c r="AFK360" s="92"/>
      <c r="AFL360" s="92"/>
      <c r="AFM360" s="92"/>
      <c r="AFN360" s="92"/>
      <c r="AFO360" s="92"/>
      <c r="AFP360" s="92"/>
      <c r="AFQ360" s="92"/>
      <c r="AFR360" s="92"/>
      <c r="AFS360" s="92"/>
      <c r="AFT360" s="92"/>
      <c r="AFU360" s="92"/>
      <c r="AFV360" s="92"/>
      <c r="AFW360" s="92"/>
      <c r="AFX360" s="92"/>
      <c r="AFY360" s="92"/>
      <c r="AFZ360" s="92"/>
      <c r="AGA360" s="92"/>
      <c r="AGB360" s="92"/>
      <c r="AGC360" s="92"/>
      <c r="AGD360" s="92"/>
      <c r="AGE360" s="92"/>
      <c r="AGF360" s="92"/>
      <c r="AGG360" s="92"/>
      <c r="AGH360" s="92"/>
      <c r="AGI360" s="92"/>
      <c r="AGJ360" s="92"/>
      <c r="AGK360" s="92"/>
      <c r="AGL360" s="92"/>
      <c r="AGM360" s="92"/>
      <c r="AGN360" s="92"/>
      <c r="AGO360" s="92"/>
      <c r="AGP360" s="92"/>
      <c r="AGQ360" s="92"/>
      <c r="AGR360" s="92"/>
      <c r="AGS360" s="92"/>
      <c r="AGT360" s="92"/>
      <c r="AGU360" s="92"/>
      <c r="AGV360" s="92"/>
      <c r="AGW360" s="92"/>
      <c r="AGX360" s="92"/>
      <c r="AGY360" s="92"/>
      <c r="AGZ360" s="92"/>
      <c r="AHA360" s="92"/>
      <c r="AHB360" s="92"/>
      <c r="AHC360" s="92"/>
      <c r="AHD360" s="92"/>
      <c r="AHE360" s="92"/>
      <c r="AHF360" s="92"/>
      <c r="AHG360" s="92"/>
      <c r="AHH360" s="92"/>
      <c r="AHI360" s="92"/>
      <c r="AHJ360" s="92"/>
      <c r="AHK360" s="92"/>
      <c r="AHL360" s="92"/>
      <c r="AHM360" s="92"/>
      <c r="AHN360" s="92"/>
      <c r="AHO360" s="92"/>
      <c r="AHP360" s="92"/>
      <c r="AHQ360" s="92"/>
      <c r="AHR360" s="92"/>
      <c r="AHS360" s="92"/>
      <c r="AHT360" s="92"/>
      <c r="AHU360" s="92"/>
      <c r="AHV360" s="92"/>
      <c r="AHW360" s="92"/>
      <c r="AHX360" s="92"/>
      <c r="AHY360" s="92"/>
      <c r="AHZ360" s="92"/>
      <c r="AIA360" s="92"/>
      <c r="AIB360" s="92"/>
      <c r="AIC360" s="92"/>
      <c r="AID360" s="92"/>
      <c r="AIE360" s="92"/>
      <c r="AIF360" s="92"/>
      <c r="AIG360" s="92"/>
      <c r="AIH360" s="92"/>
      <c r="AII360" s="92"/>
      <c r="AIJ360" s="92"/>
      <c r="AIK360" s="92"/>
      <c r="AIL360" s="92"/>
      <c r="AIM360" s="92"/>
      <c r="AIN360" s="92"/>
      <c r="AIO360" s="92"/>
      <c r="AIP360" s="92"/>
      <c r="AIQ360" s="92"/>
      <c r="AIR360" s="92"/>
      <c r="AIS360" s="92"/>
      <c r="AIT360" s="92"/>
      <c r="AIU360" s="92"/>
      <c r="AIV360" s="92"/>
      <c r="AIW360" s="92"/>
      <c r="AIX360" s="92"/>
      <c r="AIY360" s="92"/>
      <c r="AIZ360" s="92"/>
      <c r="AJA360" s="92"/>
      <c r="AJB360" s="92"/>
      <c r="AJC360" s="92"/>
      <c r="AJD360" s="92"/>
      <c r="AJE360" s="92"/>
      <c r="AJF360" s="92"/>
      <c r="AJG360" s="92"/>
      <c r="AJH360" s="92"/>
      <c r="AJI360" s="92"/>
      <c r="AJJ360" s="92"/>
      <c r="AJK360" s="92"/>
    </row>
    <row r="361" spans="1:947" s="515" customFormat="1" ht="12.75" customHeight="1">
      <c r="A361" s="93"/>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c r="CM361" s="92"/>
      <c r="CN361" s="92"/>
      <c r="CO361" s="92"/>
      <c r="CP361" s="92"/>
      <c r="CQ361" s="92"/>
      <c r="CR361" s="92"/>
      <c r="CS361" s="92"/>
      <c r="CT361" s="92"/>
      <c r="CU361" s="92"/>
      <c r="CV361" s="92"/>
      <c r="CW361" s="92"/>
      <c r="CX361" s="92"/>
      <c r="CY361" s="92"/>
      <c r="CZ361" s="92"/>
      <c r="DA361" s="92"/>
      <c r="DB361" s="92"/>
      <c r="DC361" s="92"/>
      <c r="DD361" s="92"/>
      <c r="DE361" s="92"/>
      <c r="DF361" s="92"/>
      <c r="DG361" s="92"/>
      <c r="DH361" s="92"/>
      <c r="DI361" s="92"/>
      <c r="DJ361" s="92"/>
      <c r="DK361" s="92"/>
      <c r="DL361" s="92"/>
      <c r="DM361" s="92"/>
      <c r="DN361" s="92"/>
      <c r="DO361" s="92"/>
      <c r="DP361" s="92"/>
      <c r="DQ361" s="92"/>
      <c r="DR361" s="92"/>
      <c r="DS361" s="92"/>
      <c r="DT361" s="92"/>
      <c r="DU361" s="92"/>
      <c r="DV361" s="92"/>
      <c r="DW361" s="92"/>
      <c r="DX361" s="92"/>
      <c r="DY361" s="92"/>
      <c r="DZ361" s="92"/>
      <c r="EA361" s="92"/>
      <c r="EB361" s="92"/>
      <c r="EC361" s="92"/>
      <c r="ED361" s="92"/>
      <c r="EE361" s="92"/>
      <c r="EF361" s="92"/>
      <c r="EG361" s="92"/>
      <c r="EH361" s="92"/>
      <c r="EI361" s="92"/>
      <c r="EJ361" s="92"/>
      <c r="EK361" s="92"/>
      <c r="EL361" s="92"/>
      <c r="EM361" s="92"/>
      <c r="EN361" s="92"/>
      <c r="EO361" s="92"/>
      <c r="EP361" s="92"/>
      <c r="EQ361" s="92"/>
      <c r="ER361" s="92"/>
      <c r="ES361" s="92"/>
      <c r="ET361" s="92"/>
      <c r="EU361" s="92"/>
      <c r="EV361" s="92"/>
      <c r="EW361" s="92"/>
      <c r="EX361" s="92"/>
      <c r="EY361" s="92"/>
      <c r="EZ361" s="92"/>
      <c r="FA361" s="92"/>
      <c r="FB361" s="92"/>
      <c r="FC361" s="92"/>
      <c r="FD361" s="92"/>
      <c r="FE361" s="92"/>
      <c r="FF361" s="92"/>
      <c r="FG361" s="92"/>
      <c r="FH361" s="92"/>
      <c r="FI361" s="92"/>
      <c r="FJ361" s="92"/>
      <c r="FK361" s="92"/>
      <c r="FL361" s="92"/>
      <c r="FM361" s="92"/>
      <c r="FN361" s="92"/>
      <c r="FO361" s="92"/>
      <c r="FP361" s="92"/>
      <c r="FQ361" s="92"/>
      <c r="FR361" s="92"/>
      <c r="FS361" s="92"/>
      <c r="FT361" s="92"/>
      <c r="FU361" s="92"/>
      <c r="FV361" s="92"/>
      <c r="FW361" s="92"/>
      <c r="FX361" s="92"/>
      <c r="FY361" s="92"/>
      <c r="FZ361" s="92"/>
      <c r="GA361" s="92"/>
      <c r="GB361" s="92"/>
      <c r="GC361" s="92"/>
      <c r="GD361" s="92"/>
      <c r="GE361" s="92"/>
      <c r="GF361" s="92"/>
      <c r="GG361" s="92"/>
      <c r="GH361" s="92"/>
      <c r="GI361" s="92"/>
      <c r="GJ361" s="92"/>
      <c r="GK361" s="92"/>
      <c r="GL361" s="92"/>
      <c r="GM361" s="92"/>
      <c r="GN361" s="92"/>
      <c r="GO361" s="92"/>
      <c r="GP361" s="92"/>
      <c r="GQ361" s="92"/>
      <c r="GR361" s="92"/>
      <c r="GS361" s="92"/>
      <c r="GT361" s="92"/>
      <c r="GU361" s="92"/>
      <c r="GV361" s="92"/>
      <c r="GW361" s="92"/>
      <c r="GX361" s="92"/>
      <c r="GY361" s="92"/>
      <c r="GZ361" s="92"/>
      <c r="HA361" s="92"/>
      <c r="HB361" s="92"/>
      <c r="HC361" s="92"/>
      <c r="HD361" s="92"/>
      <c r="HE361" s="92"/>
      <c r="HF361" s="92"/>
      <c r="HG361" s="92"/>
      <c r="HH361" s="92"/>
      <c r="HI361" s="92"/>
      <c r="HJ361" s="92"/>
      <c r="HK361" s="92"/>
      <c r="HL361" s="92"/>
      <c r="HM361" s="92"/>
      <c r="HN361" s="92"/>
      <c r="HO361" s="92"/>
      <c r="HP361" s="92"/>
      <c r="HQ361" s="92"/>
      <c r="HR361" s="92"/>
      <c r="HS361" s="92"/>
      <c r="HT361" s="92"/>
      <c r="HU361" s="92"/>
      <c r="HV361" s="92"/>
      <c r="HW361" s="92"/>
      <c r="HX361" s="92"/>
      <c r="HY361" s="92"/>
      <c r="HZ361" s="92"/>
      <c r="IA361" s="92"/>
      <c r="IB361" s="92"/>
      <c r="IC361" s="92"/>
      <c r="ID361" s="92"/>
      <c r="IE361" s="92"/>
      <c r="IF361" s="92"/>
      <c r="IG361" s="92"/>
      <c r="IH361" s="92"/>
      <c r="II361" s="92"/>
      <c r="IJ361" s="92"/>
      <c r="IK361" s="92"/>
      <c r="IL361" s="92"/>
      <c r="IM361" s="92"/>
      <c r="IN361" s="92"/>
      <c r="IO361" s="92"/>
      <c r="IP361" s="92"/>
      <c r="IQ361" s="92"/>
      <c r="IR361" s="92"/>
      <c r="IS361" s="92"/>
      <c r="IT361" s="92"/>
      <c r="IU361" s="92"/>
      <c r="IV361" s="92"/>
      <c r="IW361" s="92"/>
      <c r="IX361" s="92"/>
      <c r="IY361" s="92"/>
      <c r="IZ361" s="92"/>
      <c r="JA361" s="92"/>
      <c r="JB361" s="92"/>
      <c r="JC361" s="92"/>
      <c r="JD361" s="92"/>
      <c r="JE361" s="92"/>
      <c r="JF361" s="92"/>
      <c r="JG361" s="92"/>
      <c r="JH361" s="92"/>
      <c r="JI361" s="92"/>
      <c r="JJ361" s="92"/>
      <c r="JK361" s="92"/>
      <c r="JL361" s="92"/>
      <c r="JM361" s="92"/>
      <c r="JN361" s="92"/>
      <c r="JO361" s="92"/>
      <c r="JP361" s="92"/>
      <c r="JQ361" s="92"/>
      <c r="JR361" s="92"/>
      <c r="JS361" s="92"/>
      <c r="JT361" s="92"/>
      <c r="JU361" s="92"/>
      <c r="JV361" s="92"/>
      <c r="JW361" s="92"/>
      <c r="JX361" s="92"/>
      <c r="JY361" s="92"/>
      <c r="JZ361" s="92"/>
      <c r="KA361" s="92"/>
      <c r="KB361" s="92"/>
      <c r="KC361" s="92"/>
      <c r="KD361" s="92"/>
      <c r="KE361" s="92"/>
      <c r="KF361" s="92"/>
      <c r="KG361" s="92"/>
      <c r="KH361" s="92"/>
      <c r="KI361" s="92"/>
      <c r="KJ361" s="92"/>
      <c r="KK361" s="92"/>
      <c r="KL361" s="92"/>
      <c r="KM361" s="92"/>
      <c r="KN361" s="92"/>
      <c r="KO361" s="92"/>
      <c r="KP361" s="92"/>
      <c r="KQ361" s="92"/>
      <c r="KR361" s="92"/>
      <c r="KS361" s="92"/>
      <c r="KT361" s="92"/>
      <c r="KU361" s="92"/>
      <c r="KV361" s="92"/>
      <c r="KW361" s="92"/>
      <c r="KX361" s="92"/>
      <c r="KY361" s="92"/>
      <c r="KZ361" s="92"/>
      <c r="LA361" s="92"/>
      <c r="LB361" s="92"/>
      <c r="LC361" s="92"/>
      <c r="LD361" s="92"/>
      <c r="LE361" s="92"/>
      <c r="LF361" s="92"/>
      <c r="LG361" s="92"/>
      <c r="LH361" s="92"/>
      <c r="LI361" s="92"/>
      <c r="LJ361" s="92"/>
      <c r="LK361" s="92"/>
      <c r="LL361" s="92"/>
      <c r="LM361" s="92"/>
      <c r="LN361" s="92"/>
      <c r="LO361" s="92"/>
      <c r="LP361" s="92"/>
      <c r="LQ361" s="92"/>
      <c r="LR361" s="92"/>
      <c r="LS361" s="92"/>
      <c r="LT361" s="92"/>
      <c r="LU361" s="92"/>
      <c r="LV361" s="92"/>
      <c r="LW361" s="92"/>
      <c r="LX361" s="92"/>
      <c r="LY361" s="92"/>
      <c r="LZ361" s="92"/>
      <c r="MA361" s="92"/>
      <c r="MB361" s="92"/>
      <c r="MC361" s="92"/>
      <c r="MD361" s="92"/>
      <c r="ME361" s="92"/>
      <c r="MF361" s="92"/>
      <c r="MG361" s="92"/>
      <c r="MH361" s="92"/>
      <c r="MI361" s="92"/>
      <c r="MJ361" s="92"/>
      <c r="MK361" s="92"/>
      <c r="ML361" s="92"/>
      <c r="MM361" s="92"/>
      <c r="MN361" s="92"/>
      <c r="MO361" s="92"/>
      <c r="MP361" s="92"/>
      <c r="MQ361" s="92"/>
      <c r="MR361" s="92"/>
      <c r="MS361" s="92"/>
      <c r="MT361" s="92"/>
      <c r="MU361" s="92"/>
      <c r="MV361" s="92"/>
      <c r="MW361" s="92"/>
      <c r="MX361" s="92"/>
      <c r="MY361" s="92"/>
      <c r="MZ361" s="92"/>
      <c r="NA361" s="92"/>
      <c r="NB361" s="92"/>
      <c r="NC361" s="92"/>
      <c r="ND361" s="92"/>
      <c r="NE361" s="92"/>
      <c r="NF361" s="92"/>
      <c r="NG361" s="92"/>
      <c r="NH361" s="92"/>
      <c r="NI361" s="92"/>
      <c r="NJ361" s="92"/>
      <c r="NK361" s="92"/>
      <c r="NL361" s="92"/>
      <c r="NM361" s="92"/>
      <c r="NN361" s="92"/>
      <c r="NO361" s="92"/>
      <c r="NP361" s="92"/>
      <c r="NQ361" s="92"/>
      <c r="NR361" s="92"/>
      <c r="NS361" s="92"/>
      <c r="NT361" s="92"/>
      <c r="NU361" s="92"/>
      <c r="NV361" s="92"/>
      <c r="NW361" s="92"/>
      <c r="NX361" s="92"/>
      <c r="NY361" s="92"/>
      <c r="NZ361" s="92"/>
      <c r="OA361" s="92"/>
      <c r="OB361" s="92"/>
      <c r="OC361" s="92"/>
      <c r="OD361" s="92"/>
      <c r="OE361" s="92"/>
      <c r="OF361" s="92"/>
      <c r="OG361" s="92"/>
      <c r="OH361" s="92"/>
      <c r="OI361" s="92"/>
      <c r="OJ361" s="92"/>
      <c r="OK361" s="92"/>
      <c r="OL361" s="92"/>
      <c r="OM361" s="92"/>
      <c r="ON361" s="92"/>
      <c r="OO361" s="92"/>
      <c r="OP361" s="92"/>
      <c r="OQ361" s="92"/>
      <c r="OR361" s="92"/>
      <c r="OS361" s="92"/>
      <c r="OT361" s="92"/>
      <c r="OU361" s="92"/>
      <c r="OV361" s="92"/>
      <c r="OW361" s="92"/>
      <c r="OX361" s="92"/>
      <c r="OY361" s="92"/>
      <c r="OZ361" s="92"/>
      <c r="PA361" s="92"/>
      <c r="PB361" s="92"/>
      <c r="PC361" s="92"/>
      <c r="PD361" s="92"/>
      <c r="PE361" s="92"/>
      <c r="PF361" s="92"/>
      <c r="PG361" s="92"/>
      <c r="PH361" s="92"/>
      <c r="PI361" s="92"/>
      <c r="PJ361" s="92"/>
      <c r="PK361" s="92"/>
      <c r="PL361" s="92"/>
      <c r="PM361" s="92"/>
      <c r="PN361" s="92"/>
      <c r="PO361" s="92"/>
      <c r="PP361" s="92"/>
      <c r="PQ361" s="92"/>
      <c r="PR361" s="92"/>
      <c r="PS361" s="92"/>
      <c r="PT361" s="92"/>
      <c r="PU361" s="92"/>
      <c r="PV361" s="92"/>
      <c r="PW361" s="92"/>
      <c r="PX361" s="92"/>
      <c r="PY361" s="92"/>
      <c r="PZ361" s="92"/>
      <c r="QA361" s="92"/>
      <c r="QB361" s="92"/>
      <c r="QC361" s="92"/>
      <c r="QD361" s="92"/>
      <c r="QE361" s="92"/>
      <c r="QF361" s="92"/>
      <c r="QG361" s="92"/>
      <c r="QH361" s="92"/>
      <c r="QI361" s="92"/>
      <c r="QJ361" s="92"/>
      <c r="QK361" s="92"/>
      <c r="QL361" s="92"/>
      <c r="QM361" s="92"/>
      <c r="QN361" s="92"/>
      <c r="QO361" s="92"/>
      <c r="QP361" s="92"/>
      <c r="QQ361" s="92"/>
      <c r="QR361" s="92"/>
      <c r="QS361" s="92"/>
      <c r="QT361" s="92"/>
      <c r="QU361" s="92"/>
      <c r="QV361" s="92"/>
      <c r="QW361" s="92"/>
      <c r="QX361" s="92"/>
      <c r="QY361" s="92"/>
      <c r="QZ361" s="92"/>
      <c r="RA361" s="92"/>
      <c r="RB361" s="92"/>
      <c r="RC361" s="92"/>
      <c r="RD361" s="92"/>
      <c r="RE361" s="92"/>
      <c r="RF361" s="92"/>
      <c r="RG361" s="92"/>
      <c r="RH361" s="92"/>
      <c r="RI361" s="92"/>
      <c r="RJ361" s="92"/>
      <c r="RK361" s="92"/>
      <c r="RL361" s="92"/>
      <c r="RM361" s="92"/>
      <c r="RN361" s="92"/>
      <c r="RO361" s="92"/>
      <c r="RP361" s="92"/>
      <c r="RQ361" s="92"/>
      <c r="RR361" s="92"/>
      <c r="RS361" s="92"/>
      <c r="RT361" s="92"/>
      <c r="RU361" s="92"/>
      <c r="RV361" s="92"/>
      <c r="RW361" s="92"/>
      <c r="RX361" s="92"/>
      <c r="RY361" s="92"/>
      <c r="RZ361" s="92"/>
      <c r="SA361" s="92"/>
      <c r="SB361" s="92"/>
      <c r="SC361" s="92"/>
      <c r="SD361" s="92"/>
      <c r="SE361" s="92"/>
      <c r="SF361" s="92"/>
      <c r="SG361" s="92"/>
      <c r="SH361" s="92"/>
      <c r="SI361" s="92"/>
      <c r="SJ361" s="92"/>
      <c r="SK361" s="92"/>
      <c r="SL361" s="92"/>
      <c r="SM361" s="92"/>
      <c r="SN361" s="92"/>
      <c r="SO361" s="92"/>
      <c r="SP361" s="92"/>
      <c r="SQ361" s="92"/>
      <c r="SR361" s="92"/>
      <c r="SS361" s="92"/>
      <c r="ST361" s="92"/>
      <c r="SU361" s="92"/>
      <c r="SV361" s="92"/>
      <c r="SW361" s="92"/>
      <c r="SX361" s="92"/>
      <c r="SY361" s="92"/>
      <c r="SZ361" s="92"/>
      <c r="TA361" s="92"/>
      <c r="TB361" s="92"/>
      <c r="TC361" s="92"/>
      <c r="TD361" s="92"/>
      <c r="TE361" s="92"/>
      <c r="TF361" s="92"/>
      <c r="TG361" s="92"/>
      <c r="TH361" s="92"/>
      <c r="TI361" s="92"/>
      <c r="TJ361" s="92"/>
      <c r="TK361" s="92"/>
      <c r="TL361" s="92"/>
      <c r="TM361" s="92"/>
      <c r="TN361" s="92"/>
      <c r="TO361" s="92"/>
      <c r="TP361" s="92"/>
      <c r="TQ361" s="92"/>
      <c r="TR361" s="92"/>
      <c r="TS361" s="92"/>
      <c r="TT361" s="92"/>
      <c r="TU361" s="92"/>
      <c r="TV361" s="92"/>
      <c r="TW361" s="92"/>
      <c r="TX361" s="92"/>
      <c r="TY361" s="92"/>
      <c r="TZ361" s="92"/>
      <c r="UA361" s="92"/>
      <c r="UB361" s="92"/>
      <c r="UC361" s="92"/>
      <c r="UD361" s="92"/>
      <c r="UE361" s="92"/>
      <c r="UF361" s="92"/>
      <c r="UG361" s="92"/>
      <c r="UH361" s="92"/>
      <c r="UI361" s="92"/>
      <c r="UJ361" s="92"/>
      <c r="UK361" s="92"/>
      <c r="UL361" s="92"/>
      <c r="UM361" s="92"/>
      <c r="UN361" s="92"/>
      <c r="UO361" s="92"/>
      <c r="UP361" s="92"/>
      <c r="UQ361" s="92"/>
      <c r="UR361" s="92"/>
      <c r="US361" s="92"/>
      <c r="UT361" s="92"/>
      <c r="UU361" s="92"/>
      <c r="UV361" s="92"/>
      <c r="UW361" s="92"/>
      <c r="UX361" s="92"/>
      <c r="UY361" s="92"/>
      <c r="UZ361" s="92"/>
      <c r="VA361" s="92"/>
      <c r="VB361" s="92"/>
      <c r="VC361" s="92"/>
      <c r="VD361" s="92"/>
      <c r="VE361" s="92"/>
      <c r="VF361" s="92"/>
      <c r="VG361" s="92"/>
      <c r="VH361" s="92"/>
      <c r="VI361" s="92"/>
      <c r="VJ361" s="92"/>
      <c r="VK361" s="92"/>
      <c r="VL361" s="92"/>
      <c r="VM361" s="92"/>
      <c r="VN361" s="92"/>
      <c r="VO361" s="92"/>
      <c r="VP361" s="92"/>
      <c r="VQ361" s="92"/>
      <c r="VR361" s="92"/>
      <c r="VS361" s="92"/>
      <c r="VT361" s="92"/>
      <c r="VU361" s="92"/>
      <c r="VV361" s="92"/>
      <c r="VW361" s="92"/>
      <c r="VX361" s="92"/>
      <c r="VY361" s="92"/>
      <c r="VZ361" s="92"/>
      <c r="WA361" s="92"/>
      <c r="WB361" s="92"/>
      <c r="WC361" s="92"/>
      <c r="WD361" s="92"/>
      <c r="WE361" s="92"/>
      <c r="WF361" s="92"/>
      <c r="WG361" s="92"/>
      <c r="WH361" s="92"/>
      <c r="WI361" s="92"/>
      <c r="WJ361" s="92"/>
      <c r="WK361" s="92"/>
      <c r="WL361" s="92"/>
      <c r="WM361" s="92"/>
      <c r="WN361" s="92"/>
      <c r="WO361" s="92"/>
      <c r="WP361" s="92"/>
      <c r="WQ361" s="92"/>
      <c r="WR361" s="92"/>
      <c r="WS361" s="92"/>
      <c r="WT361" s="92"/>
      <c r="WU361" s="92"/>
      <c r="WV361" s="92"/>
      <c r="WW361" s="92"/>
      <c r="WX361" s="92"/>
      <c r="WY361" s="92"/>
      <c r="WZ361" s="92"/>
      <c r="XA361" s="92"/>
      <c r="XB361" s="92"/>
      <c r="XC361" s="92"/>
      <c r="XD361" s="92"/>
      <c r="XE361" s="92"/>
      <c r="XF361" s="92"/>
      <c r="XG361" s="92"/>
      <c r="XH361" s="92"/>
      <c r="XI361" s="92"/>
      <c r="XJ361" s="92"/>
      <c r="XK361" s="92"/>
      <c r="XL361" s="92"/>
      <c r="XM361" s="92"/>
      <c r="XN361" s="92"/>
      <c r="XO361" s="92"/>
      <c r="XP361" s="92"/>
      <c r="XQ361" s="92"/>
      <c r="XR361" s="92"/>
      <c r="XS361" s="92"/>
      <c r="XT361" s="92"/>
      <c r="XU361" s="92"/>
      <c r="XV361" s="92"/>
      <c r="XW361" s="92"/>
      <c r="XX361" s="92"/>
      <c r="XY361" s="92"/>
      <c r="XZ361" s="92"/>
      <c r="YA361" s="92"/>
      <c r="YB361" s="92"/>
      <c r="YC361" s="92"/>
      <c r="YD361" s="92"/>
      <c r="YE361" s="92"/>
      <c r="YF361" s="92"/>
      <c r="YG361" s="92"/>
      <c r="YH361" s="92"/>
      <c r="YI361" s="92"/>
      <c r="YJ361" s="92"/>
      <c r="YK361" s="92"/>
      <c r="YL361" s="92"/>
      <c r="YM361" s="92"/>
      <c r="YN361" s="92"/>
      <c r="YO361" s="92"/>
      <c r="YP361" s="92"/>
      <c r="YQ361" s="92"/>
      <c r="YR361" s="92"/>
      <c r="YS361" s="92"/>
      <c r="YT361" s="92"/>
      <c r="YU361" s="92"/>
      <c r="YV361" s="92"/>
      <c r="YW361" s="92"/>
      <c r="YX361" s="92"/>
      <c r="YY361" s="92"/>
      <c r="YZ361" s="92"/>
      <c r="ZA361" s="92"/>
      <c r="ZB361" s="92"/>
      <c r="ZC361" s="92"/>
      <c r="ZD361" s="92"/>
      <c r="ZE361" s="92"/>
      <c r="ZF361" s="92"/>
      <c r="ZG361" s="92"/>
      <c r="ZH361" s="92"/>
      <c r="ZI361" s="92"/>
      <c r="ZJ361" s="92"/>
      <c r="ZK361" s="92"/>
      <c r="ZL361" s="92"/>
      <c r="ZM361" s="92"/>
      <c r="ZN361" s="92"/>
      <c r="ZO361" s="92"/>
      <c r="ZP361" s="92"/>
      <c r="ZQ361" s="92"/>
      <c r="ZR361" s="92"/>
      <c r="ZS361" s="92"/>
      <c r="ZT361" s="92"/>
      <c r="ZU361" s="92"/>
      <c r="ZV361" s="92"/>
      <c r="ZW361" s="92"/>
      <c r="ZX361" s="92"/>
      <c r="ZY361" s="92"/>
      <c r="ZZ361" s="92"/>
      <c r="AAA361" s="92"/>
      <c r="AAB361" s="92"/>
      <c r="AAC361" s="92"/>
      <c r="AAD361" s="92"/>
      <c r="AAE361" s="92"/>
      <c r="AAF361" s="92"/>
      <c r="AAG361" s="92"/>
      <c r="AAH361" s="92"/>
      <c r="AAI361" s="92"/>
      <c r="AAJ361" s="92"/>
      <c r="AAK361" s="92"/>
      <c r="AAL361" s="92"/>
      <c r="AAM361" s="92"/>
      <c r="AAN361" s="92"/>
      <c r="AAO361" s="92"/>
      <c r="AAP361" s="92"/>
      <c r="AAQ361" s="92"/>
      <c r="AAR361" s="92"/>
      <c r="AAS361" s="92"/>
      <c r="AAT361" s="92"/>
      <c r="AAU361" s="92"/>
      <c r="AAV361" s="92"/>
      <c r="AAW361" s="92"/>
      <c r="AAX361" s="92"/>
      <c r="AAY361" s="92"/>
      <c r="AAZ361" s="92"/>
      <c r="ABA361" s="92"/>
      <c r="ABB361" s="92"/>
      <c r="ABC361" s="92"/>
      <c r="ABD361" s="92"/>
      <c r="ABE361" s="92"/>
      <c r="ABF361" s="92"/>
      <c r="ABG361" s="92"/>
      <c r="ABH361" s="92"/>
      <c r="ABI361" s="92"/>
      <c r="ABJ361" s="92"/>
      <c r="ABK361" s="92"/>
      <c r="ABL361" s="92"/>
      <c r="ABM361" s="92"/>
      <c r="ABN361" s="92"/>
      <c r="ABO361" s="92"/>
      <c r="ABP361" s="92"/>
      <c r="ABQ361" s="92"/>
      <c r="ABR361" s="92"/>
      <c r="ABS361" s="92"/>
      <c r="ABT361" s="92"/>
      <c r="ABU361" s="92"/>
      <c r="ABV361" s="92"/>
      <c r="ABW361" s="92"/>
      <c r="ABX361" s="92"/>
      <c r="ABY361" s="92"/>
      <c r="ABZ361" s="92"/>
      <c r="ACA361" s="92"/>
      <c r="ACB361" s="92"/>
      <c r="ACC361" s="92"/>
      <c r="ACD361" s="92"/>
      <c r="ACE361" s="92"/>
      <c r="ACF361" s="92"/>
      <c r="ACG361" s="92"/>
      <c r="ACH361" s="92"/>
      <c r="ACI361" s="92"/>
      <c r="ACJ361" s="92"/>
      <c r="ACK361" s="92"/>
      <c r="ACL361" s="92"/>
      <c r="ACM361" s="92"/>
      <c r="ACN361" s="92"/>
      <c r="ACO361" s="92"/>
      <c r="ACP361" s="92"/>
      <c r="ACQ361" s="92"/>
      <c r="ACR361" s="92"/>
      <c r="ACS361" s="92"/>
      <c r="ACT361" s="92"/>
      <c r="ACU361" s="92"/>
      <c r="ACV361" s="92"/>
      <c r="ACW361" s="92"/>
      <c r="ACX361" s="92"/>
      <c r="ACY361" s="92"/>
      <c r="ACZ361" s="92"/>
      <c r="ADA361" s="92"/>
      <c r="ADB361" s="92"/>
      <c r="ADC361" s="92"/>
      <c r="ADD361" s="92"/>
      <c r="ADE361" s="92"/>
      <c r="ADF361" s="92"/>
      <c r="ADG361" s="92"/>
      <c r="ADH361" s="92"/>
      <c r="ADI361" s="92"/>
      <c r="ADJ361" s="92"/>
      <c r="ADK361" s="92"/>
      <c r="ADL361" s="92"/>
      <c r="ADM361" s="92"/>
      <c r="ADN361" s="92"/>
      <c r="ADO361" s="92"/>
      <c r="ADP361" s="92"/>
      <c r="ADQ361" s="92"/>
      <c r="ADR361" s="92"/>
      <c r="ADS361" s="92"/>
      <c r="ADT361" s="92"/>
      <c r="ADU361" s="92"/>
      <c r="ADV361" s="92"/>
      <c r="ADW361" s="92"/>
      <c r="ADX361" s="92"/>
      <c r="ADY361" s="92"/>
      <c r="ADZ361" s="92"/>
      <c r="AEA361" s="92"/>
      <c r="AEB361" s="92"/>
      <c r="AEC361" s="92"/>
      <c r="AED361" s="92"/>
      <c r="AEE361" s="92"/>
      <c r="AEF361" s="92"/>
      <c r="AEG361" s="92"/>
      <c r="AEH361" s="92"/>
      <c r="AEI361" s="92"/>
      <c r="AEJ361" s="92"/>
      <c r="AEK361" s="92"/>
      <c r="AEL361" s="92"/>
      <c r="AEM361" s="92"/>
      <c r="AEN361" s="92"/>
      <c r="AEO361" s="92"/>
      <c r="AEP361" s="92"/>
      <c r="AEQ361" s="92"/>
      <c r="AER361" s="92"/>
      <c r="AES361" s="92"/>
      <c r="AET361" s="92"/>
      <c r="AEU361" s="92"/>
      <c r="AEV361" s="92"/>
      <c r="AEW361" s="92"/>
      <c r="AEX361" s="92"/>
      <c r="AEY361" s="92"/>
      <c r="AEZ361" s="92"/>
      <c r="AFA361" s="92"/>
      <c r="AFB361" s="92"/>
      <c r="AFC361" s="92"/>
      <c r="AFD361" s="92"/>
      <c r="AFE361" s="92"/>
      <c r="AFF361" s="92"/>
      <c r="AFG361" s="92"/>
      <c r="AFH361" s="92"/>
      <c r="AFI361" s="92"/>
      <c r="AFJ361" s="92"/>
      <c r="AFK361" s="92"/>
      <c r="AFL361" s="92"/>
      <c r="AFM361" s="92"/>
      <c r="AFN361" s="92"/>
      <c r="AFO361" s="92"/>
      <c r="AFP361" s="92"/>
      <c r="AFQ361" s="92"/>
      <c r="AFR361" s="92"/>
      <c r="AFS361" s="92"/>
      <c r="AFT361" s="92"/>
      <c r="AFU361" s="92"/>
      <c r="AFV361" s="92"/>
      <c r="AFW361" s="92"/>
      <c r="AFX361" s="92"/>
      <c r="AFY361" s="92"/>
      <c r="AFZ361" s="92"/>
      <c r="AGA361" s="92"/>
      <c r="AGB361" s="92"/>
      <c r="AGC361" s="92"/>
      <c r="AGD361" s="92"/>
      <c r="AGE361" s="92"/>
      <c r="AGF361" s="92"/>
      <c r="AGG361" s="92"/>
      <c r="AGH361" s="92"/>
      <c r="AGI361" s="92"/>
      <c r="AGJ361" s="92"/>
      <c r="AGK361" s="92"/>
      <c r="AGL361" s="92"/>
      <c r="AGM361" s="92"/>
      <c r="AGN361" s="92"/>
      <c r="AGO361" s="92"/>
      <c r="AGP361" s="92"/>
      <c r="AGQ361" s="92"/>
      <c r="AGR361" s="92"/>
      <c r="AGS361" s="92"/>
      <c r="AGT361" s="92"/>
      <c r="AGU361" s="92"/>
      <c r="AGV361" s="92"/>
      <c r="AGW361" s="92"/>
      <c r="AGX361" s="92"/>
      <c r="AGY361" s="92"/>
      <c r="AGZ361" s="92"/>
      <c r="AHA361" s="92"/>
      <c r="AHB361" s="92"/>
      <c r="AHC361" s="92"/>
      <c r="AHD361" s="92"/>
      <c r="AHE361" s="92"/>
      <c r="AHF361" s="92"/>
      <c r="AHG361" s="92"/>
      <c r="AHH361" s="92"/>
      <c r="AHI361" s="92"/>
      <c r="AHJ361" s="92"/>
      <c r="AHK361" s="92"/>
      <c r="AHL361" s="92"/>
      <c r="AHM361" s="92"/>
      <c r="AHN361" s="92"/>
      <c r="AHO361" s="92"/>
      <c r="AHP361" s="92"/>
      <c r="AHQ361" s="92"/>
      <c r="AHR361" s="92"/>
      <c r="AHS361" s="92"/>
      <c r="AHT361" s="92"/>
      <c r="AHU361" s="92"/>
      <c r="AHV361" s="92"/>
      <c r="AHW361" s="92"/>
      <c r="AHX361" s="92"/>
      <c r="AHY361" s="92"/>
      <c r="AHZ361" s="92"/>
      <c r="AIA361" s="92"/>
      <c r="AIB361" s="92"/>
      <c r="AIC361" s="92"/>
      <c r="AID361" s="92"/>
      <c r="AIE361" s="92"/>
      <c r="AIF361" s="92"/>
      <c r="AIG361" s="92"/>
      <c r="AIH361" s="92"/>
      <c r="AII361" s="92"/>
      <c r="AIJ361" s="92"/>
      <c r="AIK361" s="92"/>
      <c r="AIL361" s="92"/>
      <c r="AIM361" s="92"/>
      <c r="AIN361" s="92"/>
      <c r="AIO361" s="92"/>
      <c r="AIP361" s="92"/>
      <c r="AIQ361" s="92"/>
      <c r="AIR361" s="92"/>
      <c r="AIS361" s="92"/>
      <c r="AIT361" s="92"/>
      <c r="AIU361" s="92"/>
      <c r="AIV361" s="92"/>
      <c r="AIW361" s="92"/>
      <c r="AIX361" s="92"/>
      <c r="AIY361" s="92"/>
      <c r="AIZ361" s="92"/>
      <c r="AJA361" s="92"/>
      <c r="AJB361" s="92"/>
      <c r="AJC361" s="92"/>
      <c r="AJD361" s="92"/>
      <c r="AJE361" s="92"/>
      <c r="AJF361" s="92"/>
      <c r="AJG361" s="92"/>
      <c r="AJH361" s="92"/>
      <c r="AJI361" s="92"/>
      <c r="AJJ361" s="92"/>
      <c r="AJK361" s="92"/>
    </row>
    <row r="362" spans="1:947" s="515" customFormat="1" ht="12.75" customHeight="1">
      <c r="A362" s="93"/>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2"/>
      <c r="EE362" s="92"/>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2"/>
      <c r="FL362" s="92"/>
      <c r="FM362" s="92"/>
      <c r="FN362" s="92"/>
      <c r="FO362" s="92"/>
      <c r="FP362" s="92"/>
      <c r="FQ362" s="92"/>
      <c r="FR362" s="92"/>
      <c r="FS362" s="92"/>
      <c r="FT362" s="92"/>
      <c r="FU362" s="92"/>
      <c r="FV362" s="92"/>
      <c r="FW362" s="92"/>
      <c r="FX362" s="92"/>
      <c r="FY362" s="92"/>
      <c r="FZ362" s="92"/>
      <c r="GA362" s="92"/>
      <c r="GB362" s="92"/>
      <c r="GC362" s="92"/>
      <c r="GD362" s="92"/>
      <c r="GE362" s="92"/>
      <c r="GF362" s="92"/>
      <c r="GG362" s="92"/>
      <c r="GH362" s="92"/>
      <c r="GI362" s="92"/>
      <c r="GJ362" s="92"/>
      <c r="GK362" s="92"/>
      <c r="GL362" s="92"/>
      <c r="GM362" s="92"/>
      <c r="GN362" s="92"/>
      <c r="GO362" s="92"/>
      <c r="GP362" s="92"/>
      <c r="GQ362" s="92"/>
      <c r="GR362" s="92"/>
      <c r="GS362" s="92"/>
      <c r="GT362" s="92"/>
      <c r="GU362" s="92"/>
      <c r="GV362" s="92"/>
      <c r="GW362" s="92"/>
      <c r="GX362" s="92"/>
      <c r="GY362" s="92"/>
      <c r="GZ362" s="92"/>
      <c r="HA362" s="92"/>
      <c r="HB362" s="92"/>
      <c r="HC362" s="92"/>
      <c r="HD362" s="92"/>
      <c r="HE362" s="92"/>
      <c r="HF362" s="92"/>
      <c r="HG362" s="92"/>
      <c r="HH362" s="92"/>
      <c r="HI362" s="92"/>
      <c r="HJ362" s="92"/>
      <c r="HK362" s="92"/>
      <c r="HL362" s="92"/>
      <c r="HM362" s="92"/>
      <c r="HN362" s="92"/>
      <c r="HO362" s="92"/>
      <c r="HP362" s="92"/>
      <c r="HQ362" s="92"/>
      <c r="HR362" s="92"/>
      <c r="HS362" s="92"/>
      <c r="HT362" s="92"/>
      <c r="HU362" s="92"/>
      <c r="HV362" s="92"/>
      <c r="HW362" s="92"/>
      <c r="HX362" s="92"/>
      <c r="HY362" s="92"/>
      <c r="HZ362" s="92"/>
      <c r="IA362" s="92"/>
      <c r="IB362" s="92"/>
      <c r="IC362" s="92"/>
      <c r="ID362" s="92"/>
      <c r="IE362" s="92"/>
      <c r="IF362" s="92"/>
      <c r="IG362" s="92"/>
      <c r="IH362" s="92"/>
      <c r="II362" s="92"/>
      <c r="IJ362" s="92"/>
      <c r="IK362" s="92"/>
      <c r="IL362" s="92"/>
      <c r="IM362" s="92"/>
      <c r="IN362" s="92"/>
      <c r="IO362" s="92"/>
      <c r="IP362" s="92"/>
      <c r="IQ362" s="92"/>
      <c r="IR362" s="92"/>
      <c r="IS362" s="92"/>
      <c r="IT362" s="92"/>
      <c r="IU362" s="92"/>
      <c r="IV362" s="92"/>
      <c r="IW362" s="92"/>
      <c r="IX362" s="92"/>
      <c r="IY362" s="92"/>
      <c r="IZ362" s="92"/>
      <c r="JA362" s="92"/>
      <c r="JB362" s="92"/>
      <c r="JC362" s="92"/>
      <c r="JD362" s="92"/>
      <c r="JE362" s="92"/>
      <c r="JF362" s="92"/>
      <c r="JG362" s="92"/>
      <c r="JH362" s="92"/>
      <c r="JI362" s="92"/>
      <c r="JJ362" s="92"/>
      <c r="JK362" s="92"/>
      <c r="JL362" s="92"/>
      <c r="JM362" s="92"/>
      <c r="JN362" s="92"/>
      <c r="JO362" s="92"/>
      <c r="JP362" s="92"/>
      <c r="JQ362" s="92"/>
      <c r="JR362" s="92"/>
      <c r="JS362" s="92"/>
      <c r="JT362" s="92"/>
      <c r="JU362" s="92"/>
      <c r="JV362" s="92"/>
      <c r="JW362" s="92"/>
      <c r="JX362" s="92"/>
      <c r="JY362" s="92"/>
      <c r="JZ362" s="92"/>
      <c r="KA362" s="92"/>
      <c r="KB362" s="92"/>
      <c r="KC362" s="92"/>
      <c r="KD362" s="92"/>
      <c r="KE362" s="92"/>
      <c r="KF362" s="92"/>
      <c r="KG362" s="92"/>
      <c r="KH362" s="92"/>
      <c r="KI362" s="92"/>
      <c r="KJ362" s="92"/>
      <c r="KK362" s="92"/>
      <c r="KL362" s="92"/>
      <c r="KM362" s="92"/>
      <c r="KN362" s="92"/>
      <c r="KO362" s="92"/>
      <c r="KP362" s="92"/>
      <c r="KQ362" s="92"/>
      <c r="KR362" s="92"/>
      <c r="KS362" s="92"/>
      <c r="KT362" s="92"/>
      <c r="KU362" s="92"/>
      <c r="KV362" s="92"/>
      <c r="KW362" s="92"/>
      <c r="KX362" s="92"/>
      <c r="KY362" s="92"/>
      <c r="KZ362" s="92"/>
      <c r="LA362" s="92"/>
      <c r="LB362" s="92"/>
      <c r="LC362" s="92"/>
      <c r="LD362" s="92"/>
      <c r="LE362" s="92"/>
      <c r="LF362" s="92"/>
      <c r="LG362" s="92"/>
      <c r="LH362" s="92"/>
      <c r="LI362" s="92"/>
      <c r="LJ362" s="92"/>
      <c r="LK362" s="92"/>
      <c r="LL362" s="92"/>
      <c r="LM362" s="92"/>
      <c r="LN362" s="92"/>
      <c r="LO362" s="92"/>
      <c r="LP362" s="92"/>
      <c r="LQ362" s="92"/>
      <c r="LR362" s="92"/>
      <c r="LS362" s="92"/>
      <c r="LT362" s="92"/>
      <c r="LU362" s="92"/>
      <c r="LV362" s="92"/>
      <c r="LW362" s="92"/>
      <c r="LX362" s="92"/>
      <c r="LY362" s="92"/>
      <c r="LZ362" s="92"/>
      <c r="MA362" s="92"/>
      <c r="MB362" s="92"/>
      <c r="MC362" s="92"/>
      <c r="MD362" s="92"/>
      <c r="ME362" s="92"/>
      <c r="MF362" s="92"/>
      <c r="MG362" s="92"/>
      <c r="MH362" s="92"/>
      <c r="MI362" s="92"/>
      <c r="MJ362" s="92"/>
      <c r="MK362" s="92"/>
      <c r="ML362" s="92"/>
      <c r="MM362" s="92"/>
      <c r="MN362" s="92"/>
      <c r="MO362" s="92"/>
      <c r="MP362" s="92"/>
      <c r="MQ362" s="92"/>
      <c r="MR362" s="92"/>
      <c r="MS362" s="92"/>
      <c r="MT362" s="92"/>
      <c r="MU362" s="92"/>
      <c r="MV362" s="92"/>
      <c r="MW362" s="92"/>
      <c r="MX362" s="92"/>
      <c r="MY362" s="92"/>
      <c r="MZ362" s="92"/>
      <c r="NA362" s="92"/>
      <c r="NB362" s="92"/>
      <c r="NC362" s="92"/>
      <c r="ND362" s="92"/>
      <c r="NE362" s="92"/>
      <c r="NF362" s="92"/>
      <c r="NG362" s="92"/>
      <c r="NH362" s="92"/>
      <c r="NI362" s="92"/>
      <c r="NJ362" s="92"/>
      <c r="NK362" s="92"/>
      <c r="NL362" s="92"/>
      <c r="NM362" s="92"/>
      <c r="NN362" s="92"/>
      <c r="NO362" s="92"/>
      <c r="NP362" s="92"/>
      <c r="NQ362" s="92"/>
      <c r="NR362" s="92"/>
      <c r="NS362" s="92"/>
      <c r="NT362" s="92"/>
      <c r="NU362" s="92"/>
      <c r="NV362" s="92"/>
      <c r="NW362" s="92"/>
      <c r="NX362" s="92"/>
      <c r="NY362" s="92"/>
      <c r="NZ362" s="92"/>
      <c r="OA362" s="92"/>
      <c r="OB362" s="92"/>
      <c r="OC362" s="92"/>
      <c r="OD362" s="92"/>
      <c r="OE362" s="92"/>
      <c r="OF362" s="92"/>
      <c r="OG362" s="92"/>
      <c r="OH362" s="92"/>
      <c r="OI362" s="92"/>
      <c r="OJ362" s="92"/>
      <c r="OK362" s="92"/>
      <c r="OL362" s="92"/>
      <c r="OM362" s="92"/>
      <c r="ON362" s="92"/>
      <c r="OO362" s="92"/>
      <c r="OP362" s="92"/>
      <c r="OQ362" s="92"/>
      <c r="OR362" s="92"/>
      <c r="OS362" s="92"/>
      <c r="OT362" s="92"/>
      <c r="OU362" s="92"/>
      <c r="OV362" s="92"/>
      <c r="OW362" s="92"/>
      <c r="OX362" s="92"/>
      <c r="OY362" s="92"/>
      <c r="OZ362" s="92"/>
      <c r="PA362" s="92"/>
      <c r="PB362" s="92"/>
      <c r="PC362" s="92"/>
      <c r="PD362" s="92"/>
      <c r="PE362" s="92"/>
      <c r="PF362" s="92"/>
      <c r="PG362" s="92"/>
      <c r="PH362" s="92"/>
      <c r="PI362" s="92"/>
      <c r="PJ362" s="92"/>
      <c r="PK362" s="92"/>
      <c r="PL362" s="92"/>
      <c r="PM362" s="92"/>
      <c r="PN362" s="92"/>
      <c r="PO362" s="92"/>
      <c r="PP362" s="92"/>
      <c r="PQ362" s="92"/>
      <c r="PR362" s="92"/>
      <c r="PS362" s="92"/>
      <c r="PT362" s="92"/>
      <c r="PU362" s="92"/>
      <c r="PV362" s="92"/>
      <c r="PW362" s="92"/>
      <c r="PX362" s="92"/>
      <c r="PY362" s="92"/>
      <c r="PZ362" s="92"/>
      <c r="QA362" s="92"/>
      <c r="QB362" s="92"/>
      <c r="QC362" s="92"/>
      <c r="QD362" s="92"/>
      <c r="QE362" s="92"/>
      <c r="QF362" s="92"/>
      <c r="QG362" s="92"/>
      <c r="QH362" s="92"/>
      <c r="QI362" s="92"/>
      <c r="QJ362" s="92"/>
      <c r="QK362" s="92"/>
      <c r="QL362" s="92"/>
      <c r="QM362" s="92"/>
      <c r="QN362" s="92"/>
      <c r="QO362" s="92"/>
      <c r="QP362" s="92"/>
      <c r="QQ362" s="92"/>
      <c r="QR362" s="92"/>
      <c r="QS362" s="92"/>
      <c r="QT362" s="92"/>
      <c r="QU362" s="92"/>
      <c r="QV362" s="92"/>
      <c r="QW362" s="92"/>
      <c r="QX362" s="92"/>
      <c r="QY362" s="92"/>
      <c r="QZ362" s="92"/>
      <c r="RA362" s="92"/>
      <c r="RB362" s="92"/>
      <c r="RC362" s="92"/>
      <c r="RD362" s="92"/>
      <c r="RE362" s="92"/>
      <c r="RF362" s="92"/>
      <c r="RG362" s="92"/>
      <c r="RH362" s="92"/>
      <c r="RI362" s="92"/>
      <c r="RJ362" s="92"/>
      <c r="RK362" s="92"/>
      <c r="RL362" s="92"/>
      <c r="RM362" s="92"/>
      <c r="RN362" s="92"/>
      <c r="RO362" s="92"/>
      <c r="RP362" s="92"/>
      <c r="RQ362" s="92"/>
      <c r="RR362" s="92"/>
      <c r="RS362" s="92"/>
      <c r="RT362" s="92"/>
      <c r="RU362" s="92"/>
      <c r="RV362" s="92"/>
      <c r="RW362" s="92"/>
      <c r="RX362" s="92"/>
      <c r="RY362" s="92"/>
      <c r="RZ362" s="92"/>
      <c r="SA362" s="92"/>
      <c r="SB362" s="92"/>
      <c r="SC362" s="92"/>
      <c r="SD362" s="92"/>
      <c r="SE362" s="92"/>
      <c r="SF362" s="92"/>
      <c r="SG362" s="92"/>
      <c r="SH362" s="92"/>
      <c r="SI362" s="92"/>
      <c r="SJ362" s="92"/>
      <c r="SK362" s="92"/>
      <c r="SL362" s="92"/>
      <c r="SM362" s="92"/>
      <c r="SN362" s="92"/>
      <c r="SO362" s="92"/>
      <c r="SP362" s="92"/>
      <c r="SQ362" s="92"/>
      <c r="SR362" s="92"/>
      <c r="SS362" s="92"/>
      <c r="ST362" s="92"/>
      <c r="SU362" s="92"/>
      <c r="SV362" s="92"/>
      <c r="SW362" s="92"/>
      <c r="SX362" s="92"/>
      <c r="SY362" s="92"/>
      <c r="SZ362" s="92"/>
      <c r="TA362" s="92"/>
      <c r="TB362" s="92"/>
      <c r="TC362" s="92"/>
      <c r="TD362" s="92"/>
      <c r="TE362" s="92"/>
      <c r="TF362" s="92"/>
      <c r="TG362" s="92"/>
      <c r="TH362" s="92"/>
      <c r="TI362" s="92"/>
      <c r="TJ362" s="92"/>
      <c r="TK362" s="92"/>
      <c r="TL362" s="92"/>
      <c r="TM362" s="92"/>
      <c r="TN362" s="92"/>
      <c r="TO362" s="92"/>
      <c r="TP362" s="92"/>
      <c r="TQ362" s="92"/>
      <c r="TR362" s="92"/>
      <c r="TS362" s="92"/>
      <c r="TT362" s="92"/>
      <c r="TU362" s="92"/>
      <c r="TV362" s="92"/>
      <c r="TW362" s="92"/>
      <c r="TX362" s="92"/>
      <c r="TY362" s="92"/>
      <c r="TZ362" s="92"/>
      <c r="UA362" s="92"/>
      <c r="UB362" s="92"/>
      <c r="UC362" s="92"/>
      <c r="UD362" s="92"/>
      <c r="UE362" s="92"/>
      <c r="UF362" s="92"/>
      <c r="UG362" s="92"/>
      <c r="UH362" s="92"/>
      <c r="UI362" s="92"/>
      <c r="UJ362" s="92"/>
      <c r="UK362" s="92"/>
      <c r="UL362" s="92"/>
      <c r="UM362" s="92"/>
      <c r="UN362" s="92"/>
      <c r="UO362" s="92"/>
      <c r="UP362" s="92"/>
      <c r="UQ362" s="92"/>
      <c r="UR362" s="92"/>
      <c r="US362" s="92"/>
      <c r="UT362" s="92"/>
      <c r="UU362" s="92"/>
      <c r="UV362" s="92"/>
      <c r="UW362" s="92"/>
      <c r="UX362" s="92"/>
      <c r="UY362" s="92"/>
      <c r="UZ362" s="92"/>
      <c r="VA362" s="92"/>
      <c r="VB362" s="92"/>
      <c r="VC362" s="92"/>
      <c r="VD362" s="92"/>
      <c r="VE362" s="92"/>
      <c r="VF362" s="92"/>
      <c r="VG362" s="92"/>
      <c r="VH362" s="92"/>
      <c r="VI362" s="92"/>
      <c r="VJ362" s="92"/>
      <c r="VK362" s="92"/>
      <c r="VL362" s="92"/>
      <c r="VM362" s="92"/>
      <c r="VN362" s="92"/>
      <c r="VO362" s="92"/>
      <c r="VP362" s="92"/>
      <c r="VQ362" s="92"/>
      <c r="VR362" s="92"/>
      <c r="VS362" s="92"/>
      <c r="VT362" s="92"/>
      <c r="VU362" s="92"/>
      <c r="VV362" s="92"/>
      <c r="VW362" s="92"/>
      <c r="VX362" s="92"/>
      <c r="VY362" s="92"/>
      <c r="VZ362" s="92"/>
      <c r="WA362" s="92"/>
      <c r="WB362" s="92"/>
      <c r="WC362" s="92"/>
      <c r="WD362" s="92"/>
      <c r="WE362" s="92"/>
      <c r="WF362" s="92"/>
      <c r="WG362" s="92"/>
      <c r="WH362" s="92"/>
      <c r="WI362" s="92"/>
      <c r="WJ362" s="92"/>
      <c r="WK362" s="92"/>
      <c r="WL362" s="92"/>
      <c r="WM362" s="92"/>
      <c r="WN362" s="92"/>
      <c r="WO362" s="92"/>
      <c r="WP362" s="92"/>
      <c r="WQ362" s="92"/>
      <c r="WR362" s="92"/>
      <c r="WS362" s="92"/>
      <c r="WT362" s="92"/>
      <c r="WU362" s="92"/>
      <c r="WV362" s="92"/>
      <c r="WW362" s="92"/>
      <c r="WX362" s="92"/>
      <c r="WY362" s="92"/>
      <c r="WZ362" s="92"/>
      <c r="XA362" s="92"/>
      <c r="XB362" s="92"/>
      <c r="XC362" s="92"/>
      <c r="XD362" s="92"/>
      <c r="XE362" s="92"/>
      <c r="XF362" s="92"/>
      <c r="XG362" s="92"/>
      <c r="XH362" s="92"/>
      <c r="XI362" s="92"/>
      <c r="XJ362" s="92"/>
      <c r="XK362" s="92"/>
      <c r="XL362" s="92"/>
      <c r="XM362" s="92"/>
      <c r="XN362" s="92"/>
      <c r="XO362" s="92"/>
      <c r="XP362" s="92"/>
      <c r="XQ362" s="92"/>
      <c r="XR362" s="92"/>
      <c r="XS362" s="92"/>
      <c r="XT362" s="92"/>
      <c r="XU362" s="92"/>
      <c r="XV362" s="92"/>
      <c r="XW362" s="92"/>
      <c r="XX362" s="92"/>
      <c r="XY362" s="92"/>
      <c r="XZ362" s="92"/>
      <c r="YA362" s="92"/>
      <c r="YB362" s="92"/>
      <c r="YC362" s="92"/>
      <c r="YD362" s="92"/>
      <c r="YE362" s="92"/>
      <c r="YF362" s="92"/>
      <c r="YG362" s="92"/>
      <c r="YH362" s="92"/>
      <c r="YI362" s="92"/>
      <c r="YJ362" s="92"/>
      <c r="YK362" s="92"/>
      <c r="YL362" s="92"/>
      <c r="YM362" s="92"/>
      <c r="YN362" s="92"/>
      <c r="YO362" s="92"/>
      <c r="YP362" s="92"/>
      <c r="YQ362" s="92"/>
      <c r="YR362" s="92"/>
      <c r="YS362" s="92"/>
      <c r="YT362" s="92"/>
      <c r="YU362" s="92"/>
      <c r="YV362" s="92"/>
      <c r="YW362" s="92"/>
      <c r="YX362" s="92"/>
      <c r="YY362" s="92"/>
      <c r="YZ362" s="92"/>
      <c r="ZA362" s="92"/>
      <c r="ZB362" s="92"/>
      <c r="ZC362" s="92"/>
      <c r="ZD362" s="92"/>
      <c r="ZE362" s="92"/>
      <c r="ZF362" s="92"/>
      <c r="ZG362" s="92"/>
      <c r="ZH362" s="92"/>
      <c r="ZI362" s="92"/>
      <c r="ZJ362" s="92"/>
      <c r="ZK362" s="92"/>
      <c r="ZL362" s="92"/>
      <c r="ZM362" s="92"/>
      <c r="ZN362" s="92"/>
      <c r="ZO362" s="92"/>
      <c r="ZP362" s="92"/>
      <c r="ZQ362" s="92"/>
      <c r="ZR362" s="92"/>
      <c r="ZS362" s="92"/>
      <c r="ZT362" s="92"/>
      <c r="ZU362" s="92"/>
      <c r="ZV362" s="92"/>
      <c r="ZW362" s="92"/>
      <c r="ZX362" s="92"/>
      <c r="ZY362" s="92"/>
      <c r="ZZ362" s="92"/>
      <c r="AAA362" s="92"/>
      <c r="AAB362" s="92"/>
      <c r="AAC362" s="92"/>
      <c r="AAD362" s="92"/>
      <c r="AAE362" s="92"/>
      <c r="AAF362" s="92"/>
      <c r="AAG362" s="92"/>
      <c r="AAH362" s="92"/>
      <c r="AAI362" s="92"/>
      <c r="AAJ362" s="92"/>
      <c r="AAK362" s="92"/>
      <c r="AAL362" s="92"/>
      <c r="AAM362" s="92"/>
      <c r="AAN362" s="92"/>
      <c r="AAO362" s="92"/>
      <c r="AAP362" s="92"/>
      <c r="AAQ362" s="92"/>
      <c r="AAR362" s="92"/>
      <c r="AAS362" s="92"/>
      <c r="AAT362" s="92"/>
      <c r="AAU362" s="92"/>
      <c r="AAV362" s="92"/>
      <c r="AAW362" s="92"/>
      <c r="AAX362" s="92"/>
      <c r="AAY362" s="92"/>
      <c r="AAZ362" s="92"/>
      <c r="ABA362" s="92"/>
      <c r="ABB362" s="92"/>
      <c r="ABC362" s="92"/>
      <c r="ABD362" s="92"/>
      <c r="ABE362" s="92"/>
      <c r="ABF362" s="92"/>
      <c r="ABG362" s="92"/>
      <c r="ABH362" s="92"/>
      <c r="ABI362" s="92"/>
      <c r="ABJ362" s="92"/>
      <c r="ABK362" s="92"/>
      <c r="ABL362" s="92"/>
      <c r="ABM362" s="92"/>
      <c r="ABN362" s="92"/>
      <c r="ABO362" s="92"/>
      <c r="ABP362" s="92"/>
      <c r="ABQ362" s="92"/>
      <c r="ABR362" s="92"/>
      <c r="ABS362" s="92"/>
      <c r="ABT362" s="92"/>
      <c r="ABU362" s="92"/>
      <c r="ABV362" s="92"/>
      <c r="ABW362" s="92"/>
      <c r="ABX362" s="92"/>
      <c r="ABY362" s="92"/>
      <c r="ABZ362" s="92"/>
      <c r="ACA362" s="92"/>
      <c r="ACB362" s="92"/>
      <c r="ACC362" s="92"/>
      <c r="ACD362" s="92"/>
      <c r="ACE362" s="92"/>
      <c r="ACF362" s="92"/>
      <c r="ACG362" s="92"/>
      <c r="ACH362" s="92"/>
      <c r="ACI362" s="92"/>
      <c r="ACJ362" s="92"/>
      <c r="ACK362" s="92"/>
      <c r="ACL362" s="92"/>
      <c r="ACM362" s="92"/>
      <c r="ACN362" s="92"/>
      <c r="ACO362" s="92"/>
      <c r="ACP362" s="92"/>
      <c r="ACQ362" s="92"/>
      <c r="ACR362" s="92"/>
      <c r="ACS362" s="92"/>
      <c r="ACT362" s="92"/>
      <c r="ACU362" s="92"/>
      <c r="ACV362" s="92"/>
      <c r="ACW362" s="92"/>
      <c r="ACX362" s="92"/>
      <c r="ACY362" s="92"/>
      <c r="ACZ362" s="92"/>
      <c r="ADA362" s="92"/>
      <c r="ADB362" s="92"/>
      <c r="ADC362" s="92"/>
      <c r="ADD362" s="92"/>
      <c r="ADE362" s="92"/>
      <c r="ADF362" s="92"/>
      <c r="ADG362" s="92"/>
      <c r="ADH362" s="92"/>
      <c r="ADI362" s="92"/>
      <c r="ADJ362" s="92"/>
      <c r="ADK362" s="92"/>
      <c r="ADL362" s="92"/>
      <c r="ADM362" s="92"/>
      <c r="ADN362" s="92"/>
      <c r="ADO362" s="92"/>
      <c r="ADP362" s="92"/>
      <c r="ADQ362" s="92"/>
      <c r="ADR362" s="92"/>
      <c r="ADS362" s="92"/>
      <c r="ADT362" s="92"/>
      <c r="ADU362" s="92"/>
      <c r="ADV362" s="92"/>
      <c r="ADW362" s="92"/>
      <c r="ADX362" s="92"/>
      <c r="ADY362" s="92"/>
      <c r="ADZ362" s="92"/>
      <c r="AEA362" s="92"/>
      <c r="AEB362" s="92"/>
      <c r="AEC362" s="92"/>
      <c r="AED362" s="92"/>
      <c r="AEE362" s="92"/>
      <c r="AEF362" s="92"/>
      <c r="AEG362" s="92"/>
      <c r="AEH362" s="92"/>
      <c r="AEI362" s="92"/>
      <c r="AEJ362" s="92"/>
      <c r="AEK362" s="92"/>
      <c r="AEL362" s="92"/>
      <c r="AEM362" s="92"/>
      <c r="AEN362" s="92"/>
      <c r="AEO362" s="92"/>
      <c r="AEP362" s="92"/>
      <c r="AEQ362" s="92"/>
      <c r="AER362" s="92"/>
      <c r="AES362" s="92"/>
      <c r="AET362" s="92"/>
      <c r="AEU362" s="92"/>
      <c r="AEV362" s="92"/>
      <c r="AEW362" s="92"/>
      <c r="AEX362" s="92"/>
      <c r="AEY362" s="92"/>
      <c r="AEZ362" s="92"/>
      <c r="AFA362" s="92"/>
      <c r="AFB362" s="92"/>
      <c r="AFC362" s="92"/>
      <c r="AFD362" s="92"/>
      <c r="AFE362" s="92"/>
      <c r="AFF362" s="92"/>
      <c r="AFG362" s="92"/>
      <c r="AFH362" s="92"/>
      <c r="AFI362" s="92"/>
      <c r="AFJ362" s="92"/>
      <c r="AFK362" s="92"/>
      <c r="AFL362" s="92"/>
      <c r="AFM362" s="92"/>
      <c r="AFN362" s="92"/>
      <c r="AFO362" s="92"/>
      <c r="AFP362" s="92"/>
      <c r="AFQ362" s="92"/>
      <c r="AFR362" s="92"/>
      <c r="AFS362" s="92"/>
      <c r="AFT362" s="92"/>
      <c r="AFU362" s="92"/>
      <c r="AFV362" s="92"/>
      <c r="AFW362" s="92"/>
      <c r="AFX362" s="92"/>
      <c r="AFY362" s="92"/>
      <c r="AFZ362" s="92"/>
      <c r="AGA362" s="92"/>
      <c r="AGB362" s="92"/>
      <c r="AGC362" s="92"/>
      <c r="AGD362" s="92"/>
      <c r="AGE362" s="92"/>
      <c r="AGF362" s="92"/>
      <c r="AGG362" s="92"/>
      <c r="AGH362" s="92"/>
      <c r="AGI362" s="92"/>
      <c r="AGJ362" s="92"/>
      <c r="AGK362" s="92"/>
      <c r="AGL362" s="92"/>
      <c r="AGM362" s="92"/>
      <c r="AGN362" s="92"/>
      <c r="AGO362" s="92"/>
      <c r="AGP362" s="92"/>
      <c r="AGQ362" s="92"/>
      <c r="AGR362" s="92"/>
      <c r="AGS362" s="92"/>
      <c r="AGT362" s="92"/>
      <c r="AGU362" s="92"/>
      <c r="AGV362" s="92"/>
      <c r="AGW362" s="92"/>
      <c r="AGX362" s="92"/>
      <c r="AGY362" s="92"/>
      <c r="AGZ362" s="92"/>
      <c r="AHA362" s="92"/>
      <c r="AHB362" s="92"/>
      <c r="AHC362" s="92"/>
      <c r="AHD362" s="92"/>
      <c r="AHE362" s="92"/>
      <c r="AHF362" s="92"/>
      <c r="AHG362" s="92"/>
      <c r="AHH362" s="92"/>
      <c r="AHI362" s="92"/>
      <c r="AHJ362" s="92"/>
      <c r="AHK362" s="92"/>
      <c r="AHL362" s="92"/>
      <c r="AHM362" s="92"/>
      <c r="AHN362" s="92"/>
      <c r="AHO362" s="92"/>
      <c r="AHP362" s="92"/>
      <c r="AHQ362" s="92"/>
      <c r="AHR362" s="92"/>
      <c r="AHS362" s="92"/>
      <c r="AHT362" s="92"/>
      <c r="AHU362" s="92"/>
      <c r="AHV362" s="92"/>
      <c r="AHW362" s="92"/>
      <c r="AHX362" s="92"/>
      <c r="AHY362" s="92"/>
      <c r="AHZ362" s="92"/>
      <c r="AIA362" s="92"/>
      <c r="AIB362" s="92"/>
      <c r="AIC362" s="92"/>
      <c r="AID362" s="92"/>
      <c r="AIE362" s="92"/>
      <c r="AIF362" s="92"/>
      <c r="AIG362" s="92"/>
      <c r="AIH362" s="92"/>
      <c r="AII362" s="92"/>
      <c r="AIJ362" s="92"/>
      <c r="AIK362" s="92"/>
      <c r="AIL362" s="92"/>
      <c r="AIM362" s="92"/>
      <c r="AIN362" s="92"/>
      <c r="AIO362" s="92"/>
      <c r="AIP362" s="92"/>
      <c r="AIQ362" s="92"/>
      <c r="AIR362" s="92"/>
      <c r="AIS362" s="92"/>
      <c r="AIT362" s="92"/>
      <c r="AIU362" s="92"/>
      <c r="AIV362" s="92"/>
      <c r="AIW362" s="92"/>
      <c r="AIX362" s="92"/>
      <c r="AIY362" s="92"/>
      <c r="AIZ362" s="92"/>
      <c r="AJA362" s="92"/>
      <c r="AJB362" s="92"/>
      <c r="AJC362" s="92"/>
      <c r="AJD362" s="92"/>
      <c r="AJE362" s="92"/>
      <c r="AJF362" s="92"/>
      <c r="AJG362" s="92"/>
      <c r="AJH362" s="92"/>
      <c r="AJI362" s="92"/>
      <c r="AJJ362" s="92"/>
      <c r="AJK362" s="92"/>
    </row>
    <row r="363" spans="1:947" s="515" customFormat="1" ht="12.75" customHeight="1">
      <c r="A363" s="93"/>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c r="CM363" s="92"/>
      <c r="CN363" s="92"/>
      <c r="CO363" s="92"/>
      <c r="CP363" s="92"/>
      <c r="CQ363" s="92"/>
      <c r="CR363" s="92"/>
      <c r="CS363" s="92"/>
      <c r="CT363" s="92"/>
      <c r="CU363" s="92"/>
      <c r="CV363" s="92"/>
      <c r="CW363" s="92"/>
      <c r="CX363" s="92"/>
      <c r="CY363" s="92"/>
      <c r="CZ363" s="92"/>
      <c r="DA363" s="92"/>
      <c r="DB363" s="92"/>
      <c r="DC363" s="92"/>
      <c r="DD363" s="92"/>
      <c r="DE363" s="92"/>
      <c r="DF363" s="92"/>
      <c r="DG363" s="92"/>
      <c r="DH363" s="92"/>
      <c r="DI363" s="92"/>
      <c r="DJ363" s="92"/>
      <c r="DK363" s="92"/>
      <c r="DL363" s="92"/>
      <c r="DM363" s="92"/>
      <c r="DN363" s="92"/>
      <c r="DO363" s="92"/>
      <c r="DP363" s="92"/>
      <c r="DQ363" s="92"/>
      <c r="DR363" s="92"/>
      <c r="DS363" s="92"/>
      <c r="DT363" s="92"/>
      <c r="DU363" s="92"/>
      <c r="DV363" s="92"/>
      <c r="DW363" s="92"/>
      <c r="DX363" s="92"/>
      <c r="DY363" s="92"/>
      <c r="DZ363" s="92"/>
      <c r="EA363" s="92"/>
      <c r="EB363" s="92"/>
      <c r="EC363" s="92"/>
      <c r="ED363" s="92"/>
      <c r="EE363" s="92"/>
      <c r="EF363" s="92"/>
      <c r="EG363" s="92"/>
      <c r="EH363" s="92"/>
      <c r="EI363" s="92"/>
      <c r="EJ363" s="92"/>
      <c r="EK363" s="92"/>
      <c r="EL363" s="92"/>
      <c r="EM363" s="92"/>
      <c r="EN363" s="92"/>
      <c r="EO363" s="92"/>
      <c r="EP363" s="92"/>
      <c r="EQ363" s="92"/>
      <c r="ER363" s="92"/>
      <c r="ES363" s="92"/>
      <c r="ET363" s="92"/>
      <c r="EU363" s="92"/>
      <c r="EV363" s="92"/>
      <c r="EW363" s="92"/>
      <c r="EX363" s="92"/>
      <c r="EY363" s="92"/>
      <c r="EZ363" s="92"/>
      <c r="FA363" s="92"/>
      <c r="FB363" s="92"/>
      <c r="FC363" s="92"/>
      <c r="FD363" s="92"/>
      <c r="FE363" s="92"/>
      <c r="FF363" s="92"/>
      <c r="FG363" s="92"/>
      <c r="FH363" s="92"/>
      <c r="FI363" s="92"/>
      <c r="FJ363" s="92"/>
      <c r="FK363" s="92"/>
      <c r="FL363" s="92"/>
      <c r="FM363" s="92"/>
      <c r="FN363" s="92"/>
      <c r="FO363" s="92"/>
      <c r="FP363" s="92"/>
      <c r="FQ363" s="92"/>
      <c r="FR363" s="92"/>
      <c r="FS363" s="92"/>
      <c r="FT363" s="92"/>
      <c r="FU363" s="92"/>
      <c r="FV363" s="92"/>
      <c r="FW363" s="92"/>
      <c r="FX363" s="92"/>
      <c r="FY363" s="92"/>
      <c r="FZ363" s="92"/>
      <c r="GA363" s="92"/>
      <c r="GB363" s="92"/>
      <c r="GC363" s="92"/>
      <c r="GD363" s="92"/>
      <c r="GE363" s="92"/>
      <c r="GF363" s="92"/>
      <c r="GG363" s="92"/>
      <c r="GH363" s="92"/>
      <c r="GI363" s="92"/>
      <c r="GJ363" s="92"/>
      <c r="GK363" s="92"/>
      <c r="GL363" s="92"/>
      <c r="GM363" s="92"/>
      <c r="GN363" s="92"/>
      <c r="GO363" s="92"/>
      <c r="GP363" s="92"/>
      <c r="GQ363" s="92"/>
      <c r="GR363" s="92"/>
      <c r="GS363" s="92"/>
      <c r="GT363" s="92"/>
      <c r="GU363" s="92"/>
      <c r="GV363" s="92"/>
      <c r="GW363" s="92"/>
      <c r="GX363" s="92"/>
      <c r="GY363" s="92"/>
      <c r="GZ363" s="92"/>
      <c r="HA363" s="92"/>
      <c r="HB363" s="92"/>
      <c r="HC363" s="92"/>
      <c r="HD363" s="92"/>
      <c r="HE363" s="92"/>
      <c r="HF363" s="92"/>
      <c r="HG363" s="92"/>
      <c r="HH363" s="92"/>
      <c r="HI363" s="92"/>
      <c r="HJ363" s="92"/>
      <c r="HK363" s="92"/>
      <c r="HL363" s="92"/>
      <c r="HM363" s="92"/>
      <c r="HN363" s="92"/>
      <c r="HO363" s="92"/>
      <c r="HP363" s="92"/>
      <c r="HQ363" s="92"/>
      <c r="HR363" s="92"/>
      <c r="HS363" s="92"/>
      <c r="HT363" s="92"/>
      <c r="HU363" s="92"/>
      <c r="HV363" s="92"/>
      <c r="HW363" s="92"/>
      <c r="HX363" s="92"/>
      <c r="HY363" s="92"/>
      <c r="HZ363" s="92"/>
      <c r="IA363" s="92"/>
      <c r="IB363" s="92"/>
      <c r="IC363" s="92"/>
      <c r="ID363" s="92"/>
      <c r="IE363" s="92"/>
      <c r="IF363" s="92"/>
      <c r="IG363" s="92"/>
      <c r="IH363" s="92"/>
      <c r="II363" s="92"/>
      <c r="IJ363" s="92"/>
      <c r="IK363" s="92"/>
      <c r="IL363" s="92"/>
      <c r="IM363" s="92"/>
      <c r="IN363" s="92"/>
      <c r="IO363" s="92"/>
      <c r="IP363" s="92"/>
      <c r="IQ363" s="92"/>
      <c r="IR363" s="92"/>
      <c r="IS363" s="92"/>
      <c r="IT363" s="92"/>
      <c r="IU363" s="92"/>
      <c r="IV363" s="92"/>
      <c r="IW363" s="92"/>
      <c r="IX363" s="92"/>
      <c r="IY363" s="92"/>
      <c r="IZ363" s="92"/>
      <c r="JA363" s="92"/>
      <c r="JB363" s="92"/>
      <c r="JC363" s="92"/>
      <c r="JD363" s="92"/>
      <c r="JE363" s="92"/>
      <c r="JF363" s="92"/>
      <c r="JG363" s="92"/>
      <c r="JH363" s="92"/>
      <c r="JI363" s="92"/>
      <c r="JJ363" s="92"/>
      <c r="JK363" s="92"/>
      <c r="JL363" s="92"/>
      <c r="JM363" s="92"/>
      <c r="JN363" s="92"/>
      <c r="JO363" s="92"/>
      <c r="JP363" s="92"/>
      <c r="JQ363" s="92"/>
      <c r="JR363" s="92"/>
      <c r="JS363" s="92"/>
      <c r="JT363" s="92"/>
      <c r="JU363" s="92"/>
      <c r="JV363" s="92"/>
      <c r="JW363" s="92"/>
      <c r="JX363" s="92"/>
      <c r="JY363" s="92"/>
      <c r="JZ363" s="92"/>
      <c r="KA363" s="92"/>
      <c r="KB363" s="92"/>
      <c r="KC363" s="92"/>
      <c r="KD363" s="92"/>
      <c r="KE363" s="92"/>
      <c r="KF363" s="92"/>
      <c r="KG363" s="92"/>
      <c r="KH363" s="92"/>
      <c r="KI363" s="92"/>
      <c r="KJ363" s="92"/>
      <c r="KK363" s="92"/>
      <c r="KL363" s="92"/>
      <c r="KM363" s="92"/>
      <c r="KN363" s="92"/>
      <c r="KO363" s="92"/>
      <c r="KP363" s="92"/>
      <c r="KQ363" s="92"/>
      <c r="KR363" s="92"/>
      <c r="KS363" s="92"/>
      <c r="KT363" s="92"/>
      <c r="KU363" s="92"/>
      <c r="KV363" s="92"/>
      <c r="KW363" s="92"/>
      <c r="KX363" s="92"/>
      <c r="KY363" s="92"/>
      <c r="KZ363" s="92"/>
      <c r="LA363" s="92"/>
      <c r="LB363" s="92"/>
      <c r="LC363" s="92"/>
      <c r="LD363" s="92"/>
      <c r="LE363" s="92"/>
      <c r="LF363" s="92"/>
      <c r="LG363" s="92"/>
      <c r="LH363" s="92"/>
      <c r="LI363" s="92"/>
      <c r="LJ363" s="92"/>
      <c r="LK363" s="92"/>
      <c r="LL363" s="92"/>
      <c r="LM363" s="92"/>
      <c r="LN363" s="92"/>
      <c r="LO363" s="92"/>
      <c r="LP363" s="92"/>
      <c r="LQ363" s="92"/>
      <c r="LR363" s="92"/>
      <c r="LS363" s="92"/>
      <c r="LT363" s="92"/>
      <c r="LU363" s="92"/>
      <c r="LV363" s="92"/>
      <c r="LW363" s="92"/>
      <c r="LX363" s="92"/>
      <c r="LY363" s="92"/>
      <c r="LZ363" s="92"/>
      <c r="MA363" s="92"/>
      <c r="MB363" s="92"/>
      <c r="MC363" s="92"/>
      <c r="MD363" s="92"/>
      <c r="ME363" s="92"/>
      <c r="MF363" s="92"/>
      <c r="MG363" s="92"/>
      <c r="MH363" s="92"/>
      <c r="MI363" s="92"/>
      <c r="MJ363" s="92"/>
      <c r="MK363" s="92"/>
      <c r="ML363" s="92"/>
      <c r="MM363" s="92"/>
      <c r="MN363" s="92"/>
      <c r="MO363" s="92"/>
      <c r="MP363" s="92"/>
      <c r="MQ363" s="92"/>
      <c r="MR363" s="92"/>
      <c r="MS363" s="92"/>
      <c r="MT363" s="92"/>
      <c r="MU363" s="92"/>
      <c r="MV363" s="92"/>
      <c r="MW363" s="92"/>
      <c r="MX363" s="92"/>
      <c r="MY363" s="92"/>
      <c r="MZ363" s="92"/>
      <c r="NA363" s="92"/>
      <c r="NB363" s="92"/>
      <c r="NC363" s="92"/>
      <c r="ND363" s="92"/>
      <c r="NE363" s="92"/>
      <c r="NF363" s="92"/>
      <c r="NG363" s="92"/>
      <c r="NH363" s="92"/>
      <c r="NI363" s="92"/>
      <c r="NJ363" s="92"/>
      <c r="NK363" s="92"/>
      <c r="NL363" s="92"/>
      <c r="NM363" s="92"/>
      <c r="NN363" s="92"/>
      <c r="NO363" s="92"/>
      <c r="NP363" s="92"/>
      <c r="NQ363" s="92"/>
      <c r="NR363" s="92"/>
      <c r="NS363" s="92"/>
      <c r="NT363" s="92"/>
      <c r="NU363" s="92"/>
      <c r="NV363" s="92"/>
      <c r="NW363" s="92"/>
      <c r="NX363" s="92"/>
      <c r="NY363" s="92"/>
      <c r="NZ363" s="92"/>
      <c r="OA363" s="92"/>
      <c r="OB363" s="92"/>
      <c r="OC363" s="92"/>
      <c r="OD363" s="92"/>
      <c r="OE363" s="92"/>
      <c r="OF363" s="92"/>
      <c r="OG363" s="92"/>
      <c r="OH363" s="92"/>
      <c r="OI363" s="92"/>
      <c r="OJ363" s="92"/>
      <c r="OK363" s="92"/>
      <c r="OL363" s="92"/>
      <c r="OM363" s="92"/>
      <c r="ON363" s="92"/>
      <c r="OO363" s="92"/>
      <c r="OP363" s="92"/>
      <c r="OQ363" s="92"/>
      <c r="OR363" s="92"/>
      <c r="OS363" s="92"/>
      <c r="OT363" s="92"/>
      <c r="OU363" s="92"/>
      <c r="OV363" s="92"/>
      <c r="OW363" s="92"/>
      <c r="OX363" s="92"/>
      <c r="OY363" s="92"/>
      <c r="OZ363" s="92"/>
      <c r="PA363" s="92"/>
      <c r="PB363" s="92"/>
      <c r="PC363" s="92"/>
      <c r="PD363" s="92"/>
      <c r="PE363" s="92"/>
      <c r="PF363" s="92"/>
      <c r="PG363" s="92"/>
      <c r="PH363" s="92"/>
      <c r="PI363" s="92"/>
      <c r="PJ363" s="92"/>
      <c r="PK363" s="92"/>
      <c r="PL363" s="92"/>
      <c r="PM363" s="92"/>
      <c r="PN363" s="92"/>
      <c r="PO363" s="92"/>
      <c r="PP363" s="92"/>
      <c r="PQ363" s="92"/>
      <c r="PR363" s="92"/>
      <c r="PS363" s="92"/>
      <c r="PT363" s="92"/>
      <c r="PU363" s="92"/>
      <c r="PV363" s="92"/>
      <c r="PW363" s="92"/>
      <c r="PX363" s="92"/>
      <c r="PY363" s="92"/>
      <c r="PZ363" s="92"/>
      <c r="QA363" s="92"/>
      <c r="QB363" s="92"/>
      <c r="QC363" s="92"/>
      <c r="QD363" s="92"/>
      <c r="QE363" s="92"/>
      <c r="QF363" s="92"/>
      <c r="QG363" s="92"/>
      <c r="QH363" s="92"/>
      <c r="QI363" s="92"/>
      <c r="QJ363" s="92"/>
      <c r="QK363" s="92"/>
      <c r="QL363" s="92"/>
      <c r="QM363" s="92"/>
      <c r="QN363" s="92"/>
      <c r="QO363" s="92"/>
      <c r="QP363" s="92"/>
      <c r="QQ363" s="92"/>
      <c r="QR363" s="92"/>
      <c r="QS363" s="92"/>
      <c r="QT363" s="92"/>
      <c r="QU363" s="92"/>
      <c r="QV363" s="92"/>
      <c r="QW363" s="92"/>
      <c r="QX363" s="92"/>
      <c r="QY363" s="92"/>
      <c r="QZ363" s="92"/>
      <c r="RA363" s="92"/>
      <c r="RB363" s="92"/>
      <c r="RC363" s="92"/>
      <c r="RD363" s="92"/>
      <c r="RE363" s="92"/>
      <c r="RF363" s="92"/>
      <c r="RG363" s="92"/>
      <c r="RH363" s="92"/>
      <c r="RI363" s="92"/>
      <c r="RJ363" s="92"/>
      <c r="RK363" s="92"/>
      <c r="RL363" s="92"/>
      <c r="RM363" s="92"/>
      <c r="RN363" s="92"/>
      <c r="RO363" s="92"/>
      <c r="RP363" s="92"/>
      <c r="RQ363" s="92"/>
      <c r="RR363" s="92"/>
      <c r="RS363" s="92"/>
      <c r="RT363" s="92"/>
      <c r="RU363" s="92"/>
      <c r="RV363" s="92"/>
      <c r="RW363" s="92"/>
      <c r="RX363" s="92"/>
      <c r="RY363" s="92"/>
      <c r="RZ363" s="92"/>
      <c r="SA363" s="92"/>
      <c r="SB363" s="92"/>
      <c r="SC363" s="92"/>
      <c r="SD363" s="92"/>
      <c r="SE363" s="92"/>
      <c r="SF363" s="92"/>
      <c r="SG363" s="92"/>
      <c r="SH363" s="92"/>
      <c r="SI363" s="92"/>
      <c r="SJ363" s="92"/>
      <c r="SK363" s="92"/>
      <c r="SL363" s="92"/>
      <c r="SM363" s="92"/>
      <c r="SN363" s="92"/>
      <c r="SO363" s="92"/>
      <c r="SP363" s="92"/>
      <c r="SQ363" s="92"/>
      <c r="SR363" s="92"/>
      <c r="SS363" s="92"/>
      <c r="ST363" s="92"/>
      <c r="SU363" s="92"/>
      <c r="SV363" s="92"/>
      <c r="SW363" s="92"/>
      <c r="SX363" s="92"/>
      <c r="SY363" s="92"/>
      <c r="SZ363" s="92"/>
      <c r="TA363" s="92"/>
      <c r="TB363" s="92"/>
      <c r="TC363" s="92"/>
      <c r="TD363" s="92"/>
      <c r="TE363" s="92"/>
      <c r="TF363" s="92"/>
      <c r="TG363" s="92"/>
      <c r="TH363" s="92"/>
      <c r="TI363" s="92"/>
      <c r="TJ363" s="92"/>
      <c r="TK363" s="92"/>
      <c r="TL363" s="92"/>
      <c r="TM363" s="92"/>
      <c r="TN363" s="92"/>
      <c r="TO363" s="92"/>
      <c r="TP363" s="92"/>
      <c r="TQ363" s="92"/>
      <c r="TR363" s="92"/>
      <c r="TS363" s="92"/>
      <c r="TT363" s="92"/>
      <c r="TU363" s="92"/>
      <c r="TV363" s="92"/>
      <c r="TW363" s="92"/>
      <c r="TX363" s="92"/>
      <c r="TY363" s="92"/>
      <c r="TZ363" s="92"/>
      <c r="UA363" s="92"/>
      <c r="UB363" s="92"/>
      <c r="UC363" s="92"/>
      <c r="UD363" s="92"/>
      <c r="UE363" s="92"/>
      <c r="UF363" s="92"/>
      <c r="UG363" s="92"/>
      <c r="UH363" s="92"/>
      <c r="UI363" s="92"/>
      <c r="UJ363" s="92"/>
      <c r="UK363" s="92"/>
      <c r="UL363" s="92"/>
      <c r="UM363" s="92"/>
      <c r="UN363" s="92"/>
      <c r="UO363" s="92"/>
      <c r="UP363" s="92"/>
      <c r="UQ363" s="92"/>
      <c r="UR363" s="92"/>
      <c r="US363" s="92"/>
      <c r="UT363" s="92"/>
      <c r="UU363" s="92"/>
      <c r="UV363" s="92"/>
      <c r="UW363" s="92"/>
      <c r="UX363" s="92"/>
      <c r="UY363" s="92"/>
      <c r="UZ363" s="92"/>
      <c r="VA363" s="92"/>
      <c r="VB363" s="92"/>
      <c r="VC363" s="92"/>
      <c r="VD363" s="92"/>
      <c r="VE363" s="92"/>
      <c r="VF363" s="92"/>
      <c r="VG363" s="92"/>
      <c r="VH363" s="92"/>
      <c r="VI363" s="92"/>
      <c r="VJ363" s="92"/>
      <c r="VK363" s="92"/>
      <c r="VL363" s="92"/>
      <c r="VM363" s="92"/>
      <c r="VN363" s="92"/>
      <c r="VO363" s="92"/>
      <c r="VP363" s="92"/>
      <c r="VQ363" s="92"/>
      <c r="VR363" s="92"/>
      <c r="VS363" s="92"/>
      <c r="VT363" s="92"/>
      <c r="VU363" s="92"/>
      <c r="VV363" s="92"/>
      <c r="VW363" s="92"/>
      <c r="VX363" s="92"/>
      <c r="VY363" s="92"/>
      <c r="VZ363" s="92"/>
      <c r="WA363" s="92"/>
      <c r="WB363" s="92"/>
      <c r="WC363" s="92"/>
      <c r="WD363" s="92"/>
      <c r="WE363" s="92"/>
      <c r="WF363" s="92"/>
      <c r="WG363" s="92"/>
      <c r="WH363" s="92"/>
      <c r="WI363" s="92"/>
      <c r="WJ363" s="92"/>
      <c r="WK363" s="92"/>
      <c r="WL363" s="92"/>
      <c r="WM363" s="92"/>
      <c r="WN363" s="92"/>
      <c r="WO363" s="92"/>
      <c r="WP363" s="92"/>
      <c r="WQ363" s="92"/>
      <c r="WR363" s="92"/>
      <c r="WS363" s="92"/>
      <c r="WT363" s="92"/>
      <c r="WU363" s="92"/>
      <c r="WV363" s="92"/>
      <c r="WW363" s="92"/>
      <c r="WX363" s="92"/>
      <c r="WY363" s="92"/>
      <c r="WZ363" s="92"/>
      <c r="XA363" s="92"/>
      <c r="XB363" s="92"/>
      <c r="XC363" s="92"/>
      <c r="XD363" s="92"/>
      <c r="XE363" s="92"/>
      <c r="XF363" s="92"/>
      <c r="XG363" s="92"/>
      <c r="XH363" s="92"/>
      <c r="XI363" s="92"/>
      <c r="XJ363" s="92"/>
      <c r="XK363" s="92"/>
      <c r="XL363" s="92"/>
      <c r="XM363" s="92"/>
      <c r="XN363" s="92"/>
      <c r="XO363" s="92"/>
      <c r="XP363" s="92"/>
      <c r="XQ363" s="92"/>
      <c r="XR363" s="92"/>
      <c r="XS363" s="92"/>
      <c r="XT363" s="92"/>
      <c r="XU363" s="92"/>
      <c r="XV363" s="92"/>
      <c r="XW363" s="92"/>
      <c r="XX363" s="92"/>
      <c r="XY363" s="92"/>
      <c r="XZ363" s="92"/>
      <c r="YA363" s="92"/>
      <c r="YB363" s="92"/>
      <c r="YC363" s="92"/>
      <c r="YD363" s="92"/>
      <c r="YE363" s="92"/>
      <c r="YF363" s="92"/>
      <c r="YG363" s="92"/>
      <c r="YH363" s="92"/>
      <c r="YI363" s="92"/>
      <c r="YJ363" s="92"/>
      <c r="YK363" s="92"/>
      <c r="YL363" s="92"/>
      <c r="YM363" s="92"/>
      <c r="YN363" s="92"/>
      <c r="YO363" s="92"/>
      <c r="YP363" s="92"/>
      <c r="YQ363" s="92"/>
      <c r="YR363" s="92"/>
      <c r="YS363" s="92"/>
      <c r="YT363" s="92"/>
      <c r="YU363" s="92"/>
      <c r="YV363" s="92"/>
      <c r="YW363" s="92"/>
      <c r="YX363" s="92"/>
      <c r="YY363" s="92"/>
      <c r="YZ363" s="92"/>
      <c r="ZA363" s="92"/>
      <c r="ZB363" s="92"/>
      <c r="ZC363" s="92"/>
      <c r="ZD363" s="92"/>
      <c r="ZE363" s="92"/>
      <c r="ZF363" s="92"/>
      <c r="ZG363" s="92"/>
      <c r="ZH363" s="92"/>
      <c r="ZI363" s="92"/>
      <c r="ZJ363" s="92"/>
      <c r="ZK363" s="92"/>
      <c r="ZL363" s="92"/>
      <c r="ZM363" s="92"/>
      <c r="ZN363" s="92"/>
      <c r="ZO363" s="92"/>
      <c r="ZP363" s="92"/>
      <c r="ZQ363" s="92"/>
      <c r="ZR363" s="92"/>
      <c r="ZS363" s="92"/>
      <c r="ZT363" s="92"/>
      <c r="ZU363" s="92"/>
      <c r="ZV363" s="92"/>
      <c r="ZW363" s="92"/>
      <c r="ZX363" s="92"/>
      <c r="ZY363" s="92"/>
      <c r="ZZ363" s="92"/>
      <c r="AAA363" s="92"/>
      <c r="AAB363" s="92"/>
      <c r="AAC363" s="92"/>
      <c r="AAD363" s="92"/>
      <c r="AAE363" s="92"/>
      <c r="AAF363" s="92"/>
      <c r="AAG363" s="92"/>
      <c r="AAH363" s="92"/>
      <c r="AAI363" s="92"/>
      <c r="AAJ363" s="92"/>
      <c r="AAK363" s="92"/>
      <c r="AAL363" s="92"/>
      <c r="AAM363" s="92"/>
      <c r="AAN363" s="92"/>
      <c r="AAO363" s="92"/>
      <c r="AAP363" s="92"/>
      <c r="AAQ363" s="92"/>
      <c r="AAR363" s="92"/>
      <c r="AAS363" s="92"/>
      <c r="AAT363" s="92"/>
      <c r="AAU363" s="92"/>
      <c r="AAV363" s="92"/>
      <c r="AAW363" s="92"/>
      <c r="AAX363" s="92"/>
      <c r="AAY363" s="92"/>
      <c r="AAZ363" s="92"/>
      <c r="ABA363" s="92"/>
      <c r="ABB363" s="92"/>
      <c r="ABC363" s="92"/>
      <c r="ABD363" s="92"/>
      <c r="ABE363" s="92"/>
      <c r="ABF363" s="92"/>
      <c r="ABG363" s="92"/>
      <c r="ABH363" s="92"/>
      <c r="ABI363" s="92"/>
      <c r="ABJ363" s="92"/>
      <c r="ABK363" s="92"/>
      <c r="ABL363" s="92"/>
      <c r="ABM363" s="92"/>
      <c r="ABN363" s="92"/>
      <c r="ABO363" s="92"/>
      <c r="ABP363" s="92"/>
      <c r="ABQ363" s="92"/>
      <c r="ABR363" s="92"/>
      <c r="ABS363" s="92"/>
      <c r="ABT363" s="92"/>
      <c r="ABU363" s="92"/>
      <c r="ABV363" s="92"/>
      <c r="ABW363" s="92"/>
      <c r="ABX363" s="92"/>
      <c r="ABY363" s="92"/>
      <c r="ABZ363" s="92"/>
      <c r="ACA363" s="92"/>
      <c r="ACB363" s="92"/>
      <c r="ACC363" s="92"/>
      <c r="ACD363" s="92"/>
      <c r="ACE363" s="92"/>
      <c r="ACF363" s="92"/>
      <c r="ACG363" s="92"/>
      <c r="ACH363" s="92"/>
      <c r="ACI363" s="92"/>
      <c r="ACJ363" s="92"/>
      <c r="ACK363" s="92"/>
      <c r="ACL363" s="92"/>
      <c r="ACM363" s="92"/>
      <c r="ACN363" s="92"/>
      <c r="ACO363" s="92"/>
      <c r="ACP363" s="92"/>
      <c r="ACQ363" s="92"/>
      <c r="ACR363" s="92"/>
      <c r="ACS363" s="92"/>
      <c r="ACT363" s="92"/>
      <c r="ACU363" s="92"/>
      <c r="ACV363" s="92"/>
      <c r="ACW363" s="92"/>
      <c r="ACX363" s="92"/>
      <c r="ACY363" s="92"/>
      <c r="ACZ363" s="92"/>
      <c r="ADA363" s="92"/>
      <c r="ADB363" s="92"/>
      <c r="ADC363" s="92"/>
      <c r="ADD363" s="92"/>
      <c r="ADE363" s="92"/>
      <c r="ADF363" s="92"/>
      <c r="ADG363" s="92"/>
      <c r="ADH363" s="92"/>
      <c r="ADI363" s="92"/>
      <c r="ADJ363" s="92"/>
      <c r="ADK363" s="92"/>
      <c r="ADL363" s="92"/>
      <c r="ADM363" s="92"/>
      <c r="ADN363" s="92"/>
      <c r="ADO363" s="92"/>
      <c r="ADP363" s="92"/>
      <c r="ADQ363" s="92"/>
      <c r="ADR363" s="92"/>
      <c r="ADS363" s="92"/>
      <c r="ADT363" s="92"/>
      <c r="ADU363" s="92"/>
      <c r="ADV363" s="92"/>
      <c r="ADW363" s="92"/>
      <c r="ADX363" s="92"/>
      <c r="ADY363" s="92"/>
      <c r="ADZ363" s="92"/>
      <c r="AEA363" s="92"/>
      <c r="AEB363" s="92"/>
      <c r="AEC363" s="92"/>
      <c r="AED363" s="92"/>
      <c r="AEE363" s="92"/>
      <c r="AEF363" s="92"/>
      <c r="AEG363" s="92"/>
      <c r="AEH363" s="92"/>
      <c r="AEI363" s="92"/>
      <c r="AEJ363" s="92"/>
      <c r="AEK363" s="92"/>
      <c r="AEL363" s="92"/>
      <c r="AEM363" s="92"/>
      <c r="AEN363" s="92"/>
      <c r="AEO363" s="92"/>
      <c r="AEP363" s="92"/>
      <c r="AEQ363" s="92"/>
      <c r="AER363" s="92"/>
      <c r="AES363" s="92"/>
      <c r="AET363" s="92"/>
      <c r="AEU363" s="92"/>
      <c r="AEV363" s="92"/>
      <c r="AEW363" s="92"/>
      <c r="AEX363" s="92"/>
      <c r="AEY363" s="92"/>
      <c r="AEZ363" s="92"/>
      <c r="AFA363" s="92"/>
      <c r="AFB363" s="92"/>
      <c r="AFC363" s="92"/>
      <c r="AFD363" s="92"/>
      <c r="AFE363" s="92"/>
      <c r="AFF363" s="92"/>
      <c r="AFG363" s="92"/>
      <c r="AFH363" s="92"/>
      <c r="AFI363" s="92"/>
      <c r="AFJ363" s="92"/>
      <c r="AFK363" s="92"/>
      <c r="AFL363" s="92"/>
      <c r="AFM363" s="92"/>
      <c r="AFN363" s="92"/>
      <c r="AFO363" s="92"/>
      <c r="AFP363" s="92"/>
      <c r="AFQ363" s="92"/>
      <c r="AFR363" s="92"/>
      <c r="AFS363" s="92"/>
      <c r="AFT363" s="92"/>
      <c r="AFU363" s="92"/>
      <c r="AFV363" s="92"/>
      <c r="AFW363" s="92"/>
      <c r="AFX363" s="92"/>
      <c r="AFY363" s="92"/>
      <c r="AFZ363" s="92"/>
      <c r="AGA363" s="92"/>
      <c r="AGB363" s="92"/>
      <c r="AGC363" s="92"/>
      <c r="AGD363" s="92"/>
      <c r="AGE363" s="92"/>
      <c r="AGF363" s="92"/>
      <c r="AGG363" s="92"/>
      <c r="AGH363" s="92"/>
      <c r="AGI363" s="92"/>
      <c r="AGJ363" s="92"/>
      <c r="AGK363" s="92"/>
      <c r="AGL363" s="92"/>
      <c r="AGM363" s="92"/>
      <c r="AGN363" s="92"/>
      <c r="AGO363" s="92"/>
      <c r="AGP363" s="92"/>
      <c r="AGQ363" s="92"/>
      <c r="AGR363" s="92"/>
      <c r="AGS363" s="92"/>
      <c r="AGT363" s="92"/>
      <c r="AGU363" s="92"/>
      <c r="AGV363" s="92"/>
      <c r="AGW363" s="92"/>
      <c r="AGX363" s="92"/>
      <c r="AGY363" s="92"/>
      <c r="AGZ363" s="92"/>
      <c r="AHA363" s="92"/>
      <c r="AHB363" s="92"/>
      <c r="AHC363" s="92"/>
      <c r="AHD363" s="92"/>
      <c r="AHE363" s="92"/>
      <c r="AHF363" s="92"/>
      <c r="AHG363" s="92"/>
      <c r="AHH363" s="92"/>
      <c r="AHI363" s="92"/>
      <c r="AHJ363" s="92"/>
      <c r="AHK363" s="92"/>
      <c r="AHL363" s="92"/>
      <c r="AHM363" s="92"/>
      <c r="AHN363" s="92"/>
      <c r="AHO363" s="92"/>
      <c r="AHP363" s="92"/>
      <c r="AHQ363" s="92"/>
      <c r="AHR363" s="92"/>
      <c r="AHS363" s="92"/>
      <c r="AHT363" s="92"/>
      <c r="AHU363" s="92"/>
      <c r="AHV363" s="92"/>
      <c r="AHW363" s="92"/>
      <c r="AHX363" s="92"/>
      <c r="AHY363" s="92"/>
      <c r="AHZ363" s="92"/>
      <c r="AIA363" s="92"/>
      <c r="AIB363" s="92"/>
      <c r="AIC363" s="92"/>
      <c r="AID363" s="92"/>
      <c r="AIE363" s="92"/>
      <c r="AIF363" s="92"/>
      <c r="AIG363" s="92"/>
      <c r="AIH363" s="92"/>
      <c r="AII363" s="92"/>
      <c r="AIJ363" s="92"/>
      <c r="AIK363" s="92"/>
      <c r="AIL363" s="92"/>
      <c r="AIM363" s="92"/>
      <c r="AIN363" s="92"/>
      <c r="AIO363" s="92"/>
      <c r="AIP363" s="92"/>
      <c r="AIQ363" s="92"/>
      <c r="AIR363" s="92"/>
      <c r="AIS363" s="92"/>
      <c r="AIT363" s="92"/>
      <c r="AIU363" s="92"/>
      <c r="AIV363" s="92"/>
      <c r="AIW363" s="92"/>
      <c r="AIX363" s="92"/>
      <c r="AIY363" s="92"/>
      <c r="AIZ363" s="92"/>
      <c r="AJA363" s="92"/>
      <c r="AJB363" s="92"/>
      <c r="AJC363" s="92"/>
      <c r="AJD363" s="92"/>
      <c r="AJE363" s="92"/>
      <c r="AJF363" s="92"/>
      <c r="AJG363" s="92"/>
      <c r="AJH363" s="92"/>
      <c r="AJI363" s="92"/>
      <c r="AJJ363" s="92"/>
      <c r="AJK363" s="92"/>
    </row>
    <row r="364" spans="1:947" s="515" customFormat="1" ht="12.75" customHeight="1">
      <c r="A364" s="93"/>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c r="CM364" s="92"/>
      <c r="CN364" s="92"/>
      <c r="CO364" s="92"/>
      <c r="CP364" s="92"/>
      <c r="CQ364" s="92"/>
      <c r="CR364" s="92"/>
      <c r="CS364" s="92"/>
      <c r="CT364" s="92"/>
      <c r="CU364" s="92"/>
      <c r="CV364" s="92"/>
      <c r="CW364" s="92"/>
      <c r="CX364" s="92"/>
      <c r="CY364" s="92"/>
      <c r="CZ364" s="92"/>
      <c r="DA364" s="92"/>
      <c r="DB364" s="92"/>
      <c r="DC364" s="92"/>
      <c r="DD364" s="92"/>
      <c r="DE364" s="92"/>
      <c r="DF364" s="92"/>
      <c r="DG364" s="92"/>
      <c r="DH364" s="92"/>
      <c r="DI364" s="92"/>
      <c r="DJ364" s="92"/>
      <c r="DK364" s="92"/>
      <c r="DL364" s="92"/>
      <c r="DM364" s="92"/>
      <c r="DN364" s="92"/>
      <c r="DO364" s="92"/>
      <c r="DP364" s="92"/>
      <c r="DQ364" s="92"/>
      <c r="DR364" s="92"/>
      <c r="DS364" s="92"/>
      <c r="DT364" s="92"/>
      <c r="DU364" s="92"/>
      <c r="DV364" s="92"/>
      <c r="DW364" s="92"/>
      <c r="DX364" s="92"/>
      <c r="DY364" s="92"/>
      <c r="DZ364" s="92"/>
      <c r="EA364" s="92"/>
      <c r="EB364" s="92"/>
      <c r="EC364" s="92"/>
      <c r="ED364" s="92"/>
      <c r="EE364" s="92"/>
      <c r="EF364" s="92"/>
      <c r="EG364" s="92"/>
      <c r="EH364" s="92"/>
      <c r="EI364" s="92"/>
      <c r="EJ364" s="92"/>
      <c r="EK364" s="92"/>
      <c r="EL364" s="92"/>
      <c r="EM364" s="92"/>
      <c r="EN364" s="92"/>
      <c r="EO364" s="92"/>
      <c r="EP364" s="92"/>
      <c r="EQ364" s="92"/>
      <c r="ER364" s="92"/>
      <c r="ES364" s="92"/>
      <c r="ET364" s="92"/>
      <c r="EU364" s="92"/>
      <c r="EV364" s="92"/>
      <c r="EW364" s="92"/>
      <c r="EX364" s="92"/>
      <c r="EY364" s="92"/>
      <c r="EZ364" s="92"/>
      <c r="FA364" s="92"/>
      <c r="FB364" s="92"/>
      <c r="FC364" s="92"/>
      <c r="FD364" s="92"/>
      <c r="FE364" s="92"/>
      <c r="FF364" s="92"/>
      <c r="FG364" s="92"/>
      <c r="FH364" s="92"/>
      <c r="FI364" s="92"/>
      <c r="FJ364" s="92"/>
      <c r="FK364" s="92"/>
      <c r="FL364" s="92"/>
      <c r="FM364" s="92"/>
      <c r="FN364" s="92"/>
      <c r="FO364" s="92"/>
      <c r="FP364" s="92"/>
      <c r="FQ364" s="92"/>
      <c r="FR364" s="92"/>
      <c r="FS364" s="92"/>
      <c r="FT364" s="92"/>
      <c r="FU364" s="92"/>
      <c r="FV364" s="92"/>
      <c r="FW364" s="92"/>
      <c r="FX364" s="92"/>
      <c r="FY364" s="92"/>
      <c r="FZ364" s="92"/>
      <c r="GA364" s="92"/>
      <c r="GB364" s="92"/>
      <c r="GC364" s="92"/>
      <c r="GD364" s="92"/>
      <c r="GE364" s="92"/>
      <c r="GF364" s="92"/>
      <c r="GG364" s="92"/>
      <c r="GH364" s="92"/>
      <c r="GI364" s="92"/>
      <c r="GJ364" s="92"/>
      <c r="GK364" s="92"/>
      <c r="GL364" s="92"/>
      <c r="GM364" s="92"/>
      <c r="GN364" s="92"/>
      <c r="GO364" s="92"/>
      <c r="GP364" s="92"/>
      <c r="GQ364" s="92"/>
      <c r="GR364" s="92"/>
      <c r="GS364" s="92"/>
      <c r="GT364" s="92"/>
      <c r="GU364" s="92"/>
      <c r="GV364" s="92"/>
      <c r="GW364" s="92"/>
      <c r="GX364" s="92"/>
      <c r="GY364" s="92"/>
      <c r="GZ364" s="92"/>
      <c r="HA364" s="92"/>
      <c r="HB364" s="92"/>
      <c r="HC364" s="92"/>
      <c r="HD364" s="92"/>
      <c r="HE364" s="92"/>
      <c r="HF364" s="92"/>
      <c r="HG364" s="92"/>
      <c r="HH364" s="92"/>
      <c r="HI364" s="92"/>
      <c r="HJ364" s="92"/>
      <c r="HK364" s="92"/>
      <c r="HL364" s="92"/>
      <c r="HM364" s="92"/>
      <c r="HN364" s="92"/>
      <c r="HO364" s="92"/>
      <c r="HP364" s="92"/>
      <c r="HQ364" s="92"/>
      <c r="HR364" s="92"/>
      <c r="HS364" s="92"/>
      <c r="HT364" s="92"/>
      <c r="HU364" s="92"/>
      <c r="HV364" s="92"/>
      <c r="HW364" s="92"/>
      <c r="HX364" s="92"/>
      <c r="HY364" s="92"/>
      <c r="HZ364" s="92"/>
      <c r="IA364" s="92"/>
      <c r="IB364" s="92"/>
      <c r="IC364" s="92"/>
      <c r="ID364" s="92"/>
      <c r="IE364" s="92"/>
      <c r="IF364" s="92"/>
      <c r="IG364" s="92"/>
      <c r="IH364" s="92"/>
      <c r="II364" s="92"/>
      <c r="IJ364" s="92"/>
      <c r="IK364" s="92"/>
      <c r="IL364" s="92"/>
      <c r="IM364" s="92"/>
      <c r="IN364" s="92"/>
      <c r="IO364" s="92"/>
      <c r="IP364" s="92"/>
      <c r="IQ364" s="92"/>
      <c r="IR364" s="92"/>
      <c r="IS364" s="92"/>
      <c r="IT364" s="92"/>
      <c r="IU364" s="92"/>
      <c r="IV364" s="92"/>
      <c r="IW364" s="92"/>
      <c r="IX364" s="92"/>
      <c r="IY364" s="92"/>
      <c r="IZ364" s="92"/>
      <c r="JA364" s="92"/>
      <c r="JB364" s="92"/>
      <c r="JC364" s="92"/>
      <c r="JD364" s="92"/>
      <c r="JE364" s="92"/>
      <c r="JF364" s="92"/>
      <c r="JG364" s="92"/>
      <c r="JH364" s="92"/>
      <c r="JI364" s="92"/>
      <c r="JJ364" s="92"/>
      <c r="JK364" s="92"/>
      <c r="JL364" s="92"/>
      <c r="JM364" s="92"/>
      <c r="JN364" s="92"/>
      <c r="JO364" s="92"/>
      <c r="JP364" s="92"/>
      <c r="JQ364" s="92"/>
      <c r="JR364" s="92"/>
      <c r="JS364" s="92"/>
      <c r="JT364" s="92"/>
      <c r="JU364" s="92"/>
      <c r="JV364" s="92"/>
      <c r="JW364" s="92"/>
      <c r="JX364" s="92"/>
      <c r="JY364" s="92"/>
      <c r="JZ364" s="92"/>
      <c r="KA364" s="92"/>
      <c r="KB364" s="92"/>
      <c r="KC364" s="92"/>
      <c r="KD364" s="92"/>
      <c r="KE364" s="92"/>
      <c r="KF364" s="92"/>
      <c r="KG364" s="92"/>
      <c r="KH364" s="92"/>
      <c r="KI364" s="92"/>
      <c r="KJ364" s="92"/>
      <c r="KK364" s="92"/>
      <c r="KL364" s="92"/>
      <c r="KM364" s="92"/>
      <c r="KN364" s="92"/>
      <c r="KO364" s="92"/>
      <c r="KP364" s="92"/>
      <c r="KQ364" s="92"/>
      <c r="KR364" s="92"/>
      <c r="KS364" s="92"/>
      <c r="KT364" s="92"/>
      <c r="KU364" s="92"/>
      <c r="KV364" s="92"/>
      <c r="KW364" s="92"/>
      <c r="KX364" s="92"/>
      <c r="KY364" s="92"/>
      <c r="KZ364" s="92"/>
      <c r="LA364" s="92"/>
      <c r="LB364" s="92"/>
      <c r="LC364" s="92"/>
      <c r="LD364" s="92"/>
      <c r="LE364" s="92"/>
      <c r="LF364" s="92"/>
      <c r="LG364" s="92"/>
      <c r="LH364" s="92"/>
      <c r="LI364" s="92"/>
      <c r="LJ364" s="92"/>
      <c r="LK364" s="92"/>
      <c r="LL364" s="92"/>
      <c r="LM364" s="92"/>
      <c r="LN364" s="92"/>
      <c r="LO364" s="92"/>
      <c r="LP364" s="92"/>
      <c r="LQ364" s="92"/>
      <c r="LR364" s="92"/>
      <c r="LS364" s="92"/>
      <c r="LT364" s="92"/>
      <c r="LU364" s="92"/>
      <c r="LV364" s="92"/>
      <c r="LW364" s="92"/>
      <c r="LX364" s="92"/>
      <c r="LY364" s="92"/>
      <c r="LZ364" s="92"/>
      <c r="MA364" s="92"/>
      <c r="MB364" s="92"/>
      <c r="MC364" s="92"/>
      <c r="MD364" s="92"/>
      <c r="ME364" s="92"/>
      <c r="MF364" s="92"/>
      <c r="MG364" s="92"/>
      <c r="MH364" s="92"/>
      <c r="MI364" s="92"/>
      <c r="MJ364" s="92"/>
      <c r="MK364" s="92"/>
      <c r="ML364" s="92"/>
      <c r="MM364" s="92"/>
      <c r="MN364" s="92"/>
      <c r="MO364" s="92"/>
      <c r="MP364" s="92"/>
      <c r="MQ364" s="92"/>
      <c r="MR364" s="92"/>
      <c r="MS364" s="92"/>
      <c r="MT364" s="92"/>
      <c r="MU364" s="92"/>
      <c r="MV364" s="92"/>
      <c r="MW364" s="92"/>
      <c r="MX364" s="92"/>
      <c r="MY364" s="92"/>
      <c r="MZ364" s="92"/>
      <c r="NA364" s="92"/>
      <c r="NB364" s="92"/>
      <c r="NC364" s="92"/>
      <c r="ND364" s="92"/>
      <c r="NE364" s="92"/>
      <c r="NF364" s="92"/>
      <c r="NG364" s="92"/>
      <c r="NH364" s="92"/>
      <c r="NI364" s="92"/>
      <c r="NJ364" s="92"/>
      <c r="NK364" s="92"/>
      <c r="NL364" s="92"/>
      <c r="NM364" s="92"/>
      <c r="NN364" s="92"/>
      <c r="NO364" s="92"/>
      <c r="NP364" s="92"/>
      <c r="NQ364" s="92"/>
      <c r="NR364" s="92"/>
      <c r="NS364" s="92"/>
      <c r="NT364" s="92"/>
      <c r="NU364" s="92"/>
      <c r="NV364" s="92"/>
      <c r="NW364" s="92"/>
      <c r="NX364" s="92"/>
      <c r="NY364" s="92"/>
      <c r="NZ364" s="92"/>
      <c r="OA364" s="92"/>
      <c r="OB364" s="92"/>
      <c r="OC364" s="92"/>
      <c r="OD364" s="92"/>
      <c r="OE364" s="92"/>
      <c r="OF364" s="92"/>
      <c r="OG364" s="92"/>
      <c r="OH364" s="92"/>
      <c r="OI364" s="92"/>
      <c r="OJ364" s="92"/>
      <c r="OK364" s="92"/>
      <c r="OL364" s="92"/>
      <c r="OM364" s="92"/>
      <c r="ON364" s="92"/>
      <c r="OO364" s="92"/>
      <c r="OP364" s="92"/>
      <c r="OQ364" s="92"/>
      <c r="OR364" s="92"/>
      <c r="OS364" s="92"/>
      <c r="OT364" s="92"/>
      <c r="OU364" s="92"/>
      <c r="OV364" s="92"/>
      <c r="OW364" s="92"/>
      <c r="OX364" s="92"/>
      <c r="OY364" s="92"/>
      <c r="OZ364" s="92"/>
      <c r="PA364" s="92"/>
      <c r="PB364" s="92"/>
      <c r="PC364" s="92"/>
      <c r="PD364" s="92"/>
      <c r="PE364" s="92"/>
      <c r="PF364" s="92"/>
      <c r="PG364" s="92"/>
      <c r="PH364" s="92"/>
      <c r="PI364" s="92"/>
      <c r="PJ364" s="92"/>
      <c r="PK364" s="92"/>
      <c r="PL364" s="92"/>
      <c r="PM364" s="92"/>
      <c r="PN364" s="92"/>
      <c r="PO364" s="92"/>
      <c r="PP364" s="92"/>
      <c r="PQ364" s="92"/>
      <c r="PR364" s="92"/>
      <c r="PS364" s="92"/>
      <c r="PT364" s="92"/>
      <c r="PU364" s="92"/>
      <c r="PV364" s="92"/>
      <c r="PW364" s="92"/>
      <c r="PX364" s="92"/>
      <c r="PY364" s="92"/>
      <c r="PZ364" s="92"/>
      <c r="QA364" s="92"/>
      <c r="QB364" s="92"/>
      <c r="QC364" s="92"/>
      <c r="QD364" s="92"/>
      <c r="QE364" s="92"/>
      <c r="QF364" s="92"/>
      <c r="QG364" s="92"/>
      <c r="QH364" s="92"/>
      <c r="QI364" s="92"/>
      <c r="QJ364" s="92"/>
      <c r="QK364" s="92"/>
      <c r="QL364" s="92"/>
      <c r="QM364" s="92"/>
      <c r="QN364" s="92"/>
      <c r="QO364" s="92"/>
      <c r="QP364" s="92"/>
      <c r="QQ364" s="92"/>
      <c r="QR364" s="92"/>
      <c r="QS364" s="92"/>
      <c r="QT364" s="92"/>
      <c r="QU364" s="92"/>
      <c r="QV364" s="92"/>
      <c r="QW364" s="92"/>
      <c r="QX364" s="92"/>
      <c r="QY364" s="92"/>
      <c r="QZ364" s="92"/>
      <c r="RA364" s="92"/>
      <c r="RB364" s="92"/>
      <c r="RC364" s="92"/>
      <c r="RD364" s="92"/>
      <c r="RE364" s="92"/>
      <c r="RF364" s="92"/>
      <c r="RG364" s="92"/>
      <c r="RH364" s="92"/>
      <c r="RI364" s="92"/>
      <c r="RJ364" s="92"/>
      <c r="RK364" s="92"/>
      <c r="RL364" s="92"/>
      <c r="RM364" s="92"/>
      <c r="RN364" s="92"/>
      <c r="RO364" s="92"/>
      <c r="RP364" s="92"/>
      <c r="RQ364" s="92"/>
      <c r="RR364" s="92"/>
      <c r="RS364" s="92"/>
      <c r="RT364" s="92"/>
      <c r="RU364" s="92"/>
      <c r="RV364" s="92"/>
      <c r="RW364" s="92"/>
      <c r="RX364" s="92"/>
      <c r="RY364" s="92"/>
      <c r="RZ364" s="92"/>
      <c r="SA364" s="92"/>
      <c r="SB364" s="92"/>
      <c r="SC364" s="92"/>
      <c r="SD364" s="92"/>
      <c r="SE364" s="92"/>
      <c r="SF364" s="92"/>
      <c r="SG364" s="92"/>
      <c r="SH364" s="92"/>
      <c r="SI364" s="92"/>
      <c r="SJ364" s="92"/>
      <c r="SK364" s="92"/>
      <c r="SL364" s="92"/>
      <c r="SM364" s="92"/>
      <c r="SN364" s="92"/>
      <c r="SO364" s="92"/>
      <c r="SP364" s="92"/>
      <c r="SQ364" s="92"/>
      <c r="SR364" s="92"/>
      <c r="SS364" s="92"/>
      <c r="ST364" s="92"/>
      <c r="SU364" s="92"/>
      <c r="SV364" s="92"/>
      <c r="SW364" s="92"/>
      <c r="SX364" s="92"/>
      <c r="SY364" s="92"/>
      <c r="SZ364" s="92"/>
      <c r="TA364" s="92"/>
      <c r="TB364" s="92"/>
      <c r="TC364" s="92"/>
      <c r="TD364" s="92"/>
      <c r="TE364" s="92"/>
      <c r="TF364" s="92"/>
      <c r="TG364" s="92"/>
      <c r="TH364" s="92"/>
      <c r="TI364" s="92"/>
      <c r="TJ364" s="92"/>
      <c r="TK364" s="92"/>
      <c r="TL364" s="92"/>
      <c r="TM364" s="92"/>
      <c r="TN364" s="92"/>
      <c r="TO364" s="92"/>
      <c r="TP364" s="92"/>
      <c r="TQ364" s="92"/>
      <c r="TR364" s="92"/>
      <c r="TS364" s="92"/>
      <c r="TT364" s="92"/>
      <c r="TU364" s="92"/>
      <c r="TV364" s="92"/>
      <c r="TW364" s="92"/>
      <c r="TX364" s="92"/>
      <c r="TY364" s="92"/>
      <c r="TZ364" s="92"/>
      <c r="UA364" s="92"/>
      <c r="UB364" s="92"/>
      <c r="UC364" s="92"/>
      <c r="UD364" s="92"/>
      <c r="UE364" s="92"/>
      <c r="UF364" s="92"/>
      <c r="UG364" s="92"/>
      <c r="UH364" s="92"/>
      <c r="UI364" s="92"/>
      <c r="UJ364" s="92"/>
      <c r="UK364" s="92"/>
      <c r="UL364" s="92"/>
      <c r="UM364" s="92"/>
      <c r="UN364" s="92"/>
      <c r="UO364" s="92"/>
      <c r="UP364" s="92"/>
      <c r="UQ364" s="92"/>
      <c r="UR364" s="92"/>
      <c r="US364" s="92"/>
      <c r="UT364" s="92"/>
      <c r="UU364" s="92"/>
      <c r="UV364" s="92"/>
      <c r="UW364" s="92"/>
      <c r="UX364" s="92"/>
      <c r="UY364" s="92"/>
      <c r="UZ364" s="92"/>
      <c r="VA364" s="92"/>
      <c r="VB364" s="92"/>
      <c r="VC364" s="92"/>
      <c r="VD364" s="92"/>
      <c r="VE364" s="92"/>
      <c r="VF364" s="92"/>
      <c r="VG364" s="92"/>
      <c r="VH364" s="92"/>
      <c r="VI364" s="92"/>
      <c r="VJ364" s="92"/>
      <c r="VK364" s="92"/>
      <c r="VL364" s="92"/>
      <c r="VM364" s="92"/>
      <c r="VN364" s="92"/>
      <c r="VO364" s="92"/>
      <c r="VP364" s="92"/>
      <c r="VQ364" s="92"/>
      <c r="VR364" s="92"/>
      <c r="VS364" s="92"/>
      <c r="VT364" s="92"/>
      <c r="VU364" s="92"/>
      <c r="VV364" s="92"/>
      <c r="VW364" s="92"/>
      <c r="VX364" s="92"/>
      <c r="VY364" s="92"/>
      <c r="VZ364" s="92"/>
      <c r="WA364" s="92"/>
      <c r="WB364" s="92"/>
      <c r="WC364" s="92"/>
      <c r="WD364" s="92"/>
      <c r="WE364" s="92"/>
      <c r="WF364" s="92"/>
      <c r="WG364" s="92"/>
      <c r="WH364" s="92"/>
      <c r="WI364" s="92"/>
      <c r="WJ364" s="92"/>
      <c r="WK364" s="92"/>
      <c r="WL364" s="92"/>
      <c r="WM364" s="92"/>
      <c r="WN364" s="92"/>
      <c r="WO364" s="92"/>
      <c r="WP364" s="92"/>
      <c r="WQ364" s="92"/>
      <c r="WR364" s="92"/>
      <c r="WS364" s="92"/>
      <c r="WT364" s="92"/>
      <c r="WU364" s="92"/>
      <c r="WV364" s="92"/>
      <c r="WW364" s="92"/>
      <c r="WX364" s="92"/>
      <c r="WY364" s="92"/>
      <c r="WZ364" s="92"/>
      <c r="XA364" s="92"/>
      <c r="XB364" s="92"/>
      <c r="XC364" s="92"/>
      <c r="XD364" s="92"/>
      <c r="XE364" s="92"/>
      <c r="XF364" s="92"/>
      <c r="XG364" s="92"/>
      <c r="XH364" s="92"/>
      <c r="XI364" s="92"/>
      <c r="XJ364" s="92"/>
      <c r="XK364" s="92"/>
      <c r="XL364" s="92"/>
      <c r="XM364" s="92"/>
      <c r="XN364" s="92"/>
      <c r="XO364" s="92"/>
      <c r="XP364" s="92"/>
      <c r="XQ364" s="92"/>
      <c r="XR364" s="92"/>
      <c r="XS364" s="92"/>
      <c r="XT364" s="92"/>
      <c r="XU364" s="92"/>
      <c r="XV364" s="92"/>
      <c r="XW364" s="92"/>
      <c r="XX364" s="92"/>
      <c r="XY364" s="92"/>
      <c r="XZ364" s="92"/>
      <c r="YA364" s="92"/>
      <c r="YB364" s="92"/>
      <c r="YC364" s="92"/>
      <c r="YD364" s="92"/>
      <c r="YE364" s="92"/>
      <c r="YF364" s="92"/>
      <c r="YG364" s="92"/>
      <c r="YH364" s="92"/>
      <c r="YI364" s="92"/>
      <c r="YJ364" s="92"/>
      <c r="YK364" s="92"/>
      <c r="YL364" s="92"/>
      <c r="YM364" s="92"/>
      <c r="YN364" s="92"/>
      <c r="YO364" s="92"/>
      <c r="YP364" s="92"/>
      <c r="YQ364" s="92"/>
      <c r="YR364" s="92"/>
      <c r="YS364" s="92"/>
      <c r="YT364" s="92"/>
      <c r="YU364" s="92"/>
      <c r="YV364" s="92"/>
      <c r="YW364" s="92"/>
      <c r="YX364" s="92"/>
      <c r="YY364" s="92"/>
      <c r="YZ364" s="92"/>
      <c r="ZA364" s="92"/>
      <c r="ZB364" s="92"/>
      <c r="ZC364" s="92"/>
      <c r="ZD364" s="92"/>
      <c r="ZE364" s="92"/>
      <c r="ZF364" s="92"/>
      <c r="ZG364" s="92"/>
      <c r="ZH364" s="92"/>
      <c r="ZI364" s="92"/>
      <c r="ZJ364" s="92"/>
      <c r="ZK364" s="92"/>
      <c r="ZL364" s="92"/>
      <c r="ZM364" s="92"/>
      <c r="ZN364" s="92"/>
      <c r="ZO364" s="92"/>
      <c r="ZP364" s="92"/>
      <c r="ZQ364" s="92"/>
      <c r="ZR364" s="92"/>
      <c r="ZS364" s="92"/>
      <c r="ZT364" s="92"/>
      <c r="ZU364" s="92"/>
      <c r="ZV364" s="92"/>
      <c r="ZW364" s="92"/>
      <c r="ZX364" s="92"/>
      <c r="ZY364" s="92"/>
      <c r="ZZ364" s="92"/>
      <c r="AAA364" s="92"/>
      <c r="AAB364" s="92"/>
      <c r="AAC364" s="92"/>
      <c r="AAD364" s="92"/>
      <c r="AAE364" s="92"/>
      <c r="AAF364" s="92"/>
      <c r="AAG364" s="92"/>
      <c r="AAH364" s="92"/>
      <c r="AAI364" s="92"/>
      <c r="AAJ364" s="92"/>
      <c r="AAK364" s="92"/>
      <c r="AAL364" s="92"/>
      <c r="AAM364" s="92"/>
      <c r="AAN364" s="92"/>
      <c r="AAO364" s="92"/>
      <c r="AAP364" s="92"/>
      <c r="AAQ364" s="92"/>
      <c r="AAR364" s="92"/>
      <c r="AAS364" s="92"/>
      <c r="AAT364" s="92"/>
      <c r="AAU364" s="92"/>
      <c r="AAV364" s="92"/>
      <c r="AAW364" s="92"/>
      <c r="AAX364" s="92"/>
      <c r="AAY364" s="92"/>
      <c r="AAZ364" s="92"/>
      <c r="ABA364" s="92"/>
      <c r="ABB364" s="92"/>
      <c r="ABC364" s="92"/>
      <c r="ABD364" s="92"/>
      <c r="ABE364" s="92"/>
      <c r="ABF364" s="92"/>
      <c r="ABG364" s="92"/>
      <c r="ABH364" s="92"/>
      <c r="ABI364" s="92"/>
      <c r="ABJ364" s="92"/>
      <c r="ABK364" s="92"/>
      <c r="ABL364" s="92"/>
      <c r="ABM364" s="92"/>
      <c r="ABN364" s="92"/>
      <c r="ABO364" s="92"/>
      <c r="ABP364" s="92"/>
      <c r="ABQ364" s="92"/>
      <c r="ABR364" s="92"/>
      <c r="ABS364" s="92"/>
      <c r="ABT364" s="92"/>
      <c r="ABU364" s="92"/>
      <c r="ABV364" s="92"/>
      <c r="ABW364" s="92"/>
      <c r="ABX364" s="92"/>
      <c r="ABY364" s="92"/>
      <c r="ABZ364" s="92"/>
      <c r="ACA364" s="92"/>
      <c r="ACB364" s="92"/>
      <c r="ACC364" s="92"/>
      <c r="ACD364" s="92"/>
      <c r="ACE364" s="92"/>
      <c r="ACF364" s="92"/>
      <c r="ACG364" s="92"/>
      <c r="ACH364" s="92"/>
      <c r="ACI364" s="92"/>
      <c r="ACJ364" s="92"/>
      <c r="ACK364" s="92"/>
      <c r="ACL364" s="92"/>
      <c r="ACM364" s="92"/>
      <c r="ACN364" s="92"/>
      <c r="ACO364" s="92"/>
      <c r="ACP364" s="92"/>
      <c r="ACQ364" s="92"/>
      <c r="ACR364" s="92"/>
      <c r="ACS364" s="92"/>
      <c r="ACT364" s="92"/>
      <c r="ACU364" s="92"/>
      <c r="ACV364" s="92"/>
      <c r="ACW364" s="92"/>
      <c r="ACX364" s="92"/>
      <c r="ACY364" s="92"/>
      <c r="ACZ364" s="92"/>
      <c r="ADA364" s="92"/>
      <c r="ADB364" s="92"/>
      <c r="ADC364" s="92"/>
      <c r="ADD364" s="92"/>
      <c r="ADE364" s="92"/>
      <c r="ADF364" s="92"/>
      <c r="ADG364" s="92"/>
      <c r="ADH364" s="92"/>
      <c r="ADI364" s="92"/>
      <c r="ADJ364" s="92"/>
      <c r="ADK364" s="92"/>
      <c r="ADL364" s="92"/>
      <c r="ADM364" s="92"/>
      <c r="ADN364" s="92"/>
      <c r="ADO364" s="92"/>
      <c r="ADP364" s="92"/>
      <c r="ADQ364" s="92"/>
      <c r="ADR364" s="92"/>
      <c r="ADS364" s="92"/>
      <c r="ADT364" s="92"/>
      <c r="ADU364" s="92"/>
      <c r="ADV364" s="92"/>
      <c r="ADW364" s="92"/>
      <c r="ADX364" s="92"/>
      <c r="ADY364" s="92"/>
      <c r="ADZ364" s="92"/>
      <c r="AEA364" s="92"/>
      <c r="AEB364" s="92"/>
      <c r="AEC364" s="92"/>
      <c r="AED364" s="92"/>
      <c r="AEE364" s="92"/>
      <c r="AEF364" s="92"/>
      <c r="AEG364" s="92"/>
      <c r="AEH364" s="92"/>
      <c r="AEI364" s="92"/>
      <c r="AEJ364" s="92"/>
      <c r="AEK364" s="92"/>
      <c r="AEL364" s="92"/>
      <c r="AEM364" s="92"/>
      <c r="AEN364" s="92"/>
      <c r="AEO364" s="92"/>
      <c r="AEP364" s="92"/>
      <c r="AEQ364" s="92"/>
      <c r="AER364" s="92"/>
      <c r="AES364" s="92"/>
      <c r="AET364" s="92"/>
      <c r="AEU364" s="92"/>
      <c r="AEV364" s="92"/>
      <c r="AEW364" s="92"/>
      <c r="AEX364" s="92"/>
      <c r="AEY364" s="92"/>
      <c r="AEZ364" s="92"/>
      <c r="AFA364" s="92"/>
      <c r="AFB364" s="92"/>
      <c r="AFC364" s="92"/>
      <c r="AFD364" s="92"/>
      <c r="AFE364" s="92"/>
      <c r="AFF364" s="92"/>
      <c r="AFG364" s="92"/>
      <c r="AFH364" s="92"/>
      <c r="AFI364" s="92"/>
      <c r="AFJ364" s="92"/>
      <c r="AFK364" s="92"/>
      <c r="AFL364" s="92"/>
      <c r="AFM364" s="92"/>
      <c r="AFN364" s="92"/>
      <c r="AFO364" s="92"/>
      <c r="AFP364" s="92"/>
      <c r="AFQ364" s="92"/>
      <c r="AFR364" s="92"/>
      <c r="AFS364" s="92"/>
      <c r="AFT364" s="92"/>
      <c r="AFU364" s="92"/>
      <c r="AFV364" s="92"/>
      <c r="AFW364" s="92"/>
      <c r="AFX364" s="92"/>
      <c r="AFY364" s="92"/>
      <c r="AFZ364" s="92"/>
      <c r="AGA364" s="92"/>
      <c r="AGB364" s="92"/>
      <c r="AGC364" s="92"/>
      <c r="AGD364" s="92"/>
      <c r="AGE364" s="92"/>
      <c r="AGF364" s="92"/>
      <c r="AGG364" s="92"/>
      <c r="AGH364" s="92"/>
      <c r="AGI364" s="92"/>
      <c r="AGJ364" s="92"/>
      <c r="AGK364" s="92"/>
      <c r="AGL364" s="92"/>
      <c r="AGM364" s="92"/>
      <c r="AGN364" s="92"/>
      <c r="AGO364" s="92"/>
      <c r="AGP364" s="92"/>
      <c r="AGQ364" s="92"/>
      <c r="AGR364" s="92"/>
      <c r="AGS364" s="92"/>
      <c r="AGT364" s="92"/>
      <c r="AGU364" s="92"/>
      <c r="AGV364" s="92"/>
      <c r="AGW364" s="92"/>
      <c r="AGX364" s="92"/>
      <c r="AGY364" s="92"/>
      <c r="AGZ364" s="92"/>
      <c r="AHA364" s="92"/>
      <c r="AHB364" s="92"/>
      <c r="AHC364" s="92"/>
      <c r="AHD364" s="92"/>
      <c r="AHE364" s="92"/>
      <c r="AHF364" s="92"/>
      <c r="AHG364" s="92"/>
      <c r="AHH364" s="92"/>
      <c r="AHI364" s="92"/>
      <c r="AHJ364" s="92"/>
      <c r="AHK364" s="92"/>
      <c r="AHL364" s="92"/>
      <c r="AHM364" s="92"/>
      <c r="AHN364" s="92"/>
      <c r="AHO364" s="92"/>
      <c r="AHP364" s="92"/>
      <c r="AHQ364" s="92"/>
      <c r="AHR364" s="92"/>
      <c r="AHS364" s="92"/>
      <c r="AHT364" s="92"/>
      <c r="AHU364" s="92"/>
      <c r="AHV364" s="92"/>
      <c r="AHW364" s="92"/>
      <c r="AHX364" s="92"/>
      <c r="AHY364" s="92"/>
      <c r="AHZ364" s="92"/>
      <c r="AIA364" s="92"/>
      <c r="AIB364" s="92"/>
      <c r="AIC364" s="92"/>
      <c r="AID364" s="92"/>
      <c r="AIE364" s="92"/>
      <c r="AIF364" s="92"/>
      <c r="AIG364" s="92"/>
      <c r="AIH364" s="92"/>
      <c r="AII364" s="92"/>
      <c r="AIJ364" s="92"/>
      <c r="AIK364" s="92"/>
      <c r="AIL364" s="92"/>
      <c r="AIM364" s="92"/>
      <c r="AIN364" s="92"/>
      <c r="AIO364" s="92"/>
      <c r="AIP364" s="92"/>
      <c r="AIQ364" s="92"/>
      <c r="AIR364" s="92"/>
      <c r="AIS364" s="92"/>
      <c r="AIT364" s="92"/>
      <c r="AIU364" s="92"/>
      <c r="AIV364" s="92"/>
      <c r="AIW364" s="92"/>
      <c r="AIX364" s="92"/>
      <c r="AIY364" s="92"/>
      <c r="AIZ364" s="92"/>
      <c r="AJA364" s="92"/>
      <c r="AJB364" s="92"/>
      <c r="AJC364" s="92"/>
      <c r="AJD364" s="92"/>
      <c r="AJE364" s="92"/>
      <c r="AJF364" s="92"/>
      <c r="AJG364" s="92"/>
      <c r="AJH364" s="92"/>
      <c r="AJI364" s="92"/>
      <c r="AJJ364" s="92"/>
      <c r="AJK364" s="92"/>
    </row>
    <row r="365" spans="1:947" s="515" customFormat="1" ht="12.75" customHeight="1">
      <c r="A365" s="93"/>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c r="CK365" s="92"/>
      <c r="CL365" s="92"/>
      <c r="CM365" s="92"/>
      <c r="CN365" s="92"/>
      <c r="CO365" s="92"/>
      <c r="CP365" s="92"/>
      <c r="CQ365" s="92"/>
      <c r="CR365" s="92"/>
      <c r="CS365" s="92"/>
      <c r="CT365" s="92"/>
      <c r="CU365" s="92"/>
      <c r="CV365" s="92"/>
      <c r="CW365" s="92"/>
      <c r="CX365" s="92"/>
      <c r="CY365" s="92"/>
      <c r="CZ365" s="92"/>
      <c r="DA365" s="92"/>
      <c r="DB365" s="92"/>
      <c r="DC365" s="92"/>
      <c r="DD365" s="92"/>
      <c r="DE365" s="92"/>
      <c r="DF365" s="92"/>
      <c r="DG365" s="92"/>
      <c r="DH365" s="92"/>
      <c r="DI365" s="92"/>
      <c r="DJ365" s="92"/>
      <c r="DK365" s="92"/>
      <c r="DL365" s="92"/>
      <c r="DM365" s="92"/>
      <c r="DN365" s="92"/>
      <c r="DO365" s="92"/>
      <c r="DP365" s="92"/>
      <c r="DQ365" s="92"/>
      <c r="DR365" s="92"/>
      <c r="DS365" s="92"/>
      <c r="DT365" s="92"/>
      <c r="DU365" s="92"/>
      <c r="DV365" s="92"/>
      <c r="DW365" s="92"/>
      <c r="DX365" s="92"/>
      <c r="DY365" s="92"/>
      <c r="DZ365" s="92"/>
      <c r="EA365" s="92"/>
      <c r="EB365" s="92"/>
      <c r="EC365" s="92"/>
      <c r="ED365" s="92"/>
      <c r="EE365" s="92"/>
      <c r="EF365" s="92"/>
      <c r="EG365" s="92"/>
      <c r="EH365" s="92"/>
      <c r="EI365" s="92"/>
      <c r="EJ365" s="92"/>
      <c r="EK365" s="92"/>
      <c r="EL365" s="92"/>
      <c r="EM365" s="92"/>
      <c r="EN365" s="92"/>
      <c r="EO365" s="92"/>
      <c r="EP365" s="92"/>
      <c r="EQ365" s="92"/>
      <c r="ER365" s="92"/>
      <c r="ES365" s="92"/>
      <c r="ET365" s="92"/>
      <c r="EU365" s="92"/>
      <c r="EV365" s="92"/>
      <c r="EW365" s="92"/>
      <c r="EX365" s="92"/>
      <c r="EY365" s="92"/>
      <c r="EZ365" s="92"/>
      <c r="FA365" s="92"/>
      <c r="FB365" s="92"/>
      <c r="FC365" s="92"/>
      <c r="FD365" s="92"/>
      <c r="FE365" s="92"/>
      <c r="FF365" s="92"/>
      <c r="FG365" s="92"/>
      <c r="FH365" s="92"/>
      <c r="FI365" s="92"/>
      <c r="FJ365" s="92"/>
      <c r="FK365" s="92"/>
      <c r="FL365" s="92"/>
      <c r="FM365" s="92"/>
      <c r="FN365" s="92"/>
      <c r="FO365" s="92"/>
      <c r="FP365" s="92"/>
      <c r="FQ365" s="92"/>
      <c r="FR365" s="92"/>
      <c r="FS365" s="92"/>
      <c r="FT365" s="92"/>
      <c r="FU365" s="92"/>
      <c r="FV365" s="92"/>
      <c r="FW365" s="92"/>
      <c r="FX365" s="92"/>
      <c r="FY365" s="92"/>
      <c r="FZ365" s="92"/>
      <c r="GA365" s="92"/>
      <c r="GB365" s="92"/>
      <c r="GC365" s="92"/>
      <c r="GD365" s="92"/>
      <c r="GE365" s="92"/>
      <c r="GF365" s="92"/>
      <c r="GG365" s="92"/>
      <c r="GH365" s="92"/>
      <c r="GI365" s="92"/>
      <c r="GJ365" s="92"/>
      <c r="GK365" s="92"/>
      <c r="GL365" s="92"/>
      <c r="GM365" s="92"/>
      <c r="GN365" s="92"/>
      <c r="GO365" s="92"/>
      <c r="GP365" s="92"/>
      <c r="GQ365" s="92"/>
      <c r="GR365" s="92"/>
      <c r="GS365" s="92"/>
      <c r="GT365" s="92"/>
      <c r="GU365" s="92"/>
      <c r="GV365" s="92"/>
      <c r="GW365" s="92"/>
      <c r="GX365" s="92"/>
      <c r="GY365" s="92"/>
      <c r="GZ365" s="92"/>
      <c r="HA365" s="92"/>
      <c r="HB365" s="92"/>
      <c r="HC365" s="92"/>
      <c r="HD365" s="92"/>
      <c r="HE365" s="92"/>
      <c r="HF365" s="92"/>
      <c r="HG365" s="92"/>
      <c r="HH365" s="92"/>
      <c r="HI365" s="92"/>
      <c r="HJ365" s="92"/>
      <c r="HK365" s="92"/>
      <c r="HL365" s="92"/>
      <c r="HM365" s="92"/>
      <c r="HN365" s="92"/>
      <c r="HO365" s="92"/>
      <c r="HP365" s="92"/>
      <c r="HQ365" s="92"/>
      <c r="HR365" s="92"/>
      <c r="HS365" s="92"/>
      <c r="HT365" s="92"/>
      <c r="HU365" s="92"/>
      <c r="HV365" s="92"/>
      <c r="HW365" s="92"/>
      <c r="HX365" s="92"/>
      <c r="HY365" s="92"/>
      <c r="HZ365" s="92"/>
      <c r="IA365" s="92"/>
      <c r="IB365" s="92"/>
      <c r="IC365" s="92"/>
      <c r="ID365" s="92"/>
      <c r="IE365" s="92"/>
      <c r="IF365" s="92"/>
      <c r="IG365" s="92"/>
      <c r="IH365" s="92"/>
      <c r="II365" s="92"/>
      <c r="IJ365" s="92"/>
      <c r="IK365" s="92"/>
      <c r="IL365" s="92"/>
      <c r="IM365" s="92"/>
      <c r="IN365" s="92"/>
      <c r="IO365" s="92"/>
      <c r="IP365" s="92"/>
      <c r="IQ365" s="92"/>
      <c r="IR365" s="92"/>
      <c r="IS365" s="92"/>
      <c r="IT365" s="92"/>
      <c r="IU365" s="92"/>
      <c r="IV365" s="92"/>
      <c r="IW365" s="92"/>
      <c r="IX365" s="92"/>
      <c r="IY365" s="92"/>
      <c r="IZ365" s="92"/>
      <c r="JA365" s="92"/>
      <c r="JB365" s="92"/>
      <c r="JC365" s="92"/>
      <c r="JD365" s="92"/>
      <c r="JE365" s="92"/>
      <c r="JF365" s="92"/>
      <c r="JG365" s="92"/>
      <c r="JH365" s="92"/>
      <c r="JI365" s="92"/>
      <c r="JJ365" s="92"/>
      <c r="JK365" s="92"/>
      <c r="JL365" s="92"/>
      <c r="JM365" s="92"/>
      <c r="JN365" s="92"/>
      <c r="JO365" s="92"/>
      <c r="JP365" s="92"/>
      <c r="JQ365" s="92"/>
      <c r="JR365" s="92"/>
      <c r="JS365" s="92"/>
      <c r="JT365" s="92"/>
      <c r="JU365" s="92"/>
      <c r="JV365" s="92"/>
      <c r="JW365" s="92"/>
      <c r="JX365" s="92"/>
      <c r="JY365" s="92"/>
      <c r="JZ365" s="92"/>
      <c r="KA365" s="92"/>
      <c r="KB365" s="92"/>
      <c r="KC365" s="92"/>
      <c r="KD365" s="92"/>
      <c r="KE365" s="92"/>
      <c r="KF365" s="92"/>
      <c r="KG365" s="92"/>
      <c r="KH365" s="92"/>
      <c r="KI365" s="92"/>
      <c r="KJ365" s="92"/>
      <c r="KK365" s="92"/>
      <c r="KL365" s="92"/>
      <c r="KM365" s="92"/>
      <c r="KN365" s="92"/>
      <c r="KO365" s="92"/>
      <c r="KP365" s="92"/>
      <c r="KQ365" s="92"/>
      <c r="KR365" s="92"/>
      <c r="KS365" s="92"/>
      <c r="KT365" s="92"/>
      <c r="KU365" s="92"/>
      <c r="KV365" s="92"/>
      <c r="KW365" s="92"/>
      <c r="KX365" s="92"/>
      <c r="KY365" s="92"/>
      <c r="KZ365" s="92"/>
      <c r="LA365" s="92"/>
      <c r="LB365" s="92"/>
      <c r="LC365" s="92"/>
      <c r="LD365" s="92"/>
      <c r="LE365" s="92"/>
      <c r="LF365" s="92"/>
      <c r="LG365" s="92"/>
      <c r="LH365" s="92"/>
      <c r="LI365" s="92"/>
      <c r="LJ365" s="92"/>
      <c r="LK365" s="92"/>
      <c r="LL365" s="92"/>
      <c r="LM365" s="92"/>
      <c r="LN365" s="92"/>
      <c r="LO365" s="92"/>
      <c r="LP365" s="92"/>
      <c r="LQ365" s="92"/>
      <c r="LR365" s="92"/>
      <c r="LS365" s="92"/>
      <c r="LT365" s="92"/>
      <c r="LU365" s="92"/>
      <c r="LV365" s="92"/>
      <c r="LW365" s="92"/>
      <c r="LX365" s="92"/>
      <c r="LY365" s="92"/>
      <c r="LZ365" s="92"/>
      <c r="MA365" s="92"/>
      <c r="MB365" s="92"/>
      <c r="MC365" s="92"/>
      <c r="MD365" s="92"/>
      <c r="ME365" s="92"/>
      <c r="MF365" s="92"/>
      <c r="MG365" s="92"/>
      <c r="MH365" s="92"/>
      <c r="MI365" s="92"/>
      <c r="MJ365" s="92"/>
      <c r="MK365" s="92"/>
      <c r="ML365" s="92"/>
      <c r="MM365" s="92"/>
      <c r="MN365" s="92"/>
      <c r="MO365" s="92"/>
      <c r="MP365" s="92"/>
      <c r="MQ365" s="92"/>
      <c r="MR365" s="92"/>
      <c r="MS365" s="92"/>
      <c r="MT365" s="92"/>
      <c r="MU365" s="92"/>
      <c r="MV365" s="92"/>
      <c r="MW365" s="92"/>
      <c r="MX365" s="92"/>
      <c r="MY365" s="92"/>
      <c r="MZ365" s="92"/>
      <c r="NA365" s="92"/>
      <c r="NB365" s="92"/>
      <c r="NC365" s="92"/>
      <c r="ND365" s="92"/>
      <c r="NE365" s="92"/>
      <c r="NF365" s="92"/>
      <c r="NG365" s="92"/>
      <c r="NH365" s="92"/>
      <c r="NI365" s="92"/>
      <c r="NJ365" s="92"/>
      <c r="NK365" s="92"/>
      <c r="NL365" s="92"/>
      <c r="NM365" s="92"/>
      <c r="NN365" s="92"/>
      <c r="NO365" s="92"/>
      <c r="NP365" s="92"/>
      <c r="NQ365" s="92"/>
      <c r="NR365" s="92"/>
      <c r="NS365" s="92"/>
      <c r="NT365" s="92"/>
      <c r="NU365" s="92"/>
      <c r="NV365" s="92"/>
      <c r="NW365" s="92"/>
      <c r="NX365" s="92"/>
      <c r="NY365" s="92"/>
      <c r="NZ365" s="92"/>
      <c r="OA365" s="92"/>
      <c r="OB365" s="92"/>
      <c r="OC365" s="92"/>
      <c r="OD365" s="92"/>
      <c r="OE365" s="92"/>
      <c r="OF365" s="92"/>
      <c r="OG365" s="92"/>
      <c r="OH365" s="92"/>
      <c r="OI365" s="92"/>
      <c r="OJ365" s="92"/>
      <c r="OK365" s="92"/>
      <c r="OL365" s="92"/>
      <c r="OM365" s="92"/>
      <c r="ON365" s="92"/>
      <c r="OO365" s="92"/>
      <c r="OP365" s="92"/>
      <c r="OQ365" s="92"/>
      <c r="OR365" s="92"/>
      <c r="OS365" s="92"/>
      <c r="OT365" s="92"/>
      <c r="OU365" s="92"/>
      <c r="OV365" s="92"/>
      <c r="OW365" s="92"/>
      <c r="OX365" s="92"/>
      <c r="OY365" s="92"/>
      <c r="OZ365" s="92"/>
      <c r="PA365" s="92"/>
      <c r="PB365" s="92"/>
      <c r="PC365" s="92"/>
      <c r="PD365" s="92"/>
      <c r="PE365" s="92"/>
      <c r="PF365" s="92"/>
      <c r="PG365" s="92"/>
      <c r="PH365" s="92"/>
      <c r="PI365" s="92"/>
      <c r="PJ365" s="92"/>
      <c r="PK365" s="92"/>
      <c r="PL365" s="92"/>
      <c r="PM365" s="92"/>
      <c r="PN365" s="92"/>
      <c r="PO365" s="92"/>
      <c r="PP365" s="92"/>
      <c r="PQ365" s="92"/>
      <c r="PR365" s="92"/>
      <c r="PS365" s="92"/>
      <c r="PT365" s="92"/>
      <c r="PU365" s="92"/>
      <c r="PV365" s="92"/>
      <c r="PW365" s="92"/>
      <c r="PX365" s="92"/>
      <c r="PY365" s="92"/>
      <c r="PZ365" s="92"/>
      <c r="QA365" s="92"/>
      <c r="QB365" s="92"/>
      <c r="QC365" s="92"/>
      <c r="QD365" s="92"/>
      <c r="QE365" s="92"/>
      <c r="QF365" s="92"/>
      <c r="QG365" s="92"/>
      <c r="QH365" s="92"/>
      <c r="QI365" s="92"/>
      <c r="QJ365" s="92"/>
      <c r="QK365" s="92"/>
      <c r="QL365" s="92"/>
      <c r="QM365" s="92"/>
      <c r="QN365" s="92"/>
      <c r="QO365" s="92"/>
      <c r="QP365" s="92"/>
      <c r="QQ365" s="92"/>
      <c r="QR365" s="92"/>
      <c r="QS365" s="92"/>
      <c r="QT365" s="92"/>
      <c r="QU365" s="92"/>
      <c r="QV365" s="92"/>
      <c r="QW365" s="92"/>
      <c r="QX365" s="92"/>
      <c r="QY365" s="92"/>
      <c r="QZ365" s="92"/>
      <c r="RA365" s="92"/>
      <c r="RB365" s="92"/>
      <c r="RC365" s="92"/>
      <c r="RD365" s="92"/>
      <c r="RE365" s="92"/>
      <c r="RF365" s="92"/>
      <c r="RG365" s="92"/>
      <c r="RH365" s="92"/>
      <c r="RI365" s="92"/>
      <c r="RJ365" s="92"/>
      <c r="RK365" s="92"/>
      <c r="RL365" s="92"/>
      <c r="RM365" s="92"/>
      <c r="RN365" s="92"/>
      <c r="RO365" s="92"/>
      <c r="RP365" s="92"/>
      <c r="RQ365" s="92"/>
      <c r="RR365" s="92"/>
      <c r="RS365" s="92"/>
      <c r="RT365" s="92"/>
      <c r="RU365" s="92"/>
      <c r="RV365" s="92"/>
      <c r="RW365" s="92"/>
      <c r="RX365" s="92"/>
      <c r="RY365" s="92"/>
      <c r="RZ365" s="92"/>
      <c r="SA365" s="92"/>
      <c r="SB365" s="92"/>
      <c r="SC365" s="92"/>
      <c r="SD365" s="92"/>
      <c r="SE365" s="92"/>
      <c r="SF365" s="92"/>
      <c r="SG365" s="92"/>
      <c r="SH365" s="92"/>
      <c r="SI365" s="92"/>
      <c r="SJ365" s="92"/>
      <c r="SK365" s="92"/>
      <c r="SL365" s="92"/>
      <c r="SM365" s="92"/>
      <c r="SN365" s="92"/>
      <c r="SO365" s="92"/>
      <c r="SP365" s="92"/>
      <c r="SQ365" s="92"/>
      <c r="SR365" s="92"/>
      <c r="SS365" s="92"/>
      <c r="ST365" s="92"/>
      <c r="SU365" s="92"/>
      <c r="SV365" s="92"/>
      <c r="SW365" s="92"/>
      <c r="SX365" s="92"/>
      <c r="SY365" s="92"/>
      <c r="SZ365" s="92"/>
      <c r="TA365" s="92"/>
      <c r="TB365" s="92"/>
      <c r="TC365" s="92"/>
      <c r="TD365" s="92"/>
      <c r="TE365" s="92"/>
      <c r="TF365" s="92"/>
      <c r="TG365" s="92"/>
      <c r="TH365" s="92"/>
      <c r="TI365" s="92"/>
      <c r="TJ365" s="92"/>
      <c r="TK365" s="92"/>
      <c r="TL365" s="92"/>
      <c r="TM365" s="92"/>
      <c r="TN365" s="92"/>
      <c r="TO365" s="92"/>
      <c r="TP365" s="92"/>
      <c r="TQ365" s="92"/>
      <c r="TR365" s="92"/>
      <c r="TS365" s="92"/>
      <c r="TT365" s="92"/>
      <c r="TU365" s="92"/>
      <c r="TV365" s="92"/>
      <c r="TW365" s="92"/>
      <c r="TX365" s="92"/>
      <c r="TY365" s="92"/>
      <c r="TZ365" s="92"/>
      <c r="UA365" s="92"/>
      <c r="UB365" s="92"/>
      <c r="UC365" s="92"/>
      <c r="UD365" s="92"/>
      <c r="UE365" s="92"/>
      <c r="UF365" s="92"/>
      <c r="UG365" s="92"/>
      <c r="UH365" s="92"/>
      <c r="UI365" s="92"/>
      <c r="UJ365" s="92"/>
      <c r="UK365" s="92"/>
      <c r="UL365" s="92"/>
      <c r="UM365" s="92"/>
      <c r="UN365" s="92"/>
      <c r="UO365" s="92"/>
      <c r="UP365" s="92"/>
      <c r="UQ365" s="92"/>
      <c r="UR365" s="92"/>
      <c r="US365" s="92"/>
      <c r="UT365" s="92"/>
      <c r="UU365" s="92"/>
      <c r="UV365" s="92"/>
      <c r="UW365" s="92"/>
      <c r="UX365" s="92"/>
      <c r="UY365" s="92"/>
      <c r="UZ365" s="92"/>
      <c r="VA365" s="92"/>
      <c r="VB365" s="92"/>
      <c r="VC365" s="92"/>
      <c r="VD365" s="92"/>
      <c r="VE365" s="92"/>
      <c r="VF365" s="92"/>
      <c r="VG365" s="92"/>
      <c r="VH365" s="92"/>
      <c r="VI365" s="92"/>
      <c r="VJ365" s="92"/>
      <c r="VK365" s="92"/>
      <c r="VL365" s="92"/>
      <c r="VM365" s="92"/>
      <c r="VN365" s="92"/>
      <c r="VO365" s="92"/>
      <c r="VP365" s="92"/>
      <c r="VQ365" s="92"/>
      <c r="VR365" s="92"/>
      <c r="VS365" s="92"/>
      <c r="VT365" s="92"/>
      <c r="VU365" s="92"/>
      <c r="VV365" s="92"/>
      <c r="VW365" s="92"/>
      <c r="VX365" s="92"/>
      <c r="VY365" s="92"/>
      <c r="VZ365" s="92"/>
      <c r="WA365" s="92"/>
      <c r="WB365" s="92"/>
      <c r="WC365" s="92"/>
      <c r="WD365" s="92"/>
      <c r="WE365" s="92"/>
      <c r="WF365" s="92"/>
      <c r="WG365" s="92"/>
      <c r="WH365" s="92"/>
      <c r="WI365" s="92"/>
      <c r="WJ365" s="92"/>
      <c r="WK365" s="92"/>
      <c r="WL365" s="92"/>
      <c r="WM365" s="92"/>
      <c r="WN365" s="92"/>
      <c r="WO365" s="92"/>
      <c r="WP365" s="92"/>
      <c r="WQ365" s="92"/>
      <c r="WR365" s="92"/>
      <c r="WS365" s="92"/>
      <c r="WT365" s="92"/>
      <c r="WU365" s="92"/>
      <c r="WV365" s="92"/>
      <c r="WW365" s="92"/>
      <c r="WX365" s="92"/>
      <c r="WY365" s="92"/>
      <c r="WZ365" s="92"/>
      <c r="XA365" s="92"/>
      <c r="XB365" s="92"/>
      <c r="XC365" s="92"/>
      <c r="XD365" s="92"/>
      <c r="XE365" s="92"/>
      <c r="XF365" s="92"/>
      <c r="XG365" s="92"/>
      <c r="XH365" s="92"/>
      <c r="XI365" s="92"/>
      <c r="XJ365" s="92"/>
      <c r="XK365" s="92"/>
      <c r="XL365" s="92"/>
      <c r="XM365" s="92"/>
      <c r="XN365" s="92"/>
      <c r="XO365" s="92"/>
      <c r="XP365" s="92"/>
      <c r="XQ365" s="92"/>
      <c r="XR365" s="92"/>
      <c r="XS365" s="92"/>
      <c r="XT365" s="92"/>
      <c r="XU365" s="92"/>
      <c r="XV365" s="92"/>
      <c r="XW365" s="92"/>
      <c r="XX365" s="92"/>
      <c r="XY365" s="92"/>
      <c r="XZ365" s="92"/>
      <c r="YA365" s="92"/>
      <c r="YB365" s="92"/>
      <c r="YC365" s="92"/>
      <c r="YD365" s="92"/>
      <c r="YE365" s="92"/>
      <c r="YF365" s="92"/>
      <c r="YG365" s="92"/>
      <c r="YH365" s="92"/>
      <c r="YI365" s="92"/>
      <c r="YJ365" s="92"/>
      <c r="YK365" s="92"/>
      <c r="YL365" s="92"/>
      <c r="YM365" s="92"/>
      <c r="YN365" s="92"/>
      <c r="YO365" s="92"/>
      <c r="YP365" s="92"/>
      <c r="YQ365" s="92"/>
      <c r="YR365" s="92"/>
      <c r="YS365" s="92"/>
      <c r="YT365" s="92"/>
      <c r="YU365" s="92"/>
      <c r="YV365" s="92"/>
      <c r="YW365" s="92"/>
      <c r="YX365" s="92"/>
      <c r="YY365" s="92"/>
      <c r="YZ365" s="92"/>
      <c r="ZA365" s="92"/>
      <c r="ZB365" s="92"/>
      <c r="ZC365" s="92"/>
      <c r="ZD365" s="92"/>
      <c r="ZE365" s="92"/>
      <c r="ZF365" s="92"/>
      <c r="ZG365" s="92"/>
      <c r="ZH365" s="92"/>
      <c r="ZI365" s="92"/>
      <c r="ZJ365" s="92"/>
      <c r="ZK365" s="92"/>
      <c r="ZL365" s="92"/>
      <c r="ZM365" s="92"/>
      <c r="ZN365" s="92"/>
      <c r="ZO365" s="92"/>
      <c r="ZP365" s="92"/>
      <c r="ZQ365" s="92"/>
      <c r="ZR365" s="92"/>
      <c r="ZS365" s="92"/>
      <c r="ZT365" s="92"/>
      <c r="ZU365" s="92"/>
      <c r="ZV365" s="92"/>
      <c r="ZW365" s="92"/>
      <c r="ZX365" s="92"/>
      <c r="ZY365" s="92"/>
      <c r="ZZ365" s="92"/>
      <c r="AAA365" s="92"/>
      <c r="AAB365" s="92"/>
      <c r="AAC365" s="92"/>
      <c r="AAD365" s="92"/>
      <c r="AAE365" s="92"/>
      <c r="AAF365" s="92"/>
      <c r="AAG365" s="92"/>
      <c r="AAH365" s="92"/>
      <c r="AAI365" s="92"/>
      <c r="AAJ365" s="92"/>
      <c r="AAK365" s="92"/>
      <c r="AAL365" s="92"/>
      <c r="AAM365" s="92"/>
      <c r="AAN365" s="92"/>
      <c r="AAO365" s="92"/>
      <c r="AAP365" s="92"/>
      <c r="AAQ365" s="92"/>
      <c r="AAR365" s="92"/>
      <c r="AAS365" s="92"/>
      <c r="AAT365" s="92"/>
      <c r="AAU365" s="92"/>
      <c r="AAV365" s="92"/>
      <c r="AAW365" s="92"/>
      <c r="AAX365" s="92"/>
      <c r="AAY365" s="92"/>
      <c r="AAZ365" s="92"/>
      <c r="ABA365" s="92"/>
      <c r="ABB365" s="92"/>
      <c r="ABC365" s="92"/>
      <c r="ABD365" s="92"/>
      <c r="ABE365" s="92"/>
      <c r="ABF365" s="92"/>
      <c r="ABG365" s="92"/>
      <c r="ABH365" s="92"/>
      <c r="ABI365" s="92"/>
      <c r="ABJ365" s="92"/>
      <c r="ABK365" s="92"/>
      <c r="ABL365" s="92"/>
      <c r="ABM365" s="92"/>
      <c r="ABN365" s="92"/>
      <c r="ABO365" s="92"/>
      <c r="ABP365" s="92"/>
      <c r="ABQ365" s="92"/>
      <c r="ABR365" s="92"/>
      <c r="ABS365" s="92"/>
      <c r="ABT365" s="92"/>
      <c r="ABU365" s="92"/>
      <c r="ABV365" s="92"/>
      <c r="ABW365" s="92"/>
      <c r="ABX365" s="92"/>
      <c r="ABY365" s="92"/>
      <c r="ABZ365" s="92"/>
      <c r="ACA365" s="92"/>
      <c r="ACB365" s="92"/>
      <c r="ACC365" s="92"/>
      <c r="ACD365" s="92"/>
      <c r="ACE365" s="92"/>
      <c r="ACF365" s="92"/>
      <c r="ACG365" s="92"/>
      <c r="ACH365" s="92"/>
      <c r="ACI365" s="92"/>
      <c r="ACJ365" s="92"/>
      <c r="ACK365" s="92"/>
      <c r="ACL365" s="92"/>
      <c r="ACM365" s="92"/>
      <c r="ACN365" s="92"/>
      <c r="ACO365" s="92"/>
      <c r="ACP365" s="92"/>
      <c r="ACQ365" s="92"/>
      <c r="ACR365" s="92"/>
      <c r="ACS365" s="92"/>
      <c r="ACT365" s="92"/>
      <c r="ACU365" s="92"/>
      <c r="ACV365" s="92"/>
      <c r="ACW365" s="92"/>
      <c r="ACX365" s="92"/>
      <c r="ACY365" s="92"/>
      <c r="ACZ365" s="92"/>
      <c r="ADA365" s="92"/>
      <c r="ADB365" s="92"/>
      <c r="ADC365" s="92"/>
      <c r="ADD365" s="92"/>
      <c r="ADE365" s="92"/>
      <c r="ADF365" s="92"/>
      <c r="ADG365" s="92"/>
      <c r="ADH365" s="92"/>
      <c r="ADI365" s="92"/>
      <c r="ADJ365" s="92"/>
      <c r="ADK365" s="92"/>
      <c r="ADL365" s="92"/>
      <c r="ADM365" s="92"/>
      <c r="ADN365" s="92"/>
      <c r="ADO365" s="92"/>
      <c r="ADP365" s="92"/>
      <c r="ADQ365" s="92"/>
      <c r="ADR365" s="92"/>
      <c r="ADS365" s="92"/>
      <c r="ADT365" s="92"/>
      <c r="ADU365" s="92"/>
      <c r="ADV365" s="92"/>
      <c r="ADW365" s="92"/>
      <c r="ADX365" s="92"/>
      <c r="ADY365" s="92"/>
      <c r="ADZ365" s="92"/>
      <c r="AEA365" s="92"/>
      <c r="AEB365" s="92"/>
      <c r="AEC365" s="92"/>
      <c r="AED365" s="92"/>
      <c r="AEE365" s="92"/>
      <c r="AEF365" s="92"/>
      <c r="AEG365" s="92"/>
      <c r="AEH365" s="92"/>
      <c r="AEI365" s="92"/>
      <c r="AEJ365" s="92"/>
      <c r="AEK365" s="92"/>
      <c r="AEL365" s="92"/>
      <c r="AEM365" s="92"/>
      <c r="AEN365" s="92"/>
      <c r="AEO365" s="92"/>
      <c r="AEP365" s="92"/>
      <c r="AEQ365" s="92"/>
      <c r="AER365" s="92"/>
      <c r="AES365" s="92"/>
      <c r="AET365" s="92"/>
      <c r="AEU365" s="92"/>
      <c r="AEV365" s="92"/>
      <c r="AEW365" s="92"/>
      <c r="AEX365" s="92"/>
      <c r="AEY365" s="92"/>
      <c r="AEZ365" s="92"/>
      <c r="AFA365" s="92"/>
      <c r="AFB365" s="92"/>
      <c r="AFC365" s="92"/>
      <c r="AFD365" s="92"/>
      <c r="AFE365" s="92"/>
      <c r="AFF365" s="92"/>
      <c r="AFG365" s="92"/>
      <c r="AFH365" s="92"/>
      <c r="AFI365" s="92"/>
      <c r="AFJ365" s="92"/>
      <c r="AFK365" s="92"/>
      <c r="AFL365" s="92"/>
      <c r="AFM365" s="92"/>
      <c r="AFN365" s="92"/>
      <c r="AFO365" s="92"/>
      <c r="AFP365" s="92"/>
      <c r="AFQ365" s="92"/>
      <c r="AFR365" s="92"/>
      <c r="AFS365" s="92"/>
      <c r="AFT365" s="92"/>
      <c r="AFU365" s="92"/>
      <c r="AFV365" s="92"/>
      <c r="AFW365" s="92"/>
      <c r="AFX365" s="92"/>
      <c r="AFY365" s="92"/>
      <c r="AFZ365" s="92"/>
      <c r="AGA365" s="92"/>
      <c r="AGB365" s="92"/>
      <c r="AGC365" s="92"/>
      <c r="AGD365" s="92"/>
      <c r="AGE365" s="92"/>
      <c r="AGF365" s="92"/>
      <c r="AGG365" s="92"/>
      <c r="AGH365" s="92"/>
      <c r="AGI365" s="92"/>
      <c r="AGJ365" s="92"/>
      <c r="AGK365" s="92"/>
      <c r="AGL365" s="92"/>
      <c r="AGM365" s="92"/>
      <c r="AGN365" s="92"/>
      <c r="AGO365" s="92"/>
      <c r="AGP365" s="92"/>
      <c r="AGQ365" s="92"/>
      <c r="AGR365" s="92"/>
      <c r="AGS365" s="92"/>
      <c r="AGT365" s="92"/>
      <c r="AGU365" s="92"/>
      <c r="AGV365" s="92"/>
      <c r="AGW365" s="92"/>
      <c r="AGX365" s="92"/>
      <c r="AGY365" s="92"/>
      <c r="AGZ365" s="92"/>
      <c r="AHA365" s="92"/>
      <c r="AHB365" s="92"/>
      <c r="AHC365" s="92"/>
      <c r="AHD365" s="92"/>
      <c r="AHE365" s="92"/>
      <c r="AHF365" s="92"/>
      <c r="AHG365" s="92"/>
      <c r="AHH365" s="92"/>
      <c r="AHI365" s="92"/>
      <c r="AHJ365" s="92"/>
      <c r="AHK365" s="92"/>
      <c r="AHL365" s="92"/>
      <c r="AHM365" s="92"/>
      <c r="AHN365" s="92"/>
      <c r="AHO365" s="92"/>
      <c r="AHP365" s="92"/>
      <c r="AHQ365" s="92"/>
      <c r="AHR365" s="92"/>
      <c r="AHS365" s="92"/>
      <c r="AHT365" s="92"/>
      <c r="AHU365" s="92"/>
      <c r="AHV365" s="92"/>
      <c r="AHW365" s="92"/>
      <c r="AHX365" s="92"/>
      <c r="AHY365" s="92"/>
      <c r="AHZ365" s="92"/>
      <c r="AIA365" s="92"/>
      <c r="AIB365" s="92"/>
      <c r="AIC365" s="92"/>
      <c r="AID365" s="92"/>
      <c r="AIE365" s="92"/>
      <c r="AIF365" s="92"/>
      <c r="AIG365" s="92"/>
      <c r="AIH365" s="92"/>
      <c r="AII365" s="92"/>
      <c r="AIJ365" s="92"/>
      <c r="AIK365" s="92"/>
      <c r="AIL365" s="92"/>
      <c r="AIM365" s="92"/>
      <c r="AIN365" s="92"/>
      <c r="AIO365" s="92"/>
      <c r="AIP365" s="92"/>
      <c r="AIQ365" s="92"/>
      <c r="AIR365" s="92"/>
      <c r="AIS365" s="92"/>
      <c r="AIT365" s="92"/>
      <c r="AIU365" s="92"/>
      <c r="AIV365" s="92"/>
      <c r="AIW365" s="92"/>
      <c r="AIX365" s="92"/>
      <c r="AIY365" s="92"/>
      <c r="AIZ365" s="92"/>
      <c r="AJA365" s="92"/>
      <c r="AJB365" s="92"/>
      <c r="AJC365" s="92"/>
      <c r="AJD365" s="92"/>
      <c r="AJE365" s="92"/>
      <c r="AJF365" s="92"/>
      <c r="AJG365" s="92"/>
      <c r="AJH365" s="92"/>
      <c r="AJI365" s="92"/>
      <c r="AJJ365" s="92"/>
      <c r="AJK365" s="92"/>
    </row>
    <row r="366" spans="1:947" s="515" customFormat="1" ht="12.75" customHeight="1">
      <c r="A366" s="93"/>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c r="CM366" s="92"/>
      <c r="CN366" s="92"/>
      <c r="CO366" s="92"/>
      <c r="CP366" s="92"/>
      <c r="CQ366" s="92"/>
      <c r="CR366" s="92"/>
      <c r="CS366" s="92"/>
      <c r="CT366" s="92"/>
      <c r="CU366" s="92"/>
      <c r="CV366" s="92"/>
      <c r="CW366" s="92"/>
      <c r="CX366" s="92"/>
      <c r="CY366" s="92"/>
      <c r="CZ366" s="92"/>
      <c r="DA366" s="92"/>
      <c r="DB366" s="92"/>
      <c r="DC366" s="92"/>
      <c r="DD366" s="92"/>
      <c r="DE366" s="92"/>
      <c r="DF366" s="92"/>
      <c r="DG366" s="92"/>
      <c r="DH366" s="92"/>
      <c r="DI366" s="92"/>
      <c r="DJ366" s="92"/>
      <c r="DK366" s="92"/>
      <c r="DL366" s="92"/>
      <c r="DM366" s="92"/>
      <c r="DN366" s="92"/>
      <c r="DO366" s="92"/>
      <c r="DP366" s="92"/>
      <c r="DQ366" s="92"/>
      <c r="DR366" s="92"/>
      <c r="DS366" s="92"/>
      <c r="DT366" s="92"/>
      <c r="DU366" s="92"/>
      <c r="DV366" s="92"/>
      <c r="DW366" s="92"/>
      <c r="DX366" s="92"/>
      <c r="DY366" s="92"/>
      <c r="DZ366" s="92"/>
      <c r="EA366" s="92"/>
      <c r="EB366" s="92"/>
      <c r="EC366" s="92"/>
      <c r="ED366" s="92"/>
      <c r="EE366" s="92"/>
      <c r="EF366" s="92"/>
      <c r="EG366" s="92"/>
      <c r="EH366" s="92"/>
      <c r="EI366" s="92"/>
      <c r="EJ366" s="92"/>
      <c r="EK366" s="92"/>
      <c r="EL366" s="92"/>
      <c r="EM366" s="92"/>
      <c r="EN366" s="92"/>
      <c r="EO366" s="92"/>
      <c r="EP366" s="92"/>
      <c r="EQ366" s="92"/>
      <c r="ER366" s="92"/>
      <c r="ES366" s="92"/>
      <c r="ET366" s="92"/>
      <c r="EU366" s="92"/>
      <c r="EV366" s="92"/>
      <c r="EW366" s="92"/>
      <c r="EX366" s="92"/>
      <c r="EY366" s="92"/>
      <c r="EZ366" s="92"/>
      <c r="FA366" s="92"/>
      <c r="FB366" s="92"/>
      <c r="FC366" s="92"/>
      <c r="FD366" s="92"/>
      <c r="FE366" s="92"/>
      <c r="FF366" s="92"/>
      <c r="FG366" s="92"/>
      <c r="FH366" s="92"/>
      <c r="FI366" s="92"/>
      <c r="FJ366" s="92"/>
      <c r="FK366" s="92"/>
      <c r="FL366" s="92"/>
      <c r="FM366" s="92"/>
      <c r="FN366" s="92"/>
      <c r="FO366" s="92"/>
      <c r="FP366" s="92"/>
      <c r="FQ366" s="92"/>
      <c r="FR366" s="92"/>
      <c r="FS366" s="92"/>
      <c r="FT366" s="92"/>
      <c r="FU366" s="92"/>
      <c r="FV366" s="92"/>
      <c r="FW366" s="92"/>
      <c r="FX366" s="92"/>
      <c r="FY366" s="92"/>
      <c r="FZ366" s="92"/>
      <c r="GA366" s="92"/>
      <c r="GB366" s="92"/>
      <c r="GC366" s="92"/>
      <c r="GD366" s="92"/>
      <c r="GE366" s="92"/>
      <c r="GF366" s="92"/>
      <c r="GG366" s="92"/>
      <c r="GH366" s="92"/>
      <c r="GI366" s="92"/>
      <c r="GJ366" s="92"/>
      <c r="GK366" s="92"/>
      <c r="GL366" s="92"/>
      <c r="GM366" s="92"/>
      <c r="GN366" s="92"/>
      <c r="GO366" s="92"/>
      <c r="GP366" s="92"/>
      <c r="GQ366" s="92"/>
      <c r="GR366" s="92"/>
      <c r="GS366" s="92"/>
      <c r="GT366" s="92"/>
      <c r="GU366" s="92"/>
      <c r="GV366" s="92"/>
      <c r="GW366" s="92"/>
      <c r="GX366" s="92"/>
      <c r="GY366" s="92"/>
      <c r="GZ366" s="92"/>
      <c r="HA366" s="92"/>
      <c r="HB366" s="92"/>
      <c r="HC366" s="92"/>
      <c r="HD366" s="92"/>
      <c r="HE366" s="92"/>
      <c r="HF366" s="92"/>
      <c r="HG366" s="92"/>
      <c r="HH366" s="92"/>
      <c r="HI366" s="92"/>
      <c r="HJ366" s="92"/>
      <c r="HK366" s="92"/>
      <c r="HL366" s="92"/>
      <c r="HM366" s="92"/>
      <c r="HN366" s="92"/>
      <c r="HO366" s="92"/>
      <c r="HP366" s="92"/>
      <c r="HQ366" s="92"/>
      <c r="HR366" s="92"/>
      <c r="HS366" s="92"/>
      <c r="HT366" s="92"/>
      <c r="HU366" s="92"/>
      <c r="HV366" s="92"/>
      <c r="HW366" s="92"/>
      <c r="HX366" s="92"/>
      <c r="HY366" s="92"/>
      <c r="HZ366" s="92"/>
      <c r="IA366" s="92"/>
      <c r="IB366" s="92"/>
      <c r="IC366" s="92"/>
      <c r="ID366" s="92"/>
      <c r="IE366" s="92"/>
      <c r="IF366" s="92"/>
      <c r="IG366" s="92"/>
      <c r="IH366" s="92"/>
      <c r="II366" s="92"/>
      <c r="IJ366" s="92"/>
      <c r="IK366" s="92"/>
      <c r="IL366" s="92"/>
      <c r="IM366" s="92"/>
      <c r="IN366" s="92"/>
      <c r="IO366" s="92"/>
      <c r="IP366" s="92"/>
      <c r="IQ366" s="92"/>
      <c r="IR366" s="92"/>
      <c r="IS366" s="92"/>
      <c r="IT366" s="92"/>
      <c r="IU366" s="92"/>
      <c r="IV366" s="92"/>
      <c r="IW366" s="92"/>
      <c r="IX366" s="92"/>
      <c r="IY366" s="92"/>
      <c r="IZ366" s="92"/>
      <c r="JA366" s="92"/>
      <c r="JB366" s="92"/>
      <c r="JC366" s="92"/>
      <c r="JD366" s="92"/>
      <c r="JE366" s="92"/>
      <c r="JF366" s="92"/>
      <c r="JG366" s="92"/>
      <c r="JH366" s="92"/>
      <c r="JI366" s="92"/>
      <c r="JJ366" s="92"/>
      <c r="JK366" s="92"/>
      <c r="JL366" s="92"/>
      <c r="JM366" s="92"/>
      <c r="JN366" s="92"/>
      <c r="JO366" s="92"/>
      <c r="JP366" s="92"/>
      <c r="JQ366" s="92"/>
      <c r="JR366" s="92"/>
      <c r="JS366" s="92"/>
      <c r="JT366" s="92"/>
      <c r="JU366" s="92"/>
      <c r="JV366" s="92"/>
      <c r="JW366" s="92"/>
      <c r="JX366" s="92"/>
      <c r="JY366" s="92"/>
      <c r="JZ366" s="92"/>
      <c r="KA366" s="92"/>
      <c r="KB366" s="92"/>
      <c r="KC366" s="92"/>
      <c r="KD366" s="92"/>
      <c r="KE366" s="92"/>
      <c r="KF366" s="92"/>
      <c r="KG366" s="92"/>
      <c r="KH366" s="92"/>
      <c r="KI366" s="92"/>
      <c r="KJ366" s="92"/>
      <c r="KK366" s="92"/>
      <c r="KL366" s="92"/>
      <c r="KM366" s="92"/>
      <c r="KN366" s="92"/>
      <c r="KO366" s="92"/>
      <c r="KP366" s="92"/>
      <c r="KQ366" s="92"/>
      <c r="KR366" s="92"/>
      <c r="KS366" s="92"/>
      <c r="KT366" s="92"/>
      <c r="KU366" s="92"/>
      <c r="KV366" s="92"/>
      <c r="KW366" s="92"/>
      <c r="KX366" s="92"/>
      <c r="KY366" s="92"/>
      <c r="KZ366" s="92"/>
      <c r="LA366" s="92"/>
      <c r="LB366" s="92"/>
      <c r="LC366" s="92"/>
      <c r="LD366" s="92"/>
      <c r="LE366" s="92"/>
      <c r="LF366" s="92"/>
      <c r="LG366" s="92"/>
      <c r="LH366" s="92"/>
      <c r="LI366" s="92"/>
      <c r="LJ366" s="92"/>
      <c r="LK366" s="92"/>
      <c r="LL366" s="92"/>
      <c r="LM366" s="92"/>
      <c r="LN366" s="92"/>
      <c r="LO366" s="92"/>
      <c r="LP366" s="92"/>
      <c r="LQ366" s="92"/>
      <c r="LR366" s="92"/>
      <c r="LS366" s="92"/>
      <c r="LT366" s="92"/>
      <c r="LU366" s="92"/>
      <c r="LV366" s="92"/>
      <c r="LW366" s="92"/>
      <c r="LX366" s="92"/>
      <c r="LY366" s="92"/>
      <c r="LZ366" s="92"/>
      <c r="MA366" s="92"/>
      <c r="MB366" s="92"/>
      <c r="MC366" s="92"/>
      <c r="MD366" s="92"/>
      <c r="ME366" s="92"/>
      <c r="MF366" s="92"/>
      <c r="MG366" s="92"/>
      <c r="MH366" s="92"/>
      <c r="MI366" s="92"/>
      <c r="MJ366" s="92"/>
      <c r="MK366" s="92"/>
      <c r="ML366" s="92"/>
      <c r="MM366" s="92"/>
      <c r="MN366" s="92"/>
      <c r="MO366" s="92"/>
      <c r="MP366" s="92"/>
      <c r="MQ366" s="92"/>
      <c r="MR366" s="92"/>
      <c r="MS366" s="92"/>
      <c r="MT366" s="92"/>
      <c r="MU366" s="92"/>
      <c r="MV366" s="92"/>
      <c r="MW366" s="92"/>
      <c r="MX366" s="92"/>
      <c r="MY366" s="92"/>
      <c r="MZ366" s="92"/>
      <c r="NA366" s="92"/>
      <c r="NB366" s="92"/>
      <c r="NC366" s="92"/>
      <c r="ND366" s="92"/>
      <c r="NE366" s="92"/>
      <c r="NF366" s="92"/>
      <c r="NG366" s="92"/>
      <c r="NH366" s="92"/>
      <c r="NI366" s="92"/>
      <c r="NJ366" s="92"/>
      <c r="NK366" s="92"/>
      <c r="NL366" s="92"/>
      <c r="NM366" s="92"/>
      <c r="NN366" s="92"/>
      <c r="NO366" s="92"/>
      <c r="NP366" s="92"/>
      <c r="NQ366" s="92"/>
      <c r="NR366" s="92"/>
      <c r="NS366" s="92"/>
      <c r="NT366" s="92"/>
      <c r="NU366" s="92"/>
      <c r="NV366" s="92"/>
      <c r="NW366" s="92"/>
      <c r="NX366" s="92"/>
      <c r="NY366" s="92"/>
      <c r="NZ366" s="92"/>
      <c r="OA366" s="92"/>
      <c r="OB366" s="92"/>
      <c r="OC366" s="92"/>
      <c r="OD366" s="92"/>
      <c r="OE366" s="92"/>
      <c r="OF366" s="92"/>
      <c r="OG366" s="92"/>
      <c r="OH366" s="92"/>
      <c r="OI366" s="92"/>
      <c r="OJ366" s="92"/>
      <c r="OK366" s="92"/>
      <c r="OL366" s="92"/>
      <c r="OM366" s="92"/>
      <c r="ON366" s="92"/>
      <c r="OO366" s="92"/>
      <c r="OP366" s="92"/>
      <c r="OQ366" s="92"/>
      <c r="OR366" s="92"/>
      <c r="OS366" s="92"/>
      <c r="OT366" s="92"/>
      <c r="OU366" s="92"/>
      <c r="OV366" s="92"/>
      <c r="OW366" s="92"/>
      <c r="OX366" s="92"/>
      <c r="OY366" s="92"/>
      <c r="OZ366" s="92"/>
      <c r="PA366" s="92"/>
      <c r="PB366" s="92"/>
      <c r="PC366" s="92"/>
      <c r="PD366" s="92"/>
      <c r="PE366" s="92"/>
      <c r="PF366" s="92"/>
      <c r="PG366" s="92"/>
      <c r="PH366" s="92"/>
      <c r="PI366" s="92"/>
      <c r="PJ366" s="92"/>
      <c r="PK366" s="92"/>
      <c r="PL366" s="92"/>
      <c r="PM366" s="92"/>
      <c r="PN366" s="92"/>
      <c r="PO366" s="92"/>
      <c r="PP366" s="92"/>
      <c r="PQ366" s="92"/>
      <c r="PR366" s="92"/>
      <c r="PS366" s="92"/>
      <c r="PT366" s="92"/>
      <c r="PU366" s="92"/>
      <c r="PV366" s="92"/>
      <c r="PW366" s="92"/>
      <c r="PX366" s="92"/>
      <c r="PY366" s="92"/>
      <c r="PZ366" s="92"/>
      <c r="QA366" s="92"/>
      <c r="QB366" s="92"/>
      <c r="QC366" s="92"/>
      <c r="QD366" s="92"/>
      <c r="QE366" s="92"/>
      <c r="QF366" s="92"/>
      <c r="QG366" s="92"/>
      <c r="QH366" s="92"/>
      <c r="QI366" s="92"/>
      <c r="QJ366" s="92"/>
      <c r="QK366" s="92"/>
      <c r="QL366" s="92"/>
      <c r="QM366" s="92"/>
      <c r="QN366" s="92"/>
      <c r="QO366" s="92"/>
      <c r="QP366" s="92"/>
      <c r="QQ366" s="92"/>
      <c r="QR366" s="92"/>
      <c r="QS366" s="92"/>
      <c r="QT366" s="92"/>
      <c r="QU366" s="92"/>
      <c r="QV366" s="92"/>
      <c r="QW366" s="92"/>
      <c r="QX366" s="92"/>
      <c r="QY366" s="92"/>
      <c r="QZ366" s="92"/>
      <c r="RA366" s="92"/>
      <c r="RB366" s="92"/>
      <c r="RC366" s="92"/>
      <c r="RD366" s="92"/>
      <c r="RE366" s="92"/>
      <c r="RF366" s="92"/>
      <c r="RG366" s="92"/>
      <c r="RH366" s="92"/>
      <c r="RI366" s="92"/>
      <c r="RJ366" s="92"/>
      <c r="RK366" s="92"/>
      <c r="RL366" s="92"/>
      <c r="RM366" s="92"/>
      <c r="RN366" s="92"/>
      <c r="RO366" s="92"/>
      <c r="RP366" s="92"/>
      <c r="RQ366" s="92"/>
      <c r="RR366" s="92"/>
      <c r="RS366" s="92"/>
      <c r="RT366" s="92"/>
      <c r="RU366" s="92"/>
      <c r="RV366" s="92"/>
      <c r="RW366" s="92"/>
      <c r="RX366" s="92"/>
      <c r="RY366" s="92"/>
      <c r="RZ366" s="92"/>
      <c r="SA366" s="92"/>
      <c r="SB366" s="92"/>
      <c r="SC366" s="92"/>
      <c r="SD366" s="92"/>
      <c r="SE366" s="92"/>
      <c r="SF366" s="92"/>
      <c r="SG366" s="92"/>
      <c r="SH366" s="92"/>
      <c r="SI366" s="92"/>
      <c r="SJ366" s="92"/>
      <c r="SK366" s="92"/>
      <c r="SL366" s="92"/>
      <c r="SM366" s="92"/>
      <c r="SN366" s="92"/>
      <c r="SO366" s="92"/>
      <c r="SP366" s="92"/>
      <c r="SQ366" s="92"/>
      <c r="SR366" s="92"/>
      <c r="SS366" s="92"/>
      <c r="ST366" s="92"/>
      <c r="SU366" s="92"/>
      <c r="SV366" s="92"/>
      <c r="SW366" s="92"/>
      <c r="SX366" s="92"/>
      <c r="SY366" s="92"/>
      <c r="SZ366" s="92"/>
      <c r="TA366" s="92"/>
      <c r="TB366" s="92"/>
      <c r="TC366" s="92"/>
      <c r="TD366" s="92"/>
      <c r="TE366" s="92"/>
      <c r="TF366" s="92"/>
      <c r="TG366" s="92"/>
      <c r="TH366" s="92"/>
      <c r="TI366" s="92"/>
      <c r="TJ366" s="92"/>
      <c r="TK366" s="92"/>
      <c r="TL366" s="92"/>
      <c r="TM366" s="92"/>
      <c r="TN366" s="92"/>
      <c r="TO366" s="92"/>
      <c r="TP366" s="92"/>
      <c r="TQ366" s="92"/>
      <c r="TR366" s="92"/>
      <c r="TS366" s="92"/>
      <c r="TT366" s="92"/>
      <c r="TU366" s="92"/>
      <c r="TV366" s="92"/>
      <c r="TW366" s="92"/>
      <c r="TX366" s="92"/>
      <c r="TY366" s="92"/>
      <c r="TZ366" s="92"/>
      <c r="UA366" s="92"/>
      <c r="UB366" s="92"/>
      <c r="UC366" s="92"/>
      <c r="UD366" s="92"/>
      <c r="UE366" s="92"/>
      <c r="UF366" s="92"/>
      <c r="UG366" s="92"/>
      <c r="UH366" s="92"/>
      <c r="UI366" s="92"/>
      <c r="UJ366" s="92"/>
      <c r="UK366" s="92"/>
      <c r="UL366" s="92"/>
      <c r="UM366" s="92"/>
      <c r="UN366" s="92"/>
      <c r="UO366" s="92"/>
      <c r="UP366" s="92"/>
      <c r="UQ366" s="92"/>
      <c r="UR366" s="92"/>
      <c r="US366" s="92"/>
      <c r="UT366" s="92"/>
      <c r="UU366" s="92"/>
      <c r="UV366" s="92"/>
      <c r="UW366" s="92"/>
      <c r="UX366" s="92"/>
      <c r="UY366" s="92"/>
      <c r="UZ366" s="92"/>
      <c r="VA366" s="92"/>
      <c r="VB366" s="92"/>
      <c r="VC366" s="92"/>
      <c r="VD366" s="92"/>
      <c r="VE366" s="92"/>
      <c r="VF366" s="92"/>
      <c r="VG366" s="92"/>
      <c r="VH366" s="92"/>
      <c r="VI366" s="92"/>
      <c r="VJ366" s="92"/>
      <c r="VK366" s="92"/>
      <c r="VL366" s="92"/>
      <c r="VM366" s="92"/>
      <c r="VN366" s="92"/>
      <c r="VO366" s="92"/>
      <c r="VP366" s="92"/>
      <c r="VQ366" s="92"/>
      <c r="VR366" s="92"/>
      <c r="VS366" s="92"/>
      <c r="VT366" s="92"/>
      <c r="VU366" s="92"/>
      <c r="VV366" s="92"/>
      <c r="VW366" s="92"/>
      <c r="VX366" s="92"/>
      <c r="VY366" s="92"/>
      <c r="VZ366" s="92"/>
      <c r="WA366" s="92"/>
      <c r="WB366" s="92"/>
      <c r="WC366" s="92"/>
      <c r="WD366" s="92"/>
      <c r="WE366" s="92"/>
      <c r="WF366" s="92"/>
      <c r="WG366" s="92"/>
      <c r="WH366" s="92"/>
      <c r="WI366" s="92"/>
      <c r="WJ366" s="92"/>
      <c r="WK366" s="92"/>
      <c r="WL366" s="92"/>
      <c r="WM366" s="92"/>
      <c r="WN366" s="92"/>
      <c r="WO366" s="92"/>
      <c r="WP366" s="92"/>
      <c r="WQ366" s="92"/>
      <c r="WR366" s="92"/>
      <c r="WS366" s="92"/>
      <c r="WT366" s="92"/>
      <c r="WU366" s="92"/>
      <c r="WV366" s="92"/>
      <c r="WW366" s="92"/>
      <c r="WX366" s="92"/>
      <c r="WY366" s="92"/>
      <c r="WZ366" s="92"/>
      <c r="XA366" s="92"/>
      <c r="XB366" s="92"/>
      <c r="XC366" s="92"/>
      <c r="XD366" s="92"/>
      <c r="XE366" s="92"/>
      <c r="XF366" s="92"/>
      <c r="XG366" s="92"/>
      <c r="XH366" s="92"/>
      <c r="XI366" s="92"/>
      <c r="XJ366" s="92"/>
      <c r="XK366" s="92"/>
      <c r="XL366" s="92"/>
      <c r="XM366" s="92"/>
      <c r="XN366" s="92"/>
      <c r="XO366" s="92"/>
      <c r="XP366" s="92"/>
      <c r="XQ366" s="92"/>
      <c r="XR366" s="92"/>
      <c r="XS366" s="92"/>
      <c r="XT366" s="92"/>
      <c r="XU366" s="92"/>
      <c r="XV366" s="92"/>
      <c r="XW366" s="92"/>
      <c r="XX366" s="92"/>
      <c r="XY366" s="92"/>
      <c r="XZ366" s="92"/>
      <c r="YA366" s="92"/>
      <c r="YB366" s="92"/>
      <c r="YC366" s="92"/>
      <c r="YD366" s="92"/>
      <c r="YE366" s="92"/>
      <c r="YF366" s="92"/>
      <c r="YG366" s="92"/>
      <c r="YH366" s="92"/>
      <c r="YI366" s="92"/>
      <c r="YJ366" s="92"/>
      <c r="YK366" s="92"/>
      <c r="YL366" s="92"/>
      <c r="YM366" s="92"/>
      <c r="YN366" s="92"/>
      <c r="YO366" s="92"/>
      <c r="YP366" s="92"/>
      <c r="YQ366" s="92"/>
      <c r="YR366" s="92"/>
      <c r="YS366" s="92"/>
      <c r="YT366" s="92"/>
      <c r="YU366" s="92"/>
      <c r="YV366" s="92"/>
      <c r="YW366" s="92"/>
      <c r="YX366" s="92"/>
      <c r="YY366" s="92"/>
      <c r="YZ366" s="92"/>
      <c r="ZA366" s="92"/>
      <c r="ZB366" s="92"/>
      <c r="ZC366" s="92"/>
      <c r="ZD366" s="92"/>
      <c r="ZE366" s="92"/>
      <c r="ZF366" s="92"/>
      <c r="ZG366" s="92"/>
      <c r="ZH366" s="92"/>
      <c r="ZI366" s="92"/>
      <c r="ZJ366" s="92"/>
      <c r="ZK366" s="92"/>
      <c r="ZL366" s="92"/>
      <c r="ZM366" s="92"/>
      <c r="ZN366" s="92"/>
      <c r="ZO366" s="92"/>
      <c r="ZP366" s="92"/>
      <c r="ZQ366" s="92"/>
      <c r="ZR366" s="92"/>
      <c r="ZS366" s="92"/>
      <c r="ZT366" s="92"/>
      <c r="ZU366" s="92"/>
      <c r="ZV366" s="92"/>
      <c r="ZW366" s="92"/>
      <c r="ZX366" s="92"/>
      <c r="ZY366" s="92"/>
      <c r="ZZ366" s="92"/>
      <c r="AAA366" s="92"/>
      <c r="AAB366" s="92"/>
      <c r="AAC366" s="92"/>
      <c r="AAD366" s="92"/>
      <c r="AAE366" s="92"/>
      <c r="AAF366" s="92"/>
      <c r="AAG366" s="92"/>
      <c r="AAH366" s="92"/>
      <c r="AAI366" s="92"/>
      <c r="AAJ366" s="92"/>
      <c r="AAK366" s="92"/>
      <c r="AAL366" s="92"/>
      <c r="AAM366" s="92"/>
      <c r="AAN366" s="92"/>
      <c r="AAO366" s="92"/>
      <c r="AAP366" s="92"/>
      <c r="AAQ366" s="92"/>
      <c r="AAR366" s="92"/>
      <c r="AAS366" s="92"/>
      <c r="AAT366" s="92"/>
      <c r="AAU366" s="92"/>
      <c r="AAV366" s="92"/>
      <c r="AAW366" s="92"/>
      <c r="AAX366" s="92"/>
      <c r="AAY366" s="92"/>
      <c r="AAZ366" s="92"/>
      <c r="ABA366" s="92"/>
      <c r="ABB366" s="92"/>
      <c r="ABC366" s="92"/>
      <c r="ABD366" s="92"/>
      <c r="ABE366" s="92"/>
      <c r="ABF366" s="92"/>
      <c r="ABG366" s="92"/>
      <c r="ABH366" s="92"/>
      <c r="ABI366" s="92"/>
      <c r="ABJ366" s="92"/>
      <c r="ABK366" s="92"/>
      <c r="ABL366" s="92"/>
      <c r="ABM366" s="92"/>
      <c r="ABN366" s="92"/>
      <c r="ABO366" s="92"/>
      <c r="ABP366" s="92"/>
      <c r="ABQ366" s="92"/>
      <c r="ABR366" s="92"/>
      <c r="ABS366" s="92"/>
      <c r="ABT366" s="92"/>
      <c r="ABU366" s="92"/>
      <c r="ABV366" s="92"/>
      <c r="ABW366" s="92"/>
      <c r="ABX366" s="92"/>
      <c r="ABY366" s="92"/>
      <c r="ABZ366" s="92"/>
      <c r="ACA366" s="92"/>
      <c r="ACB366" s="92"/>
      <c r="ACC366" s="92"/>
      <c r="ACD366" s="92"/>
      <c r="ACE366" s="92"/>
      <c r="ACF366" s="92"/>
      <c r="ACG366" s="92"/>
      <c r="ACH366" s="92"/>
      <c r="ACI366" s="92"/>
      <c r="ACJ366" s="92"/>
      <c r="ACK366" s="92"/>
      <c r="ACL366" s="92"/>
      <c r="ACM366" s="92"/>
      <c r="ACN366" s="92"/>
      <c r="ACO366" s="92"/>
      <c r="ACP366" s="92"/>
      <c r="ACQ366" s="92"/>
      <c r="ACR366" s="92"/>
      <c r="ACS366" s="92"/>
      <c r="ACT366" s="92"/>
      <c r="ACU366" s="92"/>
      <c r="ACV366" s="92"/>
      <c r="ACW366" s="92"/>
      <c r="ACX366" s="92"/>
      <c r="ACY366" s="92"/>
      <c r="ACZ366" s="92"/>
      <c r="ADA366" s="92"/>
      <c r="ADB366" s="92"/>
      <c r="ADC366" s="92"/>
      <c r="ADD366" s="92"/>
      <c r="ADE366" s="92"/>
      <c r="ADF366" s="92"/>
      <c r="ADG366" s="92"/>
      <c r="ADH366" s="92"/>
      <c r="ADI366" s="92"/>
      <c r="ADJ366" s="92"/>
      <c r="ADK366" s="92"/>
      <c r="ADL366" s="92"/>
      <c r="ADM366" s="92"/>
      <c r="ADN366" s="92"/>
      <c r="ADO366" s="92"/>
      <c r="ADP366" s="92"/>
      <c r="ADQ366" s="92"/>
      <c r="ADR366" s="92"/>
      <c r="ADS366" s="92"/>
      <c r="ADT366" s="92"/>
      <c r="ADU366" s="92"/>
      <c r="ADV366" s="92"/>
      <c r="ADW366" s="92"/>
      <c r="ADX366" s="92"/>
      <c r="ADY366" s="92"/>
      <c r="ADZ366" s="92"/>
      <c r="AEA366" s="92"/>
      <c r="AEB366" s="92"/>
      <c r="AEC366" s="92"/>
      <c r="AED366" s="92"/>
      <c r="AEE366" s="92"/>
      <c r="AEF366" s="92"/>
      <c r="AEG366" s="92"/>
      <c r="AEH366" s="92"/>
      <c r="AEI366" s="92"/>
      <c r="AEJ366" s="92"/>
      <c r="AEK366" s="92"/>
      <c r="AEL366" s="92"/>
      <c r="AEM366" s="92"/>
      <c r="AEN366" s="92"/>
      <c r="AEO366" s="92"/>
      <c r="AEP366" s="92"/>
      <c r="AEQ366" s="92"/>
      <c r="AER366" s="92"/>
      <c r="AES366" s="92"/>
      <c r="AET366" s="92"/>
      <c r="AEU366" s="92"/>
      <c r="AEV366" s="92"/>
      <c r="AEW366" s="92"/>
      <c r="AEX366" s="92"/>
      <c r="AEY366" s="92"/>
      <c r="AEZ366" s="92"/>
      <c r="AFA366" s="92"/>
      <c r="AFB366" s="92"/>
      <c r="AFC366" s="92"/>
      <c r="AFD366" s="92"/>
      <c r="AFE366" s="92"/>
      <c r="AFF366" s="92"/>
      <c r="AFG366" s="92"/>
      <c r="AFH366" s="92"/>
      <c r="AFI366" s="92"/>
      <c r="AFJ366" s="92"/>
      <c r="AFK366" s="92"/>
      <c r="AFL366" s="92"/>
      <c r="AFM366" s="92"/>
      <c r="AFN366" s="92"/>
      <c r="AFO366" s="92"/>
      <c r="AFP366" s="92"/>
      <c r="AFQ366" s="92"/>
      <c r="AFR366" s="92"/>
      <c r="AFS366" s="92"/>
      <c r="AFT366" s="92"/>
      <c r="AFU366" s="92"/>
      <c r="AFV366" s="92"/>
      <c r="AFW366" s="92"/>
      <c r="AFX366" s="92"/>
      <c r="AFY366" s="92"/>
      <c r="AFZ366" s="92"/>
      <c r="AGA366" s="92"/>
      <c r="AGB366" s="92"/>
      <c r="AGC366" s="92"/>
      <c r="AGD366" s="92"/>
      <c r="AGE366" s="92"/>
      <c r="AGF366" s="92"/>
      <c r="AGG366" s="92"/>
      <c r="AGH366" s="92"/>
      <c r="AGI366" s="92"/>
      <c r="AGJ366" s="92"/>
      <c r="AGK366" s="92"/>
      <c r="AGL366" s="92"/>
      <c r="AGM366" s="92"/>
      <c r="AGN366" s="92"/>
      <c r="AGO366" s="92"/>
      <c r="AGP366" s="92"/>
      <c r="AGQ366" s="92"/>
      <c r="AGR366" s="92"/>
      <c r="AGS366" s="92"/>
      <c r="AGT366" s="92"/>
      <c r="AGU366" s="92"/>
      <c r="AGV366" s="92"/>
      <c r="AGW366" s="92"/>
      <c r="AGX366" s="92"/>
      <c r="AGY366" s="92"/>
      <c r="AGZ366" s="92"/>
      <c r="AHA366" s="92"/>
      <c r="AHB366" s="92"/>
      <c r="AHC366" s="92"/>
      <c r="AHD366" s="92"/>
      <c r="AHE366" s="92"/>
      <c r="AHF366" s="92"/>
      <c r="AHG366" s="92"/>
      <c r="AHH366" s="92"/>
      <c r="AHI366" s="92"/>
      <c r="AHJ366" s="92"/>
      <c r="AHK366" s="92"/>
      <c r="AHL366" s="92"/>
      <c r="AHM366" s="92"/>
      <c r="AHN366" s="92"/>
      <c r="AHO366" s="92"/>
      <c r="AHP366" s="92"/>
      <c r="AHQ366" s="92"/>
      <c r="AHR366" s="92"/>
      <c r="AHS366" s="92"/>
      <c r="AHT366" s="92"/>
      <c r="AHU366" s="92"/>
      <c r="AHV366" s="92"/>
      <c r="AHW366" s="92"/>
      <c r="AHX366" s="92"/>
      <c r="AHY366" s="92"/>
      <c r="AHZ366" s="92"/>
      <c r="AIA366" s="92"/>
      <c r="AIB366" s="92"/>
      <c r="AIC366" s="92"/>
      <c r="AID366" s="92"/>
      <c r="AIE366" s="92"/>
      <c r="AIF366" s="92"/>
      <c r="AIG366" s="92"/>
      <c r="AIH366" s="92"/>
      <c r="AII366" s="92"/>
      <c r="AIJ366" s="92"/>
      <c r="AIK366" s="92"/>
      <c r="AIL366" s="92"/>
      <c r="AIM366" s="92"/>
      <c r="AIN366" s="92"/>
      <c r="AIO366" s="92"/>
      <c r="AIP366" s="92"/>
      <c r="AIQ366" s="92"/>
      <c r="AIR366" s="92"/>
      <c r="AIS366" s="92"/>
      <c r="AIT366" s="92"/>
      <c r="AIU366" s="92"/>
      <c r="AIV366" s="92"/>
      <c r="AIW366" s="92"/>
      <c r="AIX366" s="92"/>
      <c r="AIY366" s="92"/>
      <c r="AIZ366" s="92"/>
      <c r="AJA366" s="92"/>
      <c r="AJB366" s="92"/>
      <c r="AJC366" s="92"/>
      <c r="AJD366" s="92"/>
      <c r="AJE366" s="92"/>
      <c r="AJF366" s="92"/>
      <c r="AJG366" s="92"/>
      <c r="AJH366" s="92"/>
      <c r="AJI366" s="92"/>
      <c r="AJJ366" s="92"/>
      <c r="AJK366" s="92"/>
    </row>
    <row r="367" spans="1:947" s="515" customFormat="1" ht="12.75" customHeight="1">
      <c r="A367" s="93"/>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c r="CK367" s="92"/>
      <c r="CL367" s="92"/>
      <c r="CM367" s="92"/>
      <c r="CN367" s="92"/>
      <c r="CO367" s="92"/>
      <c r="CP367" s="92"/>
      <c r="CQ367" s="92"/>
      <c r="CR367" s="92"/>
      <c r="CS367" s="92"/>
      <c r="CT367" s="92"/>
      <c r="CU367" s="92"/>
      <c r="CV367" s="92"/>
      <c r="CW367" s="92"/>
      <c r="CX367" s="92"/>
      <c r="CY367" s="92"/>
      <c r="CZ367" s="92"/>
      <c r="DA367" s="92"/>
      <c r="DB367" s="92"/>
      <c r="DC367" s="92"/>
      <c r="DD367" s="92"/>
      <c r="DE367" s="92"/>
      <c r="DF367" s="92"/>
      <c r="DG367" s="92"/>
      <c r="DH367" s="92"/>
      <c r="DI367" s="92"/>
      <c r="DJ367" s="92"/>
      <c r="DK367" s="92"/>
      <c r="DL367" s="92"/>
      <c r="DM367" s="92"/>
      <c r="DN367" s="92"/>
      <c r="DO367" s="92"/>
      <c r="DP367" s="92"/>
      <c r="DQ367" s="92"/>
      <c r="DR367" s="92"/>
      <c r="DS367" s="92"/>
      <c r="DT367" s="92"/>
      <c r="DU367" s="92"/>
      <c r="DV367" s="92"/>
      <c r="DW367" s="92"/>
      <c r="DX367" s="92"/>
      <c r="DY367" s="92"/>
      <c r="DZ367" s="92"/>
      <c r="EA367" s="92"/>
      <c r="EB367" s="92"/>
      <c r="EC367" s="92"/>
      <c r="ED367" s="92"/>
      <c r="EE367" s="92"/>
      <c r="EF367" s="92"/>
      <c r="EG367" s="92"/>
      <c r="EH367" s="92"/>
      <c r="EI367" s="92"/>
      <c r="EJ367" s="92"/>
      <c r="EK367" s="92"/>
      <c r="EL367" s="92"/>
      <c r="EM367" s="92"/>
      <c r="EN367" s="92"/>
      <c r="EO367" s="92"/>
      <c r="EP367" s="92"/>
      <c r="EQ367" s="92"/>
      <c r="ER367" s="92"/>
      <c r="ES367" s="92"/>
      <c r="ET367" s="92"/>
      <c r="EU367" s="92"/>
      <c r="EV367" s="92"/>
      <c r="EW367" s="92"/>
      <c r="EX367" s="92"/>
      <c r="EY367" s="92"/>
      <c r="EZ367" s="92"/>
      <c r="FA367" s="92"/>
      <c r="FB367" s="92"/>
      <c r="FC367" s="92"/>
      <c r="FD367" s="92"/>
      <c r="FE367" s="92"/>
      <c r="FF367" s="92"/>
      <c r="FG367" s="92"/>
      <c r="FH367" s="92"/>
      <c r="FI367" s="92"/>
      <c r="FJ367" s="92"/>
      <c r="FK367" s="92"/>
      <c r="FL367" s="92"/>
      <c r="FM367" s="92"/>
      <c r="FN367" s="92"/>
      <c r="FO367" s="92"/>
      <c r="FP367" s="92"/>
      <c r="FQ367" s="92"/>
      <c r="FR367" s="92"/>
      <c r="FS367" s="92"/>
      <c r="FT367" s="92"/>
      <c r="FU367" s="92"/>
      <c r="FV367" s="92"/>
      <c r="FW367" s="92"/>
      <c r="FX367" s="92"/>
      <c r="FY367" s="92"/>
      <c r="FZ367" s="92"/>
      <c r="GA367" s="92"/>
      <c r="GB367" s="92"/>
      <c r="GC367" s="92"/>
      <c r="GD367" s="92"/>
      <c r="GE367" s="92"/>
      <c r="GF367" s="92"/>
      <c r="GG367" s="92"/>
      <c r="GH367" s="92"/>
      <c r="GI367" s="92"/>
      <c r="GJ367" s="92"/>
      <c r="GK367" s="92"/>
      <c r="GL367" s="92"/>
      <c r="GM367" s="92"/>
      <c r="GN367" s="92"/>
      <c r="GO367" s="92"/>
      <c r="GP367" s="92"/>
      <c r="GQ367" s="92"/>
      <c r="GR367" s="92"/>
      <c r="GS367" s="92"/>
      <c r="GT367" s="92"/>
      <c r="GU367" s="92"/>
      <c r="GV367" s="92"/>
      <c r="GW367" s="92"/>
      <c r="GX367" s="92"/>
      <c r="GY367" s="92"/>
      <c r="GZ367" s="92"/>
      <c r="HA367" s="92"/>
      <c r="HB367" s="92"/>
      <c r="HC367" s="92"/>
      <c r="HD367" s="92"/>
      <c r="HE367" s="92"/>
      <c r="HF367" s="92"/>
      <c r="HG367" s="92"/>
      <c r="HH367" s="92"/>
      <c r="HI367" s="92"/>
      <c r="HJ367" s="92"/>
      <c r="HK367" s="92"/>
      <c r="HL367" s="92"/>
      <c r="HM367" s="92"/>
      <c r="HN367" s="92"/>
      <c r="HO367" s="92"/>
      <c r="HP367" s="92"/>
      <c r="HQ367" s="92"/>
      <c r="HR367" s="92"/>
      <c r="HS367" s="92"/>
      <c r="HT367" s="92"/>
      <c r="HU367" s="92"/>
      <c r="HV367" s="92"/>
      <c r="HW367" s="92"/>
      <c r="HX367" s="92"/>
      <c r="HY367" s="92"/>
      <c r="HZ367" s="92"/>
      <c r="IA367" s="92"/>
      <c r="IB367" s="92"/>
      <c r="IC367" s="92"/>
      <c r="ID367" s="92"/>
      <c r="IE367" s="92"/>
      <c r="IF367" s="92"/>
      <c r="IG367" s="92"/>
      <c r="IH367" s="92"/>
      <c r="II367" s="92"/>
      <c r="IJ367" s="92"/>
      <c r="IK367" s="92"/>
      <c r="IL367" s="92"/>
      <c r="IM367" s="92"/>
      <c r="IN367" s="92"/>
      <c r="IO367" s="92"/>
      <c r="IP367" s="92"/>
      <c r="IQ367" s="92"/>
      <c r="IR367" s="92"/>
      <c r="IS367" s="92"/>
      <c r="IT367" s="92"/>
      <c r="IU367" s="92"/>
      <c r="IV367" s="92"/>
      <c r="IW367" s="92"/>
      <c r="IX367" s="92"/>
      <c r="IY367" s="92"/>
      <c r="IZ367" s="92"/>
      <c r="JA367" s="92"/>
      <c r="JB367" s="92"/>
      <c r="JC367" s="92"/>
      <c r="JD367" s="92"/>
      <c r="JE367" s="92"/>
      <c r="JF367" s="92"/>
      <c r="JG367" s="92"/>
      <c r="JH367" s="92"/>
      <c r="JI367" s="92"/>
      <c r="JJ367" s="92"/>
      <c r="JK367" s="92"/>
      <c r="JL367" s="92"/>
      <c r="JM367" s="92"/>
      <c r="JN367" s="92"/>
      <c r="JO367" s="92"/>
      <c r="JP367" s="92"/>
      <c r="JQ367" s="92"/>
      <c r="JR367" s="92"/>
      <c r="JS367" s="92"/>
      <c r="JT367" s="92"/>
      <c r="JU367" s="92"/>
      <c r="JV367" s="92"/>
      <c r="JW367" s="92"/>
      <c r="JX367" s="92"/>
      <c r="JY367" s="92"/>
      <c r="JZ367" s="92"/>
      <c r="KA367" s="92"/>
      <c r="KB367" s="92"/>
      <c r="KC367" s="92"/>
      <c r="KD367" s="92"/>
      <c r="KE367" s="92"/>
      <c r="KF367" s="92"/>
      <c r="KG367" s="92"/>
      <c r="KH367" s="92"/>
      <c r="KI367" s="92"/>
      <c r="KJ367" s="92"/>
      <c r="KK367" s="92"/>
      <c r="KL367" s="92"/>
      <c r="KM367" s="92"/>
      <c r="KN367" s="92"/>
      <c r="KO367" s="92"/>
      <c r="KP367" s="92"/>
      <c r="KQ367" s="92"/>
      <c r="KR367" s="92"/>
      <c r="KS367" s="92"/>
      <c r="KT367" s="92"/>
      <c r="KU367" s="92"/>
      <c r="KV367" s="92"/>
      <c r="KW367" s="92"/>
      <c r="KX367" s="92"/>
      <c r="KY367" s="92"/>
      <c r="KZ367" s="92"/>
      <c r="LA367" s="92"/>
      <c r="LB367" s="92"/>
      <c r="LC367" s="92"/>
      <c r="LD367" s="92"/>
      <c r="LE367" s="92"/>
      <c r="LF367" s="92"/>
      <c r="LG367" s="92"/>
      <c r="LH367" s="92"/>
      <c r="LI367" s="92"/>
      <c r="LJ367" s="92"/>
      <c r="LK367" s="92"/>
      <c r="LL367" s="92"/>
      <c r="LM367" s="92"/>
      <c r="LN367" s="92"/>
      <c r="LO367" s="92"/>
      <c r="LP367" s="92"/>
      <c r="LQ367" s="92"/>
      <c r="LR367" s="92"/>
      <c r="LS367" s="92"/>
      <c r="LT367" s="92"/>
      <c r="LU367" s="92"/>
      <c r="LV367" s="92"/>
      <c r="LW367" s="92"/>
      <c r="LX367" s="92"/>
      <c r="LY367" s="92"/>
      <c r="LZ367" s="92"/>
      <c r="MA367" s="92"/>
      <c r="MB367" s="92"/>
      <c r="MC367" s="92"/>
      <c r="MD367" s="92"/>
      <c r="ME367" s="92"/>
      <c r="MF367" s="92"/>
      <c r="MG367" s="92"/>
      <c r="MH367" s="92"/>
      <c r="MI367" s="92"/>
      <c r="MJ367" s="92"/>
      <c r="MK367" s="92"/>
      <c r="ML367" s="92"/>
      <c r="MM367" s="92"/>
      <c r="MN367" s="92"/>
      <c r="MO367" s="92"/>
      <c r="MP367" s="92"/>
      <c r="MQ367" s="92"/>
      <c r="MR367" s="92"/>
      <c r="MS367" s="92"/>
      <c r="MT367" s="92"/>
      <c r="MU367" s="92"/>
      <c r="MV367" s="92"/>
      <c r="MW367" s="92"/>
      <c r="MX367" s="92"/>
      <c r="MY367" s="92"/>
      <c r="MZ367" s="92"/>
      <c r="NA367" s="92"/>
      <c r="NB367" s="92"/>
      <c r="NC367" s="92"/>
      <c r="ND367" s="92"/>
      <c r="NE367" s="92"/>
      <c r="NF367" s="92"/>
      <c r="NG367" s="92"/>
      <c r="NH367" s="92"/>
      <c r="NI367" s="92"/>
      <c r="NJ367" s="92"/>
      <c r="NK367" s="92"/>
      <c r="NL367" s="92"/>
      <c r="NM367" s="92"/>
      <c r="NN367" s="92"/>
      <c r="NO367" s="92"/>
      <c r="NP367" s="92"/>
      <c r="NQ367" s="92"/>
      <c r="NR367" s="92"/>
      <c r="NS367" s="92"/>
      <c r="NT367" s="92"/>
      <c r="NU367" s="92"/>
      <c r="NV367" s="92"/>
      <c r="NW367" s="92"/>
      <c r="NX367" s="92"/>
      <c r="NY367" s="92"/>
      <c r="NZ367" s="92"/>
      <c r="OA367" s="92"/>
      <c r="OB367" s="92"/>
      <c r="OC367" s="92"/>
      <c r="OD367" s="92"/>
      <c r="OE367" s="92"/>
      <c r="OF367" s="92"/>
      <c r="OG367" s="92"/>
      <c r="OH367" s="92"/>
      <c r="OI367" s="92"/>
      <c r="OJ367" s="92"/>
      <c r="OK367" s="92"/>
      <c r="OL367" s="92"/>
      <c r="OM367" s="92"/>
      <c r="ON367" s="92"/>
      <c r="OO367" s="92"/>
      <c r="OP367" s="92"/>
      <c r="OQ367" s="92"/>
      <c r="OR367" s="92"/>
      <c r="OS367" s="92"/>
      <c r="OT367" s="92"/>
      <c r="OU367" s="92"/>
      <c r="OV367" s="92"/>
      <c r="OW367" s="92"/>
      <c r="OX367" s="92"/>
      <c r="OY367" s="92"/>
      <c r="OZ367" s="92"/>
      <c r="PA367" s="92"/>
      <c r="PB367" s="92"/>
      <c r="PC367" s="92"/>
      <c r="PD367" s="92"/>
      <c r="PE367" s="92"/>
      <c r="PF367" s="92"/>
      <c r="PG367" s="92"/>
      <c r="PH367" s="92"/>
      <c r="PI367" s="92"/>
      <c r="PJ367" s="92"/>
      <c r="PK367" s="92"/>
      <c r="PL367" s="92"/>
      <c r="PM367" s="92"/>
      <c r="PN367" s="92"/>
      <c r="PO367" s="92"/>
      <c r="PP367" s="92"/>
      <c r="PQ367" s="92"/>
      <c r="PR367" s="92"/>
      <c r="PS367" s="92"/>
      <c r="PT367" s="92"/>
      <c r="PU367" s="92"/>
      <c r="PV367" s="92"/>
      <c r="PW367" s="92"/>
      <c r="PX367" s="92"/>
      <c r="PY367" s="92"/>
      <c r="PZ367" s="92"/>
      <c r="QA367" s="92"/>
      <c r="QB367" s="92"/>
      <c r="QC367" s="92"/>
      <c r="QD367" s="92"/>
      <c r="QE367" s="92"/>
      <c r="QF367" s="92"/>
      <c r="QG367" s="92"/>
      <c r="QH367" s="92"/>
      <c r="QI367" s="92"/>
      <c r="QJ367" s="92"/>
      <c r="QK367" s="92"/>
      <c r="QL367" s="92"/>
      <c r="QM367" s="92"/>
      <c r="QN367" s="92"/>
      <c r="QO367" s="92"/>
      <c r="QP367" s="92"/>
      <c r="QQ367" s="92"/>
      <c r="QR367" s="92"/>
      <c r="QS367" s="92"/>
      <c r="QT367" s="92"/>
      <c r="QU367" s="92"/>
      <c r="QV367" s="92"/>
      <c r="QW367" s="92"/>
      <c r="QX367" s="92"/>
      <c r="QY367" s="92"/>
      <c r="QZ367" s="92"/>
      <c r="RA367" s="92"/>
      <c r="RB367" s="92"/>
      <c r="RC367" s="92"/>
      <c r="RD367" s="92"/>
      <c r="RE367" s="92"/>
      <c r="RF367" s="92"/>
      <c r="RG367" s="92"/>
      <c r="RH367" s="92"/>
      <c r="RI367" s="92"/>
      <c r="RJ367" s="92"/>
      <c r="RK367" s="92"/>
      <c r="RL367" s="92"/>
      <c r="RM367" s="92"/>
      <c r="RN367" s="92"/>
      <c r="RO367" s="92"/>
      <c r="RP367" s="92"/>
      <c r="RQ367" s="92"/>
      <c r="RR367" s="92"/>
      <c r="RS367" s="92"/>
      <c r="RT367" s="92"/>
      <c r="RU367" s="92"/>
      <c r="RV367" s="92"/>
      <c r="RW367" s="92"/>
      <c r="RX367" s="92"/>
      <c r="RY367" s="92"/>
      <c r="RZ367" s="92"/>
      <c r="SA367" s="92"/>
      <c r="SB367" s="92"/>
      <c r="SC367" s="92"/>
      <c r="SD367" s="92"/>
      <c r="SE367" s="92"/>
      <c r="SF367" s="92"/>
      <c r="SG367" s="92"/>
      <c r="SH367" s="92"/>
      <c r="SI367" s="92"/>
      <c r="SJ367" s="92"/>
      <c r="SK367" s="92"/>
      <c r="SL367" s="92"/>
      <c r="SM367" s="92"/>
      <c r="SN367" s="92"/>
      <c r="SO367" s="92"/>
      <c r="SP367" s="92"/>
      <c r="SQ367" s="92"/>
      <c r="SR367" s="92"/>
      <c r="SS367" s="92"/>
      <c r="ST367" s="92"/>
      <c r="SU367" s="92"/>
      <c r="SV367" s="92"/>
      <c r="SW367" s="92"/>
      <c r="SX367" s="92"/>
      <c r="SY367" s="92"/>
      <c r="SZ367" s="92"/>
      <c r="TA367" s="92"/>
      <c r="TB367" s="92"/>
      <c r="TC367" s="92"/>
      <c r="TD367" s="92"/>
      <c r="TE367" s="92"/>
      <c r="TF367" s="92"/>
      <c r="TG367" s="92"/>
      <c r="TH367" s="92"/>
      <c r="TI367" s="92"/>
      <c r="TJ367" s="92"/>
      <c r="TK367" s="92"/>
      <c r="TL367" s="92"/>
      <c r="TM367" s="92"/>
      <c r="TN367" s="92"/>
      <c r="TO367" s="92"/>
      <c r="TP367" s="92"/>
      <c r="TQ367" s="92"/>
      <c r="TR367" s="92"/>
      <c r="TS367" s="92"/>
      <c r="TT367" s="92"/>
      <c r="TU367" s="92"/>
      <c r="TV367" s="92"/>
      <c r="TW367" s="92"/>
      <c r="TX367" s="92"/>
      <c r="TY367" s="92"/>
      <c r="TZ367" s="92"/>
      <c r="UA367" s="92"/>
      <c r="UB367" s="92"/>
      <c r="UC367" s="92"/>
      <c r="UD367" s="92"/>
      <c r="UE367" s="92"/>
      <c r="UF367" s="92"/>
      <c r="UG367" s="92"/>
      <c r="UH367" s="92"/>
      <c r="UI367" s="92"/>
      <c r="UJ367" s="92"/>
      <c r="UK367" s="92"/>
      <c r="UL367" s="92"/>
      <c r="UM367" s="92"/>
      <c r="UN367" s="92"/>
      <c r="UO367" s="92"/>
      <c r="UP367" s="92"/>
      <c r="UQ367" s="92"/>
      <c r="UR367" s="92"/>
      <c r="US367" s="92"/>
      <c r="UT367" s="92"/>
      <c r="UU367" s="92"/>
      <c r="UV367" s="92"/>
      <c r="UW367" s="92"/>
      <c r="UX367" s="92"/>
      <c r="UY367" s="92"/>
      <c r="UZ367" s="92"/>
      <c r="VA367" s="92"/>
      <c r="VB367" s="92"/>
      <c r="VC367" s="92"/>
      <c r="VD367" s="92"/>
      <c r="VE367" s="92"/>
      <c r="VF367" s="92"/>
      <c r="VG367" s="92"/>
      <c r="VH367" s="92"/>
      <c r="VI367" s="92"/>
      <c r="VJ367" s="92"/>
      <c r="VK367" s="92"/>
      <c r="VL367" s="92"/>
      <c r="VM367" s="92"/>
      <c r="VN367" s="92"/>
      <c r="VO367" s="92"/>
      <c r="VP367" s="92"/>
      <c r="VQ367" s="92"/>
      <c r="VR367" s="92"/>
      <c r="VS367" s="92"/>
      <c r="VT367" s="92"/>
      <c r="VU367" s="92"/>
      <c r="VV367" s="92"/>
      <c r="VW367" s="92"/>
      <c r="VX367" s="92"/>
      <c r="VY367" s="92"/>
      <c r="VZ367" s="92"/>
      <c r="WA367" s="92"/>
      <c r="WB367" s="92"/>
      <c r="WC367" s="92"/>
      <c r="WD367" s="92"/>
      <c r="WE367" s="92"/>
      <c r="WF367" s="92"/>
      <c r="WG367" s="92"/>
      <c r="WH367" s="92"/>
      <c r="WI367" s="92"/>
      <c r="WJ367" s="92"/>
      <c r="WK367" s="92"/>
      <c r="WL367" s="92"/>
      <c r="WM367" s="92"/>
      <c r="WN367" s="92"/>
      <c r="WO367" s="92"/>
      <c r="WP367" s="92"/>
      <c r="WQ367" s="92"/>
      <c r="WR367" s="92"/>
      <c r="WS367" s="92"/>
      <c r="WT367" s="92"/>
      <c r="WU367" s="92"/>
      <c r="WV367" s="92"/>
      <c r="WW367" s="92"/>
      <c r="WX367" s="92"/>
      <c r="WY367" s="92"/>
      <c r="WZ367" s="92"/>
      <c r="XA367" s="92"/>
      <c r="XB367" s="92"/>
      <c r="XC367" s="92"/>
      <c r="XD367" s="92"/>
      <c r="XE367" s="92"/>
      <c r="XF367" s="92"/>
      <c r="XG367" s="92"/>
      <c r="XH367" s="92"/>
      <c r="XI367" s="92"/>
      <c r="XJ367" s="92"/>
      <c r="XK367" s="92"/>
      <c r="XL367" s="92"/>
      <c r="XM367" s="92"/>
      <c r="XN367" s="92"/>
      <c r="XO367" s="92"/>
      <c r="XP367" s="92"/>
      <c r="XQ367" s="92"/>
      <c r="XR367" s="92"/>
      <c r="XS367" s="92"/>
      <c r="XT367" s="92"/>
      <c r="XU367" s="92"/>
      <c r="XV367" s="92"/>
      <c r="XW367" s="92"/>
      <c r="XX367" s="92"/>
      <c r="XY367" s="92"/>
      <c r="XZ367" s="92"/>
      <c r="YA367" s="92"/>
      <c r="YB367" s="92"/>
      <c r="YC367" s="92"/>
      <c r="YD367" s="92"/>
      <c r="YE367" s="92"/>
      <c r="YF367" s="92"/>
      <c r="YG367" s="92"/>
      <c r="YH367" s="92"/>
      <c r="YI367" s="92"/>
      <c r="YJ367" s="92"/>
      <c r="YK367" s="92"/>
      <c r="YL367" s="92"/>
      <c r="YM367" s="92"/>
      <c r="YN367" s="92"/>
      <c r="YO367" s="92"/>
      <c r="YP367" s="92"/>
      <c r="YQ367" s="92"/>
      <c r="YR367" s="92"/>
      <c r="YS367" s="92"/>
      <c r="YT367" s="92"/>
      <c r="YU367" s="92"/>
      <c r="YV367" s="92"/>
      <c r="YW367" s="92"/>
      <c r="YX367" s="92"/>
      <c r="YY367" s="92"/>
      <c r="YZ367" s="92"/>
      <c r="ZA367" s="92"/>
      <c r="ZB367" s="92"/>
      <c r="ZC367" s="92"/>
      <c r="ZD367" s="92"/>
      <c r="ZE367" s="92"/>
      <c r="ZF367" s="92"/>
      <c r="ZG367" s="92"/>
      <c r="ZH367" s="92"/>
      <c r="ZI367" s="92"/>
      <c r="ZJ367" s="92"/>
      <c r="ZK367" s="92"/>
      <c r="ZL367" s="92"/>
      <c r="ZM367" s="92"/>
      <c r="ZN367" s="92"/>
      <c r="ZO367" s="92"/>
      <c r="ZP367" s="92"/>
      <c r="ZQ367" s="92"/>
      <c r="ZR367" s="92"/>
      <c r="ZS367" s="92"/>
      <c r="ZT367" s="92"/>
      <c r="ZU367" s="92"/>
      <c r="ZV367" s="92"/>
      <c r="ZW367" s="92"/>
      <c r="ZX367" s="92"/>
      <c r="ZY367" s="92"/>
      <c r="ZZ367" s="92"/>
      <c r="AAA367" s="92"/>
      <c r="AAB367" s="92"/>
      <c r="AAC367" s="92"/>
      <c r="AAD367" s="92"/>
      <c r="AAE367" s="92"/>
      <c r="AAF367" s="92"/>
      <c r="AAG367" s="92"/>
      <c r="AAH367" s="92"/>
      <c r="AAI367" s="92"/>
      <c r="AAJ367" s="92"/>
      <c r="AAK367" s="92"/>
      <c r="AAL367" s="92"/>
      <c r="AAM367" s="92"/>
      <c r="AAN367" s="92"/>
      <c r="AAO367" s="92"/>
      <c r="AAP367" s="92"/>
      <c r="AAQ367" s="92"/>
      <c r="AAR367" s="92"/>
      <c r="AAS367" s="92"/>
      <c r="AAT367" s="92"/>
      <c r="AAU367" s="92"/>
      <c r="AAV367" s="92"/>
      <c r="AAW367" s="92"/>
      <c r="AAX367" s="92"/>
      <c r="AAY367" s="92"/>
      <c r="AAZ367" s="92"/>
      <c r="ABA367" s="92"/>
      <c r="ABB367" s="92"/>
      <c r="ABC367" s="92"/>
      <c r="ABD367" s="92"/>
      <c r="ABE367" s="92"/>
      <c r="ABF367" s="92"/>
      <c r="ABG367" s="92"/>
      <c r="ABH367" s="92"/>
      <c r="ABI367" s="92"/>
      <c r="ABJ367" s="92"/>
      <c r="ABK367" s="92"/>
      <c r="ABL367" s="92"/>
      <c r="ABM367" s="92"/>
      <c r="ABN367" s="92"/>
      <c r="ABO367" s="92"/>
      <c r="ABP367" s="92"/>
      <c r="ABQ367" s="92"/>
      <c r="ABR367" s="92"/>
      <c r="ABS367" s="92"/>
      <c r="ABT367" s="92"/>
      <c r="ABU367" s="92"/>
      <c r="ABV367" s="92"/>
      <c r="ABW367" s="92"/>
      <c r="ABX367" s="92"/>
      <c r="ABY367" s="92"/>
      <c r="ABZ367" s="92"/>
      <c r="ACA367" s="92"/>
      <c r="ACB367" s="92"/>
      <c r="ACC367" s="92"/>
      <c r="ACD367" s="92"/>
      <c r="ACE367" s="92"/>
      <c r="ACF367" s="92"/>
      <c r="ACG367" s="92"/>
      <c r="ACH367" s="92"/>
      <c r="ACI367" s="92"/>
      <c r="ACJ367" s="92"/>
      <c r="ACK367" s="92"/>
      <c r="ACL367" s="92"/>
      <c r="ACM367" s="92"/>
      <c r="ACN367" s="92"/>
      <c r="ACO367" s="92"/>
      <c r="ACP367" s="92"/>
      <c r="ACQ367" s="92"/>
      <c r="ACR367" s="92"/>
      <c r="ACS367" s="92"/>
      <c r="ACT367" s="92"/>
      <c r="ACU367" s="92"/>
      <c r="ACV367" s="92"/>
      <c r="ACW367" s="92"/>
      <c r="ACX367" s="92"/>
      <c r="ACY367" s="92"/>
      <c r="ACZ367" s="92"/>
      <c r="ADA367" s="92"/>
      <c r="ADB367" s="92"/>
      <c r="ADC367" s="92"/>
      <c r="ADD367" s="92"/>
      <c r="ADE367" s="92"/>
      <c r="ADF367" s="92"/>
      <c r="ADG367" s="92"/>
      <c r="ADH367" s="92"/>
      <c r="ADI367" s="92"/>
      <c r="ADJ367" s="92"/>
      <c r="ADK367" s="92"/>
      <c r="ADL367" s="92"/>
      <c r="ADM367" s="92"/>
      <c r="ADN367" s="92"/>
      <c r="ADO367" s="92"/>
      <c r="ADP367" s="92"/>
      <c r="ADQ367" s="92"/>
      <c r="ADR367" s="92"/>
      <c r="ADS367" s="92"/>
      <c r="ADT367" s="92"/>
      <c r="ADU367" s="92"/>
      <c r="ADV367" s="92"/>
      <c r="ADW367" s="92"/>
      <c r="ADX367" s="92"/>
      <c r="ADY367" s="92"/>
      <c r="ADZ367" s="92"/>
      <c r="AEA367" s="92"/>
      <c r="AEB367" s="92"/>
      <c r="AEC367" s="92"/>
      <c r="AED367" s="92"/>
      <c r="AEE367" s="92"/>
      <c r="AEF367" s="92"/>
      <c r="AEG367" s="92"/>
      <c r="AEH367" s="92"/>
      <c r="AEI367" s="92"/>
      <c r="AEJ367" s="92"/>
      <c r="AEK367" s="92"/>
      <c r="AEL367" s="92"/>
      <c r="AEM367" s="92"/>
      <c r="AEN367" s="92"/>
      <c r="AEO367" s="92"/>
      <c r="AEP367" s="92"/>
      <c r="AEQ367" s="92"/>
      <c r="AER367" s="92"/>
      <c r="AES367" s="92"/>
      <c r="AET367" s="92"/>
      <c r="AEU367" s="92"/>
      <c r="AEV367" s="92"/>
      <c r="AEW367" s="92"/>
      <c r="AEX367" s="92"/>
      <c r="AEY367" s="92"/>
      <c r="AEZ367" s="92"/>
      <c r="AFA367" s="92"/>
      <c r="AFB367" s="92"/>
      <c r="AFC367" s="92"/>
      <c r="AFD367" s="92"/>
      <c r="AFE367" s="92"/>
      <c r="AFF367" s="92"/>
      <c r="AFG367" s="92"/>
      <c r="AFH367" s="92"/>
      <c r="AFI367" s="92"/>
      <c r="AFJ367" s="92"/>
      <c r="AFK367" s="92"/>
      <c r="AFL367" s="92"/>
      <c r="AFM367" s="92"/>
      <c r="AFN367" s="92"/>
      <c r="AFO367" s="92"/>
      <c r="AFP367" s="92"/>
      <c r="AFQ367" s="92"/>
      <c r="AFR367" s="92"/>
      <c r="AFS367" s="92"/>
      <c r="AFT367" s="92"/>
      <c r="AFU367" s="92"/>
      <c r="AFV367" s="92"/>
      <c r="AFW367" s="92"/>
      <c r="AFX367" s="92"/>
      <c r="AFY367" s="92"/>
      <c r="AFZ367" s="92"/>
      <c r="AGA367" s="92"/>
      <c r="AGB367" s="92"/>
      <c r="AGC367" s="92"/>
      <c r="AGD367" s="92"/>
      <c r="AGE367" s="92"/>
      <c r="AGF367" s="92"/>
      <c r="AGG367" s="92"/>
      <c r="AGH367" s="92"/>
      <c r="AGI367" s="92"/>
      <c r="AGJ367" s="92"/>
      <c r="AGK367" s="92"/>
      <c r="AGL367" s="92"/>
      <c r="AGM367" s="92"/>
      <c r="AGN367" s="92"/>
      <c r="AGO367" s="92"/>
      <c r="AGP367" s="92"/>
      <c r="AGQ367" s="92"/>
      <c r="AGR367" s="92"/>
      <c r="AGS367" s="92"/>
      <c r="AGT367" s="92"/>
      <c r="AGU367" s="92"/>
      <c r="AGV367" s="92"/>
      <c r="AGW367" s="92"/>
      <c r="AGX367" s="92"/>
      <c r="AGY367" s="92"/>
      <c r="AGZ367" s="92"/>
      <c r="AHA367" s="92"/>
      <c r="AHB367" s="92"/>
      <c r="AHC367" s="92"/>
      <c r="AHD367" s="92"/>
      <c r="AHE367" s="92"/>
      <c r="AHF367" s="92"/>
      <c r="AHG367" s="92"/>
      <c r="AHH367" s="92"/>
      <c r="AHI367" s="92"/>
      <c r="AHJ367" s="92"/>
      <c r="AHK367" s="92"/>
      <c r="AHL367" s="92"/>
      <c r="AHM367" s="92"/>
      <c r="AHN367" s="92"/>
      <c r="AHO367" s="92"/>
      <c r="AHP367" s="92"/>
      <c r="AHQ367" s="92"/>
      <c r="AHR367" s="92"/>
      <c r="AHS367" s="92"/>
      <c r="AHT367" s="92"/>
      <c r="AHU367" s="92"/>
      <c r="AHV367" s="92"/>
      <c r="AHW367" s="92"/>
      <c r="AHX367" s="92"/>
      <c r="AHY367" s="92"/>
      <c r="AHZ367" s="92"/>
      <c r="AIA367" s="92"/>
      <c r="AIB367" s="92"/>
      <c r="AIC367" s="92"/>
      <c r="AID367" s="92"/>
      <c r="AIE367" s="92"/>
      <c r="AIF367" s="92"/>
      <c r="AIG367" s="92"/>
      <c r="AIH367" s="92"/>
      <c r="AII367" s="92"/>
      <c r="AIJ367" s="92"/>
      <c r="AIK367" s="92"/>
      <c r="AIL367" s="92"/>
      <c r="AIM367" s="92"/>
      <c r="AIN367" s="92"/>
      <c r="AIO367" s="92"/>
      <c r="AIP367" s="92"/>
      <c r="AIQ367" s="92"/>
      <c r="AIR367" s="92"/>
      <c r="AIS367" s="92"/>
      <c r="AIT367" s="92"/>
      <c r="AIU367" s="92"/>
      <c r="AIV367" s="92"/>
      <c r="AIW367" s="92"/>
      <c r="AIX367" s="92"/>
      <c r="AIY367" s="92"/>
      <c r="AIZ367" s="92"/>
      <c r="AJA367" s="92"/>
      <c r="AJB367" s="92"/>
      <c r="AJC367" s="92"/>
      <c r="AJD367" s="92"/>
      <c r="AJE367" s="92"/>
      <c r="AJF367" s="92"/>
      <c r="AJG367" s="92"/>
      <c r="AJH367" s="92"/>
      <c r="AJI367" s="92"/>
      <c r="AJJ367" s="92"/>
      <c r="AJK367" s="92"/>
    </row>
    <row r="368" spans="1:947" s="515" customFormat="1" ht="12.75" customHeight="1">
      <c r="A368" s="93"/>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c r="CM368" s="92"/>
      <c r="CN368" s="92"/>
      <c r="CO368" s="92"/>
      <c r="CP368" s="92"/>
      <c r="CQ368" s="92"/>
      <c r="CR368" s="92"/>
      <c r="CS368" s="92"/>
      <c r="CT368" s="92"/>
      <c r="CU368" s="92"/>
      <c r="CV368" s="92"/>
      <c r="CW368" s="92"/>
      <c r="CX368" s="92"/>
      <c r="CY368" s="92"/>
      <c r="CZ368" s="92"/>
      <c r="DA368" s="92"/>
      <c r="DB368" s="92"/>
      <c r="DC368" s="92"/>
      <c r="DD368" s="92"/>
      <c r="DE368" s="92"/>
      <c r="DF368" s="92"/>
      <c r="DG368" s="92"/>
      <c r="DH368" s="92"/>
      <c r="DI368" s="92"/>
      <c r="DJ368" s="92"/>
      <c r="DK368" s="92"/>
      <c r="DL368" s="92"/>
      <c r="DM368" s="92"/>
      <c r="DN368" s="92"/>
      <c r="DO368" s="92"/>
      <c r="DP368" s="92"/>
      <c r="DQ368" s="92"/>
      <c r="DR368" s="92"/>
      <c r="DS368" s="92"/>
      <c r="DT368" s="92"/>
      <c r="DU368" s="92"/>
      <c r="DV368" s="92"/>
      <c r="DW368" s="92"/>
      <c r="DX368" s="92"/>
      <c r="DY368" s="92"/>
      <c r="DZ368" s="92"/>
      <c r="EA368" s="92"/>
      <c r="EB368" s="92"/>
      <c r="EC368" s="92"/>
      <c r="ED368" s="92"/>
      <c r="EE368" s="92"/>
      <c r="EF368" s="92"/>
      <c r="EG368" s="92"/>
      <c r="EH368" s="92"/>
      <c r="EI368" s="92"/>
      <c r="EJ368" s="92"/>
      <c r="EK368" s="92"/>
      <c r="EL368" s="92"/>
      <c r="EM368" s="92"/>
      <c r="EN368" s="92"/>
      <c r="EO368" s="92"/>
      <c r="EP368" s="92"/>
      <c r="EQ368" s="92"/>
      <c r="ER368" s="92"/>
      <c r="ES368" s="92"/>
      <c r="ET368" s="92"/>
      <c r="EU368" s="92"/>
      <c r="EV368" s="92"/>
      <c r="EW368" s="92"/>
      <c r="EX368" s="92"/>
      <c r="EY368" s="92"/>
      <c r="EZ368" s="92"/>
      <c r="FA368" s="92"/>
      <c r="FB368" s="92"/>
      <c r="FC368" s="92"/>
      <c r="FD368" s="92"/>
      <c r="FE368" s="92"/>
      <c r="FF368" s="92"/>
      <c r="FG368" s="92"/>
      <c r="FH368" s="92"/>
      <c r="FI368" s="92"/>
      <c r="FJ368" s="92"/>
      <c r="FK368" s="92"/>
      <c r="FL368" s="92"/>
      <c r="FM368" s="92"/>
      <c r="FN368" s="92"/>
      <c r="FO368" s="92"/>
      <c r="FP368" s="92"/>
      <c r="FQ368" s="92"/>
      <c r="FR368" s="92"/>
      <c r="FS368" s="92"/>
      <c r="FT368" s="92"/>
      <c r="FU368" s="92"/>
      <c r="FV368" s="92"/>
      <c r="FW368" s="92"/>
      <c r="FX368" s="92"/>
      <c r="FY368" s="92"/>
      <c r="FZ368" s="92"/>
      <c r="GA368" s="92"/>
      <c r="GB368" s="92"/>
      <c r="GC368" s="92"/>
      <c r="GD368" s="92"/>
      <c r="GE368" s="92"/>
      <c r="GF368" s="92"/>
      <c r="GG368" s="92"/>
      <c r="GH368" s="92"/>
      <c r="GI368" s="92"/>
      <c r="GJ368" s="92"/>
      <c r="GK368" s="92"/>
      <c r="GL368" s="92"/>
      <c r="GM368" s="92"/>
      <c r="GN368" s="92"/>
      <c r="GO368" s="92"/>
      <c r="GP368" s="92"/>
      <c r="GQ368" s="92"/>
      <c r="GR368" s="92"/>
      <c r="GS368" s="92"/>
      <c r="GT368" s="92"/>
      <c r="GU368" s="92"/>
      <c r="GV368" s="92"/>
      <c r="GW368" s="92"/>
      <c r="GX368" s="92"/>
      <c r="GY368" s="92"/>
      <c r="GZ368" s="92"/>
      <c r="HA368" s="92"/>
      <c r="HB368" s="92"/>
      <c r="HC368" s="92"/>
      <c r="HD368" s="92"/>
      <c r="HE368" s="92"/>
      <c r="HF368" s="92"/>
      <c r="HG368" s="92"/>
      <c r="HH368" s="92"/>
      <c r="HI368" s="92"/>
      <c r="HJ368" s="92"/>
      <c r="HK368" s="92"/>
      <c r="HL368" s="92"/>
      <c r="HM368" s="92"/>
      <c r="HN368" s="92"/>
      <c r="HO368" s="92"/>
      <c r="HP368" s="92"/>
      <c r="HQ368" s="92"/>
      <c r="HR368" s="92"/>
      <c r="HS368" s="92"/>
      <c r="HT368" s="92"/>
      <c r="HU368" s="92"/>
      <c r="HV368" s="92"/>
      <c r="HW368" s="92"/>
      <c r="HX368" s="92"/>
      <c r="HY368" s="92"/>
      <c r="HZ368" s="92"/>
      <c r="IA368" s="92"/>
      <c r="IB368" s="92"/>
      <c r="IC368" s="92"/>
      <c r="ID368" s="92"/>
      <c r="IE368" s="92"/>
      <c r="IF368" s="92"/>
      <c r="IG368" s="92"/>
      <c r="IH368" s="92"/>
      <c r="II368" s="92"/>
      <c r="IJ368" s="92"/>
      <c r="IK368" s="92"/>
      <c r="IL368" s="92"/>
      <c r="IM368" s="92"/>
      <c r="IN368" s="92"/>
      <c r="IO368" s="92"/>
      <c r="IP368" s="92"/>
      <c r="IQ368" s="92"/>
      <c r="IR368" s="92"/>
      <c r="IS368" s="92"/>
      <c r="IT368" s="92"/>
      <c r="IU368" s="92"/>
      <c r="IV368" s="92"/>
      <c r="IW368" s="92"/>
      <c r="IX368" s="92"/>
      <c r="IY368" s="92"/>
      <c r="IZ368" s="92"/>
      <c r="JA368" s="92"/>
      <c r="JB368" s="92"/>
      <c r="JC368" s="92"/>
      <c r="JD368" s="92"/>
      <c r="JE368" s="92"/>
      <c r="JF368" s="92"/>
      <c r="JG368" s="92"/>
      <c r="JH368" s="92"/>
      <c r="JI368" s="92"/>
      <c r="JJ368" s="92"/>
      <c r="JK368" s="92"/>
      <c r="JL368" s="92"/>
      <c r="JM368" s="92"/>
      <c r="JN368" s="92"/>
      <c r="JO368" s="92"/>
      <c r="JP368" s="92"/>
      <c r="JQ368" s="92"/>
      <c r="JR368" s="92"/>
      <c r="JS368" s="92"/>
      <c r="JT368" s="92"/>
      <c r="JU368" s="92"/>
      <c r="JV368" s="92"/>
      <c r="JW368" s="92"/>
      <c r="JX368" s="92"/>
      <c r="JY368" s="92"/>
      <c r="JZ368" s="92"/>
      <c r="KA368" s="92"/>
      <c r="KB368" s="92"/>
      <c r="KC368" s="92"/>
      <c r="KD368" s="92"/>
      <c r="KE368" s="92"/>
      <c r="KF368" s="92"/>
      <c r="KG368" s="92"/>
      <c r="KH368" s="92"/>
      <c r="KI368" s="92"/>
      <c r="KJ368" s="92"/>
      <c r="KK368" s="92"/>
      <c r="KL368" s="92"/>
      <c r="KM368" s="92"/>
      <c r="KN368" s="92"/>
      <c r="KO368" s="92"/>
      <c r="KP368" s="92"/>
      <c r="KQ368" s="92"/>
      <c r="KR368" s="92"/>
      <c r="KS368" s="92"/>
      <c r="KT368" s="92"/>
      <c r="KU368" s="92"/>
      <c r="KV368" s="92"/>
      <c r="KW368" s="92"/>
      <c r="KX368" s="92"/>
      <c r="KY368" s="92"/>
      <c r="KZ368" s="92"/>
      <c r="LA368" s="92"/>
      <c r="LB368" s="92"/>
      <c r="LC368" s="92"/>
      <c r="LD368" s="92"/>
      <c r="LE368" s="92"/>
      <c r="LF368" s="92"/>
      <c r="LG368" s="92"/>
      <c r="LH368" s="92"/>
      <c r="LI368" s="92"/>
      <c r="LJ368" s="92"/>
      <c r="LK368" s="92"/>
      <c r="LL368" s="92"/>
      <c r="LM368" s="92"/>
      <c r="LN368" s="92"/>
      <c r="LO368" s="92"/>
      <c r="LP368" s="92"/>
      <c r="LQ368" s="92"/>
      <c r="LR368" s="92"/>
      <c r="LS368" s="92"/>
      <c r="LT368" s="92"/>
      <c r="LU368" s="92"/>
      <c r="LV368" s="92"/>
      <c r="LW368" s="92"/>
      <c r="LX368" s="92"/>
      <c r="LY368" s="92"/>
      <c r="LZ368" s="92"/>
      <c r="MA368" s="92"/>
      <c r="MB368" s="92"/>
      <c r="MC368" s="92"/>
      <c r="MD368" s="92"/>
      <c r="ME368" s="92"/>
      <c r="MF368" s="92"/>
      <c r="MG368" s="92"/>
      <c r="MH368" s="92"/>
      <c r="MI368" s="92"/>
      <c r="MJ368" s="92"/>
      <c r="MK368" s="92"/>
      <c r="ML368" s="92"/>
      <c r="MM368" s="92"/>
      <c r="MN368" s="92"/>
      <c r="MO368" s="92"/>
      <c r="MP368" s="92"/>
      <c r="MQ368" s="92"/>
      <c r="MR368" s="92"/>
      <c r="MS368" s="92"/>
      <c r="MT368" s="92"/>
      <c r="MU368" s="92"/>
      <c r="MV368" s="92"/>
      <c r="MW368" s="92"/>
      <c r="MX368" s="92"/>
      <c r="MY368" s="92"/>
      <c r="MZ368" s="92"/>
      <c r="NA368" s="92"/>
      <c r="NB368" s="92"/>
      <c r="NC368" s="92"/>
      <c r="ND368" s="92"/>
      <c r="NE368" s="92"/>
      <c r="NF368" s="92"/>
      <c r="NG368" s="92"/>
      <c r="NH368" s="92"/>
      <c r="NI368" s="92"/>
      <c r="NJ368" s="92"/>
      <c r="NK368" s="92"/>
      <c r="NL368" s="92"/>
      <c r="NM368" s="92"/>
      <c r="NN368" s="92"/>
      <c r="NO368" s="92"/>
      <c r="NP368" s="92"/>
      <c r="NQ368" s="92"/>
      <c r="NR368" s="92"/>
      <c r="NS368" s="92"/>
      <c r="NT368" s="92"/>
      <c r="NU368" s="92"/>
      <c r="NV368" s="92"/>
      <c r="NW368" s="92"/>
      <c r="NX368" s="92"/>
      <c r="NY368" s="92"/>
      <c r="NZ368" s="92"/>
      <c r="OA368" s="92"/>
      <c r="OB368" s="92"/>
      <c r="OC368" s="92"/>
      <c r="OD368" s="92"/>
      <c r="OE368" s="92"/>
      <c r="OF368" s="92"/>
      <c r="OG368" s="92"/>
      <c r="OH368" s="92"/>
      <c r="OI368" s="92"/>
      <c r="OJ368" s="92"/>
      <c r="OK368" s="92"/>
      <c r="OL368" s="92"/>
      <c r="OM368" s="92"/>
      <c r="ON368" s="92"/>
      <c r="OO368" s="92"/>
      <c r="OP368" s="92"/>
      <c r="OQ368" s="92"/>
      <c r="OR368" s="92"/>
      <c r="OS368" s="92"/>
      <c r="OT368" s="92"/>
      <c r="OU368" s="92"/>
      <c r="OV368" s="92"/>
      <c r="OW368" s="92"/>
      <c r="OX368" s="92"/>
      <c r="OY368" s="92"/>
      <c r="OZ368" s="92"/>
      <c r="PA368" s="92"/>
      <c r="PB368" s="92"/>
      <c r="PC368" s="92"/>
      <c r="PD368" s="92"/>
      <c r="PE368" s="92"/>
      <c r="PF368" s="92"/>
      <c r="PG368" s="92"/>
      <c r="PH368" s="92"/>
      <c r="PI368" s="92"/>
      <c r="PJ368" s="92"/>
      <c r="PK368" s="92"/>
      <c r="PL368" s="92"/>
      <c r="PM368" s="92"/>
      <c r="PN368" s="92"/>
      <c r="PO368" s="92"/>
      <c r="PP368" s="92"/>
      <c r="PQ368" s="92"/>
      <c r="PR368" s="92"/>
      <c r="PS368" s="92"/>
      <c r="PT368" s="92"/>
      <c r="PU368" s="92"/>
      <c r="PV368" s="92"/>
      <c r="PW368" s="92"/>
      <c r="PX368" s="92"/>
      <c r="PY368" s="92"/>
      <c r="PZ368" s="92"/>
      <c r="QA368" s="92"/>
      <c r="QB368" s="92"/>
      <c r="QC368" s="92"/>
      <c r="QD368" s="92"/>
      <c r="QE368" s="92"/>
      <c r="QF368" s="92"/>
      <c r="QG368" s="92"/>
      <c r="QH368" s="92"/>
      <c r="QI368" s="92"/>
      <c r="QJ368" s="92"/>
      <c r="QK368" s="92"/>
      <c r="QL368" s="92"/>
      <c r="QM368" s="92"/>
      <c r="QN368" s="92"/>
      <c r="QO368" s="92"/>
      <c r="QP368" s="92"/>
      <c r="QQ368" s="92"/>
      <c r="QR368" s="92"/>
      <c r="QS368" s="92"/>
      <c r="QT368" s="92"/>
      <c r="QU368" s="92"/>
      <c r="QV368" s="92"/>
      <c r="QW368" s="92"/>
      <c r="QX368" s="92"/>
      <c r="QY368" s="92"/>
      <c r="QZ368" s="92"/>
      <c r="RA368" s="92"/>
      <c r="RB368" s="92"/>
      <c r="RC368" s="92"/>
      <c r="RD368" s="92"/>
      <c r="RE368" s="92"/>
      <c r="RF368" s="92"/>
      <c r="RG368" s="92"/>
      <c r="RH368" s="92"/>
      <c r="RI368" s="92"/>
      <c r="RJ368" s="92"/>
      <c r="RK368" s="92"/>
      <c r="RL368" s="92"/>
      <c r="RM368" s="92"/>
      <c r="RN368" s="92"/>
      <c r="RO368" s="92"/>
      <c r="RP368" s="92"/>
      <c r="RQ368" s="92"/>
      <c r="RR368" s="92"/>
      <c r="RS368" s="92"/>
      <c r="RT368" s="92"/>
      <c r="RU368" s="92"/>
      <c r="RV368" s="92"/>
      <c r="RW368" s="92"/>
      <c r="RX368" s="92"/>
      <c r="RY368" s="92"/>
      <c r="RZ368" s="92"/>
      <c r="SA368" s="92"/>
      <c r="SB368" s="92"/>
      <c r="SC368" s="92"/>
      <c r="SD368" s="92"/>
      <c r="SE368" s="92"/>
      <c r="SF368" s="92"/>
      <c r="SG368" s="92"/>
      <c r="SH368" s="92"/>
      <c r="SI368" s="92"/>
      <c r="SJ368" s="92"/>
      <c r="SK368" s="92"/>
      <c r="SL368" s="92"/>
      <c r="SM368" s="92"/>
      <c r="SN368" s="92"/>
      <c r="SO368" s="92"/>
      <c r="SP368" s="92"/>
      <c r="SQ368" s="92"/>
      <c r="SR368" s="92"/>
      <c r="SS368" s="92"/>
      <c r="ST368" s="92"/>
      <c r="SU368" s="92"/>
      <c r="SV368" s="92"/>
      <c r="SW368" s="92"/>
      <c r="SX368" s="92"/>
      <c r="SY368" s="92"/>
      <c r="SZ368" s="92"/>
      <c r="TA368" s="92"/>
      <c r="TB368" s="92"/>
      <c r="TC368" s="92"/>
      <c r="TD368" s="92"/>
      <c r="TE368" s="92"/>
      <c r="TF368" s="92"/>
      <c r="TG368" s="92"/>
      <c r="TH368" s="92"/>
      <c r="TI368" s="92"/>
      <c r="TJ368" s="92"/>
      <c r="TK368" s="92"/>
      <c r="TL368" s="92"/>
      <c r="TM368" s="92"/>
      <c r="TN368" s="92"/>
      <c r="TO368" s="92"/>
      <c r="TP368" s="92"/>
      <c r="TQ368" s="92"/>
      <c r="TR368" s="92"/>
      <c r="TS368" s="92"/>
      <c r="TT368" s="92"/>
      <c r="TU368" s="92"/>
      <c r="TV368" s="92"/>
      <c r="TW368" s="92"/>
      <c r="TX368" s="92"/>
      <c r="TY368" s="92"/>
      <c r="TZ368" s="92"/>
      <c r="UA368" s="92"/>
      <c r="UB368" s="92"/>
      <c r="UC368" s="92"/>
      <c r="UD368" s="92"/>
      <c r="UE368" s="92"/>
      <c r="UF368" s="92"/>
      <c r="UG368" s="92"/>
      <c r="UH368" s="92"/>
      <c r="UI368" s="92"/>
      <c r="UJ368" s="92"/>
      <c r="UK368" s="92"/>
      <c r="UL368" s="92"/>
      <c r="UM368" s="92"/>
      <c r="UN368" s="92"/>
      <c r="UO368" s="92"/>
      <c r="UP368" s="92"/>
      <c r="UQ368" s="92"/>
      <c r="UR368" s="92"/>
      <c r="US368" s="92"/>
      <c r="UT368" s="92"/>
      <c r="UU368" s="92"/>
      <c r="UV368" s="92"/>
      <c r="UW368" s="92"/>
      <c r="UX368" s="92"/>
      <c r="UY368" s="92"/>
      <c r="UZ368" s="92"/>
      <c r="VA368" s="92"/>
      <c r="VB368" s="92"/>
      <c r="VC368" s="92"/>
      <c r="VD368" s="92"/>
      <c r="VE368" s="92"/>
      <c r="VF368" s="92"/>
      <c r="VG368" s="92"/>
      <c r="VH368" s="92"/>
      <c r="VI368" s="92"/>
      <c r="VJ368" s="92"/>
      <c r="VK368" s="92"/>
      <c r="VL368" s="92"/>
      <c r="VM368" s="92"/>
      <c r="VN368" s="92"/>
      <c r="VO368" s="92"/>
      <c r="VP368" s="92"/>
      <c r="VQ368" s="92"/>
      <c r="VR368" s="92"/>
      <c r="VS368" s="92"/>
      <c r="VT368" s="92"/>
      <c r="VU368" s="92"/>
      <c r="VV368" s="92"/>
      <c r="VW368" s="92"/>
      <c r="VX368" s="92"/>
      <c r="VY368" s="92"/>
      <c r="VZ368" s="92"/>
      <c r="WA368" s="92"/>
      <c r="WB368" s="92"/>
      <c r="WC368" s="92"/>
      <c r="WD368" s="92"/>
      <c r="WE368" s="92"/>
      <c r="WF368" s="92"/>
      <c r="WG368" s="92"/>
      <c r="WH368" s="92"/>
      <c r="WI368" s="92"/>
      <c r="WJ368" s="92"/>
      <c r="WK368" s="92"/>
      <c r="WL368" s="92"/>
      <c r="WM368" s="92"/>
      <c r="WN368" s="92"/>
      <c r="WO368" s="92"/>
      <c r="WP368" s="92"/>
      <c r="WQ368" s="92"/>
      <c r="WR368" s="92"/>
      <c r="WS368" s="92"/>
      <c r="WT368" s="92"/>
      <c r="WU368" s="92"/>
      <c r="WV368" s="92"/>
      <c r="WW368" s="92"/>
      <c r="WX368" s="92"/>
      <c r="WY368" s="92"/>
      <c r="WZ368" s="92"/>
      <c r="XA368" s="92"/>
      <c r="XB368" s="92"/>
      <c r="XC368" s="92"/>
      <c r="XD368" s="92"/>
      <c r="XE368" s="92"/>
      <c r="XF368" s="92"/>
      <c r="XG368" s="92"/>
      <c r="XH368" s="92"/>
      <c r="XI368" s="92"/>
      <c r="XJ368" s="92"/>
      <c r="XK368" s="92"/>
      <c r="XL368" s="92"/>
      <c r="XM368" s="92"/>
      <c r="XN368" s="92"/>
      <c r="XO368" s="92"/>
      <c r="XP368" s="92"/>
      <c r="XQ368" s="92"/>
      <c r="XR368" s="92"/>
      <c r="XS368" s="92"/>
      <c r="XT368" s="92"/>
      <c r="XU368" s="92"/>
      <c r="XV368" s="92"/>
      <c r="XW368" s="92"/>
      <c r="XX368" s="92"/>
      <c r="XY368" s="92"/>
      <c r="XZ368" s="92"/>
      <c r="YA368" s="92"/>
      <c r="YB368" s="92"/>
      <c r="YC368" s="92"/>
      <c r="YD368" s="92"/>
      <c r="YE368" s="92"/>
      <c r="YF368" s="92"/>
      <c r="YG368" s="92"/>
      <c r="YH368" s="92"/>
      <c r="YI368" s="92"/>
      <c r="YJ368" s="92"/>
      <c r="YK368" s="92"/>
      <c r="YL368" s="92"/>
      <c r="YM368" s="92"/>
      <c r="YN368" s="92"/>
      <c r="YO368" s="92"/>
      <c r="YP368" s="92"/>
      <c r="YQ368" s="92"/>
      <c r="YR368" s="92"/>
      <c r="YS368" s="92"/>
      <c r="YT368" s="92"/>
      <c r="YU368" s="92"/>
      <c r="YV368" s="92"/>
      <c r="YW368" s="92"/>
      <c r="YX368" s="92"/>
      <c r="YY368" s="92"/>
      <c r="YZ368" s="92"/>
      <c r="ZA368" s="92"/>
      <c r="ZB368" s="92"/>
      <c r="ZC368" s="92"/>
      <c r="ZD368" s="92"/>
      <c r="ZE368" s="92"/>
      <c r="ZF368" s="92"/>
      <c r="ZG368" s="92"/>
      <c r="ZH368" s="92"/>
      <c r="ZI368" s="92"/>
      <c r="ZJ368" s="92"/>
      <c r="ZK368" s="92"/>
      <c r="ZL368" s="92"/>
      <c r="ZM368" s="92"/>
      <c r="ZN368" s="92"/>
      <c r="ZO368" s="92"/>
      <c r="ZP368" s="92"/>
      <c r="ZQ368" s="92"/>
      <c r="ZR368" s="92"/>
      <c r="ZS368" s="92"/>
      <c r="ZT368" s="92"/>
      <c r="ZU368" s="92"/>
      <c r="ZV368" s="92"/>
      <c r="ZW368" s="92"/>
      <c r="ZX368" s="92"/>
      <c r="ZY368" s="92"/>
      <c r="ZZ368" s="92"/>
      <c r="AAA368" s="92"/>
      <c r="AAB368" s="92"/>
      <c r="AAC368" s="92"/>
      <c r="AAD368" s="92"/>
      <c r="AAE368" s="92"/>
      <c r="AAF368" s="92"/>
      <c r="AAG368" s="92"/>
      <c r="AAH368" s="92"/>
      <c r="AAI368" s="92"/>
      <c r="AAJ368" s="92"/>
      <c r="AAK368" s="92"/>
      <c r="AAL368" s="92"/>
      <c r="AAM368" s="92"/>
      <c r="AAN368" s="92"/>
      <c r="AAO368" s="92"/>
      <c r="AAP368" s="92"/>
      <c r="AAQ368" s="92"/>
      <c r="AAR368" s="92"/>
      <c r="AAS368" s="92"/>
      <c r="AAT368" s="92"/>
      <c r="AAU368" s="92"/>
      <c r="AAV368" s="92"/>
      <c r="AAW368" s="92"/>
      <c r="AAX368" s="92"/>
      <c r="AAY368" s="92"/>
      <c r="AAZ368" s="92"/>
      <c r="ABA368" s="92"/>
      <c r="ABB368" s="92"/>
      <c r="ABC368" s="92"/>
      <c r="ABD368" s="92"/>
      <c r="ABE368" s="92"/>
      <c r="ABF368" s="92"/>
      <c r="ABG368" s="92"/>
      <c r="ABH368" s="92"/>
      <c r="ABI368" s="92"/>
      <c r="ABJ368" s="92"/>
      <c r="ABK368" s="92"/>
      <c r="ABL368" s="92"/>
      <c r="ABM368" s="92"/>
      <c r="ABN368" s="92"/>
      <c r="ABO368" s="92"/>
      <c r="ABP368" s="92"/>
      <c r="ABQ368" s="92"/>
      <c r="ABR368" s="92"/>
      <c r="ABS368" s="92"/>
      <c r="ABT368" s="92"/>
      <c r="ABU368" s="92"/>
      <c r="ABV368" s="92"/>
      <c r="ABW368" s="92"/>
      <c r="ABX368" s="92"/>
      <c r="ABY368" s="92"/>
      <c r="ABZ368" s="92"/>
      <c r="ACA368" s="92"/>
      <c r="ACB368" s="92"/>
      <c r="ACC368" s="92"/>
      <c r="ACD368" s="92"/>
      <c r="ACE368" s="92"/>
      <c r="ACF368" s="92"/>
      <c r="ACG368" s="92"/>
      <c r="ACH368" s="92"/>
      <c r="ACI368" s="92"/>
      <c r="ACJ368" s="92"/>
      <c r="ACK368" s="92"/>
      <c r="ACL368" s="92"/>
      <c r="ACM368" s="92"/>
      <c r="ACN368" s="92"/>
      <c r="ACO368" s="92"/>
      <c r="ACP368" s="92"/>
      <c r="ACQ368" s="92"/>
      <c r="ACR368" s="92"/>
      <c r="ACS368" s="92"/>
      <c r="ACT368" s="92"/>
      <c r="ACU368" s="92"/>
      <c r="ACV368" s="92"/>
      <c r="ACW368" s="92"/>
      <c r="ACX368" s="92"/>
      <c r="ACY368" s="92"/>
      <c r="ACZ368" s="92"/>
      <c r="ADA368" s="92"/>
      <c r="ADB368" s="92"/>
      <c r="ADC368" s="92"/>
      <c r="ADD368" s="92"/>
      <c r="ADE368" s="92"/>
      <c r="ADF368" s="92"/>
      <c r="ADG368" s="92"/>
      <c r="ADH368" s="92"/>
      <c r="ADI368" s="92"/>
      <c r="ADJ368" s="92"/>
      <c r="ADK368" s="92"/>
      <c r="ADL368" s="92"/>
      <c r="ADM368" s="92"/>
      <c r="ADN368" s="92"/>
      <c r="ADO368" s="92"/>
      <c r="ADP368" s="92"/>
      <c r="ADQ368" s="92"/>
      <c r="ADR368" s="92"/>
      <c r="ADS368" s="92"/>
      <c r="ADT368" s="92"/>
      <c r="ADU368" s="92"/>
      <c r="ADV368" s="92"/>
      <c r="ADW368" s="92"/>
      <c r="ADX368" s="92"/>
      <c r="ADY368" s="92"/>
      <c r="ADZ368" s="92"/>
      <c r="AEA368" s="92"/>
      <c r="AEB368" s="92"/>
      <c r="AEC368" s="92"/>
      <c r="AED368" s="92"/>
      <c r="AEE368" s="92"/>
      <c r="AEF368" s="92"/>
      <c r="AEG368" s="92"/>
      <c r="AEH368" s="92"/>
      <c r="AEI368" s="92"/>
      <c r="AEJ368" s="92"/>
      <c r="AEK368" s="92"/>
      <c r="AEL368" s="92"/>
      <c r="AEM368" s="92"/>
      <c r="AEN368" s="92"/>
      <c r="AEO368" s="92"/>
      <c r="AEP368" s="92"/>
      <c r="AEQ368" s="92"/>
      <c r="AER368" s="92"/>
      <c r="AES368" s="92"/>
      <c r="AET368" s="92"/>
      <c r="AEU368" s="92"/>
      <c r="AEV368" s="92"/>
      <c r="AEW368" s="92"/>
      <c r="AEX368" s="92"/>
      <c r="AEY368" s="92"/>
      <c r="AEZ368" s="92"/>
      <c r="AFA368" s="92"/>
      <c r="AFB368" s="92"/>
      <c r="AFC368" s="92"/>
      <c r="AFD368" s="92"/>
      <c r="AFE368" s="92"/>
      <c r="AFF368" s="92"/>
      <c r="AFG368" s="92"/>
      <c r="AFH368" s="92"/>
      <c r="AFI368" s="92"/>
      <c r="AFJ368" s="92"/>
      <c r="AFK368" s="92"/>
      <c r="AFL368" s="92"/>
      <c r="AFM368" s="92"/>
      <c r="AFN368" s="92"/>
      <c r="AFO368" s="92"/>
      <c r="AFP368" s="92"/>
      <c r="AFQ368" s="92"/>
      <c r="AFR368" s="92"/>
      <c r="AFS368" s="92"/>
      <c r="AFT368" s="92"/>
      <c r="AFU368" s="92"/>
      <c r="AFV368" s="92"/>
      <c r="AFW368" s="92"/>
      <c r="AFX368" s="92"/>
      <c r="AFY368" s="92"/>
      <c r="AFZ368" s="92"/>
      <c r="AGA368" s="92"/>
      <c r="AGB368" s="92"/>
      <c r="AGC368" s="92"/>
      <c r="AGD368" s="92"/>
      <c r="AGE368" s="92"/>
      <c r="AGF368" s="92"/>
      <c r="AGG368" s="92"/>
      <c r="AGH368" s="92"/>
      <c r="AGI368" s="92"/>
      <c r="AGJ368" s="92"/>
      <c r="AGK368" s="92"/>
      <c r="AGL368" s="92"/>
      <c r="AGM368" s="92"/>
      <c r="AGN368" s="92"/>
      <c r="AGO368" s="92"/>
      <c r="AGP368" s="92"/>
      <c r="AGQ368" s="92"/>
      <c r="AGR368" s="92"/>
      <c r="AGS368" s="92"/>
      <c r="AGT368" s="92"/>
      <c r="AGU368" s="92"/>
      <c r="AGV368" s="92"/>
      <c r="AGW368" s="92"/>
      <c r="AGX368" s="92"/>
      <c r="AGY368" s="92"/>
      <c r="AGZ368" s="92"/>
      <c r="AHA368" s="92"/>
      <c r="AHB368" s="92"/>
      <c r="AHC368" s="92"/>
      <c r="AHD368" s="92"/>
      <c r="AHE368" s="92"/>
      <c r="AHF368" s="92"/>
      <c r="AHG368" s="92"/>
      <c r="AHH368" s="92"/>
      <c r="AHI368" s="92"/>
      <c r="AHJ368" s="92"/>
      <c r="AHK368" s="92"/>
      <c r="AHL368" s="92"/>
      <c r="AHM368" s="92"/>
      <c r="AHN368" s="92"/>
      <c r="AHO368" s="92"/>
      <c r="AHP368" s="92"/>
      <c r="AHQ368" s="92"/>
      <c r="AHR368" s="92"/>
      <c r="AHS368" s="92"/>
      <c r="AHT368" s="92"/>
      <c r="AHU368" s="92"/>
      <c r="AHV368" s="92"/>
      <c r="AHW368" s="92"/>
      <c r="AHX368" s="92"/>
      <c r="AHY368" s="92"/>
      <c r="AHZ368" s="92"/>
      <c r="AIA368" s="92"/>
      <c r="AIB368" s="92"/>
      <c r="AIC368" s="92"/>
      <c r="AID368" s="92"/>
      <c r="AIE368" s="92"/>
      <c r="AIF368" s="92"/>
      <c r="AIG368" s="92"/>
      <c r="AIH368" s="92"/>
      <c r="AII368" s="92"/>
      <c r="AIJ368" s="92"/>
      <c r="AIK368" s="92"/>
      <c r="AIL368" s="92"/>
      <c r="AIM368" s="92"/>
      <c r="AIN368" s="92"/>
      <c r="AIO368" s="92"/>
      <c r="AIP368" s="92"/>
      <c r="AIQ368" s="92"/>
      <c r="AIR368" s="92"/>
      <c r="AIS368" s="92"/>
      <c r="AIT368" s="92"/>
      <c r="AIU368" s="92"/>
      <c r="AIV368" s="92"/>
      <c r="AIW368" s="92"/>
      <c r="AIX368" s="92"/>
      <c r="AIY368" s="92"/>
      <c r="AIZ368" s="92"/>
      <c r="AJA368" s="92"/>
      <c r="AJB368" s="92"/>
      <c r="AJC368" s="92"/>
      <c r="AJD368" s="92"/>
      <c r="AJE368" s="92"/>
      <c r="AJF368" s="92"/>
      <c r="AJG368" s="92"/>
      <c r="AJH368" s="92"/>
      <c r="AJI368" s="92"/>
      <c r="AJJ368" s="92"/>
      <c r="AJK368" s="92"/>
    </row>
    <row r="369" spans="1:947" s="515" customFormat="1" ht="12.75" customHeight="1">
      <c r="A369" s="93"/>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c r="CK369" s="92"/>
      <c r="CL369" s="92"/>
      <c r="CM369" s="92"/>
      <c r="CN369" s="92"/>
      <c r="CO369" s="92"/>
      <c r="CP369" s="92"/>
      <c r="CQ369" s="92"/>
      <c r="CR369" s="92"/>
      <c r="CS369" s="92"/>
      <c r="CT369" s="92"/>
      <c r="CU369" s="92"/>
      <c r="CV369" s="92"/>
      <c r="CW369" s="92"/>
      <c r="CX369" s="92"/>
      <c r="CY369" s="92"/>
      <c r="CZ369" s="92"/>
      <c r="DA369" s="92"/>
      <c r="DB369" s="92"/>
      <c r="DC369" s="92"/>
      <c r="DD369" s="92"/>
      <c r="DE369" s="92"/>
      <c r="DF369" s="92"/>
      <c r="DG369" s="92"/>
      <c r="DH369" s="92"/>
      <c r="DI369" s="92"/>
      <c r="DJ369" s="92"/>
      <c r="DK369" s="92"/>
      <c r="DL369" s="92"/>
      <c r="DM369" s="92"/>
      <c r="DN369" s="92"/>
      <c r="DO369" s="92"/>
      <c r="DP369" s="92"/>
      <c r="DQ369" s="92"/>
      <c r="DR369" s="92"/>
      <c r="DS369" s="92"/>
      <c r="DT369" s="92"/>
      <c r="DU369" s="92"/>
      <c r="DV369" s="92"/>
      <c r="DW369" s="92"/>
      <c r="DX369" s="92"/>
      <c r="DY369" s="92"/>
      <c r="DZ369" s="92"/>
      <c r="EA369" s="92"/>
      <c r="EB369" s="92"/>
      <c r="EC369" s="92"/>
      <c r="ED369" s="92"/>
      <c r="EE369" s="92"/>
      <c r="EF369" s="92"/>
      <c r="EG369" s="92"/>
      <c r="EH369" s="92"/>
      <c r="EI369" s="92"/>
      <c r="EJ369" s="92"/>
      <c r="EK369" s="92"/>
      <c r="EL369" s="92"/>
      <c r="EM369" s="92"/>
      <c r="EN369" s="92"/>
      <c r="EO369" s="92"/>
      <c r="EP369" s="92"/>
      <c r="EQ369" s="92"/>
      <c r="ER369" s="92"/>
      <c r="ES369" s="92"/>
      <c r="ET369" s="92"/>
      <c r="EU369" s="92"/>
      <c r="EV369" s="92"/>
      <c r="EW369" s="92"/>
      <c r="EX369" s="92"/>
      <c r="EY369" s="92"/>
      <c r="EZ369" s="92"/>
      <c r="FA369" s="92"/>
      <c r="FB369" s="92"/>
      <c r="FC369" s="92"/>
      <c r="FD369" s="92"/>
      <c r="FE369" s="92"/>
      <c r="FF369" s="92"/>
      <c r="FG369" s="92"/>
      <c r="FH369" s="92"/>
      <c r="FI369" s="92"/>
      <c r="FJ369" s="92"/>
      <c r="FK369" s="92"/>
      <c r="FL369" s="92"/>
      <c r="FM369" s="92"/>
      <c r="FN369" s="92"/>
      <c r="FO369" s="92"/>
      <c r="FP369" s="92"/>
      <c r="FQ369" s="92"/>
      <c r="FR369" s="92"/>
      <c r="FS369" s="92"/>
      <c r="FT369" s="92"/>
      <c r="FU369" s="92"/>
      <c r="FV369" s="92"/>
      <c r="FW369" s="92"/>
      <c r="FX369" s="92"/>
      <c r="FY369" s="92"/>
      <c r="FZ369" s="92"/>
      <c r="GA369" s="92"/>
      <c r="GB369" s="92"/>
      <c r="GC369" s="92"/>
      <c r="GD369" s="92"/>
      <c r="GE369" s="92"/>
      <c r="GF369" s="92"/>
      <c r="GG369" s="92"/>
      <c r="GH369" s="92"/>
      <c r="GI369" s="92"/>
      <c r="GJ369" s="92"/>
      <c r="GK369" s="92"/>
      <c r="GL369" s="92"/>
      <c r="GM369" s="92"/>
      <c r="GN369" s="92"/>
      <c r="GO369" s="92"/>
      <c r="GP369" s="92"/>
      <c r="GQ369" s="92"/>
      <c r="GR369" s="92"/>
      <c r="GS369" s="92"/>
      <c r="GT369" s="92"/>
      <c r="GU369" s="92"/>
      <c r="GV369" s="92"/>
      <c r="GW369" s="92"/>
      <c r="GX369" s="92"/>
      <c r="GY369" s="92"/>
      <c r="GZ369" s="92"/>
      <c r="HA369" s="92"/>
      <c r="HB369" s="92"/>
      <c r="HC369" s="92"/>
      <c r="HD369" s="92"/>
      <c r="HE369" s="92"/>
      <c r="HF369" s="92"/>
      <c r="HG369" s="92"/>
      <c r="HH369" s="92"/>
      <c r="HI369" s="92"/>
      <c r="HJ369" s="92"/>
      <c r="HK369" s="92"/>
      <c r="HL369" s="92"/>
      <c r="HM369" s="92"/>
      <c r="HN369" s="92"/>
      <c r="HO369" s="92"/>
      <c r="HP369" s="92"/>
      <c r="HQ369" s="92"/>
      <c r="HR369" s="92"/>
      <c r="HS369" s="92"/>
      <c r="HT369" s="92"/>
      <c r="HU369" s="92"/>
      <c r="HV369" s="92"/>
      <c r="HW369" s="92"/>
      <c r="HX369" s="92"/>
      <c r="HY369" s="92"/>
      <c r="HZ369" s="92"/>
      <c r="IA369" s="92"/>
      <c r="IB369" s="92"/>
      <c r="IC369" s="92"/>
      <c r="ID369" s="92"/>
      <c r="IE369" s="92"/>
      <c r="IF369" s="92"/>
      <c r="IG369" s="92"/>
      <c r="IH369" s="92"/>
      <c r="II369" s="92"/>
      <c r="IJ369" s="92"/>
      <c r="IK369" s="92"/>
      <c r="IL369" s="92"/>
      <c r="IM369" s="92"/>
      <c r="IN369" s="92"/>
      <c r="IO369" s="92"/>
      <c r="IP369" s="92"/>
      <c r="IQ369" s="92"/>
      <c r="IR369" s="92"/>
      <c r="IS369" s="92"/>
      <c r="IT369" s="92"/>
      <c r="IU369" s="92"/>
      <c r="IV369" s="92"/>
      <c r="IW369" s="92"/>
      <c r="IX369" s="92"/>
      <c r="IY369" s="92"/>
      <c r="IZ369" s="92"/>
      <c r="JA369" s="92"/>
      <c r="JB369" s="92"/>
      <c r="JC369" s="92"/>
      <c r="JD369" s="92"/>
      <c r="JE369" s="92"/>
      <c r="JF369" s="92"/>
      <c r="JG369" s="92"/>
      <c r="JH369" s="92"/>
      <c r="JI369" s="92"/>
      <c r="JJ369" s="92"/>
      <c r="JK369" s="92"/>
      <c r="JL369" s="92"/>
      <c r="JM369" s="92"/>
      <c r="JN369" s="92"/>
      <c r="JO369" s="92"/>
      <c r="JP369" s="92"/>
      <c r="JQ369" s="92"/>
      <c r="JR369" s="92"/>
      <c r="JS369" s="92"/>
      <c r="JT369" s="92"/>
      <c r="JU369" s="92"/>
      <c r="JV369" s="92"/>
      <c r="JW369" s="92"/>
      <c r="JX369" s="92"/>
      <c r="JY369" s="92"/>
      <c r="JZ369" s="92"/>
      <c r="KA369" s="92"/>
      <c r="KB369" s="92"/>
      <c r="KC369" s="92"/>
      <c r="KD369" s="92"/>
      <c r="KE369" s="92"/>
      <c r="KF369" s="92"/>
      <c r="KG369" s="92"/>
      <c r="KH369" s="92"/>
      <c r="KI369" s="92"/>
      <c r="KJ369" s="92"/>
      <c r="KK369" s="92"/>
      <c r="KL369" s="92"/>
      <c r="KM369" s="92"/>
      <c r="KN369" s="92"/>
      <c r="KO369" s="92"/>
      <c r="KP369" s="92"/>
      <c r="KQ369" s="92"/>
      <c r="KR369" s="92"/>
      <c r="KS369" s="92"/>
      <c r="KT369" s="92"/>
      <c r="KU369" s="92"/>
      <c r="KV369" s="92"/>
      <c r="KW369" s="92"/>
      <c r="KX369" s="92"/>
      <c r="KY369" s="92"/>
      <c r="KZ369" s="92"/>
      <c r="LA369" s="92"/>
      <c r="LB369" s="92"/>
      <c r="LC369" s="92"/>
      <c r="LD369" s="92"/>
      <c r="LE369" s="92"/>
      <c r="LF369" s="92"/>
      <c r="LG369" s="92"/>
      <c r="LH369" s="92"/>
      <c r="LI369" s="92"/>
      <c r="LJ369" s="92"/>
      <c r="LK369" s="92"/>
      <c r="LL369" s="92"/>
      <c r="LM369" s="92"/>
      <c r="LN369" s="92"/>
      <c r="LO369" s="92"/>
      <c r="LP369" s="92"/>
      <c r="LQ369" s="92"/>
      <c r="LR369" s="92"/>
      <c r="LS369" s="92"/>
      <c r="LT369" s="92"/>
      <c r="LU369" s="92"/>
      <c r="LV369" s="92"/>
      <c r="LW369" s="92"/>
      <c r="LX369" s="92"/>
      <c r="LY369" s="92"/>
      <c r="LZ369" s="92"/>
      <c r="MA369" s="92"/>
      <c r="MB369" s="92"/>
      <c r="MC369" s="92"/>
      <c r="MD369" s="92"/>
      <c r="ME369" s="92"/>
      <c r="MF369" s="92"/>
      <c r="MG369" s="92"/>
      <c r="MH369" s="92"/>
      <c r="MI369" s="92"/>
      <c r="MJ369" s="92"/>
      <c r="MK369" s="92"/>
      <c r="ML369" s="92"/>
      <c r="MM369" s="92"/>
      <c r="MN369" s="92"/>
      <c r="MO369" s="92"/>
      <c r="MP369" s="92"/>
      <c r="MQ369" s="92"/>
      <c r="MR369" s="92"/>
      <c r="MS369" s="92"/>
      <c r="MT369" s="92"/>
      <c r="MU369" s="92"/>
      <c r="MV369" s="92"/>
      <c r="MW369" s="92"/>
      <c r="MX369" s="92"/>
      <c r="MY369" s="92"/>
      <c r="MZ369" s="92"/>
      <c r="NA369" s="92"/>
      <c r="NB369" s="92"/>
      <c r="NC369" s="92"/>
      <c r="ND369" s="92"/>
      <c r="NE369" s="92"/>
      <c r="NF369" s="92"/>
      <c r="NG369" s="92"/>
      <c r="NH369" s="92"/>
      <c r="NI369" s="92"/>
      <c r="NJ369" s="92"/>
      <c r="NK369" s="92"/>
      <c r="NL369" s="92"/>
      <c r="NM369" s="92"/>
      <c r="NN369" s="92"/>
      <c r="NO369" s="92"/>
      <c r="NP369" s="92"/>
      <c r="NQ369" s="92"/>
      <c r="NR369" s="92"/>
      <c r="NS369" s="92"/>
      <c r="NT369" s="92"/>
      <c r="NU369" s="92"/>
      <c r="NV369" s="92"/>
      <c r="NW369" s="92"/>
      <c r="NX369" s="92"/>
      <c r="NY369" s="92"/>
      <c r="NZ369" s="92"/>
      <c r="OA369" s="92"/>
      <c r="OB369" s="92"/>
      <c r="OC369" s="92"/>
      <c r="OD369" s="92"/>
      <c r="OE369" s="92"/>
      <c r="OF369" s="92"/>
      <c r="OG369" s="92"/>
      <c r="OH369" s="92"/>
      <c r="OI369" s="92"/>
      <c r="OJ369" s="92"/>
      <c r="OK369" s="92"/>
      <c r="OL369" s="92"/>
      <c r="OM369" s="92"/>
      <c r="ON369" s="92"/>
      <c r="OO369" s="92"/>
      <c r="OP369" s="92"/>
      <c r="OQ369" s="92"/>
      <c r="OR369" s="92"/>
      <c r="OS369" s="92"/>
      <c r="OT369" s="92"/>
      <c r="OU369" s="92"/>
      <c r="OV369" s="92"/>
      <c r="OW369" s="92"/>
      <c r="OX369" s="92"/>
      <c r="OY369" s="92"/>
      <c r="OZ369" s="92"/>
      <c r="PA369" s="92"/>
      <c r="PB369" s="92"/>
      <c r="PC369" s="92"/>
      <c r="PD369" s="92"/>
      <c r="PE369" s="92"/>
      <c r="PF369" s="92"/>
      <c r="PG369" s="92"/>
      <c r="PH369" s="92"/>
      <c r="PI369" s="92"/>
      <c r="PJ369" s="92"/>
      <c r="PK369" s="92"/>
      <c r="PL369" s="92"/>
      <c r="PM369" s="92"/>
      <c r="PN369" s="92"/>
      <c r="PO369" s="92"/>
      <c r="PP369" s="92"/>
      <c r="PQ369" s="92"/>
      <c r="PR369" s="92"/>
      <c r="PS369" s="92"/>
      <c r="PT369" s="92"/>
      <c r="PU369" s="92"/>
      <c r="PV369" s="92"/>
      <c r="PW369" s="92"/>
      <c r="PX369" s="92"/>
      <c r="PY369" s="92"/>
      <c r="PZ369" s="92"/>
      <c r="QA369" s="92"/>
      <c r="QB369" s="92"/>
      <c r="QC369" s="92"/>
      <c r="QD369" s="92"/>
      <c r="QE369" s="92"/>
      <c r="QF369" s="92"/>
      <c r="QG369" s="92"/>
      <c r="QH369" s="92"/>
      <c r="QI369" s="92"/>
      <c r="QJ369" s="92"/>
      <c r="QK369" s="92"/>
      <c r="QL369" s="92"/>
      <c r="QM369" s="92"/>
      <c r="QN369" s="92"/>
      <c r="QO369" s="92"/>
      <c r="QP369" s="92"/>
      <c r="QQ369" s="92"/>
      <c r="QR369" s="92"/>
      <c r="QS369" s="92"/>
      <c r="QT369" s="92"/>
      <c r="QU369" s="92"/>
      <c r="QV369" s="92"/>
      <c r="QW369" s="92"/>
      <c r="QX369" s="92"/>
      <c r="QY369" s="92"/>
      <c r="QZ369" s="92"/>
      <c r="RA369" s="92"/>
      <c r="RB369" s="92"/>
      <c r="RC369" s="92"/>
      <c r="RD369" s="92"/>
      <c r="RE369" s="92"/>
      <c r="RF369" s="92"/>
      <c r="RG369" s="92"/>
      <c r="RH369" s="92"/>
      <c r="RI369" s="92"/>
      <c r="RJ369" s="92"/>
      <c r="RK369" s="92"/>
      <c r="RL369" s="92"/>
      <c r="RM369" s="92"/>
      <c r="RN369" s="92"/>
      <c r="RO369" s="92"/>
      <c r="RP369" s="92"/>
      <c r="RQ369" s="92"/>
      <c r="RR369" s="92"/>
      <c r="RS369" s="92"/>
      <c r="RT369" s="92"/>
      <c r="RU369" s="92"/>
      <c r="RV369" s="92"/>
      <c r="RW369" s="92"/>
      <c r="RX369" s="92"/>
      <c r="RY369" s="92"/>
      <c r="RZ369" s="92"/>
      <c r="SA369" s="92"/>
      <c r="SB369" s="92"/>
      <c r="SC369" s="92"/>
      <c r="SD369" s="92"/>
      <c r="SE369" s="92"/>
      <c r="SF369" s="92"/>
      <c r="SG369" s="92"/>
      <c r="SH369" s="92"/>
      <c r="SI369" s="92"/>
      <c r="SJ369" s="92"/>
      <c r="SK369" s="92"/>
      <c r="SL369" s="92"/>
      <c r="SM369" s="92"/>
      <c r="SN369" s="92"/>
      <c r="SO369" s="92"/>
      <c r="SP369" s="92"/>
      <c r="SQ369" s="92"/>
      <c r="SR369" s="92"/>
      <c r="SS369" s="92"/>
      <c r="ST369" s="92"/>
      <c r="SU369" s="92"/>
      <c r="SV369" s="92"/>
      <c r="SW369" s="92"/>
      <c r="SX369" s="92"/>
      <c r="SY369" s="92"/>
      <c r="SZ369" s="92"/>
      <c r="TA369" s="92"/>
      <c r="TB369" s="92"/>
      <c r="TC369" s="92"/>
      <c r="TD369" s="92"/>
      <c r="TE369" s="92"/>
      <c r="TF369" s="92"/>
      <c r="TG369" s="92"/>
      <c r="TH369" s="92"/>
      <c r="TI369" s="92"/>
      <c r="TJ369" s="92"/>
      <c r="TK369" s="92"/>
      <c r="TL369" s="92"/>
      <c r="TM369" s="92"/>
      <c r="TN369" s="92"/>
      <c r="TO369" s="92"/>
      <c r="TP369" s="92"/>
      <c r="TQ369" s="92"/>
      <c r="TR369" s="92"/>
      <c r="TS369" s="92"/>
      <c r="TT369" s="92"/>
      <c r="TU369" s="92"/>
      <c r="TV369" s="92"/>
      <c r="TW369" s="92"/>
      <c r="TX369" s="92"/>
      <c r="TY369" s="92"/>
      <c r="TZ369" s="92"/>
      <c r="UA369" s="92"/>
      <c r="UB369" s="92"/>
      <c r="UC369" s="92"/>
      <c r="UD369" s="92"/>
      <c r="UE369" s="92"/>
      <c r="UF369" s="92"/>
      <c r="UG369" s="92"/>
      <c r="UH369" s="92"/>
      <c r="UI369" s="92"/>
      <c r="UJ369" s="92"/>
      <c r="UK369" s="92"/>
      <c r="UL369" s="92"/>
      <c r="UM369" s="92"/>
      <c r="UN369" s="92"/>
      <c r="UO369" s="92"/>
      <c r="UP369" s="92"/>
      <c r="UQ369" s="92"/>
      <c r="UR369" s="92"/>
      <c r="US369" s="92"/>
      <c r="UT369" s="92"/>
      <c r="UU369" s="92"/>
      <c r="UV369" s="92"/>
      <c r="UW369" s="92"/>
      <c r="UX369" s="92"/>
      <c r="UY369" s="92"/>
      <c r="UZ369" s="92"/>
      <c r="VA369" s="92"/>
      <c r="VB369" s="92"/>
      <c r="VC369" s="92"/>
      <c r="VD369" s="92"/>
      <c r="VE369" s="92"/>
      <c r="VF369" s="92"/>
      <c r="VG369" s="92"/>
      <c r="VH369" s="92"/>
      <c r="VI369" s="92"/>
      <c r="VJ369" s="92"/>
      <c r="VK369" s="92"/>
      <c r="VL369" s="92"/>
      <c r="VM369" s="92"/>
      <c r="VN369" s="92"/>
      <c r="VO369" s="92"/>
      <c r="VP369" s="92"/>
      <c r="VQ369" s="92"/>
      <c r="VR369" s="92"/>
      <c r="VS369" s="92"/>
      <c r="VT369" s="92"/>
      <c r="VU369" s="92"/>
      <c r="VV369" s="92"/>
      <c r="VW369" s="92"/>
      <c r="VX369" s="92"/>
      <c r="VY369" s="92"/>
      <c r="VZ369" s="92"/>
      <c r="WA369" s="92"/>
      <c r="WB369" s="92"/>
      <c r="WC369" s="92"/>
      <c r="WD369" s="92"/>
      <c r="WE369" s="92"/>
      <c r="WF369" s="92"/>
      <c r="WG369" s="92"/>
      <c r="WH369" s="92"/>
      <c r="WI369" s="92"/>
      <c r="WJ369" s="92"/>
      <c r="WK369" s="92"/>
      <c r="WL369" s="92"/>
      <c r="WM369" s="92"/>
      <c r="WN369" s="92"/>
      <c r="WO369" s="92"/>
      <c r="WP369" s="92"/>
      <c r="WQ369" s="92"/>
      <c r="WR369" s="92"/>
      <c r="WS369" s="92"/>
      <c r="WT369" s="92"/>
      <c r="WU369" s="92"/>
      <c r="WV369" s="92"/>
      <c r="WW369" s="92"/>
      <c r="WX369" s="92"/>
      <c r="WY369" s="92"/>
      <c r="WZ369" s="92"/>
      <c r="XA369" s="92"/>
      <c r="XB369" s="92"/>
      <c r="XC369" s="92"/>
      <c r="XD369" s="92"/>
      <c r="XE369" s="92"/>
      <c r="XF369" s="92"/>
      <c r="XG369" s="92"/>
      <c r="XH369" s="92"/>
      <c r="XI369" s="92"/>
      <c r="XJ369" s="92"/>
      <c r="XK369" s="92"/>
      <c r="XL369" s="92"/>
      <c r="XM369" s="92"/>
      <c r="XN369" s="92"/>
      <c r="XO369" s="92"/>
      <c r="XP369" s="92"/>
      <c r="XQ369" s="92"/>
      <c r="XR369" s="92"/>
      <c r="XS369" s="92"/>
      <c r="XT369" s="92"/>
      <c r="XU369" s="92"/>
      <c r="XV369" s="92"/>
      <c r="XW369" s="92"/>
      <c r="XX369" s="92"/>
      <c r="XY369" s="92"/>
      <c r="XZ369" s="92"/>
      <c r="YA369" s="92"/>
      <c r="YB369" s="92"/>
      <c r="YC369" s="92"/>
      <c r="YD369" s="92"/>
      <c r="YE369" s="92"/>
      <c r="YF369" s="92"/>
      <c r="YG369" s="92"/>
      <c r="YH369" s="92"/>
      <c r="YI369" s="92"/>
      <c r="YJ369" s="92"/>
      <c r="YK369" s="92"/>
      <c r="YL369" s="92"/>
      <c r="YM369" s="92"/>
      <c r="YN369" s="92"/>
      <c r="YO369" s="92"/>
      <c r="YP369" s="92"/>
      <c r="YQ369" s="92"/>
      <c r="YR369" s="92"/>
      <c r="YS369" s="92"/>
      <c r="YT369" s="92"/>
      <c r="YU369" s="92"/>
      <c r="YV369" s="92"/>
      <c r="YW369" s="92"/>
      <c r="YX369" s="92"/>
      <c r="YY369" s="92"/>
      <c r="YZ369" s="92"/>
      <c r="ZA369" s="92"/>
      <c r="ZB369" s="92"/>
      <c r="ZC369" s="92"/>
      <c r="ZD369" s="92"/>
      <c r="ZE369" s="92"/>
      <c r="ZF369" s="92"/>
      <c r="ZG369" s="92"/>
      <c r="ZH369" s="92"/>
      <c r="ZI369" s="92"/>
      <c r="ZJ369" s="92"/>
      <c r="ZK369" s="92"/>
      <c r="ZL369" s="92"/>
      <c r="ZM369" s="92"/>
      <c r="ZN369" s="92"/>
      <c r="ZO369" s="92"/>
      <c r="ZP369" s="92"/>
      <c r="ZQ369" s="92"/>
      <c r="ZR369" s="92"/>
      <c r="ZS369" s="92"/>
      <c r="ZT369" s="92"/>
      <c r="ZU369" s="92"/>
      <c r="ZV369" s="92"/>
      <c r="ZW369" s="92"/>
      <c r="ZX369" s="92"/>
      <c r="ZY369" s="92"/>
      <c r="ZZ369" s="92"/>
      <c r="AAA369" s="92"/>
      <c r="AAB369" s="92"/>
      <c r="AAC369" s="92"/>
      <c r="AAD369" s="92"/>
      <c r="AAE369" s="92"/>
      <c r="AAF369" s="92"/>
      <c r="AAG369" s="92"/>
      <c r="AAH369" s="92"/>
      <c r="AAI369" s="92"/>
      <c r="AAJ369" s="92"/>
      <c r="AAK369" s="92"/>
      <c r="AAL369" s="92"/>
      <c r="AAM369" s="92"/>
      <c r="AAN369" s="92"/>
      <c r="AAO369" s="92"/>
      <c r="AAP369" s="92"/>
      <c r="AAQ369" s="92"/>
      <c r="AAR369" s="92"/>
      <c r="AAS369" s="92"/>
      <c r="AAT369" s="92"/>
      <c r="AAU369" s="92"/>
      <c r="AAV369" s="92"/>
      <c r="AAW369" s="92"/>
      <c r="AAX369" s="92"/>
      <c r="AAY369" s="92"/>
      <c r="AAZ369" s="92"/>
      <c r="ABA369" s="92"/>
      <c r="ABB369" s="92"/>
      <c r="ABC369" s="92"/>
      <c r="ABD369" s="92"/>
      <c r="ABE369" s="92"/>
      <c r="ABF369" s="92"/>
      <c r="ABG369" s="92"/>
      <c r="ABH369" s="92"/>
      <c r="ABI369" s="92"/>
      <c r="ABJ369" s="92"/>
      <c r="ABK369" s="92"/>
      <c r="ABL369" s="92"/>
      <c r="ABM369" s="92"/>
      <c r="ABN369" s="92"/>
      <c r="ABO369" s="92"/>
      <c r="ABP369" s="92"/>
      <c r="ABQ369" s="92"/>
      <c r="ABR369" s="92"/>
      <c r="ABS369" s="92"/>
      <c r="ABT369" s="92"/>
      <c r="ABU369" s="92"/>
      <c r="ABV369" s="92"/>
      <c r="ABW369" s="92"/>
      <c r="ABX369" s="92"/>
      <c r="ABY369" s="92"/>
      <c r="ABZ369" s="92"/>
      <c r="ACA369" s="92"/>
      <c r="ACB369" s="92"/>
      <c r="ACC369" s="92"/>
      <c r="ACD369" s="92"/>
      <c r="ACE369" s="92"/>
      <c r="ACF369" s="92"/>
      <c r="ACG369" s="92"/>
      <c r="ACH369" s="92"/>
      <c r="ACI369" s="92"/>
      <c r="ACJ369" s="92"/>
      <c r="ACK369" s="92"/>
      <c r="ACL369" s="92"/>
      <c r="ACM369" s="92"/>
      <c r="ACN369" s="92"/>
      <c r="ACO369" s="92"/>
      <c r="ACP369" s="92"/>
      <c r="ACQ369" s="92"/>
      <c r="ACR369" s="92"/>
      <c r="ACS369" s="92"/>
      <c r="ACT369" s="92"/>
      <c r="ACU369" s="92"/>
      <c r="ACV369" s="92"/>
      <c r="ACW369" s="92"/>
      <c r="ACX369" s="92"/>
      <c r="ACY369" s="92"/>
      <c r="ACZ369" s="92"/>
      <c r="ADA369" s="92"/>
      <c r="ADB369" s="92"/>
      <c r="ADC369" s="92"/>
      <c r="ADD369" s="92"/>
      <c r="ADE369" s="92"/>
      <c r="ADF369" s="92"/>
      <c r="ADG369" s="92"/>
      <c r="ADH369" s="92"/>
      <c r="ADI369" s="92"/>
      <c r="ADJ369" s="92"/>
      <c r="ADK369" s="92"/>
      <c r="ADL369" s="92"/>
      <c r="ADM369" s="92"/>
      <c r="ADN369" s="92"/>
      <c r="ADO369" s="92"/>
      <c r="ADP369" s="92"/>
      <c r="ADQ369" s="92"/>
      <c r="ADR369" s="92"/>
      <c r="ADS369" s="92"/>
      <c r="ADT369" s="92"/>
      <c r="ADU369" s="92"/>
      <c r="ADV369" s="92"/>
      <c r="ADW369" s="92"/>
      <c r="ADX369" s="92"/>
      <c r="ADY369" s="92"/>
      <c r="ADZ369" s="92"/>
      <c r="AEA369" s="92"/>
      <c r="AEB369" s="92"/>
      <c r="AEC369" s="92"/>
      <c r="AED369" s="92"/>
      <c r="AEE369" s="92"/>
      <c r="AEF369" s="92"/>
      <c r="AEG369" s="92"/>
      <c r="AEH369" s="92"/>
      <c r="AEI369" s="92"/>
      <c r="AEJ369" s="92"/>
      <c r="AEK369" s="92"/>
      <c r="AEL369" s="92"/>
      <c r="AEM369" s="92"/>
      <c r="AEN369" s="92"/>
      <c r="AEO369" s="92"/>
      <c r="AEP369" s="92"/>
      <c r="AEQ369" s="92"/>
      <c r="AER369" s="92"/>
      <c r="AES369" s="92"/>
      <c r="AET369" s="92"/>
      <c r="AEU369" s="92"/>
      <c r="AEV369" s="92"/>
      <c r="AEW369" s="92"/>
      <c r="AEX369" s="92"/>
      <c r="AEY369" s="92"/>
      <c r="AEZ369" s="92"/>
      <c r="AFA369" s="92"/>
      <c r="AFB369" s="92"/>
      <c r="AFC369" s="92"/>
      <c r="AFD369" s="92"/>
      <c r="AFE369" s="92"/>
      <c r="AFF369" s="92"/>
      <c r="AFG369" s="92"/>
      <c r="AFH369" s="92"/>
      <c r="AFI369" s="92"/>
      <c r="AFJ369" s="92"/>
      <c r="AFK369" s="92"/>
      <c r="AFL369" s="92"/>
      <c r="AFM369" s="92"/>
      <c r="AFN369" s="92"/>
      <c r="AFO369" s="92"/>
      <c r="AFP369" s="92"/>
      <c r="AFQ369" s="92"/>
      <c r="AFR369" s="92"/>
      <c r="AFS369" s="92"/>
      <c r="AFT369" s="92"/>
      <c r="AFU369" s="92"/>
      <c r="AFV369" s="92"/>
      <c r="AFW369" s="92"/>
      <c r="AFX369" s="92"/>
      <c r="AFY369" s="92"/>
      <c r="AFZ369" s="92"/>
      <c r="AGA369" s="92"/>
      <c r="AGB369" s="92"/>
      <c r="AGC369" s="92"/>
      <c r="AGD369" s="92"/>
      <c r="AGE369" s="92"/>
      <c r="AGF369" s="92"/>
      <c r="AGG369" s="92"/>
      <c r="AGH369" s="92"/>
      <c r="AGI369" s="92"/>
      <c r="AGJ369" s="92"/>
      <c r="AGK369" s="92"/>
      <c r="AGL369" s="92"/>
      <c r="AGM369" s="92"/>
      <c r="AGN369" s="92"/>
      <c r="AGO369" s="92"/>
      <c r="AGP369" s="92"/>
      <c r="AGQ369" s="92"/>
      <c r="AGR369" s="92"/>
      <c r="AGS369" s="92"/>
      <c r="AGT369" s="92"/>
      <c r="AGU369" s="92"/>
      <c r="AGV369" s="92"/>
      <c r="AGW369" s="92"/>
      <c r="AGX369" s="92"/>
      <c r="AGY369" s="92"/>
      <c r="AGZ369" s="92"/>
      <c r="AHA369" s="92"/>
      <c r="AHB369" s="92"/>
      <c r="AHC369" s="92"/>
      <c r="AHD369" s="92"/>
      <c r="AHE369" s="92"/>
      <c r="AHF369" s="92"/>
      <c r="AHG369" s="92"/>
      <c r="AHH369" s="92"/>
      <c r="AHI369" s="92"/>
      <c r="AHJ369" s="92"/>
      <c r="AHK369" s="92"/>
      <c r="AHL369" s="92"/>
      <c r="AHM369" s="92"/>
      <c r="AHN369" s="92"/>
      <c r="AHO369" s="92"/>
      <c r="AHP369" s="92"/>
      <c r="AHQ369" s="92"/>
      <c r="AHR369" s="92"/>
      <c r="AHS369" s="92"/>
      <c r="AHT369" s="92"/>
      <c r="AHU369" s="92"/>
      <c r="AHV369" s="92"/>
      <c r="AHW369" s="92"/>
      <c r="AHX369" s="92"/>
      <c r="AHY369" s="92"/>
      <c r="AHZ369" s="92"/>
      <c r="AIA369" s="92"/>
      <c r="AIB369" s="92"/>
      <c r="AIC369" s="92"/>
      <c r="AID369" s="92"/>
      <c r="AIE369" s="92"/>
      <c r="AIF369" s="92"/>
      <c r="AIG369" s="92"/>
      <c r="AIH369" s="92"/>
      <c r="AII369" s="92"/>
      <c r="AIJ369" s="92"/>
      <c r="AIK369" s="92"/>
      <c r="AIL369" s="92"/>
      <c r="AIM369" s="92"/>
      <c r="AIN369" s="92"/>
      <c r="AIO369" s="92"/>
      <c r="AIP369" s="92"/>
      <c r="AIQ369" s="92"/>
      <c r="AIR369" s="92"/>
      <c r="AIS369" s="92"/>
      <c r="AIT369" s="92"/>
      <c r="AIU369" s="92"/>
      <c r="AIV369" s="92"/>
      <c r="AIW369" s="92"/>
      <c r="AIX369" s="92"/>
      <c r="AIY369" s="92"/>
      <c r="AIZ369" s="92"/>
      <c r="AJA369" s="92"/>
      <c r="AJB369" s="92"/>
      <c r="AJC369" s="92"/>
      <c r="AJD369" s="92"/>
      <c r="AJE369" s="92"/>
      <c r="AJF369" s="92"/>
      <c r="AJG369" s="92"/>
      <c r="AJH369" s="92"/>
      <c r="AJI369" s="92"/>
      <c r="AJJ369" s="92"/>
      <c r="AJK369" s="92"/>
    </row>
    <row r="370" spans="1:947" s="515" customFormat="1" ht="12.75" customHeight="1">
      <c r="A370" s="93"/>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c r="CK370" s="92"/>
      <c r="CL370" s="92"/>
      <c r="CM370" s="92"/>
      <c r="CN370" s="92"/>
      <c r="CO370" s="92"/>
      <c r="CP370" s="92"/>
      <c r="CQ370" s="92"/>
      <c r="CR370" s="92"/>
      <c r="CS370" s="92"/>
      <c r="CT370" s="92"/>
      <c r="CU370" s="92"/>
      <c r="CV370" s="92"/>
      <c r="CW370" s="92"/>
      <c r="CX370" s="92"/>
      <c r="CY370" s="92"/>
      <c r="CZ370" s="92"/>
      <c r="DA370" s="92"/>
      <c r="DB370" s="92"/>
      <c r="DC370" s="92"/>
      <c r="DD370" s="92"/>
      <c r="DE370" s="92"/>
      <c r="DF370" s="92"/>
      <c r="DG370" s="92"/>
      <c r="DH370" s="92"/>
      <c r="DI370" s="92"/>
      <c r="DJ370" s="92"/>
      <c r="DK370" s="92"/>
      <c r="DL370" s="92"/>
      <c r="DM370" s="92"/>
      <c r="DN370" s="92"/>
      <c r="DO370" s="92"/>
      <c r="DP370" s="92"/>
      <c r="DQ370" s="92"/>
      <c r="DR370" s="92"/>
      <c r="DS370" s="92"/>
      <c r="DT370" s="92"/>
      <c r="DU370" s="92"/>
      <c r="DV370" s="92"/>
      <c r="DW370" s="92"/>
      <c r="DX370" s="92"/>
      <c r="DY370" s="92"/>
      <c r="DZ370" s="92"/>
      <c r="EA370" s="92"/>
      <c r="EB370" s="92"/>
      <c r="EC370" s="92"/>
      <c r="ED370" s="92"/>
      <c r="EE370" s="92"/>
      <c r="EF370" s="92"/>
      <c r="EG370" s="92"/>
      <c r="EH370" s="92"/>
      <c r="EI370" s="92"/>
      <c r="EJ370" s="92"/>
      <c r="EK370" s="92"/>
      <c r="EL370" s="92"/>
      <c r="EM370" s="92"/>
      <c r="EN370" s="92"/>
      <c r="EO370" s="92"/>
      <c r="EP370" s="92"/>
      <c r="EQ370" s="92"/>
      <c r="ER370" s="92"/>
      <c r="ES370" s="92"/>
      <c r="ET370" s="92"/>
      <c r="EU370" s="92"/>
      <c r="EV370" s="92"/>
      <c r="EW370" s="92"/>
      <c r="EX370" s="92"/>
      <c r="EY370" s="92"/>
      <c r="EZ370" s="92"/>
      <c r="FA370" s="92"/>
      <c r="FB370" s="92"/>
      <c r="FC370" s="92"/>
      <c r="FD370" s="92"/>
      <c r="FE370" s="92"/>
      <c r="FF370" s="92"/>
      <c r="FG370" s="92"/>
      <c r="FH370" s="92"/>
      <c r="FI370" s="92"/>
      <c r="FJ370" s="92"/>
      <c r="FK370" s="92"/>
      <c r="FL370" s="92"/>
      <c r="FM370" s="92"/>
      <c r="FN370" s="92"/>
      <c r="FO370" s="92"/>
      <c r="FP370" s="92"/>
      <c r="FQ370" s="92"/>
      <c r="FR370" s="92"/>
      <c r="FS370" s="92"/>
      <c r="FT370" s="92"/>
      <c r="FU370" s="92"/>
      <c r="FV370" s="92"/>
      <c r="FW370" s="92"/>
      <c r="FX370" s="92"/>
      <c r="FY370" s="92"/>
      <c r="FZ370" s="92"/>
      <c r="GA370" s="92"/>
      <c r="GB370" s="92"/>
      <c r="GC370" s="92"/>
      <c r="GD370" s="92"/>
      <c r="GE370" s="92"/>
      <c r="GF370" s="92"/>
      <c r="GG370" s="92"/>
      <c r="GH370" s="92"/>
      <c r="GI370" s="92"/>
      <c r="GJ370" s="92"/>
      <c r="GK370" s="92"/>
      <c r="GL370" s="92"/>
      <c r="GM370" s="92"/>
      <c r="GN370" s="92"/>
      <c r="GO370" s="92"/>
      <c r="GP370" s="92"/>
      <c r="GQ370" s="92"/>
      <c r="GR370" s="92"/>
      <c r="GS370" s="92"/>
      <c r="GT370" s="92"/>
      <c r="GU370" s="92"/>
      <c r="GV370" s="92"/>
      <c r="GW370" s="92"/>
      <c r="GX370" s="92"/>
      <c r="GY370" s="92"/>
      <c r="GZ370" s="92"/>
      <c r="HA370" s="92"/>
      <c r="HB370" s="92"/>
      <c r="HC370" s="92"/>
      <c r="HD370" s="92"/>
      <c r="HE370" s="92"/>
      <c r="HF370" s="92"/>
      <c r="HG370" s="92"/>
      <c r="HH370" s="92"/>
      <c r="HI370" s="92"/>
      <c r="HJ370" s="92"/>
      <c r="HK370" s="92"/>
      <c r="HL370" s="92"/>
      <c r="HM370" s="92"/>
      <c r="HN370" s="92"/>
      <c r="HO370" s="92"/>
      <c r="HP370" s="92"/>
      <c r="HQ370" s="92"/>
      <c r="HR370" s="92"/>
      <c r="HS370" s="92"/>
      <c r="HT370" s="92"/>
      <c r="HU370" s="92"/>
      <c r="HV370" s="92"/>
      <c r="HW370" s="92"/>
      <c r="HX370" s="92"/>
      <c r="HY370" s="92"/>
      <c r="HZ370" s="92"/>
      <c r="IA370" s="92"/>
      <c r="IB370" s="92"/>
      <c r="IC370" s="92"/>
      <c r="ID370" s="92"/>
      <c r="IE370" s="92"/>
      <c r="IF370" s="92"/>
      <c r="IG370" s="92"/>
      <c r="IH370" s="92"/>
      <c r="II370" s="92"/>
      <c r="IJ370" s="92"/>
      <c r="IK370" s="92"/>
      <c r="IL370" s="92"/>
      <c r="IM370" s="92"/>
      <c r="IN370" s="92"/>
      <c r="IO370" s="92"/>
      <c r="IP370" s="92"/>
      <c r="IQ370" s="92"/>
      <c r="IR370" s="92"/>
      <c r="IS370" s="92"/>
      <c r="IT370" s="92"/>
      <c r="IU370" s="92"/>
      <c r="IV370" s="92"/>
      <c r="IW370" s="92"/>
      <c r="IX370" s="92"/>
      <c r="IY370" s="92"/>
      <c r="IZ370" s="92"/>
      <c r="JA370" s="92"/>
      <c r="JB370" s="92"/>
      <c r="JC370" s="92"/>
      <c r="JD370" s="92"/>
      <c r="JE370" s="92"/>
      <c r="JF370" s="92"/>
      <c r="JG370" s="92"/>
      <c r="JH370" s="92"/>
      <c r="JI370" s="92"/>
      <c r="JJ370" s="92"/>
      <c r="JK370" s="92"/>
      <c r="JL370" s="92"/>
      <c r="JM370" s="92"/>
      <c r="JN370" s="92"/>
      <c r="JO370" s="92"/>
      <c r="JP370" s="92"/>
      <c r="JQ370" s="92"/>
      <c r="JR370" s="92"/>
      <c r="JS370" s="92"/>
      <c r="JT370" s="92"/>
      <c r="JU370" s="92"/>
      <c r="JV370" s="92"/>
      <c r="JW370" s="92"/>
      <c r="JX370" s="92"/>
      <c r="JY370" s="92"/>
      <c r="JZ370" s="92"/>
      <c r="KA370" s="92"/>
      <c r="KB370" s="92"/>
      <c r="KC370" s="92"/>
      <c r="KD370" s="92"/>
      <c r="KE370" s="92"/>
      <c r="KF370" s="92"/>
      <c r="KG370" s="92"/>
      <c r="KH370" s="92"/>
      <c r="KI370" s="92"/>
      <c r="KJ370" s="92"/>
      <c r="KK370" s="92"/>
      <c r="KL370" s="92"/>
      <c r="KM370" s="92"/>
      <c r="KN370" s="92"/>
      <c r="KO370" s="92"/>
      <c r="KP370" s="92"/>
      <c r="KQ370" s="92"/>
      <c r="KR370" s="92"/>
      <c r="KS370" s="92"/>
      <c r="KT370" s="92"/>
      <c r="KU370" s="92"/>
      <c r="KV370" s="92"/>
      <c r="KW370" s="92"/>
      <c r="KX370" s="92"/>
      <c r="KY370" s="92"/>
      <c r="KZ370" s="92"/>
      <c r="LA370" s="92"/>
      <c r="LB370" s="92"/>
      <c r="LC370" s="92"/>
      <c r="LD370" s="92"/>
      <c r="LE370" s="92"/>
      <c r="LF370" s="92"/>
      <c r="LG370" s="92"/>
      <c r="LH370" s="92"/>
      <c r="LI370" s="92"/>
      <c r="LJ370" s="92"/>
      <c r="LK370" s="92"/>
      <c r="LL370" s="92"/>
      <c r="LM370" s="92"/>
      <c r="LN370" s="92"/>
      <c r="LO370" s="92"/>
      <c r="LP370" s="92"/>
      <c r="LQ370" s="92"/>
      <c r="LR370" s="92"/>
      <c r="LS370" s="92"/>
      <c r="LT370" s="92"/>
      <c r="LU370" s="92"/>
      <c r="LV370" s="92"/>
      <c r="LW370" s="92"/>
      <c r="LX370" s="92"/>
      <c r="LY370" s="92"/>
      <c r="LZ370" s="92"/>
      <c r="MA370" s="92"/>
      <c r="MB370" s="92"/>
      <c r="MC370" s="92"/>
      <c r="MD370" s="92"/>
      <c r="ME370" s="92"/>
      <c r="MF370" s="92"/>
      <c r="MG370" s="92"/>
      <c r="MH370" s="92"/>
      <c r="MI370" s="92"/>
      <c r="MJ370" s="92"/>
      <c r="MK370" s="92"/>
      <c r="ML370" s="92"/>
      <c r="MM370" s="92"/>
      <c r="MN370" s="92"/>
      <c r="MO370" s="92"/>
      <c r="MP370" s="92"/>
      <c r="MQ370" s="92"/>
      <c r="MR370" s="92"/>
      <c r="MS370" s="92"/>
      <c r="MT370" s="92"/>
      <c r="MU370" s="92"/>
      <c r="MV370" s="92"/>
      <c r="MW370" s="92"/>
      <c r="MX370" s="92"/>
      <c r="MY370" s="92"/>
      <c r="MZ370" s="92"/>
      <c r="NA370" s="92"/>
      <c r="NB370" s="92"/>
      <c r="NC370" s="92"/>
      <c r="ND370" s="92"/>
      <c r="NE370" s="92"/>
      <c r="NF370" s="92"/>
      <c r="NG370" s="92"/>
      <c r="NH370" s="92"/>
      <c r="NI370" s="92"/>
      <c r="NJ370" s="92"/>
      <c r="NK370" s="92"/>
      <c r="NL370" s="92"/>
      <c r="NM370" s="92"/>
      <c r="NN370" s="92"/>
      <c r="NO370" s="92"/>
      <c r="NP370" s="92"/>
      <c r="NQ370" s="92"/>
      <c r="NR370" s="92"/>
      <c r="NS370" s="92"/>
      <c r="NT370" s="92"/>
      <c r="NU370" s="92"/>
      <c r="NV370" s="92"/>
      <c r="NW370" s="92"/>
      <c r="NX370" s="92"/>
      <c r="NY370" s="92"/>
      <c r="NZ370" s="92"/>
      <c r="OA370" s="92"/>
      <c r="OB370" s="92"/>
      <c r="OC370" s="92"/>
      <c r="OD370" s="92"/>
      <c r="OE370" s="92"/>
      <c r="OF370" s="92"/>
      <c r="OG370" s="92"/>
      <c r="OH370" s="92"/>
      <c r="OI370" s="92"/>
      <c r="OJ370" s="92"/>
      <c r="OK370" s="92"/>
      <c r="OL370" s="92"/>
      <c r="OM370" s="92"/>
      <c r="ON370" s="92"/>
      <c r="OO370" s="92"/>
      <c r="OP370" s="92"/>
      <c r="OQ370" s="92"/>
      <c r="OR370" s="92"/>
      <c r="OS370" s="92"/>
      <c r="OT370" s="92"/>
      <c r="OU370" s="92"/>
      <c r="OV370" s="92"/>
      <c r="OW370" s="92"/>
      <c r="OX370" s="92"/>
      <c r="OY370" s="92"/>
      <c r="OZ370" s="92"/>
      <c r="PA370" s="92"/>
      <c r="PB370" s="92"/>
      <c r="PC370" s="92"/>
      <c r="PD370" s="92"/>
      <c r="PE370" s="92"/>
      <c r="PF370" s="92"/>
      <c r="PG370" s="92"/>
      <c r="PH370" s="92"/>
      <c r="PI370" s="92"/>
      <c r="PJ370" s="92"/>
      <c r="PK370" s="92"/>
      <c r="PL370" s="92"/>
      <c r="PM370" s="92"/>
      <c r="PN370" s="92"/>
      <c r="PO370" s="92"/>
      <c r="PP370" s="92"/>
      <c r="PQ370" s="92"/>
      <c r="PR370" s="92"/>
      <c r="PS370" s="92"/>
      <c r="PT370" s="92"/>
      <c r="PU370" s="92"/>
      <c r="PV370" s="92"/>
      <c r="PW370" s="92"/>
      <c r="PX370" s="92"/>
      <c r="PY370" s="92"/>
      <c r="PZ370" s="92"/>
      <c r="QA370" s="92"/>
      <c r="QB370" s="92"/>
      <c r="QC370" s="92"/>
      <c r="QD370" s="92"/>
      <c r="QE370" s="92"/>
      <c r="QF370" s="92"/>
      <c r="QG370" s="92"/>
      <c r="QH370" s="92"/>
      <c r="QI370" s="92"/>
      <c r="QJ370" s="92"/>
      <c r="QK370" s="92"/>
      <c r="QL370" s="92"/>
      <c r="QM370" s="92"/>
      <c r="QN370" s="92"/>
      <c r="QO370" s="92"/>
      <c r="QP370" s="92"/>
      <c r="QQ370" s="92"/>
      <c r="QR370" s="92"/>
      <c r="QS370" s="92"/>
      <c r="QT370" s="92"/>
      <c r="QU370" s="92"/>
      <c r="QV370" s="92"/>
      <c r="QW370" s="92"/>
      <c r="QX370" s="92"/>
      <c r="QY370" s="92"/>
      <c r="QZ370" s="92"/>
      <c r="RA370" s="92"/>
      <c r="RB370" s="92"/>
      <c r="RC370" s="92"/>
      <c r="RD370" s="92"/>
      <c r="RE370" s="92"/>
      <c r="RF370" s="92"/>
      <c r="RG370" s="92"/>
      <c r="RH370" s="92"/>
      <c r="RI370" s="92"/>
      <c r="RJ370" s="92"/>
      <c r="RK370" s="92"/>
      <c r="RL370" s="92"/>
      <c r="RM370" s="92"/>
      <c r="RN370" s="92"/>
      <c r="RO370" s="92"/>
      <c r="RP370" s="92"/>
      <c r="RQ370" s="92"/>
      <c r="RR370" s="92"/>
      <c r="RS370" s="92"/>
      <c r="RT370" s="92"/>
      <c r="RU370" s="92"/>
      <c r="RV370" s="92"/>
      <c r="RW370" s="92"/>
      <c r="RX370" s="92"/>
      <c r="RY370" s="92"/>
      <c r="RZ370" s="92"/>
      <c r="SA370" s="92"/>
      <c r="SB370" s="92"/>
      <c r="SC370" s="92"/>
      <c r="SD370" s="92"/>
      <c r="SE370" s="92"/>
      <c r="SF370" s="92"/>
      <c r="SG370" s="92"/>
      <c r="SH370" s="92"/>
      <c r="SI370" s="92"/>
      <c r="SJ370" s="92"/>
      <c r="SK370" s="92"/>
      <c r="SL370" s="92"/>
      <c r="SM370" s="92"/>
      <c r="SN370" s="92"/>
      <c r="SO370" s="92"/>
      <c r="SP370" s="92"/>
      <c r="SQ370" s="92"/>
      <c r="SR370" s="92"/>
      <c r="SS370" s="92"/>
      <c r="ST370" s="92"/>
      <c r="SU370" s="92"/>
      <c r="SV370" s="92"/>
      <c r="SW370" s="92"/>
      <c r="SX370" s="92"/>
      <c r="SY370" s="92"/>
      <c r="SZ370" s="92"/>
      <c r="TA370" s="92"/>
      <c r="TB370" s="92"/>
      <c r="TC370" s="92"/>
      <c r="TD370" s="92"/>
      <c r="TE370" s="92"/>
      <c r="TF370" s="92"/>
      <c r="TG370" s="92"/>
      <c r="TH370" s="92"/>
      <c r="TI370" s="92"/>
      <c r="TJ370" s="92"/>
      <c r="TK370" s="92"/>
      <c r="TL370" s="92"/>
      <c r="TM370" s="92"/>
      <c r="TN370" s="92"/>
      <c r="TO370" s="92"/>
      <c r="TP370" s="92"/>
      <c r="TQ370" s="92"/>
      <c r="TR370" s="92"/>
      <c r="TS370" s="92"/>
      <c r="TT370" s="92"/>
      <c r="TU370" s="92"/>
      <c r="TV370" s="92"/>
      <c r="TW370" s="92"/>
      <c r="TX370" s="92"/>
      <c r="TY370" s="92"/>
      <c r="TZ370" s="92"/>
      <c r="UA370" s="92"/>
      <c r="UB370" s="92"/>
      <c r="UC370" s="92"/>
      <c r="UD370" s="92"/>
      <c r="UE370" s="92"/>
      <c r="UF370" s="92"/>
      <c r="UG370" s="92"/>
      <c r="UH370" s="92"/>
      <c r="UI370" s="92"/>
      <c r="UJ370" s="92"/>
      <c r="UK370" s="92"/>
      <c r="UL370" s="92"/>
      <c r="UM370" s="92"/>
      <c r="UN370" s="92"/>
      <c r="UO370" s="92"/>
      <c r="UP370" s="92"/>
      <c r="UQ370" s="92"/>
      <c r="UR370" s="92"/>
      <c r="US370" s="92"/>
      <c r="UT370" s="92"/>
      <c r="UU370" s="92"/>
      <c r="UV370" s="92"/>
      <c r="UW370" s="92"/>
      <c r="UX370" s="92"/>
      <c r="UY370" s="92"/>
      <c r="UZ370" s="92"/>
      <c r="VA370" s="92"/>
      <c r="VB370" s="92"/>
      <c r="VC370" s="92"/>
      <c r="VD370" s="92"/>
      <c r="VE370" s="92"/>
      <c r="VF370" s="92"/>
      <c r="VG370" s="92"/>
      <c r="VH370" s="92"/>
      <c r="VI370" s="92"/>
      <c r="VJ370" s="92"/>
      <c r="VK370" s="92"/>
      <c r="VL370" s="92"/>
      <c r="VM370" s="92"/>
      <c r="VN370" s="92"/>
      <c r="VO370" s="92"/>
      <c r="VP370" s="92"/>
      <c r="VQ370" s="92"/>
      <c r="VR370" s="92"/>
      <c r="VS370" s="92"/>
      <c r="VT370" s="92"/>
      <c r="VU370" s="92"/>
      <c r="VV370" s="92"/>
      <c r="VW370" s="92"/>
      <c r="VX370" s="92"/>
      <c r="VY370" s="92"/>
      <c r="VZ370" s="92"/>
      <c r="WA370" s="92"/>
      <c r="WB370" s="92"/>
      <c r="WC370" s="92"/>
      <c r="WD370" s="92"/>
      <c r="WE370" s="92"/>
      <c r="WF370" s="92"/>
      <c r="WG370" s="92"/>
      <c r="WH370" s="92"/>
      <c r="WI370" s="92"/>
      <c r="WJ370" s="92"/>
      <c r="WK370" s="92"/>
      <c r="WL370" s="92"/>
      <c r="WM370" s="92"/>
      <c r="WN370" s="92"/>
      <c r="WO370" s="92"/>
      <c r="WP370" s="92"/>
      <c r="WQ370" s="92"/>
      <c r="WR370" s="92"/>
      <c r="WS370" s="92"/>
      <c r="WT370" s="92"/>
      <c r="WU370" s="92"/>
      <c r="WV370" s="92"/>
      <c r="WW370" s="92"/>
      <c r="WX370" s="92"/>
      <c r="WY370" s="92"/>
      <c r="WZ370" s="92"/>
      <c r="XA370" s="92"/>
      <c r="XB370" s="92"/>
      <c r="XC370" s="92"/>
      <c r="XD370" s="92"/>
      <c r="XE370" s="92"/>
      <c r="XF370" s="92"/>
      <c r="XG370" s="92"/>
      <c r="XH370" s="92"/>
      <c r="XI370" s="92"/>
      <c r="XJ370" s="92"/>
      <c r="XK370" s="92"/>
      <c r="XL370" s="92"/>
      <c r="XM370" s="92"/>
      <c r="XN370" s="92"/>
      <c r="XO370" s="92"/>
      <c r="XP370" s="92"/>
      <c r="XQ370" s="92"/>
      <c r="XR370" s="92"/>
      <c r="XS370" s="92"/>
      <c r="XT370" s="92"/>
      <c r="XU370" s="92"/>
      <c r="XV370" s="92"/>
      <c r="XW370" s="92"/>
      <c r="XX370" s="92"/>
      <c r="XY370" s="92"/>
      <c r="XZ370" s="92"/>
      <c r="YA370" s="92"/>
      <c r="YB370" s="92"/>
      <c r="YC370" s="92"/>
      <c r="YD370" s="92"/>
      <c r="YE370" s="92"/>
      <c r="YF370" s="92"/>
      <c r="YG370" s="92"/>
      <c r="YH370" s="92"/>
      <c r="YI370" s="92"/>
      <c r="YJ370" s="92"/>
      <c r="YK370" s="92"/>
      <c r="YL370" s="92"/>
      <c r="YM370" s="92"/>
      <c r="YN370" s="92"/>
      <c r="YO370" s="92"/>
      <c r="YP370" s="92"/>
      <c r="YQ370" s="92"/>
      <c r="YR370" s="92"/>
      <c r="YS370" s="92"/>
      <c r="YT370" s="92"/>
      <c r="YU370" s="92"/>
      <c r="YV370" s="92"/>
      <c r="YW370" s="92"/>
      <c r="YX370" s="92"/>
      <c r="YY370" s="92"/>
      <c r="YZ370" s="92"/>
      <c r="ZA370" s="92"/>
      <c r="ZB370" s="92"/>
      <c r="ZC370" s="92"/>
      <c r="ZD370" s="92"/>
      <c r="ZE370" s="92"/>
      <c r="ZF370" s="92"/>
      <c r="ZG370" s="92"/>
      <c r="ZH370" s="92"/>
      <c r="ZI370" s="92"/>
      <c r="ZJ370" s="92"/>
      <c r="ZK370" s="92"/>
      <c r="ZL370" s="92"/>
      <c r="ZM370" s="92"/>
      <c r="ZN370" s="92"/>
      <c r="ZO370" s="92"/>
      <c r="ZP370" s="92"/>
      <c r="ZQ370" s="92"/>
      <c r="ZR370" s="92"/>
      <c r="ZS370" s="92"/>
      <c r="ZT370" s="92"/>
      <c r="ZU370" s="92"/>
      <c r="ZV370" s="92"/>
      <c r="ZW370" s="92"/>
      <c r="ZX370" s="92"/>
      <c r="ZY370" s="92"/>
      <c r="ZZ370" s="92"/>
      <c r="AAA370" s="92"/>
      <c r="AAB370" s="92"/>
      <c r="AAC370" s="92"/>
      <c r="AAD370" s="92"/>
      <c r="AAE370" s="92"/>
      <c r="AAF370" s="92"/>
      <c r="AAG370" s="92"/>
      <c r="AAH370" s="92"/>
      <c r="AAI370" s="92"/>
      <c r="AAJ370" s="92"/>
      <c r="AAK370" s="92"/>
      <c r="AAL370" s="92"/>
      <c r="AAM370" s="92"/>
      <c r="AAN370" s="92"/>
      <c r="AAO370" s="92"/>
      <c r="AAP370" s="92"/>
      <c r="AAQ370" s="92"/>
      <c r="AAR370" s="92"/>
      <c r="AAS370" s="92"/>
      <c r="AAT370" s="92"/>
      <c r="AAU370" s="92"/>
      <c r="AAV370" s="92"/>
      <c r="AAW370" s="92"/>
      <c r="AAX370" s="92"/>
      <c r="AAY370" s="92"/>
      <c r="AAZ370" s="92"/>
      <c r="ABA370" s="92"/>
      <c r="ABB370" s="92"/>
      <c r="ABC370" s="92"/>
      <c r="ABD370" s="92"/>
      <c r="ABE370" s="92"/>
      <c r="ABF370" s="92"/>
      <c r="ABG370" s="92"/>
      <c r="ABH370" s="92"/>
      <c r="ABI370" s="92"/>
      <c r="ABJ370" s="92"/>
      <c r="ABK370" s="92"/>
      <c r="ABL370" s="92"/>
      <c r="ABM370" s="92"/>
      <c r="ABN370" s="92"/>
      <c r="ABO370" s="92"/>
      <c r="ABP370" s="92"/>
      <c r="ABQ370" s="92"/>
      <c r="ABR370" s="92"/>
      <c r="ABS370" s="92"/>
      <c r="ABT370" s="92"/>
      <c r="ABU370" s="92"/>
      <c r="ABV370" s="92"/>
      <c r="ABW370" s="92"/>
      <c r="ABX370" s="92"/>
      <c r="ABY370" s="92"/>
      <c r="ABZ370" s="92"/>
      <c r="ACA370" s="92"/>
      <c r="ACB370" s="92"/>
      <c r="ACC370" s="92"/>
      <c r="ACD370" s="92"/>
      <c r="ACE370" s="92"/>
      <c r="ACF370" s="92"/>
      <c r="ACG370" s="92"/>
      <c r="ACH370" s="92"/>
      <c r="ACI370" s="92"/>
      <c r="ACJ370" s="92"/>
      <c r="ACK370" s="92"/>
      <c r="ACL370" s="92"/>
      <c r="ACM370" s="92"/>
      <c r="ACN370" s="92"/>
      <c r="ACO370" s="92"/>
      <c r="ACP370" s="92"/>
      <c r="ACQ370" s="92"/>
      <c r="ACR370" s="92"/>
      <c r="ACS370" s="92"/>
      <c r="ACT370" s="92"/>
      <c r="ACU370" s="92"/>
      <c r="ACV370" s="92"/>
      <c r="ACW370" s="92"/>
      <c r="ACX370" s="92"/>
      <c r="ACY370" s="92"/>
      <c r="ACZ370" s="92"/>
      <c r="ADA370" s="92"/>
      <c r="ADB370" s="92"/>
      <c r="ADC370" s="92"/>
      <c r="ADD370" s="92"/>
      <c r="ADE370" s="92"/>
      <c r="ADF370" s="92"/>
      <c r="ADG370" s="92"/>
      <c r="ADH370" s="92"/>
      <c r="ADI370" s="92"/>
      <c r="ADJ370" s="92"/>
      <c r="ADK370" s="92"/>
      <c r="ADL370" s="92"/>
      <c r="ADM370" s="92"/>
      <c r="ADN370" s="92"/>
      <c r="ADO370" s="92"/>
      <c r="ADP370" s="92"/>
      <c r="ADQ370" s="92"/>
      <c r="ADR370" s="92"/>
      <c r="ADS370" s="92"/>
      <c r="ADT370" s="92"/>
      <c r="ADU370" s="92"/>
      <c r="ADV370" s="92"/>
      <c r="ADW370" s="92"/>
      <c r="ADX370" s="92"/>
      <c r="ADY370" s="92"/>
      <c r="ADZ370" s="92"/>
      <c r="AEA370" s="92"/>
      <c r="AEB370" s="92"/>
      <c r="AEC370" s="92"/>
      <c r="AED370" s="92"/>
      <c r="AEE370" s="92"/>
      <c r="AEF370" s="92"/>
      <c r="AEG370" s="92"/>
      <c r="AEH370" s="92"/>
      <c r="AEI370" s="92"/>
      <c r="AEJ370" s="92"/>
      <c r="AEK370" s="92"/>
      <c r="AEL370" s="92"/>
      <c r="AEM370" s="92"/>
      <c r="AEN370" s="92"/>
      <c r="AEO370" s="92"/>
      <c r="AEP370" s="92"/>
      <c r="AEQ370" s="92"/>
      <c r="AER370" s="92"/>
      <c r="AES370" s="92"/>
      <c r="AET370" s="92"/>
      <c r="AEU370" s="92"/>
      <c r="AEV370" s="92"/>
      <c r="AEW370" s="92"/>
      <c r="AEX370" s="92"/>
      <c r="AEY370" s="92"/>
      <c r="AEZ370" s="92"/>
      <c r="AFA370" s="92"/>
      <c r="AFB370" s="92"/>
      <c r="AFC370" s="92"/>
      <c r="AFD370" s="92"/>
      <c r="AFE370" s="92"/>
      <c r="AFF370" s="92"/>
      <c r="AFG370" s="92"/>
      <c r="AFH370" s="92"/>
      <c r="AFI370" s="92"/>
      <c r="AFJ370" s="92"/>
      <c r="AFK370" s="92"/>
      <c r="AFL370" s="92"/>
      <c r="AFM370" s="92"/>
      <c r="AFN370" s="92"/>
      <c r="AFO370" s="92"/>
      <c r="AFP370" s="92"/>
      <c r="AFQ370" s="92"/>
      <c r="AFR370" s="92"/>
      <c r="AFS370" s="92"/>
      <c r="AFT370" s="92"/>
      <c r="AFU370" s="92"/>
      <c r="AFV370" s="92"/>
      <c r="AFW370" s="92"/>
      <c r="AFX370" s="92"/>
      <c r="AFY370" s="92"/>
      <c r="AFZ370" s="92"/>
      <c r="AGA370" s="92"/>
      <c r="AGB370" s="92"/>
      <c r="AGC370" s="92"/>
      <c r="AGD370" s="92"/>
      <c r="AGE370" s="92"/>
      <c r="AGF370" s="92"/>
      <c r="AGG370" s="92"/>
      <c r="AGH370" s="92"/>
      <c r="AGI370" s="92"/>
      <c r="AGJ370" s="92"/>
      <c r="AGK370" s="92"/>
      <c r="AGL370" s="92"/>
      <c r="AGM370" s="92"/>
      <c r="AGN370" s="92"/>
      <c r="AGO370" s="92"/>
      <c r="AGP370" s="92"/>
      <c r="AGQ370" s="92"/>
      <c r="AGR370" s="92"/>
      <c r="AGS370" s="92"/>
      <c r="AGT370" s="92"/>
      <c r="AGU370" s="92"/>
      <c r="AGV370" s="92"/>
      <c r="AGW370" s="92"/>
      <c r="AGX370" s="92"/>
      <c r="AGY370" s="92"/>
      <c r="AGZ370" s="92"/>
      <c r="AHA370" s="92"/>
      <c r="AHB370" s="92"/>
      <c r="AHC370" s="92"/>
      <c r="AHD370" s="92"/>
      <c r="AHE370" s="92"/>
      <c r="AHF370" s="92"/>
      <c r="AHG370" s="92"/>
      <c r="AHH370" s="92"/>
      <c r="AHI370" s="92"/>
      <c r="AHJ370" s="92"/>
      <c r="AHK370" s="92"/>
      <c r="AHL370" s="92"/>
      <c r="AHM370" s="92"/>
      <c r="AHN370" s="92"/>
      <c r="AHO370" s="92"/>
      <c r="AHP370" s="92"/>
      <c r="AHQ370" s="92"/>
      <c r="AHR370" s="92"/>
      <c r="AHS370" s="92"/>
      <c r="AHT370" s="92"/>
      <c r="AHU370" s="92"/>
      <c r="AHV370" s="92"/>
      <c r="AHW370" s="92"/>
      <c r="AHX370" s="92"/>
      <c r="AHY370" s="92"/>
      <c r="AHZ370" s="92"/>
      <c r="AIA370" s="92"/>
      <c r="AIB370" s="92"/>
      <c r="AIC370" s="92"/>
      <c r="AID370" s="92"/>
      <c r="AIE370" s="92"/>
      <c r="AIF370" s="92"/>
      <c r="AIG370" s="92"/>
      <c r="AIH370" s="92"/>
      <c r="AII370" s="92"/>
      <c r="AIJ370" s="92"/>
      <c r="AIK370" s="92"/>
      <c r="AIL370" s="92"/>
      <c r="AIM370" s="92"/>
      <c r="AIN370" s="92"/>
      <c r="AIO370" s="92"/>
      <c r="AIP370" s="92"/>
      <c r="AIQ370" s="92"/>
      <c r="AIR370" s="92"/>
      <c r="AIS370" s="92"/>
      <c r="AIT370" s="92"/>
      <c r="AIU370" s="92"/>
      <c r="AIV370" s="92"/>
      <c r="AIW370" s="92"/>
      <c r="AIX370" s="92"/>
      <c r="AIY370" s="92"/>
      <c r="AIZ370" s="92"/>
      <c r="AJA370" s="92"/>
      <c r="AJB370" s="92"/>
      <c r="AJC370" s="92"/>
      <c r="AJD370" s="92"/>
      <c r="AJE370" s="92"/>
      <c r="AJF370" s="92"/>
      <c r="AJG370" s="92"/>
      <c r="AJH370" s="92"/>
      <c r="AJI370" s="92"/>
      <c r="AJJ370" s="92"/>
      <c r="AJK370" s="92"/>
    </row>
    <row r="371" spans="1:947" s="515" customFormat="1" ht="12.75" customHeight="1">
      <c r="A371" s="93"/>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c r="CK371" s="92"/>
      <c r="CL371" s="92"/>
      <c r="CM371" s="92"/>
      <c r="CN371" s="92"/>
      <c r="CO371" s="92"/>
      <c r="CP371" s="92"/>
      <c r="CQ371" s="92"/>
      <c r="CR371" s="92"/>
      <c r="CS371" s="92"/>
      <c r="CT371" s="92"/>
      <c r="CU371" s="92"/>
      <c r="CV371" s="92"/>
      <c r="CW371" s="92"/>
      <c r="CX371" s="92"/>
      <c r="CY371" s="92"/>
      <c r="CZ371" s="92"/>
      <c r="DA371" s="92"/>
      <c r="DB371" s="92"/>
      <c r="DC371" s="92"/>
      <c r="DD371" s="92"/>
      <c r="DE371" s="92"/>
      <c r="DF371" s="92"/>
      <c r="DG371" s="92"/>
      <c r="DH371" s="92"/>
      <c r="DI371" s="92"/>
      <c r="DJ371" s="92"/>
      <c r="DK371" s="92"/>
      <c r="DL371" s="92"/>
      <c r="DM371" s="92"/>
      <c r="DN371" s="92"/>
      <c r="DO371" s="92"/>
      <c r="DP371" s="92"/>
      <c r="DQ371" s="92"/>
      <c r="DR371" s="92"/>
      <c r="DS371" s="92"/>
      <c r="DT371" s="92"/>
      <c r="DU371" s="92"/>
      <c r="DV371" s="92"/>
      <c r="DW371" s="92"/>
      <c r="DX371" s="92"/>
      <c r="DY371" s="92"/>
      <c r="DZ371" s="92"/>
      <c r="EA371" s="92"/>
      <c r="EB371" s="92"/>
      <c r="EC371" s="92"/>
      <c r="ED371" s="92"/>
      <c r="EE371" s="92"/>
      <c r="EF371" s="92"/>
      <c r="EG371" s="92"/>
      <c r="EH371" s="92"/>
      <c r="EI371" s="92"/>
      <c r="EJ371" s="92"/>
      <c r="EK371" s="92"/>
      <c r="EL371" s="92"/>
      <c r="EM371" s="92"/>
      <c r="EN371" s="92"/>
      <c r="EO371" s="92"/>
      <c r="EP371" s="92"/>
      <c r="EQ371" s="92"/>
      <c r="ER371" s="92"/>
      <c r="ES371" s="92"/>
      <c r="ET371" s="92"/>
      <c r="EU371" s="92"/>
      <c r="EV371" s="92"/>
      <c r="EW371" s="92"/>
      <c r="EX371" s="92"/>
      <c r="EY371" s="92"/>
      <c r="EZ371" s="92"/>
      <c r="FA371" s="92"/>
      <c r="FB371" s="92"/>
      <c r="FC371" s="92"/>
      <c r="FD371" s="92"/>
      <c r="FE371" s="92"/>
      <c r="FF371" s="92"/>
      <c r="FG371" s="92"/>
      <c r="FH371" s="92"/>
      <c r="FI371" s="92"/>
      <c r="FJ371" s="92"/>
      <c r="FK371" s="92"/>
      <c r="FL371" s="92"/>
      <c r="FM371" s="92"/>
      <c r="FN371" s="92"/>
      <c r="FO371" s="92"/>
      <c r="FP371" s="92"/>
      <c r="FQ371" s="92"/>
      <c r="FR371" s="92"/>
      <c r="FS371" s="92"/>
      <c r="FT371" s="92"/>
      <c r="FU371" s="92"/>
      <c r="FV371" s="92"/>
      <c r="FW371" s="92"/>
      <c r="FX371" s="92"/>
      <c r="FY371" s="92"/>
      <c r="FZ371" s="92"/>
      <c r="GA371" s="92"/>
      <c r="GB371" s="92"/>
      <c r="GC371" s="92"/>
      <c r="GD371" s="92"/>
      <c r="GE371" s="92"/>
      <c r="GF371" s="92"/>
      <c r="GG371" s="92"/>
      <c r="GH371" s="92"/>
      <c r="GI371" s="92"/>
      <c r="GJ371" s="92"/>
      <c r="GK371" s="92"/>
      <c r="GL371" s="92"/>
      <c r="GM371" s="92"/>
      <c r="GN371" s="92"/>
      <c r="GO371" s="92"/>
      <c r="GP371" s="92"/>
      <c r="GQ371" s="92"/>
      <c r="GR371" s="92"/>
      <c r="GS371" s="92"/>
      <c r="GT371" s="92"/>
      <c r="GU371" s="92"/>
      <c r="GV371" s="92"/>
      <c r="GW371" s="92"/>
      <c r="GX371" s="92"/>
      <c r="GY371" s="92"/>
      <c r="GZ371" s="92"/>
      <c r="HA371" s="92"/>
      <c r="HB371" s="92"/>
      <c r="HC371" s="92"/>
      <c r="HD371" s="92"/>
      <c r="HE371" s="92"/>
      <c r="HF371" s="92"/>
      <c r="HG371" s="92"/>
      <c r="HH371" s="92"/>
      <c r="HI371" s="92"/>
      <c r="HJ371" s="92"/>
      <c r="HK371" s="92"/>
      <c r="HL371" s="92"/>
      <c r="HM371" s="92"/>
      <c r="HN371" s="92"/>
      <c r="HO371" s="92"/>
      <c r="HP371" s="92"/>
      <c r="HQ371" s="92"/>
      <c r="HR371" s="92"/>
      <c r="HS371" s="92"/>
      <c r="HT371" s="92"/>
      <c r="HU371" s="92"/>
      <c r="HV371" s="92"/>
      <c r="HW371" s="92"/>
      <c r="HX371" s="92"/>
      <c r="HY371" s="92"/>
      <c r="HZ371" s="92"/>
      <c r="IA371" s="92"/>
      <c r="IB371" s="92"/>
      <c r="IC371" s="92"/>
      <c r="ID371" s="92"/>
      <c r="IE371" s="92"/>
      <c r="IF371" s="92"/>
      <c r="IG371" s="92"/>
      <c r="IH371" s="92"/>
      <c r="II371" s="92"/>
      <c r="IJ371" s="92"/>
      <c r="IK371" s="92"/>
      <c r="IL371" s="92"/>
      <c r="IM371" s="92"/>
      <c r="IN371" s="92"/>
      <c r="IO371" s="92"/>
      <c r="IP371" s="92"/>
      <c r="IQ371" s="92"/>
      <c r="IR371" s="92"/>
      <c r="IS371" s="92"/>
      <c r="IT371" s="92"/>
      <c r="IU371" s="92"/>
      <c r="IV371" s="92"/>
      <c r="IW371" s="92"/>
      <c r="IX371" s="92"/>
      <c r="IY371" s="92"/>
      <c r="IZ371" s="92"/>
      <c r="JA371" s="92"/>
      <c r="JB371" s="92"/>
      <c r="JC371" s="92"/>
      <c r="JD371" s="92"/>
      <c r="JE371" s="92"/>
      <c r="JF371" s="92"/>
      <c r="JG371" s="92"/>
      <c r="JH371" s="92"/>
      <c r="JI371" s="92"/>
      <c r="JJ371" s="92"/>
      <c r="JK371" s="92"/>
      <c r="JL371" s="92"/>
      <c r="JM371" s="92"/>
      <c r="JN371" s="92"/>
      <c r="JO371" s="92"/>
      <c r="JP371" s="92"/>
      <c r="JQ371" s="92"/>
      <c r="JR371" s="92"/>
      <c r="JS371" s="92"/>
      <c r="JT371" s="92"/>
      <c r="JU371" s="92"/>
      <c r="JV371" s="92"/>
      <c r="JW371" s="92"/>
      <c r="JX371" s="92"/>
      <c r="JY371" s="92"/>
      <c r="JZ371" s="92"/>
      <c r="KA371" s="92"/>
      <c r="KB371" s="92"/>
      <c r="KC371" s="92"/>
      <c r="KD371" s="92"/>
      <c r="KE371" s="92"/>
      <c r="KF371" s="92"/>
      <c r="KG371" s="92"/>
      <c r="KH371" s="92"/>
      <c r="KI371" s="92"/>
      <c r="KJ371" s="92"/>
      <c r="KK371" s="92"/>
      <c r="KL371" s="92"/>
      <c r="KM371" s="92"/>
      <c r="KN371" s="92"/>
      <c r="KO371" s="92"/>
      <c r="KP371" s="92"/>
      <c r="KQ371" s="92"/>
      <c r="KR371" s="92"/>
      <c r="KS371" s="92"/>
      <c r="KT371" s="92"/>
      <c r="KU371" s="92"/>
      <c r="KV371" s="92"/>
      <c r="KW371" s="92"/>
      <c r="KX371" s="92"/>
      <c r="KY371" s="92"/>
      <c r="KZ371" s="92"/>
      <c r="LA371" s="92"/>
      <c r="LB371" s="92"/>
      <c r="LC371" s="92"/>
      <c r="LD371" s="92"/>
      <c r="LE371" s="92"/>
      <c r="LF371" s="92"/>
      <c r="LG371" s="92"/>
      <c r="LH371" s="92"/>
      <c r="LI371" s="92"/>
      <c r="LJ371" s="92"/>
      <c r="LK371" s="92"/>
      <c r="LL371" s="92"/>
      <c r="LM371" s="92"/>
      <c r="LN371" s="92"/>
      <c r="LO371" s="92"/>
      <c r="LP371" s="92"/>
      <c r="LQ371" s="92"/>
      <c r="LR371" s="92"/>
      <c r="LS371" s="92"/>
      <c r="LT371" s="92"/>
      <c r="LU371" s="92"/>
      <c r="LV371" s="92"/>
      <c r="LW371" s="92"/>
      <c r="LX371" s="92"/>
      <c r="LY371" s="92"/>
      <c r="LZ371" s="92"/>
      <c r="MA371" s="92"/>
      <c r="MB371" s="92"/>
      <c r="MC371" s="92"/>
      <c r="MD371" s="92"/>
      <c r="ME371" s="92"/>
      <c r="MF371" s="92"/>
      <c r="MG371" s="92"/>
      <c r="MH371" s="92"/>
      <c r="MI371" s="92"/>
      <c r="MJ371" s="92"/>
      <c r="MK371" s="92"/>
      <c r="ML371" s="92"/>
      <c r="MM371" s="92"/>
      <c r="MN371" s="92"/>
      <c r="MO371" s="92"/>
      <c r="MP371" s="92"/>
      <c r="MQ371" s="92"/>
      <c r="MR371" s="92"/>
      <c r="MS371" s="92"/>
      <c r="MT371" s="92"/>
      <c r="MU371" s="92"/>
      <c r="MV371" s="92"/>
      <c r="MW371" s="92"/>
      <c r="MX371" s="92"/>
      <c r="MY371" s="92"/>
      <c r="MZ371" s="92"/>
      <c r="NA371" s="92"/>
      <c r="NB371" s="92"/>
      <c r="NC371" s="92"/>
      <c r="ND371" s="92"/>
      <c r="NE371" s="92"/>
      <c r="NF371" s="92"/>
      <c r="NG371" s="92"/>
      <c r="NH371" s="92"/>
      <c r="NI371" s="92"/>
      <c r="NJ371" s="92"/>
      <c r="NK371" s="92"/>
      <c r="NL371" s="92"/>
      <c r="NM371" s="92"/>
      <c r="NN371" s="92"/>
      <c r="NO371" s="92"/>
      <c r="NP371" s="92"/>
      <c r="NQ371" s="92"/>
      <c r="NR371" s="92"/>
      <c r="NS371" s="92"/>
      <c r="NT371" s="92"/>
      <c r="NU371" s="92"/>
      <c r="NV371" s="92"/>
      <c r="NW371" s="92"/>
      <c r="NX371" s="92"/>
      <c r="NY371" s="92"/>
      <c r="NZ371" s="92"/>
      <c r="OA371" s="92"/>
      <c r="OB371" s="92"/>
      <c r="OC371" s="92"/>
      <c r="OD371" s="92"/>
      <c r="OE371" s="92"/>
      <c r="OF371" s="92"/>
      <c r="OG371" s="92"/>
      <c r="OH371" s="92"/>
      <c r="OI371" s="92"/>
      <c r="OJ371" s="92"/>
      <c r="OK371" s="92"/>
      <c r="OL371" s="92"/>
      <c r="OM371" s="92"/>
      <c r="ON371" s="92"/>
      <c r="OO371" s="92"/>
      <c r="OP371" s="92"/>
      <c r="OQ371" s="92"/>
      <c r="OR371" s="92"/>
      <c r="OS371" s="92"/>
      <c r="OT371" s="92"/>
      <c r="OU371" s="92"/>
      <c r="OV371" s="92"/>
      <c r="OW371" s="92"/>
      <c r="OX371" s="92"/>
      <c r="OY371" s="92"/>
      <c r="OZ371" s="92"/>
      <c r="PA371" s="92"/>
      <c r="PB371" s="92"/>
      <c r="PC371" s="92"/>
      <c r="PD371" s="92"/>
      <c r="PE371" s="92"/>
      <c r="PF371" s="92"/>
      <c r="PG371" s="92"/>
      <c r="PH371" s="92"/>
      <c r="PI371" s="92"/>
      <c r="PJ371" s="92"/>
      <c r="PK371" s="92"/>
      <c r="PL371" s="92"/>
      <c r="PM371" s="92"/>
      <c r="PN371" s="92"/>
      <c r="PO371" s="92"/>
      <c r="PP371" s="92"/>
      <c r="PQ371" s="92"/>
      <c r="PR371" s="92"/>
      <c r="PS371" s="92"/>
      <c r="PT371" s="92"/>
      <c r="PU371" s="92"/>
      <c r="PV371" s="92"/>
      <c r="PW371" s="92"/>
      <c r="PX371" s="92"/>
      <c r="PY371" s="92"/>
      <c r="PZ371" s="92"/>
      <c r="QA371" s="92"/>
      <c r="QB371" s="92"/>
      <c r="QC371" s="92"/>
      <c r="QD371" s="92"/>
      <c r="QE371" s="92"/>
      <c r="QF371" s="92"/>
      <c r="QG371" s="92"/>
      <c r="QH371" s="92"/>
      <c r="QI371" s="92"/>
      <c r="QJ371" s="92"/>
      <c r="QK371" s="92"/>
      <c r="QL371" s="92"/>
      <c r="QM371" s="92"/>
      <c r="QN371" s="92"/>
      <c r="QO371" s="92"/>
      <c r="QP371" s="92"/>
      <c r="QQ371" s="92"/>
      <c r="QR371" s="92"/>
      <c r="QS371" s="92"/>
      <c r="QT371" s="92"/>
      <c r="QU371" s="92"/>
      <c r="QV371" s="92"/>
      <c r="QW371" s="92"/>
      <c r="QX371" s="92"/>
      <c r="QY371" s="92"/>
      <c r="QZ371" s="92"/>
      <c r="RA371" s="92"/>
      <c r="RB371" s="92"/>
      <c r="RC371" s="92"/>
      <c r="RD371" s="92"/>
      <c r="RE371" s="92"/>
      <c r="RF371" s="92"/>
      <c r="RG371" s="92"/>
      <c r="RH371" s="92"/>
      <c r="RI371" s="92"/>
      <c r="RJ371" s="92"/>
      <c r="RK371" s="92"/>
      <c r="RL371" s="92"/>
      <c r="RM371" s="92"/>
      <c r="RN371" s="92"/>
      <c r="RO371" s="92"/>
      <c r="RP371" s="92"/>
      <c r="RQ371" s="92"/>
      <c r="RR371" s="92"/>
      <c r="RS371" s="92"/>
      <c r="RT371" s="92"/>
      <c r="RU371" s="92"/>
      <c r="RV371" s="92"/>
      <c r="RW371" s="92"/>
      <c r="RX371" s="92"/>
      <c r="RY371" s="92"/>
      <c r="RZ371" s="92"/>
      <c r="SA371" s="92"/>
      <c r="SB371" s="92"/>
      <c r="SC371" s="92"/>
      <c r="SD371" s="92"/>
      <c r="SE371" s="92"/>
      <c r="SF371" s="92"/>
      <c r="SG371" s="92"/>
      <c r="SH371" s="92"/>
      <c r="SI371" s="92"/>
      <c r="SJ371" s="92"/>
      <c r="SK371" s="92"/>
      <c r="SL371" s="92"/>
      <c r="SM371" s="92"/>
      <c r="SN371" s="92"/>
      <c r="SO371" s="92"/>
      <c r="SP371" s="92"/>
      <c r="SQ371" s="92"/>
      <c r="SR371" s="92"/>
      <c r="SS371" s="92"/>
      <c r="ST371" s="92"/>
      <c r="SU371" s="92"/>
      <c r="SV371" s="92"/>
      <c r="SW371" s="92"/>
      <c r="SX371" s="92"/>
      <c r="SY371" s="92"/>
      <c r="SZ371" s="92"/>
      <c r="TA371" s="92"/>
      <c r="TB371" s="92"/>
      <c r="TC371" s="92"/>
      <c r="TD371" s="92"/>
      <c r="TE371" s="92"/>
      <c r="TF371" s="92"/>
      <c r="TG371" s="92"/>
      <c r="TH371" s="92"/>
      <c r="TI371" s="92"/>
      <c r="TJ371" s="92"/>
      <c r="TK371" s="92"/>
      <c r="TL371" s="92"/>
      <c r="TM371" s="92"/>
      <c r="TN371" s="92"/>
      <c r="TO371" s="92"/>
      <c r="TP371" s="92"/>
      <c r="TQ371" s="92"/>
      <c r="TR371" s="92"/>
      <c r="TS371" s="92"/>
      <c r="TT371" s="92"/>
      <c r="TU371" s="92"/>
      <c r="TV371" s="92"/>
      <c r="TW371" s="92"/>
      <c r="TX371" s="92"/>
      <c r="TY371" s="92"/>
      <c r="TZ371" s="92"/>
      <c r="UA371" s="92"/>
      <c r="UB371" s="92"/>
      <c r="UC371" s="92"/>
      <c r="UD371" s="92"/>
      <c r="UE371" s="92"/>
      <c r="UF371" s="92"/>
      <c r="UG371" s="92"/>
      <c r="UH371" s="92"/>
      <c r="UI371" s="92"/>
      <c r="UJ371" s="92"/>
      <c r="UK371" s="92"/>
      <c r="UL371" s="92"/>
      <c r="UM371" s="92"/>
      <c r="UN371" s="92"/>
      <c r="UO371" s="92"/>
      <c r="UP371" s="92"/>
      <c r="UQ371" s="92"/>
      <c r="UR371" s="92"/>
      <c r="US371" s="92"/>
      <c r="UT371" s="92"/>
      <c r="UU371" s="92"/>
      <c r="UV371" s="92"/>
      <c r="UW371" s="92"/>
      <c r="UX371" s="92"/>
      <c r="UY371" s="92"/>
      <c r="UZ371" s="92"/>
      <c r="VA371" s="92"/>
      <c r="VB371" s="92"/>
      <c r="VC371" s="92"/>
      <c r="VD371" s="92"/>
      <c r="VE371" s="92"/>
      <c r="VF371" s="92"/>
      <c r="VG371" s="92"/>
      <c r="VH371" s="92"/>
      <c r="VI371" s="92"/>
      <c r="VJ371" s="92"/>
      <c r="VK371" s="92"/>
      <c r="VL371" s="92"/>
      <c r="VM371" s="92"/>
      <c r="VN371" s="92"/>
      <c r="VO371" s="92"/>
      <c r="VP371" s="92"/>
      <c r="VQ371" s="92"/>
      <c r="VR371" s="92"/>
      <c r="VS371" s="92"/>
      <c r="VT371" s="92"/>
      <c r="VU371" s="92"/>
      <c r="VV371" s="92"/>
      <c r="VW371" s="92"/>
      <c r="VX371" s="92"/>
      <c r="VY371" s="92"/>
      <c r="VZ371" s="92"/>
      <c r="WA371" s="92"/>
      <c r="WB371" s="92"/>
      <c r="WC371" s="92"/>
      <c r="WD371" s="92"/>
      <c r="WE371" s="92"/>
      <c r="WF371" s="92"/>
      <c r="WG371" s="92"/>
      <c r="WH371" s="92"/>
      <c r="WI371" s="92"/>
      <c r="WJ371" s="92"/>
      <c r="WK371" s="92"/>
      <c r="WL371" s="92"/>
      <c r="WM371" s="92"/>
      <c r="WN371" s="92"/>
      <c r="WO371" s="92"/>
      <c r="WP371" s="92"/>
      <c r="WQ371" s="92"/>
      <c r="WR371" s="92"/>
      <c r="WS371" s="92"/>
      <c r="WT371" s="92"/>
      <c r="WU371" s="92"/>
      <c r="WV371" s="92"/>
      <c r="WW371" s="92"/>
      <c r="WX371" s="92"/>
      <c r="WY371" s="92"/>
      <c r="WZ371" s="92"/>
      <c r="XA371" s="92"/>
      <c r="XB371" s="92"/>
      <c r="XC371" s="92"/>
      <c r="XD371" s="92"/>
      <c r="XE371" s="92"/>
      <c r="XF371" s="92"/>
      <c r="XG371" s="92"/>
      <c r="XH371" s="92"/>
      <c r="XI371" s="92"/>
      <c r="XJ371" s="92"/>
      <c r="XK371" s="92"/>
      <c r="XL371" s="92"/>
      <c r="XM371" s="92"/>
      <c r="XN371" s="92"/>
      <c r="XO371" s="92"/>
      <c r="XP371" s="92"/>
      <c r="XQ371" s="92"/>
      <c r="XR371" s="92"/>
      <c r="XS371" s="92"/>
      <c r="XT371" s="92"/>
      <c r="XU371" s="92"/>
      <c r="XV371" s="92"/>
      <c r="XW371" s="92"/>
      <c r="XX371" s="92"/>
      <c r="XY371" s="92"/>
      <c r="XZ371" s="92"/>
      <c r="YA371" s="92"/>
      <c r="YB371" s="92"/>
      <c r="YC371" s="92"/>
      <c r="YD371" s="92"/>
      <c r="YE371" s="92"/>
      <c r="YF371" s="92"/>
      <c r="YG371" s="92"/>
      <c r="YH371" s="92"/>
      <c r="YI371" s="92"/>
      <c r="YJ371" s="92"/>
      <c r="YK371" s="92"/>
      <c r="YL371" s="92"/>
      <c r="YM371" s="92"/>
      <c r="YN371" s="92"/>
      <c r="YO371" s="92"/>
      <c r="YP371" s="92"/>
      <c r="YQ371" s="92"/>
      <c r="YR371" s="92"/>
      <c r="YS371" s="92"/>
      <c r="YT371" s="92"/>
      <c r="YU371" s="92"/>
      <c r="YV371" s="92"/>
      <c r="YW371" s="92"/>
      <c r="YX371" s="92"/>
      <c r="YY371" s="92"/>
      <c r="YZ371" s="92"/>
      <c r="ZA371" s="92"/>
      <c r="ZB371" s="92"/>
      <c r="ZC371" s="92"/>
      <c r="ZD371" s="92"/>
      <c r="ZE371" s="92"/>
      <c r="ZF371" s="92"/>
      <c r="ZG371" s="92"/>
      <c r="ZH371" s="92"/>
      <c r="ZI371" s="92"/>
      <c r="ZJ371" s="92"/>
      <c r="ZK371" s="92"/>
      <c r="ZL371" s="92"/>
      <c r="ZM371" s="92"/>
      <c r="ZN371" s="92"/>
      <c r="ZO371" s="92"/>
      <c r="ZP371" s="92"/>
      <c r="ZQ371" s="92"/>
      <c r="ZR371" s="92"/>
      <c r="ZS371" s="92"/>
      <c r="ZT371" s="92"/>
      <c r="ZU371" s="92"/>
      <c r="ZV371" s="92"/>
      <c r="ZW371" s="92"/>
      <c r="ZX371" s="92"/>
      <c r="ZY371" s="92"/>
      <c r="ZZ371" s="92"/>
      <c r="AAA371" s="92"/>
      <c r="AAB371" s="92"/>
      <c r="AAC371" s="92"/>
      <c r="AAD371" s="92"/>
      <c r="AAE371" s="92"/>
      <c r="AAF371" s="92"/>
      <c r="AAG371" s="92"/>
      <c r="AAH371" s="92"/>
      <c r="AAI371" s="92"/>
      <c r="AAJ371" s="92"/>
      <c r="AAK371" s="92"/>
      <c r="AAL371" s="92"/>
      <c r="AAM371" s="92"/>
      <c r="AAN371" s="92"/>
      <c r="AAO371" s="92"/>
      <c r="AAP371" s="92"/>
      <c r="AAQ371" s="92"/>
      <c r="AAR371" s="92"/>
      <c r="AAS371" s="92"/>
      <c r="AAT371" s="92"/>
      <c r="AAU371" s="92"/>
      <c r="AAV371" s="92"/>
      <c r="AAW371" s="92"/>
      <c r="AAX371" s="92"/>
      <c r="AAY371" s="92"/>
      <c r="AAZ371" s="92"/>
      <c r="ABA371" s="92"/>
      <c r="ABB371" s="92"/>
      <c r="ABC371" s="92"/>
      <c r="ABD371" s="92"/>
      <c r="ABE371" s="92"/>
      <c r="ABF371" s="92"/>
      <c r="ABG371" s="92"/>
      <c r="ABH371" s="92"/>
      <c r="ABI371" s="92"/>
      <c r="ABJ371" s="92"/>
      <c r="ABK371" s="92"/>
      <c r="ABL371" s="92"/>
      <c r="ABM371" s="92"/>
      <c r="ABN371" s="92"/>
      <c r="ABO371" s="92"/>
      <c r="ABP371" s="92"/>
      <c r="ABQ371" s="92"/>
      <c r="ABR371" s="92"/>
      <c r="ABS371" s="92"/>
      <c r="ABT371" s="92"/>
      <c r="ABU371" s="92"/>
      <c r="ABV371" s="92"/>
      <c r="ABW371" s="92"/>
      <c r="ABX371" s="92"/>
      <c r="ABY371" s="92"/>
      <c r="ABZ371" s="92"/>
      <c r="ACA371" s="92"/>
      <c r="ACB371" s="92"/>
      <c r="ACC371" s="92"/>
      <c r="ACD371" s="92"/>
      <c r="ACE371" s="92"/>
      <c r="ACF371" s="92"/>
      <c r="ACG371" s="92"/>
      <c r="ACH371" s="92"/>
      <c r="ACI371" s="92"/>
      <c r="ACJ371" s="92"/>
      <c r="ACK371" s="92"/>
      <c r="ACL371" s="92"/>
      <c r="ACM371" s="92"/>
      <c r="ACN371" s="92"/>
      <c r="ACO371" s="92"/>
      <c r="ACP371" s="92"/>
      <c r="ACQ371" s="92"/>
      <c r="ACR371" s="92"/>
      <c r="ACS371" s="92"/>
      <c r="ACT371" s="92"/>
      <c r="ACU371" s="92"/>
      <c r="ACV371" s="92"/>
      <c r="ACW371" s="92"/>
      <c r="ACX371" s="92"/>
      <c r="ACY371" s="92"/>
      <c r="ACZ371" s="92"/>
      <c r="ADA371" s="92"/>
      <c r="ADB371" s="92"/>
      <c r="ADC371" s="92"/>
      <c r="ADD371" s="92"/>
      <c r="ADE371" s="92"/>
      <c r="ADF371" s="92"/>
      <c r="ADG371" s="92"/>
      <c r="ADH371" s="92"/>
      <c r="ADI371" s="92"/>
      <c r="ADJ371" s="92"/>
      <c r="ADK371" s="92"/>
      <c r="ADL371" s="92"/>
      <c r="ADM371" s="92"/>
      <c r="ADN371" s="92"/>
      <c r="ADO371" s="92"/>
      <c r="ADP371" s="92"/>
      <c r="ADQ371" s="92"/>
      <c r="ADR371" s="92"/>
      <c r="ADS371" s="92"/>
      <c r="ADT371" s="92"/>
      <c r="ADU371" s="92"/>
      <c r="ADV371" s="92"/>
      <c r="ADW371" s="92"/>
      <c r="ADX371" s="92"/>
      <c r="ADY371" s="92"/>
      <c r="ADZ371" s="92"/>
      <c r="AEA371" s="92"/>
      <c r="AEB371" s="92"/>
      <c r="AEC371" s="92"/>
      <c r="AED371" s="92"/>
      <c r="AEE371" s="92"/>
      <c r="AEF371" s="92"/>
      <c r="AEG371" s="92"/>
      <c r="AEH371" s="92"/>
      <c r="AEI371" s="92"/>
      <c r="AEJ371" s="92"/>
      <c r="AEK371" s="92"/>
      <c r="AEL371" s="92"/>
      <c r="AEM371" s="92"/>
      <c r="AEN371" s="92"/>
      <c r="AEO371" s="92"/>
      <c r="AEP371" s="92"/>
      <c r="AEQ371" s="92"/>
      <c r="AER371" s="92"/>
      <c r="AES371" s="92"/>
      <c r="AET371" s="92"/>
      <c r="AEU371" s="92"/>
      <c r="AEV371" s="92"/>
      <c r="AEW371" s="92"/>
      <c r="AEX371" s="92"/>
      <c r="AEY371" s="92"/>
      <c r="AEZ371" s="92"/>
      <c r="AFA371" s="92"/>
      <c r="AFB371" s="92"/>
      <c r="AFC371" s="92"/>
      <c r="AFD371" s="92"/>
      <c r="AFE371" s="92"/>
      <c r="AFF371" s="92"/>
      <c r="AFG371" s="92"/>
      <c r="AFH371" s="92"/>
      <c r="AFI371" s="92"/>
      <c r="AFJ371" s="92"/>
      <c r="AFK371" s="92"/>
      <c r="AFL371" s="92"/>
      <c r="AFM371" s="92"/>
      <c r="AFN371" s="92"/>
      <c r="AFO371" s="92"/>
      <c r="AFP371" s="92"/>
      <c r="AFQ371" s="92"/>
      <c r="AFR371" s="92"/>
      <c r="AFS371" s="92"/>
      <c r="AFT371" s="92"/>
      <c r="AFU371" s="92"/>
      <c r="AFV371" s="92"/>
      <c r="AFW371" s="92"/>
      <c r="AFX371" s="92"/>
      <c r="AFY371" s="92"/>
      <c r="AFZ371" s="92"/>
      <c r="AGA371" s="92"/>
      <c r="AGB371" s="92"/>
      <c r="AGC371" s="92"/>
      <c r="AGD371" s="92"/>
      <c r="AGE371" s="92"/>
      <c r="AGF371" s="92"/>
      <c r="AGG371" s="92"/>
      <c r="AGH371" s="92"/>
      <c r="AGI371" s="92"/>
      <c r="AGJ371" s="92"/>
      <c r="AGK371" s="92"/>
      <c r="AGL371" s="92"/>
      <c r="AGM371" s="92"/>
      <c r="AGN371" s="92"/>
      <c r="AGO371" s="92"/>
      <c r="AGP371" s="92"/>
      <c r="AGQ371" s="92"/>
      <c r="AGR371" s="92"/>
      <c r="AGS371" s="92"/>
      <c r="AGT371" s="92"/>
      <c r="AGU371" s="92"/>
      <c r="AGV371" s="92"/>
      <c r="AGW371" s="92"/>
      <c r="AGX371" s="92"/>
      <c r="AGY371" s="92"/>
      <c r="AGZ371" s="92"/>
      <c r="AHA371" s="92"/>
      <c r="AHB371" s="92"/>
      <c r="AHC371" s="92"/>
      <c r="AHD371" s="92"/>
      <c r="AHE371" s="92"/>
      <c r="AHF371" s="92"/>
      <c r="AHG371" s="92"/>
      <c r="AHH371" s="92"/>
      <c r="AHI371" s="92"/>
      <c r="AHJ371" s="92"/>
      <c r="AHK371" s="92"/>
      <c r="AHL371" s="92"/>
      <c r="AHM371" s="92"/>
      <c r="AHN371" s="92"/>
      <c r="AHO371" s="92"/>
      <c r="AHP371" s="92"/>
      <c r="AHQ371" s="92"/>
      <c r="AHR371" s="92"/>
      <c r="AHS371" s="92"/>
      <c r="AHT371" s="92"/>
      <c r="AHU371" s="92"/>
      <c r="AHV371" s="92"/>
      <c r="AHW371" s="92"/>
      <c r="AHX371" s="92"/>
      <c r="AHY371" s="92"/>
      <c r="AHZ371" s="92"/>
      <c r="AIA371" s="92"/>
      <c r="AIB371" s="92"/>
      <c r="AIC371" s="92"/>
      <c r="AID371" s="92"/>
      <c r="AIE371" s="92"/>
      <c r="AIF371" s="92"/>
      <c r="AIG371" s="92"/>
      <c r="AIH371" s="92"/>
      <c r="AII371" s="92"/>
      <c r="AIJ371" s="92"/>
      <c r="AIK371" s="92"/>
      <c r="AIL371" s="92"/>
      <c r="AIM371" s="92"/>
      <c r="AIN371" s="92"/>
      <c r="AIO371" s="92"/>
      <c r="AIP371" s="92"/>
      <c r="AIQ371" s="92"/>
      <c r="AIR371" s="92"/>
      <c r="AIS371" s="92"/>
      <c r="AIT371" s="92"/>
      <c r="AIU371" s="92"/>
      <c r="AIV371" s="92"/>
      <c r="AIW371" s="92"/>
      <c r="AIX371" s="92"/>
      <c r="AIY371" s="92"/>
      <c r="AIZ371" s="92"/>
      <c r="AJA371" s="92"/>
      <c r="AJB371" s="92"/>
      <c r="AJC371" s="92"/>
      <c r="AJD371" s="92"/>
      <c r="AJE371" s="92"/>
      <c r="AJF371" s="92"/>
      <c r="AJG371" s="92"/>
      <c r="AJH371" s="92"/>
      <c r="AJI371" s="92"/>
      <c r="AJJ371" s="92"/>
      <c r="AJK371" s="92"/>
    </row>
    <row r="372" spans="1:947" s="515" customFormat="1" ht="12.75" customHeight="1">
      <c r="A372" s="93"/>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c r="CK372" s="92"/>
      <c r="CL372" s="92"/>
      <c r="CM372" s="92"/>
      <c r="CN372" s="92"/>
      <c r="CO372" s="92"/>
      <c r="CP372" s="92"/>
      <c r="CQ372" s="92"/>
      <c r="CR372" s="92"/>
      <c r="CS372" s="92"/>
      <c r="CT372" s="92"/>
      <c r="CU372" s="92"/>
      <c r="CV372" s="92"/>
      <c r="CW372" s="92"/>
      <c r="CX372" s="92"/>
      <c r="CY372" s="92"/>
      <c r="CZ372" s="92"/>
      <c r="DA372" s="92"/>
      <c r="DB372" s="92"/>
      <c r="DC372" s="92"/>
      <c r="DD372" s="92"/>
      <c r="DE372" s="92"/>
      <c r="DF372" s="92"/>
      <c r="DG372" s="92"/>
      <c r="DH372" s="92"/>
      <c r="DI372" s="92"/>
      <c r="DJ372" s="92"/>
      <c r="DK372" s="92"/>
      <c r="DL372" s="92"/>
      <c r="DM372" s="92"/>
      <c r="DN372" s="92"/>
      <c r="DO372" s="92"/>
      <c r="DP372" s="92"/>
      <c r="DQ372" s="92"/>
      <c r="DR372" s="92"/>
      <c r="DS372" s="92"/>
      <c r="DT372" s="92"/>
      <c r="DU372" s="92"/>
      <c r="DV372" s="92"/>
      <c r="DW372" s="92"/>
      <c r="DX372" s="92"/>
      <c r="DY372" s="92"/>
      <c r="DZ372" s="92"/>
      <c r="EA372" s="92"/>
      <c r="EB372" s="92"/>
      <c r="EC372" s="92"/>
      <c r="ED372" s="92"/>
      <c r="EE372" s="92"/>
      <c r="EF372" s="92"/>
      <c r="EG372" s="92"/>
      <c r="EH372" s="92"/>
      <c r="EI372" s="92"/>
      <c r="EJ372" s="92"/>
      <c r="EK372" s="92"/>
      <c r="EL372" s="92"/>
      <c r="EM372" s="92"/>
      <c r="EN372" s="92"/>
      <c r="EO372" s="92"/>
      <c r="EP372" s="92"/>
      <c r="EQ372" s="92"/>
      <c r="ER372" s="92"/>
      <c r="ES372" s="92"/>
      <c r="ET372" s="92"/>
      <c r="EU372" s="92"/>
      <c r="EV372" s="92"/>
      <c r="EW372" s="92"/>
      <c r="EX372" s="92"/>
      <c r="EY372" s="92"/>
      <c r="EZ372" s="92"/>
      <c r="FA372" s="92"/>
      <c r="FB372" s="92"/>
      <c r="FC372" s="92"/>
      <c r="FD372" s="92"/>
      <c r="FE372" s="92"/>
      <c r="FF372" s="92"/>
      <c r="FG372" s="92"/>
      <c r="FH372" s="92"/>
      <c r="FI372" s="92"/>
      <c r="FJ372" s="92"/>
      <c r="FK372" s="92"/>
      <c r="FL372" s="92"/>
      <c r="FM372" s="92"/>
      <c r="FN372" s="92"/>
      <c r="FO372" s="92"/>
      <c r="FP372" s="92"/>
      <c r="FQ372" s="92"/>
      <c r="FR372" s="92"/>
      <c r="FS372" s="92"/>
      <c r="FT372" s="92"/>
      <c r="FU372" s="92"/>
      <c r="FV372" s="92"/>
      <c r="FW372" s="92"/>
      <c r="FX372" s="92"/>
      <c r="FY372" s="92"/>
      <c r="FZ372" s="92"/>
      <c r="GA372" s="92"/>
      <c r="GB372" s="92"/>
      <c r="GC372" s="92"/>
      <c r="GD372" s="92"/>
      <c r="GE372" s="92"/>
      <c r="GF372" s="92"/>
      <c r="GG372" s="92"/>
      <c r="GH372" s="92"/>
      <c r="GI372" s="92"/>
      <c r="GJ372" s="92"/>
      <c r="GK372" s="92"/>
      <c r="GL372" s="92"/>
      <c r="GM372" s="92"/>
      <c r="GN372" s="92"/>
      <c r="GO372" s="92"/>
      <c r="GP372" s="92"/>
      <c r="GQ372" s="92"/>
      <c r="GR372" s="92"/>
      <c r="GS372" s="92"/>
      <c r="GT372" s="92"/>
      <c r="GU372" s="92"/>
      <c r="GV372" s="92"/>
      <c r="GW372" s="92"/>
      <c r="GX372" s="92"/>
      <c r="GY372" s="92"/>
      <c r="GZ372" s="92"/>
      <c r="HA372" s="92"/>
      <c r="HB372" s="92"/>
      <c r="HC372" s="92"/>
      <c r="HD372" s="92"/>
      <c r="HE372" s="92"/>
      <c r="HF372" s="92"/>
      <c r="HG372" s="92"/>
      <c r="HH372" s="92"/>
      <c r="HI372" s="92"/>
      <c r="HJ372" s="92"/>
      <c r="HK372" s="92"/>
      <c r="HL372" s="92"/>
      <c r="HM372" s="92"/>
      <c r="HN372" s="92"/>
      <c r="HO372" s="92"/>
      <c r="HP372" s="92"/>
      <c r="HQ372" s="92"/>
      <c r="HR372" s="92"/>
      <c r="HS372" s="92"/>
      <c r="HT372" s="92"/>
      <c r="HU372" s="92"/>
      <c r="HV372" s="92"/>
      <c r="HW372" s="92"/>
      <c r="HX372" s="92"/>
      <c r="HY372" s="92"/>
      <c r="HZ372" s="92"/>
      <c r="IA372" s="92"/>
      <c r="IB372" s="92"/>
      <c r="IC372" s="92"/>
      <c r="ID372" s="92"/>
      <c r="IE372" s="92"/>
      <c r="IF372" s="92"/>
      <c r="IG372" s="92"/>
      <c r="IH372" s="92"/>
      <c r="II372" s="92"/>
      <c r="IJ372" s="92"/>
      <c r="IK372" s="92"/>
      <c r="IL372" s="92"/>
      <c r="IM372" s="92"/>
      <c r="IN372" s="92"/>
      <c r="IO372" s="92"/>
      <c r="IP372" s="92"/>
      <c r="IQ372" s="92"/>
      <c r="IR372" s="92"/>
      <c r="IS372" s="92"/>
      <c r="IT372" s="92"/>
      <c r="IU372" s="92"/>
      <c r="IV372" s="92"/>
      <c r="IW372" s="92"/>
      <c r="IX372" s="92"/>
      <c r="IY372" s="92"/>
      <c r="IZ372" s="92"/>
      <c r="JA372" s="92"/>
      <c r="JB372" s="92"/>
      <c r="JC372" s="92"/>
      <c r="JD372" s="92"/>
      <c r="JE372" s="92"/>
      <c r="JF372" s="92"/>
      <c r="JG372" s="92"/>
      <c r="JH372" s="92"/>
      <c r="JI372" s="92"/>
      <c r="JJ372" s="92"/>
      <c r="JK372" s="92"/>
      <c r="JL372" s="92"/>
      <c r="JM372" s="92"/>
      <c r="JN372" s="92"/>
      <c r="JO372" s="92"/>
      <c r="JP372" s="92"/>
      <c r="JQ372" s="92"/>
      <c r="JR372" s="92"/>
      <c r="JS372" s="92"/>
      <c r="JT372" s="92"/>
      <c r="JU372" s="92"/>
      <c r="JV372" s="92"/>
      <c r="JW372" s="92"/>
      <c r="JX372" s="92"/>
      <c r="JY372" s="92"/>
      <c r="JZ372" s="92"/>
      <c r="KA372" s="92"/>
      <c r="KB372" s="92"/>
      <c r="KC372" s="92"/>
      <c r="KD372" s="92"/>
      <c r="KE372" s="92"/>
      <c r="KF372" s="92"/>
      <c r="KG372" s="92"/>
      <c r="KH372" s="92"/>
      <c r="KI372" s="92"/>
      <c r="KJ372" s="92"/>
      <c r="KK372" s="92"/>
      <c r="KL372" s="92"/>
      <c r="KM372" s="92"/>
      <c r="KN372" s="92"/>
      <c r="KO372" s="92"/>
      <c r="KP372" s="92"/>
      <c r="KQ372" s="92"/>
      <c r="KR372" s="92"/>
      <c r="KS372" s="92"/>
      <c r="KT372" s="92"/>
      <c r="KU372" s="92"/>
      <c r="KV372" s="92"/>
      <c r="KW372" s="92"/>
      <c r="KX372" s="92"/>
      <c r="KY372" s="92"/>
      <c r="KZ372" s="92"/>
      <c r="LA372" s="92"/>
      <c r="LB372" s="92"/>
      <c r="LC372" s="92"/>
      <c r="LD372" s="92"/>
      <c r="LE372" s="92"/>
      <c r="LF372" s="92"/>
      <c r="LG372" s="92"/>
      <c r="LH372" s="92"/>
      <c r="LI372" s="92"/>
      <c r="LJ372" s="92"/>
      <c r="LK372" s="92"/>
      <c r="LL372" s="92"/>
      <c r="LM372" s="92"/>
      <c r="LN372" s="92"/>
      <c r="LO372" s="92"/>
      <c r="LP372" s="92"/>
      <c r="LQ372" s="92"/>
      <c r="LR372" s="92"/>
      <c r="LS372" s="92"/>
      <c r="LT372" s="92"/>
      <c r="LU372" s="92"/>
      <c r="LV372" s="92"/>
      <c r="LW372" s="92"/>
      <c r="LX372" s="92"/>
      <c r="LY372" s="92"/>
      <c r="LZ372" s="92"/>
      <c r="MA372" s="92"/>
      <c r="MB372" s="92"/>
      <c r="MC372" s="92"/>
      <c r="MD372" s="92"/>
      <c r="ME372" s="92"/>
      <c r="MF372" s="92"/>
      <c r="MG372" s="92"/>
      <c r="MH372" s="92"/>
      <c r="MI372" s="92"/>
      <c r="MJ372" s="92"/>
      <c r="MK372" s="92"/>
      <c r="ML372" s="92"/>
      <c r="MM372" s="92"/>
      <c r="MN372" s="92"/>
      <c r="MO372" s="92"/>
      <c r="MP372" s="92"/>
      <c r="MQ372" s="92"/>
      <c r="MR372" s="92"/>
      <c r="MS372" s="92"/>
      <c r="MT372" s="92"/>
      <c r="MU372" s="92"/>
      <c r="MV372" s="92"/>
      <c r="MW372" s="92"/>
      <c r="MX372" s="92"/>
      <c r="MY372" s="92"/>
      <c r="MZ372" s="92"/>
      <c r="NA372" s="92"/>
      <c r="NB372" s="92"/>
      <c r="NC372" s="92"/>
      <c r="ND372" s="92"/>
      <c r="NE372" s="92"/>
      <c r="NF372" s="92"/>
      <c r="NG372" s="92"/>
      <c r="NH372" s="92"/>
      <c r="NI372" s="92"/>
      <c r="NJ372" s="92"/>
      <c r="NK372" s="92"/>
      <c r="NL372" s="92"/>
      <c r="NM372" s="92"/>
      <c r="NN372" s="92"/>
      <c r="NO372" s="92"/>
      <c r="NP372" s="92"/>
      <c r="NQ372" s="92"/>
      <c r="NR372" s="92"/>
      <c r="NS372" s="92"/>
      <c r="NT372" s="92"/>
      <c r="NU372" s="92"/>
      <c r="NV372" s="92"/>
      <c r="NW372" s="92"/>
      <c r="NX372" s="92"/>
      <c r="NY372" s="92"/>
      <c r="NZ372" s="92"/>
      <c r="OA372" s="92"/>
      <c r="OB372" s="92"/>
      <c r="OC372" s="92"/>
      <c r="OD372" s="92"/>
      <c r="OE372" s="92"/>
      <c r="OF372" s="92"/>
      <c r="OG372" s="92"/>
      <c r="OH372" s="92"/>
      <c r="OI372" s="92"/>
      <c r="OJ372" s="92"/>
      <c r="OK372" s="92"/>
      <c r="OL372" s="92"/>
      <c r="OM372" s="92"/>
      <c r="ON372" s="92"/>
      <c r="OO372" s="92"/>
      <c r="OP372" s="92"/>
      <c r="OQ372" s="92"/>
      <c r="OR372" s="92"/>
      <c r="OS372" s="92"/>
      <c r="OT372" s="92"/>
      <c r="OU372" s="92"/>
      <c r="OV372" s="92"/>
      <c r="OW372" s="92"/>
      <c r="OX372" s="92"/>
      <c r="OY372" s="92"/>
      <c r="OZ372" s="92"/>
      <c r="PA372" s="92"/>
      <c r="PB372" s="92"/>
      <c r="PC372" s="92"/>
      <c r="PD372" s="92"/>
      <c r="PE372" s="92"/>
      <c r="PF372" s="92"/>
      <c r="PG372" s="92"/>
      <c r="PH372" s="92"/>
      <c r="PI372" s="92"/>
      <c r="PJ372" s="92"/>
      <c r="PK372" s="92"/>
      <c r="PL372" s="92"/>
      <c r="PM372" s="92"/>
      <c r="PN372" s="92"/>
      <c r="PO372" s="92"/>
      <c r="PP372" s="92"/>
      <c r="PQ372" s="92"/>
      <c r="PR372" s="92"/>
      <c r="PS372" s="92"/>
      <c r="PT372" s="92"/>
      <c r="PU372" s="92"/>
      <c r="PV372" s="92"/>
      <c r="PW372" s="92"/>
      <c r="PX372" s="92"/>
      <c r="PY372" s="92"/>
      <c r="PZ372" s="92"/>
      <c r="QA372" s="92"/>
      <c r="QB372" s="92"/>
      <c r="QC372" s="92"/>
      <c r="QD372" s="92"/>
      <c r="QE372" s="92"/>
      <c r="QF372" s="92"/>
      <c r="QG372" s="92"/>
      <c r="QH372" s="92"/>
      <c r="QI372" s="92"/>
      <c r="QJ372" s="92"/>
      <c r="QK372" s="92"/>
      <c r="QL372" s="92"/>
      <c r="QM372" s="92"/>
      <c r="QN372" s="92"/>
      <c r="QO372" s="92"/>
      <c r="QP372" s="92"/>
      <c r="QQ372" s="92"/>
      <c r="QR372" s="92"/>
      <c r="QS372" s="92"/>
      <c r="QT372" s="92"/>
      <c r="QU372" s="92"/>
      <c r="QV372" s="92"/>
      <c r="QW372" s="92"/>
      <c r="QX372" s="92"/>
      <c r="QY372" s="92"/>
      <c r="QZ372" s="92"/>
      <c r="RA372" s="92"/>
      <c r="RB372" s="92"/>
      <c r="RC372" s="92"/>
      <c r="RD372" s="92"/>
      <c r="RE372" s="92"/>
      <c r="RF372" s="92"/>
      <c r="RG372" s="92"/>
      <c r="RH372" s="92"/>
      <c r="RI372" s="92"/>
      <c r="RJ372" s="92"/>
      <c r="RK372" s="92"/>
      <c r="RL372" s="92"/>
      <c r="RM372" s="92"/>
      <c r="RN372" s="92"/>
      <c r="RO372" s="92"/>
      <c r="RP372" s="92"/>
      <c r="RQ372" s="92"/>
      <c r="RR372" s="92"/>
      <c r="RS372" s="92"/>
      <c r="RT372" s="92"/>
      <c r="RU372" s="92"/>
      <c r="RV372" s="92"/>
      <c r="RW372" s="92"/>
      <c r="RX372" s="92"/>
      <c r="RY372" s="92"/>
      <c r="RZ372" s="92"/>
      <c r="SA372" s="92"/>
      <c r="SB372" s="92"/>
      <c r="SC372" s="92"/>
      <c r="SD372" s="92"/>
      <c r="SE372" s="92"/>
      <c r="SF372" s="92"/>
      <c r="SG372" s="92"/>
      <c r="SH372" s="92"/>
      <c r="SI372" s="92"/>
      <c r="SJ372" s="92"/>
      <c r="SK372" s="92"/>
      <c r="SL372" s="92"/>
      <c r="SM372" s="92"/>
      <c r="SN372" s="92"/>
      <c r="SO372" s="92"/>
      <c r="SP372" s="92"/>
      <c r="SQ372" s="92"/>
      <c r="SR372" s="92"/>
      <c r="SS372" s="92"/>
      <c r="ST372" s="92"/>
      <c r="SU372" s="92"/>
      <c r="SV372" s="92"/>
      <c r="SW372" s="92"/>
      <c r="SX372" s="92"/>
      <c r="SY372" s="92"/>
      <c r="SZ372" s="92"/>
      <c r="TA372" s="92"/>
      <c r="TB372" s="92"/>
      <c r="TC372" s="92"/>
      <c r="TD372" s="92"/>
      <c r="TE372" s="92"/>
      <c r="TF372" s="92"/>
      <c r="TG372" s="92"/>
      <c r="TH372" s="92"/>
      <c r="TI372" s="92"/>
      <c r="TJ372" s="92"/>
      <c r="TK372" s="92"/>
      <c r="TL372" s="92"/>
      <c r="TM372" s="92"/>
      <c r="TN372" s="92"/>
      <c r="TO372" s="92"/>
      <c r="TP372" s="92"/>
      <c r="TQ372" s="92"/>
      <c r="TR372" s="92"/>
      <c r="TS372" s="92"/>
      <c r="TT372" s="92"/>
      <c r="TU372" s="92"/>
      <c r="TV372" s="92"/>
      <c r="TW372" s="92"/>
      <c r="TX372" s="92"/>
      <c r="TY372" s="92"/>
      <c r="TZ372" s="92"/>
      <c r="UA372" s="92"/>
      <c r="UB372" s="92"/>
      <c r="UC372" s="92"/>
      <c r="UD372" s="92"/>
      <c r="UE372" s="92"/>
      <c r="UF372" s="92"/>
      <c r="UG372" s="92"/>
      <c r="UH372" s="92"/>
      <c r="UI372" s="92"/>
      <c r="UJ372" s="92"/>
      <c r="UK372" s="92"/>
      <c r="UL372" s="92"/>
      <c r="UM372" s="92"/>
      <c r="UN372" s="92"/>
      <c r="UO372" s="92"/>
      <c r="UP372" s="92"/>
      <c r="UQ372" s="92"/>
      <c r="UR372" s="92"/>
      <c r="US372" s="92"/>
      <c r="UT372" s="92"/>
      <c r="UU372" s="92"/>
      <c r="UV372" s="92"/>
      <c r="UW372" s="92"/>
      <c r="UX372" s="92"/>
      <c r="UY372" s="92"/>
      <c r="UZ372" s="92"/>
      <c r="VA372" s="92"/>
      <c r="VB372" s="92"/>
      <c r="VC372" s="92"/>
      <c r="VD372" s="92"/>
      <c r="VE372" s="92"/>
      <c r="VF372" s="92"/>
      <c r="VG372" s="92"/>
      <c r="VH372" s="92"/>
      <c r="VI372" s="92"/>
      <c r="VJ372" s="92"/>
      <c r="VK372" s="92"/>
      <c r="VL372" s="92"/>
      <c r="VM372" s="92"/>
      <c r="VN372" s="92"/>
      <c r="VO372" s="92"/>
      <c r="VP372" s="92"/>
      <c r="VQ372" s="92"/>
      <c r="VR372" s="92"/>
      <c r="VS372" s="92"/>
      <c r="VT372" s="92"/>
      <c r="VU372" s="92"/>
      <c r="VV372" s="92"/>
      <c r="VW372" s="92"/>
      <c r="VX372" s="92"/>
      <c r="VY372" s="92"/>
      <c r="VZ372" s="92"/>
      <c r="WA372" s="92"/>
      <c r="WB372" s="92"/>
      <c r="WC372" s="92"/>
      <c r="WD372" s="92"/>
      <c r="WE372" s="92"/>
      <c r="WF372" s="92"/>
      <c r="WG372" s="92"/>
      <c r="WH372" s="92"/>
      <c r="WI372" s="92"/>
      <c r="WJ372" s="92"/>
      <c r="WK372" s="92"/>
      <c r="WL372" s="92"/>
      <c r="WM372" s="92"/>
      <c r="WN372" s="92"/>
      <c r="WO372" s="92"/>
      <c r="WP372" s="92"/>
      <c r="WQ372" s="92"/>
      <c r="WR372" s="92"/>
      <c r="WS372" s="92"/>
      <c r="WT372" s="92"/>
      <c r="WU372" s="92"/>
      <c r="WV372" s="92"/>
      <c r="WW372" s="92"/>
      <c r="WX372" s="92"/>
      <c r="WY372" s="92"/>
      <c r="WZ372" s="92"/>
      <c r="XA372" s="92"/>
      <c r="XB372" s="92"/>
      <c r="XC372" s="92"/>
      <c r="XD372" s="92"/>
      <c r="XE372" s="92"/>
      <c r="XF372" s="92"/>
      <c r="XG372" s="92"/>
      <c r="XH372" s="92"/>
      <c r="XI372" s="92"/>
      <c r="XJ372" s="92"/>
      <c r="XK372" s="92"/>
      <c r="XL372" s="92"/>
      <c r="XM372" s="92"/>
      <c r="XN372" s="92"/>
      <c r="XO372" s="92"/>
      <c r="XP372" s="92"/>
      <c r="XQ372" s="92"/>
      <c r="XR372" s="92"/>
      <c r="XS372" s="92"/>
      <c r="XT372" s="92"/>
      <c r="XU372" s="92"/>
      <c r="XV372" s="92"/>
      <c r="XW372" s="92"/>
      <c r="XX372" s="92"/>
      <c r="XY372" s="92"/>
      <c r="XZ372" s="92"/>
      <c r="YA372" s="92"/>
      <c r="YB372" s="92"/>
      <c r="YC372" s="92"/>
      <c r="YD372" s="92"/>
      <c r="YE372" s="92"/>
      <c r="YF372" s="92"/>
      <c r="YG372" s="92"/>
      <c r="YH372" s="92"/>
      <c r="YI372" s="92"/>
      <c r="YJ372" s="92"/>
      <c r="YK372" s="92"/>
      <c r="YL372" s="92"/>
      <c r="YM372" s="92"/>
      <c r="YN372" s="92"/>
      <c r="YO372" s="92"/>
      <c r="YP372" s="92"/>
      <c r="YQ372" s="92"/>
      <c r="YR372" s="92"/>
      <c r="YS372" s="92"/>
      <c r="YT372" s="92"/>
      <c r="YU372" s="92"/>
      <c r="YV372" s="92"/>
      <c r="YW372" s="92"/>
      <c r="YX372" s="92"/>
      <c r="YY372" s="92"/>
      <c r="YZ372" s="92"/>
      <c r="ZA372" s="92"/>
      <c r="ZB372" s="92"/>
      <c r="ZC372" s="92"/>
      <c r="ZD372" s="92"/>
      <c r="ZE372" s="92"/>
      <c r="ZF372" s="92"/>
      <c r="ZG372" s="92"/>
      <c r="ZH372" s="92"/>
      <c r="ZI372" s="92"/>
      <c r="ZJ372" s="92"/>
      <c r="ZK372" s="92"/>
      <c r="ZL372" s="92"/>
      <c r="ZM372" s="92"/>
      <c r="ZN372" s="92"/>
      <c r="ZO372" s="92"/>
      <c r="ZP372" s="92"/>
      <c r="ZQ372" s="92"/>
      <c r="ZR372" s="92"/>
      <c r="ZS372" s="92"/>
      <c r="ZT372" s="92"/>
      <c r="ZU372" s="92"/>
      <c r="ZV372" s="92"/>
      <c r="ZW372" s="92"/>
      <c r="ZX372" s="92"/>
      <c r="ZY372" s="92"/>
      <c r="ZZ372" s="92"/>
      <c r="AAA372" s="92"/>
      <c r="AAB372" s="92"/>
      <c r="AAC372" s="92"/>
      <c r="AAD372" s="92"/>
      <c r="AAE372" s="92"/>
      <c r="AAF372" s="92"/>
      <c r="AAG372" s="92"/>
      <c r="AAH372" s="92"/>
      <c r="AAI372" s="92"/>
      <c r="AAJ372" s="92"/>
      <c r="AAK372" s="92"/>
      <c r="AAL372" s="92"/>
      <c r="AAM372" s="92"/>
      <c r="AAN372" s="92"/>
      <c r="AAO372" s="92"/>
      <c r="AAP372" s="92"/>
      <c r="AAQ372" s="92"/>
      <c r="AAR372" s="92"/>
      <c r="AAS372" s="92"/>
      <c r="AAT372" s="92"/>
      <c r="AAU372" s="92"/>
      <c r="AAV372" s="92"/>
      <c r="AAW372" s="92"/>
      <c r="AAX372" s="92"/>
      <c r="AAY372" s="92"/>
      <c r="AAZ372" s="92"/>
      <c r="ABA372" s="92"/>
      <c r="ABB372" s="92"/>
      <c r="ABC372" s="92"/>
      <c r="ABD372" s="92"/>
      <c r="ABE372" s="92"/>
      <c r="ABF372" s="92"/>
      <c r="ABG372" s="92"/>
      <c r="ABH372" s="92"/>
      <c r="ABI372" s="92"/>
      <c r="ABJ372" s="92"/>
      <c r="ABK372" s="92"/>
      <c r="ABL372" s="92"/>
      <c r="ABM372" s="92"/>
      <c r="ABN372" s="92"/>
      <c r="ABO372" s="92"/>
      <c r="ABP372" s="92"/>
      <c r="ABQ372" s="92"/>
      <c r="ABR372" s="92"/>
      <c r="ABS372" s="92"/>
      <c r="ABT372" s="92"/>
      <c r="ABU372" s="92"/>
      <c r="ABV372" s="92"/>
      <c r="ABW372" s="92"/>
      <c r="ABX372" s="92"/>
      <c r="ABY372" s="92"/>
      <c r="ABZ372" s="92"/>
      <c r="ACA372" s="92"/>
      <c r="ACB372" s="92"/>
      <c r="ACC372" s="92"/>
      <c r="ACD372" s="92"/>
      <c r="ACE372" s="92"/>
      <c r="ACF372" s="92"/>
      <c r="ACG372" s="92"/>
      <c r="ACH372" s="92"/>
      <c r="ACI372" s="92"/>
      <c r="ACJ372" s="92"/>
      <c r="ACK372" s="92"/>
      <c r="ACL372" s="92"/>
      <c r="ACM372" s="92"/>
      <c r="ACN372" s="92"/>
      <c r="ACO372" s="92"/>
      <c r="ACP372" s="92"/>
      <c r="ACQ372" s="92"/>
      <c r="ACR372" s="92"/>
      <c r="ACS372" s="92"/>
      <c r="ACT372" s="92"/>
      <c r="ACU372" s="92"/>
      <c r="ACV372" s="92"/>
      <c r="ACW372" s="92"/>
      <c r="ACX372" s="92"/>
      <c r="ACY372" s="92"/>
      <c r="ACZ372" s="92"/>
      <c r="ADA372" s="92"/>
      <c r="ADB372" s="92"/>
      <c r="ADC372" s="92"/>
      <c r="ADD372" s="92"/>
      <c r="ADE372" s="92"/>
      <c r="ADF372" s="92"/>
      <c r="ADG372" s="92"/>
      <c r="ADH372" s="92"/>
      <c r="ADI372" s="92"/>
      <c r="ADJ372" s="92"/>
      <c r="ADK372" s="92"/>
      <c r="ADL372" s="92"/>
      <c r="ADM372" s="92"/>
      <c r="ADN372" s="92"/>
      <c r="ADO372" s="92"/>
      <c r="ADP372" s="92"/>
      <c r="ADQ372" s="92"/>
      <c r="ADR372" s="92"/>
      <c r="ADS372" s="92"/>
      <c r="ADT372" s="92"/>
      <c r="ADU372" s="92"/>
      <c r="ADV372" s="92"/>
      <c r="ADW372" s="92"/>
      <c r="ADX372" s="92"/>
      <c r="ADY372" s="92"/>
      <c r="ADZ372" s="92"/>
      <c r="AEA372" s="92"/>
      <c r="AEB372" s="92"/>
      <c r="AEC372" s="92"/>
      <c r="AED372" s="92"/>
      <c r="AEE372" s="92"/>
      <c r="AEF372" s="92"/>
      <c r="AEG372" s="92"/>
      <c r="AEH372" s="92"/>
      <c r="AEI372" s="92"/>
      <c r="AEJ372" s="92"/>
      <c r="AEK372" s="92"/>
      <c r="AEL372" s="92"/>
      <c r="AEM372" s="92"/>
      <c r="AEN372" s="92"/>
      <c r="AEO372" s="92"/>
      <c r="AEP372" s="92"/>
      <c r="AEQ372" s="92"/>
      <c r="AER372" s="92"/>
      <c r="AES372" s="92"/>
      <c r="AET372" s="92"/>
      <c r="AEU372" s="92"/>
      <c r="AEV372" s="92"/>
      <c r="AEW372" s="92"/>
      <c r="AEX372" s="92"/>
      <c r="AEY372" s="92"/>
      <c r="AEZ372" s="92"/>
      <c r="AFA372" s="92"/>
      <c r="AFB372" s="92"/>
      <c r="AFC372" s="92"/>
      <c r="AFD372" s="92"/>
      <c r="AFE372" s="92"/>
      <c r="AFF372" s="92"/>
      <c r="AFG372" s="92"/>
      <c r="AFH372" s="92"/>
      <c r="AFI372" s="92"/>
      <c r="AFJ372" s="92"/>
      <c r="AFK372" s="92"/>
      <c r="AFL372" s="92"/>
      <c r="AFM372" s="92"/>
      <c r="AFN372" s="92"/>
      <c r="AFO372" s="92"/>
      <c r="AFP372" s="92"/>
      <c r="AFQ372" s="92"/>
      <c r="AFR372" s="92"/>
      <c r="AFS372" s="92"/>
      <c r="AFT372" s="92"/>
      <c r="AFU372" s="92"/>
      <c r="AFV372" s="92"/>
      <c r="AFW372" s="92"/>
      <c r="AFX372" s="92"/>
      <c r="AFY372" s="92"/>
      <c r="AFZ372" s="92"/>
      <c r="AGA372" s="92"/>
      <c r="AGB372" s="92"/>
      <c r="AGC372" s="92"/>
      <c r="AGD372" s="92"/>
      <c r="AGE372" s="92"/>
      <c r="AGF372" s="92"/>
      <c r="AGG372" s="92"/>
      <c r="AGH372" s="92"/>
      <c r="AGI372" s="92"/>
      <c r="AGJ372" s="92"/>
      <c r="AGK372" s="92"/>
      <c r="AGL372" s="92"/>
      <c r="AGM372" s="92"/>
      <c r="AGN372" s="92"/>
      <c r="AGO372" s="92"/>
      <c r="AGP372" s="92"/>
      <c r="AGQ372" s="92"/>
      <c r="AGR372" s="92"/>
      <c r="AGS372" s="92"/>
      <c r="AGT372" s="92"/>
      <c r="AGU372" s="92"/>
      <c r="AGV372" s="92"/>
      <c r="AGW372" s="92"/>
      <c r="AGX372" s="92"/>
      <c r="AGY372" s="92"/>
      <c r="AGZ372" s="92"/>
      <c r="AHA372" s="92"/>
      <c r="AHB372" s="92"/>
      <c r="AHC372" s="92"/>
      <c r="AHD372" s="92"/>
      <c r="AHE372" s="92"/>
      <c r="AHF372" s="92"/>
      <c r="AHG372" s="92"/>
      <c r="AHH372" s="92"/>
      <c r="AHI372" s="92"/>
      <c r="AHJ372" s="92"/>
      <c r="AHK372" s="92"/>
      <c r="AHL372" s="92"/>
      <c r="AHM372" s="92"/>
      <c r="AHN372" s="92"/>
      <c r="AHO372" s="92"/>
      <c r="AHP372" s="92"/>
      <c r="AHQ372" s="92"/>
      <c r="AHR372" s="92"/>
      <c r="AHS372" s="92"/>
      <c r="AHT372" s="92"/>
      <c r="AHU372" s="92"/>
      <c r="AHV372" s="92"/>
      <c r="AHW372" s="92"/>
      <c r="AHX372" s="92"/>
      <c r="AHY372" s="92"/>
      <c r="AHZ372" s="92"/>
      <c r="AIA372" s="92"/>
      <c r="AIB372" s="92"/>
      <c r="AIC372" s="92"/>
      <c r="AID372" s="92"/>
      <c r="AIE372" s="92"/>
      <c r="AIF372" s="92"/>
      <c r="AIG372" s="92"/>
      <c r="AIH372" s="92"/>
      <c r="AII372" s="92"/>
      <c r="AIJ372" s="92"/>
      <c r="AIK372" s="92"/>
      <c r="AIL372" s="92"/>
      <c r="AIM372" s="92"/>
      <c r="AIN372" s="92"/>
      <c r="AIO372" s="92"/>
      <c r="AIP372" s="92"/>
      <c r="AIQ372" s="92"/>
      <c r="AIR372" s="92"/>
      <c r="AIS372" s="92"/>
      <c r="AIT372" s="92"/>
      <c r="AIU372" s="92"/>
      <c r="AIV372" s="92"/>
      <c r="AIW372" s="92"/>
      <c r="AIX372" s="92"/>
      <c r="AIY372" s="92"/>
      <c r="AIZ372" s="92"/>
      <c r="AJA372" s="92"/>
      <c r="AJB372" s="92"/>
      <c r="AJC372" s="92"/>
      <c r="AJD372" s="92"/>
      <c r="AJE372" s="92"/>
      <c r="AJF372" s="92"/>
      <c r="AJG372" s="92"/>
      <c r="AJH372" s="92"/>
      <c r="AJI372" s="92"/>
      <c r="AJJ372" s="92"/>
      <c r="AJK372" s="92"/>
    </row>
    <row r="373" spans="1:947" s="515" customFormat="1" ht="12.75" customHeight="1">
      <c r="A373" s="93"/>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c r="CK373" s="92"/>
      <c r="CL373" s="92"/>
      <c r="CM373" s="92"/>
      <c r="CN373" s="92"/>
      <c r="CO373" s="92"/>
      <c r="CP373" s="92"/>
      <c r="CQ373" s="92"/>
      <c r="CR373" s="92"/>
      <c r="CS373" s="92"/>
      <c r="CT373" s="92"/>
      <c r="CU373" s="92"/>
      <c r="CV373" s="92"/>
      <c r="CW373" s="92"/>
      <c r="CX373" s="92"/>
      <c r="CY373" s="92"/>
      <c r="CZ373" s="92"/>
      <c r="DA373" s="92"/>
      <c r="DB373" s="92"/>
      <c r="DC373" s="92"/>
      <c r="DD373" s="92"/>
      <c r="DE373" s="92"/>
      <c r="DF373" s="92"/>
      <c r="DG373" s="92"/>
      <c r="DH373" s="92"/>
      <c r="DI373" s="92"/>
      <c r="DJ373" s="92"/>
      <c r="DK373" s="92"/>
      <c r="DL373" s="92"/>
      <c r="DM373" s="92"/>
      <c r="DN373" s="92"/>
      <c r="DO373" s="92"/>
      <c r="DP373" s="92"/>
      <c r="DQ373" s="92"/>
      <c r="DR373" s="92"/>
      <c r="DS373" s="92"/>
      <c r="DT373" s="92"/>
      <c r="DU373" s="92"/>
      <c r="DV373" s="92"/>
      <c r="DW373" s="92"/>
      <c r="DX373" s="92"/>
      <c r="DY373" s="92"/>
      <c r="DZ373" s="92"/>
      <c r="EA373" s="92"/>
      <c r="EB373" s="92"/>
      <c r="EC373" s="92"/>
      <c r="ED373" s="92"/>
      <c r="EE373" s="92"/>
      <c r="EF373" s="92"/>
      <c r="EG373" s="92"/>
      <c r="EH373" s="92"/>
      <c r="EI373" s="92"/>
      <c r="EJ373" s="92"/>
      <c r="EK373" s="92"/>
      <c r="EL373" s="92"/>
      <c r="EM373" s="92"/>
      <c r="EN373" s="92"/>
      <c r="EO373" s="92"/>
      <c r="EP373" s="92"/>
      <c r="EQ373" s="92"/>
      <c r="ER373" s="92"/>
      <c r="ES373" s="92"/>
      <c r="ET373" s="92"/>
      <c r="EU373" s="92"/>
      <c r="EV373" s="92"/>
      <c r="EW373" s="92"/>
      <c r="EX373" s="92"/>
      <c r="EY373" s="92"/>
      <c r="EZ373" s="92"/>
      <c r="FA373" s="92"/>
      <c r="FB373" s="92"/>
      <c r="FC373" s="92"/>
      <c r="FD373" s="92"/>
      <c r="FE373" s="92"/>
      <c r="FF373" s="92"/>
      <c r="FG373" s="92"/>
      <c r="FH373" s="92"/>
      <c r="FI373" s="92"/>
      <c r="FJ373" s="92"/>
      <c r="FK373" s="92"/>
      <c r="FL373" s="92"/>
      <c r="FM373" s="92"/>
      <c r="FN373" s="92"/>
      <c r="FO373" s="92"/>
      <c r="FP373" s="92"/>
      <c r="FQ373" s="92"/>
      <c r="FR373" s="92"/>
      <c r="FS373" s="92"/>
      <c r="FT373" s="92"/>
      <c r="FU373" s="92"/>
      <c r="FV373" s="92"/>
      <c r="FW373" s="92"/>
      <c r="FX373" s="92"/>
      <c r="FY373" s="92"/>
      <c r="FZ373" s="92"/>
      <c r="GA373" s="92"/>
      <c r="GB373" s="92"/>
      <c r="GC373" s="92"/>
      <c r="GD373" s="92"/>
      <c r="GE373" s="92"/>
      <c r="GF373" s="92"/>
      <c r="GG373" s="92"/>
      <c r="GH373" s="92"/>
      <c r="GI373" s="92"/>
      <c r="GJ373" s="92"/>
      <c r="GK373" s="92"/>
      <c r="GL373" s="92"/>
      <c r="GM373" s="92"/>
      <c r="GN373" s="92"/>
      <c r="GO373" s="92"/>
      <c r="GP373" s="92"/>
      <c r="GQ373" s="92"/>
      <c r="GR373" s="92"/>
      <c r="GS373" s="92"/>
      <c r="GT373" s="92"/>
      <c r="GU373" s="92"/>
      <c r="GV373" s="92"/>
      <c r="GW373" s="92"/>
      <c r="GX373" s="92"/>
      <c r="GY373" s="92"/>
      <c r="GZ373" s="92"/>
      <c r="HA373" s="92"/>
      <c r="HB373" s="92"/>
      <c r="HC373" s="92"/>
      <c r="HD373" s="92"/>
      <c r="HE373" s="92"/>
      <c r="HF373" s="92"/>
      <c r="HG373" s="92"/>
      <c r="HH373" s="92"/>
      <c r="HI373" s="92"/>
      <c r="HJ373" s="92"/>
      <c r="HK373" s="92"/>
      <c r="HL373" s="92"/>
      <c r="HM373" s="92"/>
      <c r="HN373" s="92"/>
      <c r="HO373" s="92"/>
      <c r="HP373" s="92"/>
      <c r="HQ373" s="92"/>
      <c r="HR373" s="92"/>
      <c r="HS373" s="92"/>
      <c r="HT373" s="92"/>
      <c r="HU373" s="92"/>
      <c r="HV373" s="92"/>
      <c r="HW373" s="92"/>
      <c r="HX373" s="92"/>
      <c r="HY373" s="92"/>
      <c r="HZ373" s="92"/>
      <c r="IA373" s="92"/>
      <c r="IB373" s="92"/>
      <c r="IC373" s="92"/>
      <c r="ID373" s="92"/>
      <c r="IE373" s="92"/>
      <c r="IF373" s="92"/>
      <c r="IG373" s="92"/>
      <c r="IH373" s="92"/>
      <c r="II373" s="92"/>
      <c r="IJ373" s="92"/>
      <c r="IK373" s="92"/>
      <c r="IL373" s="92"/>
      <c r="IM373" s="92"/>
      <c r="IN373" s="92"/>
      <c r="IO373" s="92"/>
      <c r="IP373" s="92"/>
      <c r="IQ373" s="92"/>
      <c r="IR373" s="92"/>
      <c r="IS373" s="92"/>
      <c r="IT373" s="92"/>
      <c r="IU373" s="92"/>
      <c r="IV373" s="92"/>
      <c r="IW373" s="92"/>
      <c r="IX373" s="92"/>
      <c r="IY373" s="92"/>
      <c r="IZ373" s="92"/>
      <c r="JA373" s="92"/>
      <c r="JB373" s="92"/>
      <c r="JC373" s="92"/>
      <c r="JD373" s="92"/>
      <c r="JE373" s="92"/>
      <c r="JF373" s="92"/>
      <c r="JG373" s="92"/>
      <c r="JH373" s="92"/>
      <c r="JI373" s="92"/>
      <c r="JJ373" s="92"/>
      <c r="JK373" s="92"/>
      <c r="JL373" s="92"/>
      <c r="JM373" s="92"/>
      <c r="JN373" s="92"/>
      <c r="JO373" s="92"/>
      <c r="JP373" s="92"/>
      <c r="JQ373" s="92"/>
      <c r="JR373" s="92"/>
      <c r="JS373" s="92"/>
      <c r="JT373" s="92"/>
      <c r="JU373" s="92"/>
      <c r="JV373" s="92"/>
      <c r="JW373" s="92"/>
      <c r="JX373" s="92"/>
      <c r="JY373" s="92"/>
      <c r="JZ373" s="92"/>
      <c r="KA373" s="92"/>
      <c r="KB373" s="92"/>
      <c r="KC373" s="92"/>
      <c r="KD373" s="92"/>
      <c r="KE373" s="92"/>
      <c r="KF373" s="92"/>
      <c r="KG373" s="92"/>
      <c r="KH373" s="92"/>
      <c r="KI373" s="92"/>
      <c r="KJ373" s="92"/>
      <c r="KK373" s="92"/>
      <c r="KL373" s="92"/>
      <c r="KM373" s="92"/>
      <c r="KN373" s="92"/>
      <c r="KO373" s="92"/>
      <c r="KP373" s="92"/>
      <c r="KQ373" s="92"/>
      <c r="KR373" s="92"/>
      <c r="KS373" s="92"/>
      <c r="KT373" s="92"/>
      <c r="KU373" s="92"/>
      <c r="KV373" s="92"/>
      <c r="KW373" s="92"/>
      <c r="KX373" s="92"/>
      <c r="KY373" s="92"/>
      <c r="KZ373" s="92"/>
      <c r="LA373" s="92"/>
      <c r="LB373" s="92"/>
      <c r="LC373" s="92"/>
      <c r="LD373" s="92"/>
      <c r="LE373" s="92"/>
      <c r="LF373" s="92"/>
      <c r="LG373" s="92"/>
      <c r="LH373" s="92"/>
      <c r="LI373" s="92"/>
      <c r="LJ373" s="92"/>
      <c r="LK373" s="92"/>
      <c r="LL373" s="92"/>
      <c r="LM373" s="92"/>
      <c r="LN373" s="92"/>
      <c r="LO373" s="92"/>
      <c r="LP373" s="92"/>
      <c r="LQ373" s="92"/>
      <c r="LR373" s="92"/>
      <c r="LS373" s="92"/>
      <c r="LT373" s="92"/>
      <c r="LU373" s="92"/>
      <c r="LV373" s="92"/>
      <c r="LW373" s="92"/>
      <c r="LX373" s="92"/>
      <c r="LY373" s="92"/>
      <c r="LZ373" s="92"/>
      <c r="MA373" s="92"/>
      <c r="MB373" s="92"/>
      <c r="MC373" s="92"/>
      <c r="MD373" s="92"/>
      <c r="ME373" s="92"/>
      <c r="MF373" s="92"/>
      <c r="MG373" s="92"/>
      <c r="MH373" s="92"/>
      <c r="MI373" s="92"/>
      <c r="MJ373" s="92"/>
      <c r="MK373" s="92"/>
      <c r="ML373" s="92"/>
      <c r="MM373" s="92"/>
      <c r="MN373" s="92"/>
      <c r="MO373" s="92"/>
      <c r="MP373" s="92"/>
      <c r="MQ373" s="92"/>
      <c r="MR373" s="92"/>
      <c r="MS373" s="92"/>
      <c r="MT373" s="92"/>
      <c r="MU373" s="92"/>
      <c r="MV373" s="92"/>
      <c r="MW373" s="92"/>
      <c r="MX373" s="92"/>
      <c r="MY373" s="92"/>
      <c r="MZ373" s="92"/>
      <c r="NA373" s="92"/>
      <c r="NB373" s="92"/>
      <c r="NC373" s="92"/>
      <c r="ND373" s="92"/>
      <c r="NE373" s="92"/>
      <c r="NF373" s="92"/>
      <c r="NG373" s="92"/>
      <c r="NH373" s="92"/>
      <c r="NI373" s="92"/>
      <c r="NJ373" s="92"/>
      <c r="NK373" s="92"/>
      <c r="NL373" s="92"/>
      <c r="NM373" s="92"/>
      <c r="NN373" s="92"/>
      <c r="NO373" s="92"/>
      <c r="NP373" s="92"/>
      <c r="NQ373" s="92"/>
      <c r="NR373" s="92"/>
      <c r="NS373" s="92"/>
      <c r="NT373" s="92"/>
      <c r="NU373" s="92"/>
      <c r="NV373" s="92"/>
      <c r="NW373" s="92"/>
      <c r="NX373" s="92"/>
      <c r="NY373" s="92"/>
      <c r="NZ373" s="92"/>
      <c r="OA373" s="92"/>
      <c r="OB373" s="92"/>
      <c r="OC373" s="92"/>
      <c r="OD373" s="92"/>
      <c r="OE373" s="92"/>
      <c r="OF373" s="92"/>
      <c r="OG373" s="92"/>
      <c r="OH373" s="92"/>
      <c r="OI373" s="92"/>
      <c r="OJ373" s="92"/>
      <c r="OK373" s="92"/>
      <c r="OL373" s="92"/>
      <c r="OM373" s="92"/>
      <c r="ON373" s="92"/>
      <c r="OO373" s="92"/>
      <c r="OP373" s="92"/>
      <c r="OQ373" s="92"/>
      <c r="OR373" s="92"/>
      <c r="OS373" s="92"/>
      <c r="OT373" s="92"/>
      <c r="OU373" s="92"/>
      <c r="OV373" s="92"/>
      <c r="OW373" s="92"/>
      <c r="OX373" s="92"/>
      <c r="OY373" s="92"/>
      <c r="OZ373" s="92"/>
      <c r="PA373" s="92"/>
      <c r="PB373" s="92"/>
      <c r="PC373" s="92"/>
      <c r="PD373" s="92"/>
      <c r="PE373" s="92"/>
      <c r="PF373" s="92"/>
      <c r="PG373" s="92"/>
      <c r="PH373" s="92"/>
      <c r="PI373" s="92"/>
      <c r="PJ373" s="92"/>
      <c r="PK373" s="92"/>
      <c r="PL373" s="92"/>
      <c r="PM373" s="92"/>
      <c r="PN373" s="92"/>
      <c r="PO373" s="92"/>
      <c r="PP373" s="92"/>
      <c r="PQ373" s="92"/>
      <c r="PR373" s="92"/>
      <c r="PS373" s="92"/>
      <c r="PT373" s="92"/>
      <c r="PU373" s="92"/>
      <c r="PV373" s="92"/>
      <c r="PW373" s="92"/>
      <c r="PX373" s="92"/>
      <c r="PY373" s="92"/>
      <c r="PZ373" s="92"/>
      <c r="QA373" s="92"/>
      <c r="QB373" s="92"/>
      <c r="QC373" s="92"/>
      <c r="QD373" s="92"/>
      <c r="QE373" s="92"/>
      <c r="QF373" s="92"/>
      <c r="QG373" s="92"/>
      <c r="QH373" s="92"/>
      <c r="QI373" s="92"/>
      <c r="QJ373" s="92"/>
      <c r="QK373" s="92"/>
      <c r="QL373" s="92"/>
      <c r="QM373" s="92"/>
      <c r="QN373" s="92"/>
      <c r="QO373" s="92"/>
      <c r="QP373" s="92"/>
      <c r="QQ373" s="92"/>
      <c r="QR373" s="92"/>
      <c r="QS373" s="92"/>
      <c r="QT373" s="92"/>
      <c r="QU373" s="92"/>
      <c r="QV373" s="92"/>
      <c r="QW373" s="92"/>
      <c r="QX373" s="92"/>
      <c r="QY373" s="92"/>
      <c r="QZ373" s="92"/>
      <c r="RA373" s="92"/>
      <c r="RB373" s="92"/>
      <c r="RC373" s="92"/>
      <c r="RD373" s="92"/>
      <c r="RE373" s="92"/>
      <c r="RF373" s="92"/>
      <c r="RG373" s="92"/>
      <c r="RH373" s="92"/>
      <c r="RI373" s="92"/>
      <c r="RJ373" s="92"/>
      <c r="RK373" s="92"/>
      <c r="RL373" s="92"/>
      <c r="RM373" s="92"/>
      <c r="RN373" s="92"/>
      <c r="RO373" s="92"/>
      <c r="RP373" s="92"/>
      <c r="RQ373" s="92"/>
      <c r="RR373" s="92"/>
      <c r="RS373" s="92"/>
      <c r="RT373" s="92"/>
      <c r="RU373" s="92"/>
      <c r="RV373" s="92"/>
      <c r="RW373" s="92"/>
      <c r="RX373" s="92"/>
      <c r="RY373" s="92"/>
      <c r="RZ373" s="92"/>
      <c r="SA373" s="92"/>
      <c r="SB373" s="92"/>
      <c r="SC373" s="92"/>
      <c r="SD373" s="92"/>
      <c r="SE373" s="92"/>
      <c r="SF373" s="92"/>
      <c r="SG373" s="92"/>
      <c r="SH373" s="92"/>
      <c r="SI373" s="92"/>
      <c r="SJ373" s="92"/>
      <c r="SK373" s="92"/>
      <c r="SL373" s="92"/>
      <c r="SM373" s="92"/>
      <c r="SN373" s="92"/>
      <c r="SO373" s="92"/>
      <c r="SP373" s="92"/>
      <c r="SQ373" s="92"/>
      <c r="SR373" s="92"/>
      <c r="SS373" s="92"/>
      <c r="ST373" s="92"/>
      <c r="SU373" s="92"/>
      <c r="SV373" s="92"/>
      <c r="SW373" s="92"/>
      <c r="SX373" s="92"/>
      <c r="SY373" s="92"/>
      <c r="SZ373" s="92"/>
      <c r="TA373" s="92"/>
      <c r="TB373" s="92"/>
      <c r="TC373" s="92"/>
      <c r="TD373" s="92"/>
      <c r="TE373" s="92"/>
      <c r="TF373" s="92"/>
      <c r="TG373" s="92"/>
      <c r="TH373" s="92"/>
      <c r="TI373" s="92"/>
      <c r="TJ373" s="92"/>
      <c r="TK373" s="92"/>
      <c r="TL373" s="92"/>
      <c r="TM373" s="92"/>
      <c r="TN373" s="92"/>
      <c r="TO373" s="92"/>
      <c r="TP373" s="92"/>
      <c r="TQ373" s="92"/>
      <c r="TR373" s="92"/>
      <c r="TS373" s="92"/>
      <c r="TT373" s="92"/>
      <c r="TU373" s="92"/>
      <c r="TV373" s="92"/>
      <c r="TW373" s="92"/>
      <c r="TX373" s="92"/>
      <c r="TY373" s="92"/>
      <c r="TZ373" s="92"/>
      <c r="UA373" s="92"/>
      <c r="UB373" s="92"/>
      <c r="UC373" s="92"/>
      <c r="UD373" s="92"/>
      <c r="UE373" s="92"/>
      <c r="UF373" s="92"/>
      <c r="UG373" s="92"/>
      <c r="UH373" s="92"/>
      <c r="UI373" s="92"/>
      <c r="UJ373" s="92"/>
      <c r="UK373" s="92"/>
      <c r="UL373" s="92"/>
      <c r="UM373" s="92"/>
      <c r="UN373" s="92"/>
      <c r="UO373" s="92"/>
      <c r="UP373" s="92"/>
      <c r="UQ373" s="92"/>
      <c r="UR373" s="92"/>
      <c r="US373" s="92"/>
      <c r="UT373" s="92"/>
      <c r="UU373" s="92"/>
      <c r="UV373" s="92"/>
      <c r="UW373" s="92"/>
      <c r="UX373" s="92"/>
      <c r="UY373" s="92"/>
      <c r="UZ373" s="92"/>
      <c r="VA373" s="92"/>
      <c r="VB373" s="92"/>
      <c r="VC373" s="92"/>
      <c r="VD373" s="92"/>
      <c r="VE373" s="92"/>
      <c r="VF373" s="92"/>
      <c r="VG373" s="92"/>
      <c r="VH373" s="92"/>
      <c r="VI373" s="92"/>
      <c r="VJ373" s="92"/>
      <c r="VK373" s="92"/>
      <c r="VL373" s="92"/>
      <c r="VM373" s="92"/>
      <c r="VN373" s="92"/>
      <c r="VO373" s="92"/>
      <c r="VP373" s="92"/>
      <c r="VQ373" s="92"/>
      <c r="VR373" s="92"/>
      <c r="VS373" s="92"/>
      <c r="VT373" s="92"/>
      <c r="VU373" s="92"/>
      <c r="VV373" s="92"/>
      <c r="VW373" s="92"/>
      <c r="VX373" s="92"/>
      <c r="VY373" s="92"/>
      <c r="VZ373" s="92"/>
      <c r="WA373" s="92"/>
      <c r="WB373" s="92"/>
      <c r="WC373" s="92"/>
      <c r="WD373" s="92"/>
      <c r="WE373" s="92"/>
      <c r="WF373" s="92"/>
      <c r="WG373" s="92"/>
      <c r="WH373" s="92"/>
      <c r="WI373" s="92"/>
      <c r="WJ373" s="92"/>
      <c r="WK373" s="92"/>
      <c r="WL373" s="92"/>
      <c r="WM373" s="92"/>
      <c r="WN373" s="92"/>
      <c r="WO373" s="92"/>
      <c r="WP373" s="92"/>
      <c r="WQ373" s="92"/>
      <c r="WR373" s="92"/>
      <c r="WS373" s="92"/>
      <c r="WT373" s="92"/>
      <c r="WU373" s="92"/>
      <c r="WV373" s="92"/>
      <c r="WW373" s="92"/>
      <c r="WX373" s="92"/>
      <c r="WY373" s="92"/>
      <c r="WZ373" s="92"/>
      <c r="XA373" s="92"/>
      <c r="XB373" s="92"/>
      <c r="XC373" s="92"/>
      <c r="XD373" s="92"/>
      <c r="XE373" s="92"/>
      <c r="XF373" s="92"/>
      <c r="XG373" s="92"/>
      <c r="XH373" s="92"/>
      <c r="XI373" s="92"/>
      <c r="XJ373" s="92"/>
      <c r="XK373" s="92"/>
      <c r="XL373" s="92"/>
      <c r="XM373" s="92"/>
      <c r="XN373" s="92"/>
      <c r="XO373" s="92"/>
      <c r="XP373" s="92"/>
      <c r="XQ373" s="92"/>
      <c r="XR373" s="92"/>
      <c r="XS373" s="92"/>
      <c r="XT373" s="92"/>
      <c r="XU373" s="92"/>
      <c r="XV373" s="92"/>
      <c r="XW373" s="92"/>
      <c r="XX373" s="92"/>
      <c r="XY373" s="92"/>
      <c r="XZ373" s="92"/>
      <c r="YA373" s="92"/>
      <c r="YB373" s="92"/>
      <c r="YC373" s="92"/>
      <c r="YD373" s="92"/>
      <c r="YE373" s="92"/>
      <c r="YF373" s="92"/>
      <c r="YG373" s="92"/>
      <c r="YH373" s="92"/>
      <c r="YI373" s="92"/>
      <c r="YJ373" s="92"/>
      <c r="YK373" s="92"/>
      <c r="YL373" s="92"/>
      <c r="YM373" s="92"/>
      <c r="YN373" s="92"/>
      <c r="YO373" s="92"/>
      <c r="YP373" s="92"/>
      <c r="YQ373" s="92"/>
      <c r="YR373" s="92"/>
      <c r="YS373" s="92"/>
      <c r="YT373" s="92"/>
      <c r="YU373" s="92"/>
      <c r="YV373" s="92"/>
      <c r="YW373" s="92"/>
      <c r="YX373" s="92"/>
      <c r="YY373" s="92"/>
      <c r="YZ373" s="92"/>
      <c r="ZA373" s="92"/>
      <c r="ZB373" s="92"/>
      <c r="ZC373" s="92"/>
      <c r="ZD373" s="92"/>
      <c r="ZE373" s="92"/>
      <c r="ZF373" s="92"/>
      <c r="ZG373" s="92"/>
      <c r="ZH373" s="92"/>
      <c r="ZI373" s="92"/>
      <c r="ZJ373" s="92"/>
      <c r="ZK373" s="92"/>
      <c r="ZL373" s="92"/>
      <c r="ZM373" s="92"/>
      <c r="ZN373" s="92"/>
      <c r="ZO373" s="92"/>
      <c r="ZP373" s="92"/>
      <c r="ZQ373" s="92"/>
      <c r="ZR373" s="92"/>
      <c r="ZS373" s="92"/>
      <c r="ZT373" s="92"/>
      <c r="ZU373" s="92"/>
      <c r="ZV373" s="92"/>
      <c r="ZW373" s="92"/>
      <c r="ZX373" s="92"/>
      <c r="ZY373" s="92"/>
      <c r="ZZ373" s="92"/>
      <c r="AAA373" s="92"/>
      <c r="AAB373" s="92"/>
      <c r="AAC373" s="92"/>
      <c r="AAD373" s="92"/>
      <c r="AAE373" s="92"/>
      <c r="AAF373" s="92"/>
      <c r="AAG373" s="92"/>
      <c r="AAH373" s="92"/>
      <c r="AAI373" s="92"/>
      <c r="AAJ373" s="92"/>
      <c r="AAK373" s="92"/>
      <c r="AAL373" s="92"/>
      <c r="AAM373" s="92"/>
      <c r="AAN373" s="92"/>
      <c r="AAO373" s="92"/>
      <c r="AAP373" s="92"/>
      <c r="AAQ373" s="92"/>
      <c r="AAR373" s="92"/>
      <c r="AAS373" s="92"/>
      <c r="AAT373" s="92"/>
      <c r="AAU373" s="92"/>
      <c r="AAV373" s="92"/>
      <c r="AAW373" s="92"/>
      <c r="AAX373" s="92"/>
      <c r="AAY373" s="92"/>
      <c r="AAZ373" s="92"/>
      <c r="ABA373" s="92"/>
      <c r="ABB373" s="92"/>
      <c r="ABC373" s="92"/>
      <c r="ABD373" s="92"/>
      <c r="ABE373" s="92"/>
      <c r="ABF373" s="92"/>
      <c r="ABG373" s="92"/>
      <c r="ABH373" s="92"/>
      <c r="ABI373" s="92"/>
      <c r="ABJ373" s="92"/>
      <c r="ABK373" s="92"/>
      <c r="ABL373" s="92"/>
      <c r="ABM373" s="92"/>
      <c r="ABN373" s="92"/>
      <c r="ABO373" s="92"/>
      <c r="ABP373" s="92"/>
      <c r="ABQ373" s="92"/>
      <c r="ABR373" s="92"/>
      <c r="ABS373" s="92"/>
      <c r="ABT373" s="92"/>
      <c r="ABU373" s="92"/>
      <c r="ABV373" s="92"/>
      <c r="ABW373" s="92"/>
      <c r="ABX373" s="92"/>
      <c r="ABY373" s="92"/>
      <c r="ABZ373" s="92"/>
      <c r="ACA373" s="92"/>
      <c r="ACB373" s="92"/>
      <c r="ACC373" s="92"/>
      <c r="ACD373" s="92"/>
      <c r="ACE373" s="92"/>
      <c r="ACF373" s="92"/>
      <c r="ACG373" s="92"/>
      <c r="ACH373" s="92"/>
      <c r="ACI373" s="92"/>
      <c r="ACJ373" s="92"/>
      <c r="ACK373" s="92"/>
      <c r="ACL373" s="92"/>
      <c r="ACM373" s="92"/>
      <c r="ACN373" s="92"/>
      <c r="ACO373" s="92"/>
      <c r="ACP373" s="92"/>
      <c r="ACQ373" s="92"/>
      <c r="ACR373" s="92"/>
      <c r="ACS373" s="92"/>
      <c r="ACT373" s="92"/>
      <c r="ACU373" s="92"/>
      <c r="ACV373" s="92"/>
      <c r="ACW373" s="92"/>
      <c r="ACX373" s="92"/>
      <c r="ACY373" s="92"/>
      <c r="ACZ373" s="92"/>
      <c r="ADA373" s="92"/>
      <c r="ADB373" s="92"/>
      <c r="ADC373" s="92"/>
      <c r="ADD373" s="92"/>
      <c r="ADE373" s="92"/>
      <c r="ADF373" s="92"/>
      <c r="ADG373" s="92"/>
      <c r="ADH373" s="92"/>
      <c r="ADI373" s="92"/>
      <c r="ADJ373" s="92"/>
      <c r="ADK373" s="92"/>
      <c r="ADL373" s="92"/>
      <c r="ADM373" s="92"/>
      <c r="ADN373" s="92"/>
      <c r="ADO373" s="92"/>
      <c r="ADP373" s="92"/>
      <c r="ADQ373" s="92"/>
      <c r="ADR373" s="92"/>
      <c r="ADS373" s="92"/>
      <c r="ADT373" s="92"/>
      <c r="ADU373" s="92"/>
      <c r="ADV373" s="92"/>
      <c r="ADW373" s="92"/>
      <c r="ADX373" s="92"/>
      <c r="ADY373" s="92"/>
      <c r="ADZ373" s="92"/>
      <c r="AEA373" s="92"/>
      <c r="AEB373" s="92"/>
      <c r="AEC373" s="92"/>
      <c r="AED373" s="92"/>
      <c r="AEE373" s="92"/>
      <c r="AEF373" s="92"/>
      <c r="AEG373" s="92"/>
      <c r="AEH373" s="92"/>
      <c r="AEI373" s="92"/>
      <c r="AEJ373" s="92"/>
      <c r="AEK373" s="92"/>
      <c r="AEL373" s="92"/>
      <c r="AEM373" s="92"/>
      <c r="AEN373" s="92"/>
      <c r="AEO373" s="92"/>
      <c r="AEP373" s="92"/>
      <c r="AEQ373" s="92"/>
      <c r="AER373" s="92"/>
      <c r="AES373" s="92"/>
      <c r="AET373" s="92"/>
      <c r="AEU373" s="92"/>
      <c r="AEV373" s="92"/>
      <c r="AEW373" s="92"/>
      <c r="AEX373" s="92"/>
      <c r="AEY373" s="92"/>
      <c r="AEZ373" s="92"/>
      <c r="AFA373" s="92"/>
      <c r="AFB373" s="92"/>
      <c r="AFC373" s="92"/>
      <c r="AFD373" s="92"/>
      <c r="AFE373" s="92"/>
      <c r="AFF373" s="92"/>
      <c r="AFG373" s="92"/>
      <c r="AFH373" s="92"/>
      <c r="AFI373" s="92"/>
      <c r="AFJ373" s="92"/>
      <c r="AFK373" s="92"/>
      <c r="AFL373" s="92"/>
      <c r="AFM373" s="92"/>
      <c r="AFN373" s="92"/>
      <c r="AFO373" s="92"/>
      <c r="AFP373" s="92"/>
      <c r="AFQ373" s="92"/>
      <c r="AFR373" s="92"/>
      <c r="AFS373" s="92"/>
      <c r="AFT373" s="92"/>
      <c r="AFU373" s="92"/>
      <c r="AFV373" s="92"/>
      <c r="AFW373" s="92"/>
      <c r="AFX373" s="92"/>
      <c r="AFY373" s="92"/>
      <c r="AFZ373" s="92"/>
      <c r="AGA373" s="92"/>
      <c r="AGB373" s="92"/>
      <c r="AGC373" s="92"/>
      <c r="AGD373" s="92"/>
      <c r="AGE373" s="92"/>
      <c r="AGF373" s="92"/>
      <c r="AGG373" s="92"/>
      <c r="AGH373" s="92"/>
      <c r="AGI373" s="92"/>
      <c r="AGJ373" s="92"/>
      <c r="AGK373" s="92"/>
      <c r="AGL373" s="92"/>
      <c r="AGM373" s="92"/>
      <c r="AGN373" s="92"/>
      <c r="AGO373" s="92"/>
      <c r="AGP373" s="92"/>
      <c r="AGQ373" s="92"/>
      <c r="AGR373" s="92"/>
      <c r="AGS373" s="92"/>
      <c r="AGT373" s="92"/>
      <c r="AGU373" s="92"/>
      <c r="AGV373" s="92"/>
      <c r="AGW373" s="92"/>
      <c r="AGX373" s="92"/>
      <c r="AGY373" s="92"/>
      <c r="AGZ373" s="92"/>
      <c r="AHA373" s="92"/>
      <c r="AHB373" s="92"/>
      <c r="AHC373" s="92"/>
      <c r="AHD373" s="92"/>
      <c r="AHE373" s="92"/>
      <c r="AHF373" s="92"/>
      <c r="AHG373" s="92"/>
      <c r="AHH373" s="92"/>
      <c r="AHI373" s="92"/>
      <c r="AHJ373" s="92"/>
      <c r="AHK373" s="92"/>
      <c r="AHL373" s="92"/>
      <c r="AHM373" s="92"/>
      <c r="AHN373" s="92"/>
      <c r="AHO373" s="92"/>
      <c r="AHP373" s="92"/>
      <c r="AHQ373" s="92"/>
      <c r="AHR373" s="92"/>
      <c r="AHS373" s="92"/>
      <c r="AHT373" s="92"/>
      <c r="AHU373" s="92"/>
      <c r="AHV373" s="92"/>
      <c r="AHW373" s="92"/>
      <c r="AHX373" s="92"/>
      <c r="AHY373" s="92"/>
      <c r="AHZ373" s="92"/>
      <c r="AIA373" s="92"/>
      <c r="AIB373" s="92"/>
      <c r="AIC373" s="92"/>
      <c r="AID373" s="92"/>
      <c r="AIE373" s="92"/>
      <c r="AIF373" s="92"/>
      <c r="AIG373" s="92"/>
      <c r="AIH373" s="92"/>
      <c r="AII373" s="92"/>
      <c r="AIJ373" s="92"/>
      <c r="AIK373" s="92"/>
      <c r="AIL373" s="92"/>
      <c r="AIM373" s="92"/>
      <c r="AIN373" s="92"/>
      <c r="AIO373" s="92"/>
      <c r="AIP373" s="92"/>
      <c r="AIQ373" s="92"/>
      <c r="AIR373" s="92"/>
      <c r="AIS373" s="92"/>
      <c r="AIT373" s="92"/>
      <c r="AIU373" s="92"/>
      <c r="AIV373" s="92"/>
      <c r="AIW373" s="92"/>
      <c r="AIX373" s="92"/>
      <c r="AIY373" s="92"/>
      <c r="AIZ373" s="92"/>
      <c r="AJA373" s="92"/>
      <c r="AJB373" s="92"/>
      <c r="AJC373" s="92"/>
      <c r="AJD373" s="92"/>
      <c r="AJE373" s="92"/>
      <c r="AJF373" s="92"/>
      <c r="AJG373" s="92"/>
      <c r="AJH373" s="92"/>
      <c r="AJI373" s="92"/>
      <c r="AJJ373" s="92"/>
      <c r="AJK373" s="92"/>
    </row>
    <row r="374" spans="1:947" s="515" customFormat="1" ht="12.75" customHeight="1">
      <c r="A374" s="93"/>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c r="CK374" s="92"/>
      <c r="CL374" s="92"/>
      <c r="CM374" s="92"/>
      <c r="CN374" s="92"/>
      <c r="CO374" s="92"/>
      <c r="CP374" s="92"/>
      <c r="CQ374" s="92"/>
      <c r="CR374" s="92"/>
      <c r="CS374" s="92"/>
      <c r="CT374" s="92"/>
      <c r="CU374" s="92"/>
      <c r="CV374" s="92"/>
      <c r="CW374" s="92"/>
      <c r="CX374" s="92"/>
      <c r="CY374" s="92"/>
      <c r="CZ374" s="92"/>
      <c r="DA374" s="92"/>
      <c r="DB374" s="92"/>
      <c r="DC374" s="92"/>
      <c r="DD374" s="92"/>
      <c r="DE374" s="92"/>
      <c r="DF374" s="92"/>
      <c r="DG374" s="92"/>
      <c r="DH374" s="92"/>
      <c r="DI374" s="92"/>
      <c r="DJ374" s="92"/>
      <c r="DK374" s="92"/>
      <c r="DL374" s="92"/>
      <c r="DM374" s="92"/>
      <c r="DN374" s="92"/>
      <c r="DO374" s="92"/>
      <c r="DP374" s="92"/>
      <c r="DQ374" s="92"/>
      <c r="DR374" s="92"/>
      <c r="DS374" s="92"/>
      <c r="DT374" s="92"/>
      <c r="DU374" s="92"/>
      <c r="DV374" s="92"/>
      <c r="DW374" s="92"/>
      <c r="DX374" s="92"/>
      <c r="DY374" s="92"/>
      <c r="DZ374" s="92"/>
      <c r="EA374" s="92"/>
      <c r="EB374" s="92"/>
      <c r="EC374" s="92"/>
      <c r="ED374" s="92"/>
      <c r="EE374" s="92"/>
      <c r="EF374" s="92"/>
      <c r="EG374" s="92"/>
      <c r="EH374" s="92"/>
      <c r="EI374" s="92"/>
      <c r="EJ374" s="92"/>
      <c r="EK374" s="92"/>
      <c r="EL374" s="92"/>
      <c r="EM374" s="92"/>
      <c r="EN374" s="92"/>
      <c r="EO374" s="92"/>
      <c r="EP374" s="92"/>
      <c r="EQ374" s="92"/>
      <c r="ER374" s="92"/>
      <c r="ES374" s="92"/>
      <c r="ET374" s="92"/>
      <c r="EU374" s="92"/>
      <c r="EV374" s="92"/>
      <c r="EW374" s="92"/>
      <c r="EX374" s="92"/>
      <c r="EY374" s="92"/>
      <c r="EZ374" s="92"/>
      <c r="FA374" s="92"/>
      <c r="FB374" s="92"/>
      <c r="FC374" s="92"/>
      <c r="FD374" s="92"/>
      <c r="FE374" s="92"/>
      <c r="FF374" s="92"/>
      <c r="FG374" s="92"/>
      <c r="FH374" s="92"/>
      <c r="FI374" s="92"/>
      <c r="FJ374" s="92"/>
      <c r="FK374" s="92"/>
      <c r="FL374" s="92"/>
      <c r="FM374" s="92"/>
      <c r="FN374" s="92"/>
      <c r="FO374" s="92"/>
      <c r="FP374" s="92"/>
      <c r="FQ374" s="92"/>
      <c r="FR374" s="92"/>
      <c r="FS374" s="92"/>
      <c r="FT374" s="92"/>
      <c r="FU374" s="92"/>
      <c r="FV374" s="92"/>
      <c r="FW374" s="92"/>
      <c r="FX374" s="92"/>
      <c r="FY374" s="92"/>
      <c r="FZ374" s="92"/>
      <c r="GA374" s="92"/>
      <c r="GB374" s="92"/>
      <c r="GC374" s="92"/>
      <c r="GD374" s="92"/>
      <c r="GE374" s="92"/>
      <c r="GF374" s="92"/>
      <c r="GG374" s="92"/>
      <c r="GH374" s="92"/>
      <c r="GI374" s="92"/>
      <c r="GJ374" s="92"/>
      <c r="GK374" s="92"/>
      <c r="GL374" s="92"/>
      <c r="GM374" s="92"/>
      <c r="GN374" s="92"/>
      <c r="GO374" s="92"/>
      <c r="GP374" s="92"/>
      <c r="GQ374" s="92"/>
      <c r="GR374" s="92"/>
      <c r="GS374" s="92"/>
      <c r="GT374" s="92"/>
      <c r="GU374" s="92"/>
      <c r="GV374" s="92"/>
      <c r="GW374" s="92"/>
      <c r="GX374" s="92"/>
      <c r="GY374" s="92"/>
      <c r="GZ374" s="92"/>
      <c r="HA374" s="92"/>
      <c r="HB374" s="92"/>
      <c r="HC374" s="92"/>
      <c r="HD374" s="92"/>
      <c r="HE374" s="92"/>
      <c r="HF374" s="92"/>
      <c r="HG374" s="92"/>
      <c r="HH374" s="92"/>
      <c r="HI374" s="92"/>
      <c r="HJ374" s="92"/>
      <c r="HK374" s="92"/>
      <c r="HL374" s="92"/>
      <c r="HM374" s="92"/>
      <c r="HN374" s="92"/>
      <c r="HO374" s="92"/>
      <c r="HP374" s="92"/>
      <c r="HQ374" s="92"/>
      <c r="HR374" s="92"/>
      <c r="HS374" s="92"/>
      <c r="HT374" s="92"/>
      <c r="HU374" s="92"/>
      <c r="HV374" s="92"/>
      <c r="HW374" s="92"/>
      <c r="HX374" s="92"/>
      <c r="HY374" s="92"/>
      <c r="HZ374" s="92"/>
      <c r="IA374" s="92"/>
      <c r="IB374" s="92"/>
      <c r="IC374" s="92"/>
      <c r="ID374" s="92"/>
      <c r="IE374" s="92"/>
      <c r="IF374" s="92"/>
      <c r="IG374" s="92"/>
      <c r="IH374" s="92"/>
      <c r="II374" s="92"/>
      <c r="IJ374" s="92"/>
      <c r="IK374" s="92"/>
      <c r="IL374" s="92"/>
      <c r="IM374" s="92"/>
      <c r="IN374" s="92"/>
      <c r="IO374" s="92"/>
      <c r="IP374" s="92"/>
      <c r="IQ374" s="92"/>
      <c r="IR374" s="92"/>
      <c r="IS374" s="92"/>
      <c r="IT374" s="92"/>
      <c r="IU374" s="92"/>
      <c r="IV374" s="92"/>
      <c r="IW374" s="92"/>
      <c r="IX374" s="92"/>
      <c r="IY374" s="92"/>
      <c r="IZ374" s="92"/>
      <c r="JA374" s="92"/>
      <c r="JB374" s="92"/>
      <c r="JC374" s="92"/>
      <c r="JD374" s="92"/>
      <c r="JE374" s="92"/>
      <c r="JF374" s="92"/>
      <c r="JG374" s="92"/>
      <c r="JH374" s="92"/>
      <c r="JI374" s="92"/>
      <c r="JJ374" s="92"/>
      <c r="JK374" s="92"/>
      <c r="JL374" s="92"/>
      <c r="JM374" s="92"/>
      <c r="JN374" s="92"/>
      <c r="JO374" s="92"/>
      <c r="JP374" s="92"/>
      <c r="JQ374" s="92"/>
      <c r="JR374" s="92"/>
      <c r="JS374" s="92"/>
      <c r="JT374" s="92"/>
      <c r="JU374" s="92"/>
      <c r="JV374" s="92"/>
      <c r="JW374" s="92"/>
      <c r="JX374" s="92"/>
      <c r="JY374" s="92"/>
      <c r="JZ374" s="92"/>
      <c r="KA374" s="92"/>
      <c r="KB374" s="92"/>
      <c r="KC374" s="92"/>
      <c r="KD374" s="92"/>
      <c r="KE374" s="92"/>
      <c r="KF374" s="92"/>
      <c r="KG374" s="92"/>
      <c r="KH374" s="92"/>
      <c r="KI374" s="92"/>
      <c r="KJ374" s="92"/>
      <c r="KK374" s="92"/>
      <c r="KL374" s="92"/>
      <c r="KM374" s="92"/>
      <c r="KN374" s="92"/>
      <c r="KO374" s="92"/>
      <c r="KP374" s="92"/>
      <c r="KQ374" s="92"/>
      <c r="KR374" s="92"/>
      <c r="KS374" s="92"/>
      <c r="KT374" s="92"/>
      <c r="KU374" s="92"/>
      <c r="KV374" s="92"/>
      <c r="KW374" s="92"/>
      <c r="KX374" s="92"/>
      <c r="KY374" s="92"/>
      <c r="KZ374" s="92"/>
      <c r="LA374" s="92"/>
      <c r="LB374" s="92"/>
      <c r="LC374" s="92"/>
      <c r="LD374" s="92"/>
      <c r="LE374" s="92"/>
      <c r="LF374" s="92"/>
      <c r="LG374" s="92"/>
      <c r="LH374" s="92"/>
      <c r="LI374" s="92"/>
      <c r="LJ374" s="92"/>
      <c r="LK374" s="92"/>
      <c r="LL374" s="92"/>
      <c r="LM374" s="92"/>
      <c r="LN374" s="92"/>
      <c r="LO374" s="92"/>
      <c r="LP374" s="92"/>
      <c r="LQ374" s="92"/>
      <c r="LR374" s="92"/>
      <c r="LS374" s="92"/>
      <c r="LT374" s="92"/>
      <c r="LU374" s="92"/>
      <c r="LV374" s="92"/>
      <c r="LW374" s="92"/>
      <c r="LX374" s="92"/>
      <c r="LY374" s="92"/>
      <c r="LZ374" s="92"/>
      <c r="MA374" s="92"/>
      <c r="MB374" s="92"/>
      <c r="MC374" s="92"/>
      <c r="MD374" s="92"/>
      <c r="ME374" s="92"/>
      <c r="MF374" s="92"/>
      <c r="MG374" s="92"/>
      <c r="MH374" s="92"/>
      <c r="MI374" s="92"/>
      <c r="MJ374" s="92"/>
      <c r="MK374" s="92"/>
      <c r="ML374" s="92"/>
      <c r="MM374" s="92"/>
      <c r="MN374" s="92"/>
      <c r="MO374" s="92"/>
      <c r="MP374" s="92"/>
      <c r="MQ374" s="92"/>
      <c r="MR374" s="92"/>
      <c r="MS374" s="92"/>
      <c r="MT374" s="92"/>
      <c r="MU374" s="92"/>
      <c r="MV374" s="92"/>
      <c r="MW374" s="92"/>
      <c r="MX374" s="92"/>
      <c r="MY374" s="92"/>
      <c r="MZ374" s="92"/>
      <c r="NA374" s="92"/>
      <c r="NB374" s="92"/>
      <c r="NC374" s="92"/>
      <c r="ND374" s="92"/>
      <c r="NE374" s="92"/>
      <c r="NF374" s="92"/>
      <c r="NG374" s="92"/>
      <c r="NH374" s="92"/>
      <c r="NI374" s="92"/>
      <c r="NJ374" s="92"/>
      <c r="NK374" s="92"/>
      <c r="NL374" s="92"/>
      <c r="NM374" s="92"/>
      <c r="NN374" s="92"/>
      <c r="NO374" s="92"/>
      <c r="NP374" s="92"/>
      <c r="NQ374" s="92"/>
      <c r="NR374" s="92"/>
      <c r="NS374" s="92"/>
      <c r="NT374" s="92"/>
      <c r="NU374" s="92"/>
      <c r="NV374" s="92"/>
      <c r="NW374" s="92"/>
      <c r="NX374" s="92"/>
      <c r="NY374" s="92"/>
      <c r="NZ374" s="92"/>
      <c r="OA374" s="92"/>
      <c r="OB374" s="92"/>
      <c r="OC374" s="92"/>
      <c r="OD374" s="92"/>
      <c r="OE374" s="92"/>
      <c r="OF374" s="92"/>
      <c r="OG374" s="92"/>
      <c r="OH374" s="92"/>
      <c r="OI374" s="92"/>
      <c r="OJ374" s="92"/>
      <c r="OK374" s="92"/>
      <c r="OL374" s="92"/>
      <c r="OM374" s="92"/>
      <c r="ON374" s="92"/>
      <c r="OO374" s="92"/>
      <c r="OP374" s="92"/>
      <c r="OQ374" s="92"/>
      <c r="OR374" s="92"/>
      <c r="OS374" s="92"/>
      <c r="OT374" s="92"/>
      <c r="OU374" s="92"/>
      <c r="OV374" s="92"/>
      <c r="OW374" s="92"/>
      <c r="OX374" s="92"/>
      <c r="OY374" s="92"/>
      <c r="OZ374" s="92"/>
      <c r="PA374" s="92"/>
      <c r="PB374" s="92"/>
      <c r="PC374" s="92"/>
      <c r="PD374" s="92"/>
      <c r="PE374" s="92"/>
      <c r="PF374" s="92"/>
      <c r="PG374" s="92"/>
      <c r="PH374" s="92"/>
      <c r="PI374" s="92"/>
      <c r="PJ374" s="92"/>
      <c r="PK374" s="92"/>
      <c r="PL374" s="92"/>
      <c r="PM374" s="92"/>
      <c r="PN374" s="92"/>
      <c r="PO374" s="92"/>
      <c r="PP374" s="92"/>
      <c r="PQ374" s="92"/>
      <c r="PR374" s="92"/>
      <c r="PS374" s="92"/>
      <c r="PT374" s="92"/>
      <c r="PU374" s="92"/>
      <c r="PV374" s="92"/>
      <c r="PW374" s="92"/>
      <c r="PX374" s="92"/>
      <c r="PY374" s="92"/>
      <c r="PZ374" s="92"/>
      <c r="QA374" s="92"/>
      <c r="QB374" s="92"/>
      <c r="QC374" s="92"/>
      <c r="QD374" s="92"/>
      <c r="QE374" s="92"/>
      <c r="QF374" s="92"/>
      <c r="QG374" s="92"/>
      <c r="QH374" s="92"/>
      <c r="QI374" s="92"/>
      <c r="QJ374" s="92"/>
      <c r="QK374" s="92"/>
      <c r="QL374" s="92"/>
      <c r="QM374" s="92"/>
      <c r="QN374" s="92"/>
      <c r="QO374" s="92"/>
      <c r="QP374" s="92"/>
      <c r="QQ374" s="92"/>
      <c r="QR374" s="92"/>
      <c r="QS374" s="92"/>
      <c r="QT374" s="92"/>
      <c r="QU374" s="92"/>
      <c r="QV374" s="92"/>
      <c r="QW374" s="92"/>
      <c r="QX374" s="92"/>
      <c r="QY374" s="92"/>
      <c r="QZ374" s="92"/>
      <c r="RA374" s="92"/>
      <c r="RB374" s="92"/>
      <c r="RC374" s="92"/>
      <c r="RD374" s="92"/>
      <c r="RE374" s="92"/>
      <c r="RF374" s="92"/>
      <c r="RG374" s="92"/>
      <c r="RH374" s="92"/>
      <c r="RI374" s="92"/>
      <c r="RJ374" s="92"/>
      <c r="RK374" s="92"/>
      <c r="RL374" s="92"/>
      <c r="RM374" s="92"/>
      <c r="RN374" s="92"/>
      <c r="RO374" s="92"/>
      <c r="RP374" s="92"/>
      <c r="RQ374" s="92"/>
      <c r="RR374" s="92"/>
      <c r="RS374" s="92"/>
      <c r="RT374" s="92"/>
      <c r="RU374" s="92"/>
      <c r="RV374" s="92"/>
      <c r="RW374" s="92"/>
      <c r="RX374" s="92"/>
      <c r="RY374" s="92"/>
      <c r="RZ374" s="92"/>
      <c r="SA374" s="92"/>
      <c r="SB374" s="92"/>
      <c r="SC374" s="92"/>
      <c r="SD374" s="92"/>
      <c r="SE374" s="92"/>
      <c r="SF374" s="92"/>
      <c r="SG374" s="92"/>
      <c r="SH374" s="92"/>
      <c r="SI374" s="92"/>
      <c r="SJ374" s="92"/>
      <c r="SK374" s="92"/>
      <c r="SL374" s="92"/>
      <c r="SM374" s="92"/>
      <c r="SN374" s="92"/>
      <c r="SO374" s="92"/>
      <c r="SP374" s="92"/>
      <c r="SQ374" s="92"/>
      <c r="SR374" s="92"/>
      <c r="SS374" s="92"/>
      <c r="ST374" s="92"/>
      <c r="SU374" s="92"/>
      <c r="SV374" s="92"/>
      <c r="SW374" s="92"/>
      <c r="SX374" s="92"/>
      <c r="SY374" s="92"/>
      <c r="SZ374" s="92"/>
      <c r="TA374" s="92"/>
      <c r="TB374" s="92"/>
      <c r="TC374" s="92"/>
      <c r="TD374" s="92"/>
      <c r="TE374" s="92"/>
      <c r="TF374" s="92"/>
      <c r="TG374" s="92"/>
      <c r="TH374" s="92"/>
      <c r="TI374" s="92"/>
      <c r="TJ374" s="92"/>
      <c r="TK374" s="92"/>
      <c r="TL374" s="92"/>
      <c r="TM374" s="92"/>
      <c r="TN374" s="92"/>
      <c r="TO374" s="92"/>
      <c r="TP374" s="92"/>
      <c r="TQ374" s="92"/>
      <c r="TR374" s="92"/>
      <c r="TS374" s="92"/>
      <c r="TT374" s="92"/>
      <c r="TU374" s="92"/>
      <c r="TV374" s="92"/>
      <c r="TW374" s="92"/>
      <c r="TX374" s="92"/>
      <c r="TY374" s="92"/>
      <c r="TZ374" s="92"/>
      <c r="UA374" s="92"/>
      <c r="UB374" s="92"/>
      <c r="UC374" s="92"/>
      <c r="UD374" s="92"/>
      <c r="UE374" s="92"/>
      <c r="UF374" s="92"/>
      <c r="UG374" s="92"/>
      <c r="UH374" s="92"/>
      <c r="UI374" s="92"/>
      <c r="UJ374" s="92"/>
      <c r="UK374" s="92"/>
      <c r="UL374" s="92"/>
      <c r="UM374" s="92"/>
      <c r="UN374" s="92"/>
      <c r="UO374" s="92"/>
      <c r="UP374" s="92"/>
      <c r="UQ374" s="92"/>
      <c r="UR374" s="92"/>
      <c r="US374" s="92"/>
      <c r="UT374" s="92"/>
      <c r="UU374" s="92"/>
      <c r="UV374" s="92"/>
      <c r="UW374" s="92"/>
      <c r="UX374" s="92"/>
      <c r="UY374" s="92"/>
      <c r="UZ374" s="92"/>
      <c r="VA374" s="92"/>
      <c r="VB374" s="92"/>
      <c r="VC374" s="92"/>
      <c r="VD374" s="92"/>
      <c r="VE374" s="92"/>
      <c r="VF374" s="92"/>
      <c r="VG374" s="92"/>
      <c r="VH374" s="92"/>
      <c r="VI374" s="92"/>
      <c r="VJ374" s="92"/>
      <c r="VK374" s="92"/>
      <c r="VL374" s="92"/>
      <c r="VM374" s="92"/>
      <c r="VN374" s="92"/>
      <c r="VO374" s="92"/>
      <c r="VP374" s="92"/>
      <c r="VQ374" s="92"/>
      <c r="VR374" s="92"/>
      <c r="VS374" s="92"/>
      <c r="VT374" s="92"/>
      <c r="VU374" s="92"/>
      <c r="VV374" s="92"/>
      <c r="VW374" s="92"/>
      <c r="VX374" s="92"/>
      <c r="VY374" s="92"/>
      <c r="VZ374" s="92"/>
      <c r="WA374" s="92"/>
      <c r="WB374" s="92"/>
      <c r="WC374" s="92"/>
      <c r="WD374" s="92"/>
      <c r="WE374" s="92"/>
      <c r="WF374" s="92"/>
      <c r="WG374" s="92"/>
      <c r="WH374" s="92"/>
      <c r="WI374" s="92"/>
      <c r="WJ374" s="92"/>
      <c r="WK374" s="92"/>
      <c r="WL374" s="92"/>
      <c r="WM374" s="92"/>
      <c r="WN374" s="92"/>
      <c r="WO374" s="92"/>
      <c r="WP374" s="92"/>
      <c r="WQ374" s="92"/>
      <c r="WR374" s="92"/>
      <c r="WS374" s="92"/>
      <c r="WT374" s="92"/>
      <c r="WU374" s="92"/>
      <c r="WV374" s="92"/>
      <c r="WW374" s="92"/>
      <c r="WX374" s="92"/>
      <c r="WY374" s="92"/>
      <c r="WZ374" s="92"/>
      <c r="XA374" s="92"/>
      <c r="XB374" s="92"/>
      <c r="XC374" s="92"/>
      <c r="XD374" s="92"/>
      <c r="XE374" s="92"/>
      <c r="XF374" s="92"/>
      <c r="XG374" s="92"/>
      <c r="XH374" s="92"/>
      <c r="XI374" s="92"/>
      <c r="XJ374" s="92"/>
      <c r="XK374" s="92"/>
      <c r="XL374" s="92"/>
      <c r="XM374" s="92"/>
      <c r="XN374" s="92"/>
      <c r="XO374" s="92"/>
      <c r="XP374" s="92"/>
      <c r="XQ374" s="92"/>
      <c r="XR374" s="92"/>
      <c r="XS374" s="92"/>
      <c r="XT374" s="92"/>
      <c r="XU374" s="92"/>
      <c r="XV374" s="92"/>
      <c r="XW374" s="92"/>
      <c r="XX374" s="92"/>
      <c r="XY374" s="92"/>
      <c r="XZ374" s="92"/>
      <c r="YA374" s="92"/>
      <c r="YB374" s="92"/>
      <c r="YC374" s="92"/>
      <c r="YD374" s="92"/>
      <c r="YE374" s="92"/>
      <c r="YF374" s="92"/>
      <c r="YG374" s="92"/>
      <c r="YH374" s="92"/>
      <c r="YI374" s="92"/>
      <c r="YJ374" s="92"/>
      <c r="YK374" s="92"/>
      <c r="YL374" s="92"/>
      <c r="YM374" s="92"/>
      <c r="YN374" s="92"/>
      <c r="YO374" s="92"/>
      <c r="YP374" s="92"/>
      <c r="YQ374" s="92"/>
      <c r="YR374" s="92"/>
      <c r="YS374" s="92"/>
      <c r="YT374" s="92"/>
      <c r="YU374" s="92"/>
      <c r="YV374" s="92"/>
      <c r="YW374" s="92"/>
      <c r="YX374" s="92"/>
      <c r="YY374" s="92"/>
      <c r="YZ374" s="92"/>
      <c r="ZA374" s="92"/>
      <c r="ZB374" s="92"/>
      <c r="ZC374" s="92"/>
      <c r="ZD374" s="92"/>
      <c r="ZE374" s="92"/>
      <c r="ZF374" s="92"/>
      <c r="ZG374" s="92"/>
      <c r="ZH374" s="92"/>
      <c r="ZI374" s="92"/>
      <c r="ZJ374" s="92"/>
      <c r="ZK374" s="92"/>
      <c r="ZL374" s="92"/>
      <c r="ZM374" s="92"/>
      <c r="ZN374" s="92"/>
      <c r="ZO374" s="92"/>
      <c r="ZP374" s="92"/>
      <c r="ZQ374" s="92"/>
      <c r="ZR374" s="92"/>
      <c r="ZS374" s="92"/>
      <c r="ZT374" s="92"/>
      <c r="ZU374" s="92"/>
      <c r="ZV374" s="92"/>
      <c r="ZW374" s="92"/>
      <c r="ZX374" s="92"/>
      <c r="ZY374" s="92"/>
      <c r="ZZ374" s="92"/>
      <c r="AAA374" s="92"/>
      <c r="AAB374" s="92"/>
      <c r="AAC374" s="92"/>
      <c r="AAD374" s="92"/>
      <c r="AAE374" s="92"/>
      <c r="AAF374" s="92"/>
      <c r="AAG374" s="92"/>
      <c r="AAH374" s="92"/>
      <c r="AAI374" s="92"/>
      <c r="AAJ374" s="92"/>
      <c r="AAK374" s="92"/>
      <c r="AAL374" s="92"/>
      <c r="AAM374" s="92"/>
      <c r="AAN374" s="92"/>
      <c r="AAO374" s="92"/>
      <c r="AAP374" s="92"/>
      <c r="AAQ374" s="92"/>
      <c r="AAR374" s="92"/>
      <c r="AAS374" s="92"/>
      <c r="AAT374" s="92"/>
      <c r="AAU374" s="92"/>
      <c r="AAV374" s="92"/>
      <c r="AAW374" s="92"/>
      <c r="AAX374" s="92"/>
      <c r="AAY374" s="92"/>
      <c r="AAZ374" s="92"/>
      <c r="ABA374" s="92"/>
      <c r="ABB374" s="92"/>
      <c r="ABC374" s="92"/>
      <c r="ABD374" s="92"/>
      <c r="ABE374" s="92"/>
      <c r="ABF374" s="92"/>
      <c r="ABG374" s="92"/>
      <c r="ABH374" s="92"/>
      <c r="ABI374" s="92"/>
      <c r="ABJ374" s="92"/>
      <c r="ABK374" s="92"/>
      <c r="ABL374" s="92"/>
      <c r="ABM374" s="92"/>
      <c r="ABN374" s="92"/>
      <c r="ABO374" s="92"/>
      <c r="ABP374" s="92"/>
      <c r="ABQ374" s="92"/>
      <c r="ABR374" s="92"/>
      <c r="ABS374" s="92"/>
      <c r="ABT374" s="92"/>
      <c r="ABU374" s="92"/>
      <c r="ABV374" s="92"/>
      <c r="ABW374" s="92"/>
      <c r="ABX374" s="92"/>
      <c r="ABY374" s="92"/>
      <c r="ABZ374" s="92"/>
      <c r="ACA374" s="92"/>
      <c r="ACB374" s="92"/>
      <c r="ACC374" s="92"/>
      <c r="ACD374" s="92"/>
      <c r="ACE374" s="92"/>
      <c r="ACF374" s="92"/>
      <c r="ACG374" s="92"/>
      <c r="ACH374" s="92"/>
      <c r="ACI374" s="92"/>
      <c r="ACJ374" s="92"/>
      <c r="ACK374" s="92"/>
      <c r="ACL374" s="92"/>
      <c r="ACM374" s="92"/>
      <c r="ACN374" s="92"/>
      <c r="ACO374" s="92"/>
      <c r="ACP374" s="92"/>
      <c r="ACQ374" s="92"/>
      <c r="ACR374" s="92"/>
      <c r="ACS374" s="92"/>
      <c r="ACT374" s="92"/>
      <c r="ACU374" s="92"/>
      <c r="ACV374" s="92"/>
      <c r="ACW374" s="92"/>
      <c r="ACX374" s="92"/>
      <c r="ACY374" s="92"/>
      <c r="ACZ374" s="92"/>
      <c r="ADA374" s="92"/>
      <c r="ADB374" s="92"/>
      <c r="ADC374" s="92"/>
      <c r="ADD374" s="92"/>
      <c r="ADE374" s="92"/>
      <c r="ADF374" s="92"/>
      <c r="ADG374" s="92"/>
      <c r="ADH374" s="92"/>
      <c r="ADI374" s="92"/>
      <c r="ADJ374" s="92"/>
      <c r="ADK374" s="92"/>
      <c r="ADL374" s="92"/>
      <c r="ADM374" s="92"/>
      <c r="ADN374" s="92"/>
      <c r="ADO374" s="92"/>
      <c r="ADP374" s="92"/>
      <c r="ADQ374" s="92"/>
      <c r="ADR374" s="92"/>
      <c r="ADS374" s="92"/>
      <c r="ADT374" s="92"/>
      <c r="ADU374" s="92"/>
      <c r="ADV374" s="92"/>
      <c r="ADW374" s="92"/>
      <c r="ADX374" s="92"/>
      <c r="ADY374" s="92"/>
      <c r="ADZ374" s="92"/>
      <c r="AEA374" s="92"/>
      <c r="AEB374" s="92"/>
      <c r="AEC374" s="92"/>
      <c r="AED374" s="92"/>
      <c r="AEE374" s="92"/>
      <c r="AEF374" s="92"/>
      <c r="AEG374" s="92"/>
      <c r="AEH374" s="92"/>
      <c r="AEI374" s="92"/>
      <c r="AEJ374" s="92"/>
      <c r="AEK374" s="92"/>
      <c r="AEL374" s="92"/>
      <c r="AEM374" s="92"/>
      <c r="AEN374" s="92"/>
      <c r="AEO374" s="92"/>
      <c r="AEP374" s="92"/>
      <c r="AEQ374" s="92"/>
      <c r="AER374" s="92"/>
      <c r="AES374" s="92"/>
      <c r="AET374" s="92"/>
      <c r="AEU374" s="92"/>
      <c r="AEV374" s="92"/>
      <c r="AEW374" s="92"/>
      <c r="AEX374" s="92"/>
      <c r="AEY374" s="92"/>
      <c r="AEZ374" s="92"/>
      <c r="AFA374" s="92"/>
      <c r="AFB374" s="92"/>
      <c r="AFC374" s="92"/>
      <c r="AFD374" s="92"/>
      <c r="AFE374" s="92"/>
      <c r="AFF374" s="92"/>
      <c r="AFG374" s="92"/>
      <c r="AFH374" s="92"/>
      <c r="AFI374" s="92"/>
      <c r="AFJ374" s="92"/>
      <c r="AFK374" s="92"/>
      <c r="AFL374" s="92"/>
      <c r="AFM374" s="92"/>
      <c r="AFN374" s="92"/>
      <c r="AFO374" s="92"/>
      <c r="AFP374" s="92"/>
      <c r="AFQ374" s="92"/>
      <c r="AFR374" s="92"/>
      <c r="AFS374" s="92"/>
      <c r="AFT374" s="92"/>
      <c r="AFU374" s="92"/>
      <c r="AFV374" s="92"/>
      <c r="AFW374" s="92"/>
      <c r="AFX374" s="92"/>
      <c r="AFY374" s="92"/>
      <c r="AFZ374" s="92"/>
      <c r="AGA374" s="92"/>
      <c r="AGB374" s="92"/>
      <c r="AGC374" s="92"/>
      <c r="AGD374" s="92"/>
      <c r="AGE374" s="92"/>
      <c r="AGF374" s="92"/>
      <c r="AGG374" s="92"/>
      <c r="AGH374" s="92"/>
      <c r="AGI374" s="92"/>
      <c r="AGJ374" s="92"/>
      <c r="AGK374" s="92"/>
      <c r="AGL374" s="92"/>
      <c r="AGM374" s="92"/>
      <c r="AGN374" s="92"/>
      <c r="AGO374" s="92"/>
      <c r="AGP374" s="92"/>
      <c r="AGQ374" s="92"/>
      <c r="AGR374" s="92"/>
      <c r="AGS374" s="92"/>
      <c r="AGT374" s="92"/>
      <c r="AGU374" s="92"/>
      <c r="AGV374" s="92"/>
      <c r="AGW374" s="92"/>
      <c r="AGX374" s="92"/>
      <c r="AGY374" s="92"/>
      <c r="AGZ374" s="92"/>
      <c r="AHA374" s="92"/>
      <c r="AHB374" s="92"/>
      <c r="AHC374" s="92"/>
      <c r="AHD374" s="92"/>
      <c r="AHE374" s="92"/>
      <c r="AHF374" s="92"/>
      <c r="AHG374" s="92"/>
      <c r="AHH374" s="92"/>
      <c r="AHI374" s="92"/>
      <c r="AHJ374" s="92"/>
      <c r="AHK374" s="92"/>
      <c r="AHL374" s="92"/>
      <c r="AHM374" s="92"/>
      <c r="AHN374" s="92"/>
      <c r="AHO374" s="92"/>
      <c r="AHP374" s="92"/>
      <c r="AHQ374" s="92"/>
      <c r="AHR374" s="92"/>
      <c r="AHS374" s="92"/>
      <c r="AHT374" s="92"/>
      <c r="AHU374" s="92"/>
      <c r="AHV374" s="92"/>
      <c r="AHW374" s="92"/>
      <c r="AHX374" s="92"/>
      <c r="AHY374" s="92"/>
      <c r="AHZ374" s="92"/>
      <c r="AIA374" s="92"/>
      <c r="AIB374" s="92"/>
      <c r="AIC374" s="92"/>
      <c r="AID374" s="92"/>
      <c r="AIE374" s="92"/>
      <c r="AIF374" s="92"/>
      <c r="AIG374" s="92"/>
      <c r="AIH374" s="92"/>
      <c r="AII374" s="92"/>
      <c r="AIJ374" s="92"/>
      <c r="AIK374" s="92"/>
      <c r="AIL374" s="92"/>
      <c r="AIM374" s="92"/>
      <c r="AIN374" s="92"/>
      <c r="AIO374" s="92"/>
      <c r="AIP374" s="92"/>
      <c r="AIQ374" s="92"/>
      <c r="AIR374" s="92"/>
      <c r="AIS374" s="92"/>
      <c r="AIT374" s="92"/>
      <c r="AIU374" s="92"/>
      <c r="AIV374" s="92"/>
      <c r="AIW374" s="92"/>
      <c r="AIX374" s="92"/>
      <c r="AIY374" s="92"/>
      <c r="AIZ374" s="92"/>
      <c r="AJA374" s="92"/>
      <c r="AJB374" s="92"/>
      <c r="AJC374" s="92"/>
      <c r="AJD374" s="92"/>
      <c r="AJE374" s="92"/>
      <c r="AJF374" s="92"/>
      <c r="AJG374" s="92"/>
      <c r="AJH374" s="92"/>
      <c r="AJI374" s="92"/>
      <c r="AJJ374" s="92"/>
      <c r="AJK374" s="92"/>
    </row>
    <row r="375" spans="1:947" s="515" customFormat="1" ht="12.75" customHeight="1">
      <c r="A375" s="93"/>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c r="CK375" s="92"/>
      <c r="CL375" s="92"/>
      <c r="CM375" s="92"/>
      <c r="CN375" s="92"/>
      <c r="CO375" s="92"/>
      <c r="CP375" s="92"/>
      <c r="CQ375" s="92"/>
      <c r="CR375" s="92"/>
      <c r="CS375" s="92"/>
      <c r="CT375" s="92"/>
      <c r="CU375" s="92"/>
      <c r="CV375" s="92"/>
      <c r="CW375" s="92"/>
      <c r="CX375" s="92"/>
      <c r="CY375" s="92"/>
      <c r="CZ375" s="92"/>
      <c r="DA375" s="92"/>
      <c r="DB375" s="92"/>
      <c r="DC375" s="92"/>
      <c r="DD375" s="92"/>
      <c r="DE375" s="92"/>
      <c r="DF375" s="92"/>
      <c r="DG375" s="92"/>
      <c r="DH375" s="92"/>
      <c r="DI375" s="92"/>
      <c r="DJ375" s="92"/>
      <c r="DK375" s="92"/>
      <c r="DL375" s="92"/>
      <c r="DM375" s="92"/>
      <c r="DN375" s="92"/>
      <c r="DO375" s="92"/>
      <c r="DP375" s="92"/>
      <c r="DQ375" s="92"/>
      <c r="DR375" s="92"/>
      <c r="DS375" s="92"/>
      <c r="DT375" s="92"/>
      <c r="DU375" s="92"/>
      <c r="DV375" s="92"/>
      <c r="DW375" s="92"/>
      <c r="DX375" s="92"/>
      <c r="DY375" s="92"/>
      <c r="DZ375" s="92"/>
      <c r="EA375" s="92"/>
      <c r="EB375" s="92"/>
      <c r="EC375" s="92"/>
      <c r="ED375" s="92"/>
      <c r="EE375" s="92"/>
      <c r="EF375" s="92"/>
      <c r="EG375" s="92"/>
      <c r="EH375" s="92"/>
      <c r="EI375" s="92"/>
      <c r="EJ375" s="92"/>
      <c r="EK375" s="92"/>
      <c r="EL375" s="92"/>
      <c r="EM375" s="92"/>
      <c r="EN375" s="92"/>
      <c r="EO375" s="92"/>
      <c r="EP375" s="92"/>
      <c r="EQ375" s="92"/>
      <c r="ER375" s="92"/>
      <c r="ES375" s="92"/>
      <c r="ET375" s="92"/>
      <c r="EU375" s="92"/>
      <c r="EV375" s="92"/>
      <c r="EW375" s="92"/>
      <c r="EX375" s="92"/>
      <c r="EY375" s="92"/>
      <c r="EZ375" s="92"/>
      <c r="FA375" s="92"/>
      <c r="FB375" s="92"/>
      <c r="FC375" s="92"/>
      <c r="FD375" s="92"/>
      <c r="FE375" s="92"/>
      <c r="FF375" s="92"/>
      <c r="FG375" s="92"/>
      <c r="FH375" s="92"/>
      <c r="FI375" s="92"/>
      <c r="FJ375" s="92"/>
      <c r="FK375" s="92"/>
      <c r="FL375" s="92"/>
      <c r="FM375" s="92"/>
      <c r="FN375" s="92"/>
      <c r="FO375" s="92"/>
      <c r="FP375" s="92"/>
      <c r="FQ375" s="92"/>
      <c r="FR375" s="92"/>
      <c r="FS375" s="92"/>
      <c r="FT375" s="92"/>
      <c r="FU375" s="92"/>
      <c r="FV375" s="92"/>
      <c r="FW375" s="92"/>
      <c r="FX375" s="92"/>
      <c r="FY375" s="92"/>
      <c r="FZ375" s="92"/>
      <c r="GA375" s="92"/>
      <c r="GB375" s="92"/>
      <c r="GC375" s="92"/>
      <c r="GD375" s="92"/>
      <c r="GE375" s="92"/>
      <c r="GF375" s="92"/>
      <c r="GG375" s="92"/>
      <c r="GH375" s="92"/>
      <c r="GI375" s="92"/>
      <c r="GJ375" s="92"/>
      <c r="GK375" s="92"/>
      <c r="GL375" s="92"/>
      <c r="GM375" s="92"/>
      <c r="GN375" s="92"/>
      <c r="GO375" s="92"/>
      <c r="GP375" s="92"/>
      <c r="GQ375" s="92"/>
      <c r="GR375" s="92"/>
      <c r="GS375" s="92"/>
      <c r="GT375" s="92"/>
      <c r="GU375" s="92"/>
      <c r="GV375" s="92"/>
      <c r="GW375" s="92"/>
      <c r="GX375" s="92"/>
      <c r="GY375" s="92"/>
      <c r="GZ375" s="92"/>
      <c r="HA375" s="92"/>
      <c r="HB375" s="92"/>
      <c r="HC375" s="92"/>
      <c r="HD375" s="92"/>
      <c r="HE375" s="92"/>
      <c r="HF375" s="92"/>
      <c r="HG375" s="92"/>
      <c r="HH375" s="92"/>
      <c r="HI375" s="92"/>
      <c r="HJ375" s="92"/>
      <c r="HK375" s="92"/>
      <c r="HL375" s="92"/>
      <c r="HM375" s="92"/>
      <c r="HN375" s="92"/>
      <c r="HO375" s="92"/>
      <c r="HP375" s="92"/>
      <c r="HQ375" s="92"/>
      <c r="HR375" s="92"/>
      <c r="HS375" s="92"/>
      <c r="HT375" s="92"/>
      <c r="HU375" s="92"/>
      <c r="HV375" s="92"/>
      <c r="HW375" s="92"/>
      <c r="HX375" s="92"/>
      <c r="HY375" s="92"/>
      <c r="HZ375" s="92"/>
      <c r="IA375" s="92"/>
      <c r="IB375" s="92"/>
      <c r="IC375" s="92"/>
      <c r="ID375" s="92"/>
      <c r="IE375" s="92"/>
      <c r="IF375" s="92"/>
      <c r="IG375" s="92"/>
      <c r="IH375" s="92"/>
      <c r="II375" s="92"/>
      <c r="IJ375" s="92"/>
      <c r="IK375" s="92"/>
      <c r="IL375" s="92"/>
      <c r="IM375" s="92"/>
      <c r="IN375" s="92"/>
      <c r="IO375" s="92"/>
      <c r="IP375" s="92"/>
      <c r="IQ375" s="92"/>
      <c r="IR375" s="92"/>
      <c r="IS375" s="92"/>
      <c r="IT375" s="92"/>
      <c r="IU375" s="92"/>
      <c r="IV375" s="92"/>
      <c r="IW375" s="92"/>
      <c r="IX375" s="92"/>
      <c r="IY375" s="92"/>
      <c r="IZ375" s="92"/>
      <c r="JA375" s="92"/>
      <c r="JB375" s="92"/>
      <c r="JC375" s="92"/>
      <c r="JD375" s="92"/>
      <c r="JE375" s="92"/>
      <c r="JF375" s="92"/>
      <c r="JG375" s="92"/>
      <c r="JH375" s="92"/>
      <c r="JI375" s="92"/>
      <c r="JJ375" s="92"/>
      <c r="JK375" s="92"/>
      <c r="JL375" s="92"/>
      <c r="JM375" s="92"/>
      <c r="JN375" s="92"/>
      <c r="JO375" s="92"/>
      <c r="JP375" s="92"/>
      <c r="JQ375" s="92"/>
      <c r="JR375" s="92"/>
      <c r="JS375" s="92"/>
      <c r="JT375" s="92"/>
      <c r="JU375" s="92"/>
      <c r="JV375" s="92"/>
      <c r="JW375" s="92"/>
      <c r="JX375" s="92"/>
      <c r="JY375" s="92"/>
      <c r="JZ375" s="92"/>
      <c r="KA375" s="92"/>
      <c r="KB375" s="92"/>
      <c r="KC375" s="92"/>
      <c r="KD375" s="92"/>
      <c r="KE375" s="92"/>
      <c r="KF375" s="92"/>
      <c r="KG375" s="92"/>
      <c r="KH375" s="92"/>
      <c r="KI375" s="92"/>
      <c r="KJ375" s="92"/>
      <c r="KK375" s="92"/>
      <c r="KL375" s="92"/>
      <c r="KM375" s="92"/>
      <c r="KN375" s="92"/>
      <c r="KO375" s="92"/>
      <c r="KP375" s="92"/>
      <c r="KQ375" s="92"/>
      <c r="KR375" s="92"/>
      <c r="KS375" s="92"/>
      <c r="KT375" s="92"/>
      <c r="KU375" s="92"/>
      <c r="KV375" s="92"/>
      <c r="KW375" s="92"/>
      <c r="KX375" s="92"/>
      <c r="KY375" s="92"/>
      <c r="KZ375" s="92"/>
      <c r="LA375" s="92"/>
      <c r="LB375" s="92"/>
      <c r="LC375" s="92"/>
      <c r="LD375" s="92"/>
      <c r="LE375" s="92"/>
      <c r="LF375" s="92"/>
      <c r="LG375" s="92"/>
      <c r="LH375" s="92"/>
      <c r="LI375" s="92"/>
      <c r="LJ375" s="92"/>
      <c r="LK375" s="92"/>
      <c r="LL375" s="92"/>
      <c r="LM375" s="92"/>
      <c r="LN375" s="92"/>
      <c r="LO375" s="92"/>
      <c r="LP375" s="92"/>
      <c r="LQ375" s="92"/>
      <c r="LR375" s="92"/>
      <c r="LS375" s="92"/>
      <c r="LT375" s="92"/>
      <c r="LU375" s="92"/>
      <c r="LV375" s="92"/>
      <c r="LW375" s="92"/>
      <c r="LX375" s="92"/>
      <c r="LY375" s="92"/>
      <c r="LZ375" s="92"/>
      <c r="MA375" s="92"/>
      <c r="MB375" s="92"/>
      <c r="MC375" s="92"/>
      <c r="MD375" s="92"/>
      <c r="ME375" s="92"/>
      <c r="MF375" s="92"/>
      <c r="MG375" s="92"/>
      <c r="MH375" s="92"/>
      <c r="MI375" s="92"/>
      <c r="MJ375" s="92"/>
      <c r="MK375" s="92"/>
      <c r="ML375" s="92"/>
      <c r="MM375" s="92"/>
      <c r="MN375" s="92"/>
      <c r="MO375" s="92"/>
      <c r="MP375" s="92"/>
      <c r="MQ375" s="92"/>
      <c r="MR375" s="92"/>
      <c r="MS375" s="92"/>
      <c r="MT375" s="92"/>
      <c r="MU375" s="92"/>
      <c r="MV375" s="92"/>
      <c r="MW375" s="92"/>
      <c r="MX375" s="92"/>
      <c r="MY375" s="92"/>
      <c r="MZ375" s="92"/>
      <c r="NA375" s="92"/>
      <c r="NB375" s="92"/>
      <c r="NC375" s="92"/>
      <c r="ND375" s="92"/>
      <c r="NE375" s="92"/>
      <c r="NF375" s="92"/>
      <c r="NG375" s="92"/>
      <c r="NH375" s="92"/>
      <c r="NI375" s="92"/>
      <c r="NJ375" s="92"/>
      <c r="NK375" s="92"/>
      <c r="NL375" s="92"/>
      <c r="NM375" s="92"/>
      <c r="NN375" s="92"/>
      <c r="NO375" s="92"/>
      <c r="NP375" s="92"/>
      <c r="NQ375" s="92"/>
      <c r="NR375" s="92"/>
      <c r="NS375" s="92"/>
      <c r="NT375" s="92"/>
      <c r="NU375" s="92"/>
      <c r="NV375" s="92"/>
      <c r="NW375" s="92"/>
      <c r="NX375" s="92"/>
      <c r="NY375" s="92"/>
      <c r="NZ375" s="92"/>
      <c r="OA375" s="92"/>
      <c r="OB375" s="92"/>
      <c r="OC375" s="92"/>
      <c r="OD375" s="92"/>
      <c r="OE375" s="92"/>
      <c r="OF375" s="92"/>
      <c r="OG375" s="92"/>
      <c r="OH375" s="92"/>
      <c r="OI375" s="92"/>
      <c r="OJ375" s="92"/>
      <c r="OK375" s="92"/>
      <c r="OL375" s="92"/>
      <c r="OM375" s="92"/>
      <c r="ON375" s="92"/>
      <c r="OO375" s="92"/>
      <c r="OP375" s="92"/>
      <c r="OQ375" s="92"/>
      <c r="OR375" s="92"/>
      <c r="OS375" s="92"/>
      <c r="OT375" s="92"/>
      <c r="OU375" s="92"/>
      <c r="OV375" s="92"/>
      <c r="OW375" s="92"/>
      <c r="OX375" s="92"/>
      <c r="OY375" s="92"/>
      <c r="OZ375" s="92"/>
      <c r="PA375" s="92"/>
      <c r="PB375" s="92"/>
      <c r="PC375" s="92"/>
      <c r="PD375" s="92"/>
      <c r="PE375" s="92"/>
      <c r="PF375" s="92"/>
      <c r="PG375" s="92"/>
      <c r="PH375" s="92"/>
      <c r="PI375" s="92"/>
      <c r="PJ375" s="92"/>
      <c r="PK375" s="92"/>
      <c r="PL375" s="92"/>
      <c r="PM375" s="92"/>
      <c r="PN375" s="92"/>
      <c r="PO375" s="92"/>
      <c r="PP375" s="92"/>
      <c r="PQ375" s="92"/>
      <c r="PR375" s="92"/>
      <c r="PS375" s="92"/>
      <c r="PT375" s="92"/>
      <c r="PU375" s="92"/>
      <c r="PV375" s="92"/>
      <c r="PW375" s="92"/>
      <c r="PX375" s="92"/>
      <c r="PY375" s="92"/>
      <c r="PZ375" s="92"/>
      <c r="QA375" s="92"/>
      <c r="QB375" s="92"/>
      <c r="QC375" s="92"/>
      <c r="QD375" s="92"/>
      <c r="QE375" s="92"/>
      <c r="QF375" s="92"/>
      <c r="QG375" s="92"/>
      <c r="QH375" s="92"/>
      <c r="QI375" s="92"/>
      <c r="QJ375" s="92"/>
      <c r="QK375" s="92"/>
      <c r="QL375" s="92"/>
      <c r="QM375" s="92"/>
      <c r="QN375" s="92"/>
      <c r="QO375" s="92"/>
      <c r="QP375" s="92"/>
      <c r="QQ375" s="92"/>
      <c r="QR375" s="92"/>
      <c r="QS375" s="92"/>
      <c r="QT375" s="92"/>
      <c r="QU375" s="92"/>
      <c r="QV375" s="92"/>
      <c r="QW375" s="92"/>
      <c r="QX375" s="92"/>
      <c r="QY375" s="92"/>
      <c r="QZ375" s="92"/>
      <c r="RA375" s="92"/>
      <c r="RB375" s="92"/>
      <c r="RC375" s="92"/>
      <c r="RD375" s="92"/>
      <c r="RE375" s="92"/>
      <c r="RF375" s="92"/>
      <c r="RG375" s="92"/>
      <c r="RH375" s="92"/>
      <c r="RI375" s="92"/>
      <c r="RJ375" s="92"/>
      <c r="RK375" s="92"/>
      <c r="RL375" s="92"/>
      <c r="RM375" s="92"/>
      <c r="RN375" s="92"/>
      <c r="RO375" s="92"/>
      <c r="RP375" s="92"/>
      <c r="RQ375" s="92"/>
      <c r="RR375" s="92"/>
      <c r="RS375" s="92"/>
      <c r="RT375" s="92"/>
      <c r="RU375" s="92"/>
      <c r="RV375" s="92"/>
      <c r="RW375" s="92"/>
      <c r="RX375" s="92"/>
      <c r="RY375" s="92"/>
      <c r="RZ375" s="92"/>
      <c r="SA375" s="92"/>
      <c r="SB375" s="92"/>
      <c r="SC375" s="92"/>
      <c r="SD375" s="92"/>
      <c r="SE375" s="92"/>
      <c r="SF375" s="92"/>
      <c r="SG375" s="92"/>
      <c r="SH375" s="92"/>
      <c r="SI375" s="92"/>
      <c r="SJ375" s="92"/>
      <c r="SK375" s="92"/>
      <c r="SL375" s="92"/>
      <c r="SM375" s="92"/>
      <c r="SN375" s="92"/>
      <c r="SO375" s="92"/>
      <c r="SP375" s="92"/>
      <c r="SQ375" s="92"/>
      <c r="SR375" s="92"/>
      <c r="SS375" s="92"/>
      <c r="ST375" s="92"/>
      <c r="SU375" s="92"/>
      <c r="SV375" s="92"/>
      <c r="SW375" s="92"/>
      <c r="SX375" s="92"/>
      <c r="SY375" s="92"/>
      <c r="SZ375" s="92"/>
      <c r="TA375" s="92"/>
      <c r="TB375" s="92"/>
      <c r="TC375" s="92"/>
      <c r="TD375" s="92"/>
      <c r="TE375" s="92"/>
      <c r="TF375" s="92"/>
      <c r="TG375" s="92"/>
      <c r="TH375" s="92"/>
      <c r="TI375" s="92"/>
      <c r="TJ375" s="92"/>
      <c r="TK375" s="92"/>
      <c r="TL375" s="92"/>
      <c r="TM375" s="92"/>
      <c r="TN375" s="92"/>
      <c r="TO375" s="92"/>
      <c r="TP375" s="92"/>
      <c r="TQ375" s="92"/>
      <c r="TR375" s="92"/>
      <c r="TS375" s="92"/>
      <c r="TT375" s="92"/>
      <c r="TU375" s="92"/>
      <c r="TV375" s="92"/>
      <c r="TW375" s="92"/>
      <c r="TX375" s="92"/>
      <c r="TY375" s="92"/>
      <c r="TZ375" s="92"/>
      <c r="UA375" s="92"/>
      <c r="UB375" s="92"/>
      <c r="UC375" s="92"/>
      <c r="UD375" s="92"/>
      <c r="UE375" s="92"/>
      <c r="UF375" s="92"/>
      <c r="UG375" s="92"/>
      <c r="UH375" s="92"/>
      <c r="UI375" s="92"/>
      <c r="UJ375" s="92"/>
      <c r="UK375" s="92"/>
      <c r="UL375" s="92"/>
      <c r="UM375" s="92"/>
      <c r="UN375" s="92"/>
      <c r="UO375" s="92"/>
      <c r="UP375" s="92"/>
      <c r="UQ375" s="92"/>
      <c r="UR375" s="92"/>
      <c r="US375" s="92"/>
      <c r="UT375" s="92"/>
      <c r="UU375" s="92"/>
      <c r="UV375" s="92"/>
      <c r="UW375" s="92"/>
      <c r="UX375" s="92"/>
      <c r="UY375" s="92"/>
      <c r="UZ375" s="92"/>
      <c r="VA375" s="92"/>
      <c r="VB375" s="92"/>
      <c r="VC375" s="92"/>
      <c r="VD375" s="92"/>
      <c r="VE375" s="92"/>
      <c r="VF375" s="92"/>
      <c r="VG375" s="92"/>
      <c r="VH375" s="92"/>
      <c r="VI375" s="92"/>
      <c r="VJ375" s="92"/>
      <c r="VK375" s="92"/>
      <c r="VL375" s="92"/>
      <c r="VM375" s="92"/>
      <c r="VN375" s="92"/>
      <c r="VO375" s="92"/>
      <c r="VP375" s="92"/>
      <c r="VQ375" s="92"/>
      <c r="VR375" s="92"/>
      <c r="VS375" s="92"/>
      <c r="VT375" s="92"/>
      <c r="VU375" s="92"/>
      <c r="VV375" s="92"/>
      <c r="VW375" s="92"/>
      <c r="VX375" s="92"/>
      <c r="VY375" s="92"/>
      <c r="VZ375" s="92"/>
      <c r="WA375" s="92"/>
      <c r="WB375" s="92"/>
      <c r="WC375" s="92"/>
      <c r="WD375" s="92"/>
      <c r="WE375" s="92"/>
      <c r="WF375" s="92"/>
      <c r="WG375" s="92"/>
      <c r="WH375" s="92"/>
      <c r="WI375" s="92"/>
      <c r="WJ375" s="92"/>
      <c r="WK375" s="92"/>
      <c r="WL375" s="92"/>
      <c r="WM375" s="92"/>
      <c r="WN375" s="92"/>
      <c r="WO375" s="92"/>
      <c r="WP375" s="92"/>
      <c r="WQ375" s="92"/>
      <c r="WR375" s="92"/>
      <c r="WS375" s="92"/>
      <c r="WT375" s="92"/>
      <c r="WU375" s="92"/>
      <c r="WV375" s="92"/>
      <c r="WW375" s="92"/>
      <c r="WX375" s="92"/>
      <c r="WY375" s="92"/>
      <c r="WZ375" s="92"/>
      <c r="XA375" s="92"/>
      <c r="XB375" s="92"/>
      <c r="XC375" s="92"/>
      <c r="XD375" s="92"/>
      <c r="XE375" s="92"/>
      <c r="XF375" s="92"/>
      <c r="XG375" s="92"/>
      <c r="XH375" s="92"/>
      <c r="XI375" s="92"/>
      <c r="XJ375" s="92"/>
      <c r="XK375" s="92"/>
      <c r="XL375" s="92"/>
      <c r="XM375" s="92"/>
      <c r="XN375" s="92"/>
      <c r="XO375" s="92"/>
      <c r="XP375" s="92"/>
      <c r="XQ375" s="92"/>
      <c r="XR375" s="92"/>
      <c r="XS375" s="92"/>
      <c r="XT375" s="92"/>
      <c r="XU375" s="92"/>
      <c r="XV375" s="92"/>
      <c r="XW375" s="92"/>
      <c r="XX375" s="92"/>
      <c r="XY375" s="92"/>
      <c r="XZ375" s="92"/>
      <c r="YA375" s="92"/>
      <c r="YB375" s="92"/>
      <c r="YC375" s="92"/>
      <c r="YD375" s="92"/>
      <c r="YE375" s="92"/>
      <c r="YF375" s="92"/>
      <c r="YG375" s="92"/>
      <c r="YH375" s="92"/>
      <c r="YI375" s="92"/>
      <c r="YJ375" s="92"/>
      <c r="YK375" s="92"/>
      <c r="YL375" s="92"/>
      <c r="YM375" s="92"/>
      <c r="YN375" s="92"/>
      <c r="YO375" s="92"/>
      <c r="YP375" s="92"/>
      <c r="YQ375" s="92"/>
      <c r="YR375" s="92"/>
      <c r="YS375" s="92"/>
      <c r="YT375" s="92"/>
      <c r="YU375" s="92"/>
      <c r="YV375" s="92"/>
      <c r="YW375" s="92"/>
      <c r="YX375" s="92"/>
      <c r="YY375" s="92"/>
      <c r="YZ375" s="92"/>
      <c r="ZA375" s="92"/>
      <c r="ZB375" s="92"/>
      <c r="ZC375" s="92"/>
      <c r="ZD375" s="92"/>
      <c r="ZE375" s="92"/>
      <c r="ZF375" s="92"/>
      <c r="ZG375" s="92"/>
      <c r="ZH375" s="92"/>
      <c r="ZI375" s="92"/>
      <c r="ZJ375" s="92"/>
      <c r="ZK375" s="92"/>
      <c r="ZL375" s="92"/>
      <c r="ZM375" s="92"/>
      <c r="ZN375" s="92"/>
      <c r="ZO375" s="92"/>
      <c r="ZP375" s="92"/>
      <c r="ZQ375" s="92"/>
      <c r="ZR375" s="92"/>
      <c r="ZS375" s="92"/>
      <c r="ZT375" s="92"/>
      <c r="ZU375" s="92"/>
      <c r="ZV375" s="92"/>
      <c r="ZW375" s="92"/>
      <c r="ZX375" s="92"/>
      <c r="ZY375" s="92"/>
      <c r="ZZ375" s="92"/>
      <c r="AAA375" s="92"/>
      <c r="AAB375" s="92"/>
      <c r="AAC375" s="92"/>
      <c r="AAD375" s="92"/>
      <c r="AAE375" s="92"/>
      <c r="AAF375" s="92"/>
      <c r="AAG375" s="92"/>
      <c r="AAH375" s="92"/>
      <c r="AAI375" s="92"/>
      <c r="AAJ375" s="92"/>
      <c r="AAK375" s="92"/>
      <c r="AAL375" s="92"/>
      <c r="AAM375" s="92"/>
      <c r="AAN375" s="92"/>
      <c r="AAO375" s="92"/>
      <c r="AAP375" s="92"/>
      <c r="AAQ375" s="92"/>
      <c r="AAR375" s="92"/>
      <c r="AAS375" s="92"/>
      <c r="AAT375" s="92"/>
      <c r="AAU375" s="92"/>
      <c r="AAV375" s="92"/>
      <c r="AAW375" s="92"/>
      <c r="AAX375" s="92"/>
      <c r="AAY375" s="92"/>
      <c r="AAZ375" s="92"/>
      <c r="ABA375" s="92"/>
      <c r="ABB375" s="92"/>
      <c r="ABC375" s="92"/>
      <c r="ABD375" s="92"/>
      <c r="ABE375" s="92"/>
      <c r="ABF375" s="92"/>
      <c r="ABG375" s="92"/>
      <c r="ABH375" s="92"/>
      <c r="ABI375" s="92"/>
      <c r="ABJ375" s="92"/>
      <c r="ABK375" s="92"/>
      <c r="ABL375" s="92"/>
      <c r="ABM375" s="92"/>
      <c r="ABN375" s="92"/>
      <c r="ABO375" s="92"/>
      <c r="ABP375" s="92"/>
      <c r="ABQ375" s="92"/>
      <c r="ABR375" s="92"/>
      <c r="ABS375" s="92"/>
      <c r="ABT375" s="92"/>
      <c r="ABU375" s="92"/>
      <c r="ABV375" s="92"/>
      <c r="ABW375" s="92"/>
      <c r="ABX375" s="92"/>
      <c r="ABY375" s="92"/>
      <c r="ABZ375" s="92"/>
      <c r="ACA375" s="92"/>
      <c r="ACB375" s="92"/>
      <c r="ACC375" s="92"/>
      <c r="ACD375" s="92"/>
      <c r="ACE375" s="92"/>
      <c r="ACF375" s="92"/>
      <c r="ACG375" s="92"/>
      <c r="ACH375" s="92"/>
      <c r="ACI375" s="92"/>
      <c r="ACJ375" s="92"/>
      <c r="ACK375" s="92"/>
      <c r="ACL375" s="92"/>
      <c r="ACM375" s="92"/>
      <c r="ACN375" s="92"/>
      <c r="ACO375" s="92"/>
      <c r="ACP375" s="92"/>
      <c r="ACQ375" s="92"/>
      <c r="ACR375" s="92"/>
      <c r="ACS375" s="92"/>
      <c r="ACT375" s="92"/>
      <c r="ACU375" s="92"/>
      <c r="ACV375" s="92"/>
      <c r="ACW375" s="92"/>
      <c r="ACX375" s="92"/>
      <c r="ACY375" s="92"/>
      <c r="ACZ375" s="92"/>
      <c r="ADA375" s="92"/>
      <c r="ADB375" s="92"/>
      <c r="ADC375" s="92"/>
      <c r="ADD375" s="92"/>
      <c r="ADE375" s="92"/>
      <c r="ADF375" s="92"/>
      <c r="ADG375" s="92"/>
      <c r="ADH375" s="92"/>
      <c r="ADI375" s="92"/>
      <c r="ADJ375" s="92"/>
      <c r="ADK375" s="92"/>
      <c r="ADL375" s="92"/>
      <c r="ADM375" s="92"/>
      <c r="ADN375" s="92"/>
      <c r="ADO375" s="92"/>
      <c r="ADP375" s="92"/>
      <c r="ADQ375" s="92"/>
      <c r="ADR375" s="92"/>
      <c r="ADS375" s="92"/>
      <c r="ADT375" s="92"/>
      <c r="ADU375" s="92"/>
      <c r="ADV375" s="92"/>
      <c r="ADW375" s="92"/>
      <c r="ADX375" s="92"/>
      <c r="ADY375" s="92"/>
      <c r="ADZ375" s="92"/>
      <c r="AEA375" s="92"/>
      <c r="AEB375" s="92"/>
      <c r="AEC375" s="92"/>
      <c r="AED375" s="92"/>
      <c r="AEE375" s="92"/>
      <c r="AEF375" s="92"/>
      <c r="AEG375" s="92"/>
      <c r="AEH375" s="92"/>
      <c r="AEI375" s="92"/>
      <c r="AEJ375" s="92"/>
      <c r="AEK375" s="92"/>
      <c r="AEL375" s="92"/>
      <c r="AEM375" s="92"/>
      <c r="AEN375" s="92"/>
      <c r="AEO375" s="92"/>
      <c r="AEP375" s="92"/>
      <c r="AEQ375" s="92"/>
      <c r="AER375" s="92"/>
      <c r="AES375" s="92"/>
      <c r="AET375" s="92"/>
      <c r="AEU375" s="92"/>
      <c r="AEV375" s="92"/>
      <c r="AEW375" s="92"/>
      <c r="AEX375" s="92"/>
      <c r="AEY375" s="92"/>
      <c r="AEZ375" s="92"/>
      <c r="AFA375" s="92"/>
      <c r="AFB375" s="92"/>
      <c r="AFC375" s="92"/>
      <c r="AFD375" s="92"/>
      <c r="AFE375" s="92"/>
      <c r="AFF375" s="92"/>
      <c r="AFG375" s="92"/>
      <c r="AFH375" s="92"/>
      <c r="AFI375" s="92"/>
      <c r="AFJ375" s="92"/>
      <c r="AFK375" s="92"/>
      <c r="AFL375" s="92"/>
      <c r="AFM375" s="92"/>
      <c r="AFN375" s="92"/>
      <c r="AFO375" s="92"/>
      <c r="AFP375" s="92"/>
      <c r="AFQ375" s="92"/>
      <c r="AFR375" s="92"/>
      <c r="AFS375" s="92"/>
      <c r="AFT375" s="92"/>
      <c r="AFU375" s="92"/>
      <c r="AFV375" s="92"/>
      <c r="AFW375" s="92"/>
      <c r="AFX375" s="92"/>
      <c r="AFY375" s="92"/>
      <c r="AFZ375" s="92"/>
      <c r="AGA375" s="92"/>
      <c r="AGB375" s="92"/>
      <c r="AGC375" s="92"/>
      <c r="AGD375" s="92"/>
      <c r="AGE375" s="92"/>
      <c r="AGF375" s="92"/>
      <c r="AGG375" s="92"/>
      <c r="AGH375" s="92"/>
      <c r="AGI375" s="92"/>
      <c r="AGJ375" s="92"/>
      <c r="AGK375" s="92"/>
      <c r="AGL375" s="92"/>
      <c r="AGM375" s="92"/>
      <c r="AGN375" s="92"/>
      <c r="AGO375" s="92"/>
      <c r="AGP375" s="92"/>
      <c r="AGQ375" s="92"/>
      <c r="AGR375" s="92"/>
      <c r="AGS375" s="92"/>
      <c r="AGT375" s="92"/>
      <c r="AGU375" s="92"/>
      <c r="AGV375" s="92"/>
      <c r="AGW375" s="92"/>
      <c r="AGX375" s="92"/>
      <c r="AGY375" s="92"/>
      <c r="AGZ375" s="92"/>
      <c r="AHA375" s="92"/>
      <c r="AHB375" s="92"/>
      <c r="AHC375" s="92"/>
      <c r="AHD375" s="92"/>
      <c r="AHE375" s="92"/>
      <c r="AHF375" s="92"/>
      <c r="AHG375" s="92"/>
      <c r="AHH375" s="92"/>
      <c r="AHI375" s="92"/>
      <c r="AHJ375" s="92"/>
      <c r="AHK375" s="92"/>
      <c r="AHL375" s="92"/>
      <c r="AHM375" s="92"/>
      <c r="AHN375" s="92"/>
      <c r="AHO375" s="92"/>
      <c r="AHP375" s="92"/>
      <c r="AHQ375" s="92"/>
      <c r="AHR375" s="92"/>
      <c r="AHS375" s="92"/>
      <c r="AHT375" s="92"/>
      <c r="AHU375" s="92"/>
      <c r="AHV375" s="92"/>
      <c r="AHW375" s="92"/>
      <c r="AHX375" s="92"/>
      <c r="AHY375" s="92"/>
      <c r="AHZ375" s="92"/>
      <c r="AIA375" s="92"/>
      <c r="AIB375" s="92"/>
      <c r="AIC375" s="92"/>
      <c r="AID375" s="92"/>
      <c r="AIE375" s="92"/>
      <c r="AIF375" s="92"/>
      <c r="AIG375" s="92"/>
      <c r="AIH375" s="92"/>
      <c r="AII375" s="92"/>
      <c r="AIJ375" s="92"/>
      <c r="AIK375" s="92"/>
      <c r="AIL375" s="92"/>
      <c r="AIM375" s="92"/>
      <c r="AIN375" s="92"/>
      <c r="AIO375" s="92"/>
      <c r="AIP375" s="92"/>
      <c r="AIQ375" s="92"/>
      <c r="AIR375" s="92"/>
      <c r="AIS375" s="92"/>
      <c r="AIT375" s="92"/>
      <c r="AIU375" s="92"/>
      <c r="AIV375" s="92"/>
      <c r="AIW375" s="92"/>
      <c r="AIX375" s="92"/>
      <c r="AIY375" s="92"/>
      <c r="AIZ375" s="92"/>
      <c r="AJA375" s="92"/>
      <c r="AJB375" s="92"/>
      <c r="AJC375" s="92"/>
      <c r="AJD375" s="92"/>
      <c r="AJE375" s="92"/>
      <c r="AJF375" s="92"/>
      <c r="AJG375" s="92"/>
      <c r="AJH375" s="92"/>
      <c r="AJI375" s="92"/>
      <c r="AJJ375" s="92"/>
      <c r="AJK375" s="92"/>
    </row>
    <row r="376" spans="1:947" s="515" customFormat="1" ht="12.75" customHeight="1">
      <c r="A376" s="93"/>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c r="CK376" s="92"/>
      <c r="CL376" s="92"/>
      <c r="CM376" s="92"/>
      <c r="CN376" s="92"/>
      <c r="CO376" s="92"/>
      <c r="CP376" s="92"/>
      <c r="CQ376" s="92"/>
      <c r="CR376" s="92"/>
      <c r="CS376" s="92"/>
      <c r="CT376" s="92"/>
      <c r="CU376" s="92"/>
      <c r="CV376" s="92"/>
      <c r="CW376" s="92"/>
      <c r="CX376" s="92"/>
      <c r="CY376" s="92"/>
      <c r="CZ376" s="92"/>
      <c r="DA376" s="92"/>
      <c r="DB376" s="92"/>
      <c r="DC376" s="92"/>
      <c r="DD376" s="92"/>
      <c r="DE376" s="92"/>
      <c r="DF376" s="92"/>
      <c r="DG376" s="92"/>
      <c r="DH376" s="92"/>
      <c r="DI376" s="92"/>
      <c r="DJ376" s="92"/>
      <c r="DK376" s="92"/>
      <c r="DL376" s="92"/>
      <c r="DM376" s="92"/>
      <c r="DN376" s="92"/>
      <c r="DO376" s="92"/>
      <c r="DP376" s="92"/>
      <c r="DQ376" s="92"/>
      <c r="DR376" s="92"/>
      <c r="DS376" s="92"/>
      <c r="DT376" s="92"/>
      <c r="DU376" s="92"/>
      <c r="DV376" s="92"/>
      <c r="DW376" s="92"/>
      <c r="DX376" s="92"/>
      <c r="DY376" s="92"/>
      <c r="DZ376" s="92"/>
      <c r="EA376" s="92"/>
      <c r="EB376" s="92"/>
      <c r="EC376" s="92"/>
      <c r="ED376" s="92"/>
      <c r="EE376" s="92"/>
      <c r="EF376" s="92"/>
      <c r="EG376" s="92"/>
      <c r="EH376" s="92"/>
      <c r="EI376" s="92"/>
      <c r="EJ376" s="92"/>
      <c r="EK376" s="92"/>
      <c r="EL376" s="92"/>
      <c r="EM376" s="92"/>
      <c r="EN376" s="92"/>
      <c r="EO376" s="92"/>
      <c r="EP376" s="92"/>
      <c r="EQ376" s="92"/>
      <c r="ER376" s="92"/>
      <c r="ES376" s="92"/>
      <c r="ET376" s="92"/>
      <c r="EU376" s="92"/>
      <c r="EV376" s="92"/>
      <c r="EW376" s="92"/>
      <c r="EX376" s="92"/>
      <c r="EY376" s="92"/>
      <c r="EZ376" s="92"/>
      <c r="FA376" s="92"/>
      <c r="FB376" s="92"/>
      <c r="FC376" s="92"/>
      <c r="FD376" s="92"/>
      <c r="FE376" s="92"/>
      <c r="FF376" s="92"/>
      <c r="FG376" s="92"/>
      <c r="FH376" s="92"/>
      <c r="FI376" s="92"/>
      <c r="FJ376" s="92"/>
      <c r="FK376" s="92"/>
      <c r="FL376" s="92"/>
      <c r="FM376" s="92"/>
      <c r="FN376" s="92"/>
      <c r="FO376" s="92"/>
      <c r="FP376" s="92"/>
      <c r="FQ376" s="92"/>
      <c r="FR376" s="92"/>
      <c r="FS376" s="92"/>
      <c r="FT376" s="92"/>
      <c r="FU376" s="92"/>
      <c r="FV376" s="92"/>
      <c r="FW376" s="92"/>
      <c r="FX376" s="92"/>
      <c r="FY376" s="92"/>
      <c r="FZ376" s="92"/>
      <c r="GA376" s="92"/>
      <c r="GB376" s="92"/>
      <c r="GC376" s="92"/>
      <c r="GD376" s="92"/>
      <c r="GE376" s="92"/>
      <c r="GF376" s="92"/>
      <c r="GG376" s="92"/>
      <c r="GH376" s="92"/>
      <c r="GI376" s="92"/>
      <c r="GJ376" s="92"/>
      <c r="GK376" s="92"/>
      <c r="GL376" s="92"/>
      <c r="GM376" s="92"/>
      <c r="GN376" s="92"/>
      <c r="GO376" s="92"/>
      <c r="GP376" s="92"/>
      <c r="GQ376" s="92"/>
      <c r="GR376" s="92"/>
      <c r="GS376" s="92"/>
      <c r="GT376" s="92"/>
      <c r="GU376" s="92"/>
      <c r="GV376" s="92"/>
      <c r="GW376" s="92"/>
      <c r="GX376" s="92"/>
      <c r="GY376" s="92"/>
      <c r="GZ376" s="92"/>
      <c r="HA376" s="92"/>
      <c r="HB376" s="92"/>
      <c r="HC376" s="92"/>
      <c r="HD376" s="92"/>
      <c r="HE376" s="92"/>
      <c r="HF376" s="92"/>
      <c r="HG376" s="92"/>
      <c r="HH376" s="92"/>
      <c r="HI376" s="92"/>
      <c r="HJ376" s="92"/>
      <c r="HK376" s="92"/>
      <c r="HL376" s="92"/>
      <c r="HM376" s="92"/>
      <c r="HN376" s="92"/>
      <c r="HO376" s="92"/>
      <c r="HP376" s="92"/>
      <c r="HQ376" s="92"/>
      <c r="HR376" s="92"/>
      <c r="HS376" s="92"/>
      <c r="HT376" s="92"/>
      <c r="HU376" s="92"/>
      <c r="HV376" s="92"/>
      <c r="HW376" s="92"/>
      <c r="HX376" s="92"/>
      <c r="HY376" s="92"/>
      <c r="HZ376" s="92"/>
      <c r="IA376" s="92"/>
      <c r="IB376" s="92"/>
      <c r="IC376" s="92"/>
      <c r="ID376" s="92"/>
      <c r="IE376" s="92"/>
      <c r="IF376" s="92"/>
      <c r="IG376" s="92"/>
      <c r="IH376" s="92"/>
      <c r="II376" s="92"/>
      <c r="IJ376" s="92"/>
      <c r="IK376" s="92"/>
      <c r="IL376" s="92"/>
      <c r="IM376" s="92"/>
      <c r="IN376" s="92"/>
      <c r="IO376" s="92"/>
      <c r="IP376" s="92"/>
      <c r="IQ376" s="92"/>
      <c r="IR376" s="92"/>
      <c r="IS376" s="92"/>
      <c r="IT376" s="92"/>
      <c r="IU376" s="92"/>
      <c r="IV376" s="92"/>
      <c r="IW376" s="92"/>
      <c r="IX376" s="92"/>
      <c r="IY376" s="92"/>
      <c r="IZ376" s="92"/>
      <c r="JA376" s="92"/>
      <c r="JB376" s="92"/>
      <c r="JC376" s="92"/>
      <c r="JD376" s="92"/>
      <c r="JE376" s="92"/>
      <c r="JF376" s="92"/>
      <c r="JG376" s="92"/>
      <c r="JH376" s="92"/>
      <c r="JI376" s="92"/>
      <c r="JJ376" s="92"/>
      <c r="JK376" s="92"/>
      <c r="JL376" s="92"/>
      <c r="JM376" s="92"/>
      <c r="JN376" s="92"/>
      <c r="JO376" s="92"/>
      <c r="JP376" s="92"/>
      <c r="JQ376" s="92"/>
      <c r="JR376" s="92"/>
      <c r="JS376" s="92"/>
      <c r="JT376" s="92"/>
      <c r="JU376" s="92"/>
      <c r="JV376" s="92"/>
      <c r="JW376" s="92"/>
      <c r="JX376" s="92"/>
      <c r="JY376" s="92"/>
      <c r="JZ376" s="92"/>
      <c r="KA376" s="92"/>
      <c r="KB376" s="92"/>
      <c r="KC376" s="92"/>
      <c r="KD376" s="92"/>
      <c r="KE376" s="92"/>
      <c r="KF376" s="92"/>
      <c r="KG376" s="92"/>
      <c r="KH376" s="92"/>
      <c r="KI376" s="92"/>
      <c r="KJ376" s="92"/>
      <c r="KK376" s="92"/>
      <c r="KL376" s="92"/>
      <c r="KM376" s="92"/>
      <c r="KN376" s="92"/>
      <c r="KO376" s="92"/>
      <c r="KP376" s="92"/>
      <c r="KQ376" s="92"/>
      <c r="KR376" s="92"/>
      <c r="KS376" s="92"/>
      <c r="KT376" s="92"/>
      <c r="KU376" s="92"/>
      <c r="KV376" s="92"/>
      <c r="KW376" s="92"/>
      <c r="KX376" s="92"/>
      <c r="KY376" s="92"/>
      <c r="KZ376" s="92"/>
      <c r="LA376" s="92"/>
      <c r="LB376" s="92"/>
      <c r="LC376" s="92"/>
      <c r="LD376" s="92"/>
      <c r="LE376" s="92"/>
      <c r="LF376" s="92"/>
      <c r="LG376" s="92"/>
      <c r="LH376" s="92"/>
      <c r="LI376" s="92"/>
      <c r="LJ376" s="92"/>
      <c r="LK376" s="92"/>
      <c r="LL376" s="92"/>
      <c r="LM376" s="92"/>
      <c r="LN376" s="92"/>
      <c r="LO376" s="92"/>
      <c r="LP376" s="92"/>
      <c r="LQ376" s="92"/>
      <c r="LR376" s="92"/>
      <c r="LS376" s="92"/>
      <c r="LT376" s="92"/>
      <c r="LU376" s="92"/>
      <c r="LV376" s="92"/>
      <c r="LW376" s="92"/>
      <c r="LX376" s="92"/>
      <c r="LY376" s="92"/>
      <c r="LZ376" s="92"/>
      <c r="MA376" s="92"/>
      <c r="MB376" s="92"/>
      <c r="MC376" s="92"/>
      <c r="MD376" s="92"/>
      <c r="ME376" s="92"/>
      <c r="MF376" s="92"/>
      <c r="MG376" s="92"/>
      <c r="MH376" s="92"/>
      <c r="MI376" s="92"/>
      <c r="MJ376" s="92"/>
      <c r="MK376" s="92"/>
      <c r="ML376" s="92"/>
      <c r="MM376" s="92"/>
      <c r="MN376" s="92"/>
      <c r="MO376" s="92"/>
      <c r="MP376" s="92"/>
      <c r="MQ376" s="92"/>
      <c r="MR376" s="92"/>
      <c r="MS376" s="92"/>
      <c r="MT376" s="92"/>
      <c r="MU376" s="92"/>
      <c r="MV376" s="92"/>
      <c r="MW376" s="92"/>
      <c r="MX376" s="92"/>
      <c r="MY376" s="92"/>
      <c r="MZ376" s="92"/>
      <c r="NA376" s="92"/>
      <c r="NB376" s="92"/>
      <c r="NC376" s="92"/>
      <c r="ND376" s="92"/>
      <c r="NE376" s="92"/>
      <c r="NF376" s="92"/>
      <c r="NG376" s="92"/>
      <c r="NH376" s="92"/>
      <c r="NI376" s="92"/>
      <c r="NJ376" s="92"/>
      <c r="NK376" s="92"/>
      <c r="NL376" s="92"/>
      <c r="NM376" s="92"/>
      <c r="NN376" s="92"/>
      <c r="NO376" s="92"/>
      <c r="NP376" s="92"/>
      <c r="NQ376" s="92"/>
      <c r="NR376" s="92"/>
      <c r="NS376" s="92"/>
      <c r="NT376" s="92"/>
      <c r="NU376" s="92"/>
      <c r="NV376" s="92"/>
      <c r="NW376" s="92"/>
      <c r="NX376" s="92"/>
      <c r="NY376" s="92"/>
      <c r="NZ376" s="92"/>
      <c r="OA376" s="92"/>
      <c r="OB376" s="92"/>
      <c r="OC376" s="92"/>
      <c r="OD376" s="92"/>
      <c r="OE376" s="92"/>
      <c r="OF376" s="92"/>
      <c r="OG376" s="92"/>
      <c r="OH376" s="92"/>
      <c r="OI376" s="92"/>
      <c r="OJ376" s="92"/>
      <c r="OK376" s="92"/>
      <c r="OL376" s="92"/>
      <c r="OM376" s="92"/>
      <c r="ON376" s="92"/>
      <c r="OO376" s="92"/>
      <c r="OP376" s="92"/>
      <c r="OQ376" s="92"/>
      <c r="OR376" s="92"/>
      <c r="OS376" s="92"/>
      <c r="OT376" s="92"/>
      <c r="OU376" s="92"/>
      <c r="OV376" s="92"/>
      <c r="OW376" s="92"/>
      <c r="OX376" s="92"/>
      <c r="OY376" s="92"/>
      <c r="OZ376" s="92"/>
      <c r="PA376" s="92"/>
      <c r="PB376" s="92"/>
      <c r="PC376" s="92"/>
      <c r="PD376" s="92"/>
      <c r="PE376" s="92"/>
      <c r="PF376" s="92"/>
      <c r="PG376" s="92"/>
      <c r="PH376" s="92"/>
      <c r="PI376" s="92"/>
      <c r="PJ376" s="92"/>
      <c r="PK376" s="92"/>
      <c r="PL376" s="92"/>
      <c r="PM376" s="92"/>
      <c r="PN376" s="92"/>
      <c r="PO376" s="92"/>
      <c r="PP376" s="92"/>
      <c r="PQ376" s="92"/>
      <c r="PR376" s="92"/>
      <c r="PS376" s="92"/>
      <c r="PT376" s="92"/>
      <c r="PU376" s="92"/>
      <c r="PV376" s="92"/>
      <c r="PW376" s="92"/>
      <c r="PX376" s="92"/>
      <c r="PY376" s="92"/>
      <c r="PZ376" s="92"/>
      <c r="QA376" s="92"/>
      <c r="QB376" s="92"/>
      <c r="QC376" s="92"/>
      <c r="QD376" s="92"/>
      <c r="QE376" s="92"/>
      <c r="QF376" s="92"/>
      <c r="QG376" s="92"/>
      <c r="QH376" s="92"/>
      <c r="QI376" s="92"/>
      <c r="QJ376" s="92"/>
      <c r="QK376" s="92"/>
      <c r="QL376" s="92"/>
      <c r="QM376" s="92"/>
      <c r="QN376" s="92"/>
      <c r="QO376" s="92"/>
      <c r="QP376" s="92"/>
      <c r="QQ376" s="92"/>
      <c r="QR376" s="92"/>
      <c r="QS376" s="92"/>
      <c r="QT376" s="92"/>
      <c r="QU376" s="92"/>
      <c r="QV376" s="92"/>
      <c r="QW376" s="92"/>
      <c r="QX376" s="92"/>
      <c r="QY376" s="92"/>
      <c r="QZ376" s="92"/>
      <c r="RA376" s="92"/>
      <c r="RB376" s="92"/>
      <c r="RC376" s="92"/>
      <c r="RD376" s="92"/>
      <c r="RE376" s="92"/>
      <c r="RF376" s="92"/>
      <c r="RG376" s="92"/>
      <c r="RH376" s="92"/>
      <c r="RI376" s="92"/>
      <c r="RJ376" s="92"/>
      <c r="RK376" s="92"/>
      <c r="RL376" s="92"/>
      <c r="RM376" s="92"/>
      <c r="RN376" s="92"/>
      <c r="RO376" s="92"/>
      <c r="RP376" s="92"/>
      <c r="RQ376" s="92"/>
      <c r="RR376" s="92"/>
      <c r="RS376" s="92"/>
      <c r="RT376" s="92"/>
      <c r="RU376" s="92"/>
      <c r="RV376" s="92"/>
      <c r="RW376" s="92"/>
      <c r="RX376" s="92"/>
      <c r="RY376" s="92"/>
      <c r="RZ376" s="92"/>
      <c r="SA376" s="92"/>
      <c r="SB376" s="92"/>
      <c r="SC376" s="92"/>
      <c r="SD376" s="92"/>
      <c r="SE376" s="92"/>
      <c r="SF376" s="92"/>
      <c r="SG376" s="92"/>
      <c r="SH376" s="92"/>
      <c r="SI376" s="92"/>
      <c r="SJ376" s="92"/>
      <c r="SK376" s="92"/>
      <c r="SL376" s="92"/>
      <c r="SM376" s="92"/>
      <c r="SN376" s="92"/>
      <c r="SO376" s="92"/>
      <c r="SP376" s="92"/>
      <c r="SQ376" s="92"/>
      <c r="SR376" s="92"/>
      <c r="SS376" s="92"/>
      <c r="ST376" s="92"/>
      <c r="SU376" s="92"/>
      <c r="SV376" s="92"/>
      <c r="SW376" s="92"/>
      <c r="SX376" s="92"/>
      <c r="SY376" s="92"/>
      <c r="SZ376" s="92"/>
      <c r="TA376" s="92"/>
      <c r="TB376" s="92"/>
      <c r="TC376" s="92"/>
      <c r="TD376" s="92"/>
      <c r="TE376" s="92"/>
      <c r="TF376" s="92"/>
      <c r="TG376" s="92"/>
      <c r="TH376" s="92"/>
      <c r="TI376" s="92"/>
      <c r="TJ376" s="92"/>
      <c r="TK376" s="92"/>
      <c r="TL376" s="92"/>
      <c r="TM376" s="92"/>
      <c r="TN376" s="92"/>
      <c r="TO376" s="92"/>
      <c r="TP376" s="92"/>
      <c r="TQ376" s="92"/>
      <c r="TR376" s="92"/>
      <c r="TS376" s="92"/>
      <c r="TT376" s="92"/>
      <c r="TU376" s="92"/>
      <c r="TV376" s="92"/>
      <c r="TW376" s="92"/>
      <c r="TX376" s="92"/>
      <c r="TY376" s="92"/>
      <c r="TZ376" s="92"/>
      <c r="UA376" s="92"/>
      <c r="UB376" s="92"/>
      <c r="UC376" s="92"/>
      <c r="UD376" s="92"/>
      <c r="UE376" s="92"/>
      <c r="UF376" s="92"/>
      <c r="UG376" s="92"/>
      <c r="UH376" s="92"/>
      <c r="UI376" s="92"/>
      <c r="UJ376" s="92"/>
      <c r="UK376" s="92"/>
      <c r="UL376" s="92"/>
      <c r="UM376" s="92"/>
      <c r="UN376" s="92"/>
      <c r="UO376" s="92"/>
      <c r="UP376" s="92"/>
      <c r="UQ376" s="92"/>
      <c r="UR376" s="92"/>
      <c r="US376" s="92"/>
      <c r="UT376" s="92"/>
      <c r="UU376" s="92"/>
      <c r="UV376" s="92"/>
      <c r="UW376" s="92"/>
      <c r="UX376" s="92"/>
      <c r="UY376" s="92"/>
      <c r="UZ376" s="92"/>
      <c r="VA376" s="92"/>
      <c r="VB376" s="92"/>
      <c r="VC376" s="92"/>
      <c r="VD376" s="92"/>
      <c r="VE376" s="92"/>
      <c r="VF376" s="92"/>
      <c r="VG376" s="92"/>
      <c r="VH376" s="92"/>
      <c r="VI376" s="92"/>
      <c r="VJ376" s="92"/>
      <c r="VK376" s="92"/>
      <c r="VL376" s="92"/>
      <c r="VM376" s="92"/>
      <c r="VN376" s="92"/>
      <c r="VO376" s="92"/>
      <c r="VP376" s="92"/>
      <c r="VQ376" s="92"/>
      <c r="VR376" s="92"/>
      <c r="VS376" s="92"/>
      <c r="VT376" s="92"/>
      <c r="VU376" s="92"/>
      <c r="VV376" s="92"/>
      <c r="VW376" s="92"/>
      <c r="VX376" s="92"/>
      <c r="VY376" s="92"/>
      <c r="VZ376" s="92"/>
      <c r="WA376" s="92"/>
      <c r="WB376" s="92"/>
      <c r="WC376" s="92"/>
      <c r="WD376" s="92"/>
      <c r="WE376" s="92"/>
      <c r="WF376" s="92"/>
      <c r="WG376" s="92"/>
      <c r="WH376" s="92"/>
      <c r="WI376" s="92"/>
      <c r="WJ376" s="92"/>
      <c r="WK376" s="92"/>
      <c r="WL376" s="92"/>
      <c r="WM376" s="92"/>
      <c r="WN376" s="92"/>
      <c r="WO376" s="92"/>
      <c r="WP376" s="92"/>
      <c r="WQ376" s="92"/>
      <c r="WR376" s="92"/>
      <c r="WS376" s="92"/>
      <c r="WT376" s="92"/>
      <c r="WU376" s="92"/>
      <c r="WV376" s="92"/>
      <c r="WW376" s="92"/>
      <c r="WX376" s="92"/>
      <c r="WY376" s="92"/>
      <c r="WZ376" s="92"/>
      <c r="XA376" s="92"/>
      <c r="XB376" s="92"/>
      <c r="XC376" s="92"/>
      <c r="XD376" s="92"/>
      <c r="XE376" s="92"/>
      <c r="XF376" s="92"/>
      <c r="XG376" s="92"/>
      <c r="XH376" s="92"/>
      <c r="XI376" s="92"/>
      <c r="XJ376" s="92"/>
      <c r="XK376" s="92"/>
      <c r="XL376" s="92"/>
      <c r="XM376" s="92"/>
      <c r="XN376" s="92"/>
      <c r="XO376" s="92"/>
      <c r="XP376" s="92"/>
      <c r="XQ376" s="92"/>
      <c r="XR376" s="92"/>
      <c r="XS376" s="92"/>
      <c r="XT376" s="92"/>
      <c r="XU376" s="92"/>
      <c r="XV376" s="92"/>
      <c r="XW376" s="92"/>
      <c r="XX376" s="92"/>
      <c r="XY376" s="92"/>
      <c r="XZ376" s="92"/>
      <c r="YA376" s="92"/>
      <c r="YB376" s="92"/>
      <c r="YC376" s="92"/>
      <c r="YD376" s="92"/>
      <c r="YE376" s="92"/>
      <c r="YF376" s="92"/>
      <c r="YG376" s="92"/>
      <c r="YH376" s="92"/>
      <c r="YI376" s="92"/>
      <c r="YJ376" s="92"/>
      <c r="YK376" s="92"/>
      <c r="YL376" s="92"/>
      <c r="YM376" s="92"/>
      <c r="YN376" s="92"/>
      <c r="YO376" s="92"/>
      <c r="YP376" s="92"/>
      <c r="YQ376" s="92"/>
      <c r="YR376" s="92"/>
      <c r="YS376" s="92"/>
      <c r="YT376" s="92"/>
      <c r="YU376" s="92"/>
      <c r="YV376" s="92"/>
      <c r="YW376" s="92"/>
      <c r="YX376" s="92"/>
      <c r="YY376" s="92"/>
      <c r="YZ376" s="92"/>
      <c r="ZA376" s="92"/>
      <c r="ZB376" s="92"/>
      <c r="ZC376" s="92"/>
      <c r="ZD376" s="92"/>
      <c r="ZE376" s="92"/>
      <c r="ZF376" s="92"/>
      <c r="ZG376" s="92"/>
      <c r="ZH376" s="92"/>
      <c r="ZI376" s="92"/>
      <c r="ZJ376" s="92"/>
      <c r="ZK376" s="92"/>
      <c r="ZL376" s="92"/>
      <c r="ZM376" s="92"/>
      <c r="ZN376" s="92"/>
      <c r="ZO376" s="92"/>
      <c r="ZP376" s="92"/>
      <c r="ZQ376" s="92"/>
      <c r="ZR376" s="92"/>
      <c r="ZS376" s="92"/>
      <c r="ZT376" s="92"/>
      <c r="ZU376" s="92"/>
      <c r="ZV376" s="92"/>
      <c r="ZW376" s="92"/>
      <c r="ZX376" s="92"/>
      <c r="ZY376" s="92"/>
      <c r="ZZ376" s="92"/>
      <c r="AAA376" s="92"/>
      <c r="AAB376" s="92"/>
      <c r="AAC376" s="92"/>
      <c r="AAD376" s="92"/>
      <c r="AAE376" s="92"/>
      <c r="AAF376" s="92"/>
      <c r="AAG376" s="92"/>
      <c r="AAH376" s="92"/>
      <c r="AAI376" s="92"/>
      <c r="AAJ376" s="92"/>
      <c r="AAK376" s="92"/>
      <c r="AAL376" s="92"/>
      <c r="AAM376" s="92"/>
      <c r="AAN376" s="92"/>
      <c r="AAO376" s="92"/>
      <c r="AAP376" s="92"/>
      <c r="AAQ376" s="92"/>
      <c r="AAR376" s="92"/>
      <c r="AAS376" s="92"/>
      <c r="AAT376" s="92"/>
      <c r="AAU376" s="92"/>
      <c r="AAV376" s="92"/>
      <c r="AAW376" s="92"/>
      <c r="AAX376" s="92"/>
      <c r="AAY376" s="92"/>
      <c r="AAZ376" s="92"/>
      <c r="ABA376" s="92"/>
      <c r="ABB376" s="92"/>
      <c r="ABC376" s="92"/>
      <c r="ABD376" s="92"/>
      <c r="ABE376" s="92"/>
      <c r="ABF376" s="92"/>
      <c r="ABG376" s="92"/>
      <c r="ABH376" s="92"/>
      <c r="ABI376" s="92"/>
      <c r="ABJ376" s="92"/>
      <c r="ABK376" s="92"/>
      <c r="ABL376" s="92"/>
      <c r="ABM376" s="92"/>
      <c r="ABN376" s="92"/>
      <c r="ABO376" s="92"/>
      <c r="ABP376" s="92"/>
      <c r="ABQ376" s="92"/>
      <c r="ABR376" s="92"/>
      <c r="ABS376" s="92"/>
      <c r="ABT376" s="92"/>
      <c r="ABU376" s="92"/>
      <c r="ABV376" s="92"/>
      <c r="ABW376" s="92"/>
      <c r="ABX376" s="92"/>
      <c r="ABY376" s="92"/>
      <c r="ABZ376" s="92"/>
      <c r="ACA376" s="92"/>
      <c r="ACB376" s="92"/>
      <c r="ACC376" s="92"/>
      <c r="ACD376" s="92"/>
      <c r="ACE376" s="92"/>
      <c r="ACF376" s="92"/>
      <c r="ACG376" s="92"/>
      <c r="ACH376" s="92"/>
      <c r="ACI376" s="92"/>
      <c r="ACJ376" s="92"/>
      <c r="ACK376" s="92"/>
      <c r="ACL376" s="92"/>
      <c r="ACM376" s="92"/>
      <c r="ACN376" s="92"/>
      <c r="ACO376" s="92"/>
      <c r="ACP376" s="92"/>
      <c r="ACQ376" s="92"/>
      <c r="ACR376" s="92"/>
      <c r="ACS376" s="92"/>
      <c r="ACT376" s="92"/>
      <c r="ACU376" s="92"/>
      <c r="ACV376" s="92"/>
      <c r="ACW376" s="92"/>
      <c r="ACX376" s="92"/>
      <c r="ACY376" s="92"/>
      <c r="ACZ376" s="92"/>
      <c r="ADA376" s="92"/>
      <c r="ADB376" s="92"/>
      <c r="ADC376" s="92"/>
      <c r="ADD376" s="92"/>
      <c r="ADE376" s="92"/>
      <c r="ADF376" s="92"/>
      <c r="ADG376" s="92"/>
      <c r="ADH376" s="92"/>
      <c r="ADI376" s="92"/>
      <c r="ADJ376" s="92"/>
      <c r="ADK376" s="92"/>
      <c r="ADL376" s="92"/>
      <c r="ADM376" s="92"/>
      <c r="ADN376" s="92"/>
      <c r="ADO376" s="92"/>
      <c r="ADP376" s="92"/>
      <c r="ADQ376" s="92"/>
      <c r="ADR376" s="92"/>
      <c r="ADS376" s="92"/>
      <c r="ADT376" s="92"/>
      <c r="ADU376" s="92"/>
      <c r="ADV376" s="92"/>
      <c r="ADW376" s="92"/>
      <c r="ADX376" s="92"/>
      <c r="ADY376" s="92"/>
      <c r="ADZ376" s="92"/>
      <c r="AEA376" s="92"/>
      <c r="AEB376" s="92"/>
      <c r="AEC376" s="92"/>
      <c r="AED376" s="92"/>
      <c r="AEE376" s="92"/>
      <c r="AEF376" s="92"/>
      <c r="AEG376" s="92"/>
      <c r="AEH376" s="92"/>
      <c r="AEI376" s="92"/>
      <c r="AEJ376" s="92"/>
      <c r="AEK376" s="92"/>
      <c r="AEL376" s="92"/>
      <c r="AEM376" s="92"/>
      <c r="AEN376" s="92"/>
      <c r="AEO376" s="92"/>
      <c r="AEP376" s="92"/>
      <c r="AEQ376" s="92"/>
      <c r="AER376" s="92"/>
      <c r="AES376" s="92"/>
      <c r="AET376" s="92"/>
      <c r="AEU376" s="92"/>
      <c r="AEV376" s="92"/>
      <c r="AEW376" s="92"/>
      <c r="AEX376" s="92"/>
      <c r="AEY376" s="92"/>
      <c r="AEZ376" s="92"/>
      <c r="AFA376" s="92"/>
      <c r="AFB376" s="92"/>
      <c r="AFC376" s="92"/>
      <c r="AFD376" s="92"/>
      <c r="AFE376" s="92"/>
      <c r="AFF376" s="92"/>
      <c r="AFG376" s="92"/>
      <c r="AFH376" s="92"/>
      <c r="AFI376" s="92"/>
      <c r="AFJ376" s="92"/>
      <c r="AFK376" s="92"/>
      <c r="AFL376" s="92"/>
      <c r="AFM376" s="92"/>
      <c r="AFN376" s="92"/>
      <c r="AFO376" s="92"/>
      <c r="AFP376" s="92"/>
      <c r="AFQ376" s="92"/>
      <c r="AFR376" s="92"/>
      <c r="AFS376" s="92"/>
      <c r="AFT376" s="92"/>
      <c r="AFU376" s="92"/>
      <c r="AFV376" s="92"/>
      <c r="AFW376" s="92"/>
      <c r="AFX376" s="92"/>
      <c r="AFY376" s="92"/>
      <c r="AFZ376" s="92"/>
      <c r="AGA376" s="92"/>
      <c r="AGB376" s="92"/>
      <c r="AGC376" s="92"/>
      <c r="AGD376" s="92"/>
      <c r="AGE376" s="92"/>
      <c r="AGF376" s="92"/>
      <c r="AGG376" s="92"/>
      <c r="AGH376" s="92"/>
      <c r="AGI376" s="92"/>
      <c r="AGJ376" s="92"/>
      <c r="AGK376" s="92"/>
      <c r="AGL376" s="92"/>
      <c r="AGM376" s="92"/>
      <c r="AGN376" s="92"/>
      <c r="AGO376" s="92"/>
      <c r="AGP376" s="92"/>
      <c r="AGQ376" s="92"/>
      <c r="AGR376" s="92"/>
      <c r="AGS376" s="92"/>
      <c r="AGT376" s="92"/>
      <c r="AGU376" s="92"/>
      <c r="AGV376" s="92"/>
      <c r="AGW376" s="92"/>
      <c r="AGX376" s="92"/>
      <c r="AGY376" s="92"/>
      <c r="AGZ376" s="92"/>
      <c r="AHA376" s="92"/>
      <c r="AHB376" s="92"/>
      <c r="AHC376" s="92"/>
      <c r="AHD376" s="92"/>
      <c r="AHE376" s="92"/>
      <c r="AHF376" s="92"/>
      <c r="AHG376" s="92"/>
      <c r="AHH376" s="92"/>
      <c r="AHI376" s="92"/>
      <c r="AHJ376" s="92"/>
      <c r="AHK376" s="92"/>
      <c r="AHL376" s="92"/>
      <c r="AHM376" s="92"/>
      <c r="AHN376" s="92"/>
      <c r="AHO376" s="92"/>
      <c r="AHP376" s="92"/>
      <c r="AHQ376" s="92"/>
      <c r="AHR376" s="92"/>
      <c r="AHS376" s="92"/>
      <c r="AHT376" s="92"/>
      <c r="AHU376" s="92"/>
      <c r="AHV376" s="92"/>
      <c r="AHW376" s="92"/>
      <c r="AHX376" s="92"/>
      <c r="AHY376" s="92"/>
      <c r="AHZ376" s="92"/>
      <c r="AIA376" s="92"/>
      <c r="AIB376" s="92"/>
      <c r="AIC376" s="92"/>
      <c r="AID376" s="92"/>
      <c r="AIE376" s="92"/>
      <c r="AIF376" s="92"/>
      <c r="AIG376" s="92"/>
      <c r="AIH376" s="92"/>
      <c r="AII376" s="92"/>
      <c r="AIJ376" s="92"/>
      <c r="AIK376" s="92"/>
      <c r="AIL376" s="92"/>
      <c r="AIM376" s="92"/>
      <c r="AIN376" s="92"/>
      <c r="AIO376" s="92"/>
      <c r="AIP376" s="92"/>
      <c r="AIQ376" s="92"/>
      <c r="AIR376" s="92"/>
      <c r="AIS376" s="92"/>
      <c r="AIT376" s="92"/>
      <c r="AIU376" s="92"/>
      <c r="AIV376" s="92"/>
      <c r="AIW376" s="92"/>
      <c r="AIX376" s="92"/>
      <c r="AIY376" s="92"/>
      <c r="AIZ376" s="92"/>
      <c r="AJA376" s="92"/>
      <c r="AJB376" s="92"/>
      <c r="AJC376" s="92"/>
      <c r="AJD376" s="92"/>
      <c r="AJE376" s="92"/>
      <c r="AJF376" s="92"/>
      <c r="AJG376" s="92"/>
      <c r="AJH376" s="92"/>
      <c r="AJI376" s="92"/>
      <c r="AJJ376" s="92"/>
      <c r="AJK376" s="92"/>
    </row>
    <row r="377" spans="1:947" s="515" customFormat="1" ht="12.75" customHeight="1">
      <c r="A377" s="93"/>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c r="CM377" s="92"/>
      <c r="CN377" s="92"/>
      <c r="CO377" s="92"/>
      <c r="CP377" s="92"/>
      <c r="CQ377" s="92"/>
      <c r="CR377" s="92"/>
      <c r="CS377" s="92"/>
      <c r="CT377" s="92"/>
      <c r="CU377" s="92"/>
      <c r="CV377" s="92"/>
      <c r="CW377" s="92"/>
      <c r="CX377" s="92"/>
      <c r="CY377" s="92"/>
      <c r="CZ377" s="92"/>
      <c r="DA377" s="92"/>
      <c r="DB377" s="92"/>
      <c r="DC377" s="92"/>
      <c r="DD377" s="92"/>
      <c r="DE377" s="92"/>
      <c r="DF377" s="92"/>
      <c r="DG377" s="92"/>
      <c r="DH377" s="92"/>
      <c r="DI377" s="92"/>
      <c r="DJ377" s="92"/>
      <c r="DK377" s="92"/>
      <c r="DL377" s="92"/>
      <c r="DM377" s="92"/>
      <c r="DN377" s="92"/>
      <c r="DO377" s="92"/>
      <c r="DP377" s="92"/>
      <c r="DQ377" s="92"/>
      <c r="DR377" s="92"/>
      <c r="DS377" s="92"/>
      <c r="DT377" s="92"/>
      <c r="DU377" s="92"/>
      <c r="DV377" s="92"/>
      <c r="DW377" s="92"/>
      <c r="DX377" s="92"/>
      <c r="DY377" s="92"/>
      <c r="DZ377" s="92"/>
      <c r="EA377" s="92"/>
      <c r="EB377" s="92"/>
      <c r="EC377" s="92"/>
      <c r="ED377" s="92"/>
      <c r="EE377" s="92"/>
      <c r="EF377" s="92"/>
      <c r="EG377" s="92"/>
      <c r="EH377" s="92"/>
      <c r="EI377" s="92"/>
      <c r="EJ377" s="92"/>
      <c r="EK377" s="92"/>
      <c r="EL377" s="92"/>
      <c r="EM377" s="92"/>
      <c r="EN377" s="92"/>
      <c r="EO377" s="92"/>
      <c r="EP377" s="92"/>
      <c r="EQ377" s="92"/>
      <c r="ER377" s="92"/>
      <c r="ES377" s="92"/>
      <c r="ET377" s="92"/>
      <c r="EU377" s="92"/>
      <c r="EV377" s="92"/>
      <c r="EW377" s="92"/>
      <c r="EX377" s="92"/>
      <c r="EY377" s="92"/>
      <c r="EZ377" s="92"/>
      <c r="FA377" s="92"/>
      <c r="FB377" s="92"/>
      <c r="FC377" s="92"/>
      <c r="FD377" s="92"/>
      <c r="FE377" s="92"/>
      <c r="FF377" s="92"/>
      <c r="FG377" s="92"/>
      <c r="FH377" s="92"/>
      <c r="FI377" s="92"/>
      <c r="FJ377" s="92"/>
      <c r="FK377" s="92"/>
      <c r="FL377" s="92"/>
      <c r="FM377" s="92"/>
      <c r="FN377" s="92"/>
      <c r="FO377" s="92"/>
      <c r="FP377" s="92"/>
      <c r="FQ377" s="92"/>
      <c r="FR377" s="92"/>
      <c r="FS377" s="92"/>
      <c r="FT377" s="92"/>
      <c r="FU377" s="92"/>
      <c r="FV377" s="92"/>
      <c r="FW377" s="92"/>
      <c r="FX377" s="92"/>
      <c r="FY377" s="92"/>
      <c r="FZ377" s="92"/>
      <c r="GA377" s="92"/>
      <c r="GB377" s="92"/>
      <c r="GC377" s="92"/>
      <c r="GD377" s="92"/>
      <c r="GE377" s="92"/>
      <c r="GF377" s="92"/>
      <c r="GG377" s="92"/>
      <c r="GH377" s="92"/>
      <c r="GI377" s="92"/>
      <c r="GJ377" s="92"/>
      <c r="GK377" s="92"/>
      <c r="GL377" s="92"/>
      <c r="GM377" s="92"/>
      <c r="GN377" s="92"/>
      <c r="GO377" s="92"/>
      <c r="GP377" s="92"/>
      <c r="GQ377" s="92"/>
      <c r="GR377" s="92"/>
      <c r="GS377" s="92"/>
      <c r="GT377" s="92"/>
      <c r="GU377" s="92"/>
      <c r="GV377" s="92"/>
      <c r="GW377" s="92"/>
      <c r="GX377" s="92"/>
      <c r="GY377" s="92"/>
      <c r="GZ377" s="92"/>
      <c r="HA377" s="92"/>
      <c r="HB377" s="92"/>
      <c r="HC377" s="92"/>
      <c r="HD377" s="92"/>
      <c r="HE377" s="92"/>
      <c r="HF377" s="92"/>
      <c r="HG377" s="92"/>
      <c r="HH377" s="92"/>
      <c r="HI377" s="92"/>
      <c r="HJ377" s="92"/>
      <c r="HK377" s="92"/>
      <c r="HL377" s="92"/>
      <c r="HM377" s="92"/>
      <c r="HN377" s="92"/>
      <c r="HO377" s="92"/>
      <c r="HP377" s="92"/>
      <c r="HQ377" s="92"/>
      <c r="HR377" s="92"/>
      <c r="HS377" s="92"/>
      <c r="HT377" s="92"/>
      <c r="HU377" s="92"/>
      <c r="HV377" s="92"/>
      <c r="HW377" s="92"/>
      <c r="HX377" s="92"/>
      <c r="HY377" s="92"/>
      <c r="HZ377" s="92"/>
      <c r="IA377" s="92"/>
      <c r="IB377" s="92"/>
      <c r="IC377" s="92"/>
      <c r="ID377" s="92"/>
      <c r="IE377" s="92"/>
      <c r="IF377" s="92"/>
      <c r="IG377" s="92"/>
      <c r="IH377" s="92"/>
      <c r="II377" s="92"/>
      <c r="IJ377" s="92"/>
      <c r="IK377" s="92"/>
      <c r="IL377" s="92"/>
      <c r="IM377" s="92"/>
      <c r="IN377" s="92"/>
      <c r="IO377" s="92"/>
      <c r="IP377" s="92"/>
      <c r="IQ377" s="92"/>
      <c r="IR377" s="92"/>
      <c r="IS377" s="92"/>
      <c r="IT377" s="92"/>
      <c r="IU377" s="92"/>
      <c r="IV377" s="92"/>
      <c r="IW377" s="92"/>
      <c r="IX377" s="92"/>
      <c r="IY377" s="92"/>
      <c r="IZ377" s="92"/>
      <c r="JA377" s="92"/>
      <c r="JB377" s="92"/>
      <c r="JC377" s="92"/>
      <c r="JD377" s="92"/>
      <c r="JE377" s="92"/>
      <c r="JF377" s="92"/>
      <c r="JG377" s="92"/>
      <c r="JH377" s="92"/>
      <c r="JI377" s="92"/>
      <c r="JJ377" s="92"/>
      <c r="JK377" s="92"/>
      <c r="JL377" s="92"/>
      <c r="JM377" s="92"/>
      <c r="JN377" s="92"/>
      <c r="JO377" s="92"/>
      <c r="JP377" s="92"/>
      <c r="JQ377" s="92"/>
      <c r="JR377" s="92"/>
      <c r="JS377" s="92"/>
      <c r="JT377" s="92"/>
      <c r="JU377" s="92"/>
      <c r="JV377" s="92"/>
      <c r="JW377" s="92"/>
      <c r="JX377" s="92"/>
      <c r="JY377" s="92"/>
      <c r="JZ377" s="92"/>
      <c r="KA377" s="92"/>
      <c r="KB377" s="92"/>
      <c r="KC377" s="92"/>
      <c r="KD377" s="92"/>
      <c r="KE377" s="92"/>
      <c r="KF377" s="92"/>
      <c r="KG377" s="92"/>
      <c r="KH377" s="92"/>
      <c r="KI377" s="92"/>
      <c r="KJ377" s="92"/>
      <c r="KK377" s="92"/>
      <c r="KL377" s="92"/>
      <c r="KM377" s="92"/>
      <c r="KN377" s="92"/>
      <c r="KO377" s="92"/>
      <c r="KP377" s="92"/>
      <c r="KQ377" s="92"/>
      <c r="KR377" s="92"/>
      <c r="KS377" s="92"/>
      <c r="KT377" s="92"/>
      <c r="KU377" s="92"/>
      <c r="KV377" s="92"/>
      <c r="KW377" s="92"/>
      <c r="KX377" s="92"/>
      <c r="KY377" s="92"/>
      <c r="KZ377" s="92"/>
      <c r="LA377" s="92"/>
      <c r="LB377" s="92"/>
      <c r="LC377" s="92"/>
      <c r="LD377" s="92"/>
      <c r="LE377" s="92"/>
      <c r="LF377" s="92"/>
      <c r="LG377" s="92"/>
      <c r="LH377" s="92"/>
      <c r="LI377" s="92"/>
      <c r="LJ377" s="92"/>
      <c r="LK377" s="92"/>
      <c r="LL377" s="92"/>
      <c r="LM377" s="92"/>
      <c r="LN377" s="92"/>
      <c r="LO377" s="92"/>
      <c r="LP377" s="92"/>
      <c r="LQ377" s="92"/>
      <c r="LR377" s="92"/>
      <c r="LS377" s="92"/>
      <c r="LT377" s="92"/>
      <c r="LU377" s="92"/>
      <c r="LV377" s="92"/>
      <c r="LW377" s="92"/>
      <c r="LX377" s="92"/>
      <c r="LY377" s="92"/>
      <c r="LZ377" s="92"/>
      <c r="MA377" s="92"/>
      <c r="MB377" s="92"/>
      <c r="MC377" s="92"/>
      <c r="MD377" s="92"/>
      <c r="ME377" s="92"/>
      <c r="MF377" s="92"/>
      <c r="MG377" s="92"/>
      <c r="MH377" s="92"/>
      <c r="MI377" s="92"/>
      <c r="MJ377" s="92"/>
      <c r="MK377" s="92"/>
      <c r="ML377" s="92"/>
      <c r="MM377" s="92"/>
      <c r="MN377" s="92"/>
      <c r="MO377" s="92"/>
      <c r="MP377" s="92"/>
      <c r="MQ377" s="92"/>
      <c r="MR377" s="92"/>
      <c r="MS377" s="92"/>
      <c r="MT377" s="92"/>
      <c r="MU377" s="92"/>
      <c r="MV377" s="92"/>
      <c r="MW377" s="92"/>
      <c r="MX377" s="92"/>
      <c r="MY377" s="92"/>
      <c r="MZ377" s="92"/>
      <c r="NA377" s="92"/>
      <c r="NB377" s="92"/>
      <c r="NC377" s="92"/>
      <c r="ND377" s="92"/>
      <c r="NE377" s="92"/>
      <c r="NF377" s="92"/>
      <c r="NG377" s="92"/>
      <c r="NH377" s="92"/>
      <c r="NI377" s="92"/>
      <c r="NJ377" s="92"/>
      <c r="NK377" s="92"/>
      <c r="NL377" s="92"/>
      <c r="NM377" s="92"/>
      <c r="NN377" s="92"/>
      <c r="NO377" s="92"/>
      <c r="NP377" s="92"/>
      <c r="NQ377" s="92"/>
      <c r="NR377" s="92"/>
      <c r="NS377" s="92"/>
      <c r="NT377" s="92"/>
      <c r="NU377" s="92"/>
      <c r="NV377" s="92"/>
      <c r="NW377" s="92"/>
      <c r="NX377" s="92"/>
      <c r="NY377" s="92"/>
      <c r="NZ377" s="92"/>
      <c r="OA377" s="92"/>
      <c r="OB377" s="92"/>
      <c r="OC377" s="92"/>
      <c r="OD377" s="92"/>
      <c r="OE377" s="92"/>
      <c r="OF377" s="92"/>
      <c r="OG377" s="92"/>
      <c r="OH377" s="92"/>
      <c r="OI377" s="92"/>
      <c r="OJ377" s="92"/>
      <c r="OK377" s="92"/>
      <c r="OL377" s="92"/>
      <c r="OM377" s="92"/>
      <c r="ON377" s="92"/>
      <c r="OO377" s="92"/>
      <c r="OP377" s="92"/>
      <c r="OQ377" s="92"/>
      <c r="OR377" s="92"/>
      <c r="OS377" s="92"/>
      <c r="OT377" s="92"/>
      <c r="OU377" s="92"/>
      <c r="OV377" s="92"/>
      <c r="OW377" s="92"/>
      <c r="OX377" s="92"/>
      <c r="OY377" s="92"/>
      <c r="OZ377" s="92"/>
      <c r="PA377" s="92"/>
      <c r="PB377" s="92"/>
      <c r="PC377" s="92"/>
      <c r="PD377" s="92"/>
      <c r="PE377" s="92"/>
      <c r="PF377" s="92"/>
      <c r="PG377" s="92"/>
      <c r="PH377" s="92"/>
      <c r="PI377" s="92"/>
      <c r="PJ377" s="92"/>
      <c r="PK377" s="92"/>
      <c r="PL377" s="92"/>
      <c r="PM377" s="92"/>
      <c r="PN377" s="92"/>
      <c r="PO377" s="92"/>
      <c r="PP377" s="92"/>
      <c r="PQ377" s="92"/>
      <c r="PR377" s="92"/>
      <c r="PS377" s="92"/>
      <c r="PT377" s="92"/>
      <c r="PU377" s="92"/>
      <c r="PV377" s="92"/>
      <c r="PW377" s="92"/>
      <c r="PX377" s="92"/>
      <c r="PY377" s="92"/>
      <c r="PZ377" s="92"/>
      <c r="QA377" s="92"/>
      <c r="QB377" s="92"/>
      <c r="QC377" s="92"/>
      <c r="QD377" s="92"/>
      <c r="QE377" s="92"/>
      <c r="QF377" s="92"/>
      <c r="QG377" s="92"/>
      <c r="QH377" s="92"/>
      <c r="QI377" s="92"/>
      <c r="QJ377" s="92"/>
      <c r="QK377" s="92"/>
      <c r="QL377" s="92"/>
      <c r="QM377" s="92"/>
      <c r="QN377" s="92"/>
      <c r="QO377" s="92"/>
      <c r="QP377" s="92"/>
      <c r="QQ377" s="92"/>
      <c r="QR377" s="92"/>
      <c r="QS377" s="92"/>
      <c r="QT377" s="92"/>
      <c r="QU377" s="92"/>
      <c r="QV377" s="92"/>
      <c r="QW377" s="92"/>
      <c r="QX377" s="92"/>
      <c r="QY377" s="92"/>
      <c r="QZ377" s="92"/>
      <c r="RA377" s="92"/>
      <c r="RB377" s="92"/>
      <c r="RC377" s="92"/>
      <c r="RD377" s="92"/>
      <c r="RE377" s="92"/>
      <c r="RF377" s="92"/>
      <c r="RG377" s="92"/>
      <c r="RH377" s="92"/>
      <c r="RI377" s="92"/>
      <c r="RJ377" s="92"/>
      <c r="RK377" s="92"/>
      <c r="RL377" s="92"/>
      <c r="RM377" s="92"/>
      <c r="RN377" s="92"/>
      <c r="RO377" s="92"/>
      <c r="RP377" s="92"/>
      <c r="RQ377" s="92"/>
      <c r="RR377" s="92"/>
      <c r="RS377" s="92"/>
      <c r="RT377" s="92"/>
      <c r="RU377" s="92"/>
      <c r="RV377" s="92"/>
      <c r="RW377" s="92"/>
      <c r="RX377" s="92"/>
      <c r="RY377" s="92"/>
      <c r="RZ377" s="92"/>
      <c r="SA377" s="92"/>
      <c r="SB377" s="92"/>
      <c r="SC377" s="92"/>
      <c r="SD377" s="92"/>
      <c r="SE377" s="92"/>
      <c r="SF377" s="92"/>
      <c r="SG377" s="92"/>
      <c r="SH377" s="92"/>
      <c r="SI377" s="92"/>
      <c r="SJ377" s="92"/>
      <c r="SK377" s="92"/>
      <c r="SL377" s="92"/>
      <c r="SM377" s="92"/>
      <c r="SN377" s="92"/>
      <c r="SO377" s="92"/>
      <c r="SP377" s="92"/>
      <c r="SQ377" s="92"/>
      <c r="SR377" s="92"/>
      <c r="SS377" s="92"/>
      <c r="ST377" s="92"/>
      <c r="SU377" s="92"/>
      <c r="SV377" s="92"/>
      <c r="SW377" s="92"/>
      <c r="SX377" s="92"/>
      <c r="SY377" s="92"/>
      <c r="SZ377" s="92"/>
      <c r="TA377" s="92"/>
      <c r="TB377" s="92"/>
      <c r="TC377" s="92"/>
      <c r="TD377" s="92"/>
      <c r="TE377" s="92"/>
      <c r="TF377" s="92"/>
      <c r="TG377" s="92"/>
      <c r="TH377" s="92"/>
      <c r="TI377" s="92"/>
      <c r="TJ377" s="92"/>
      <c r="TK377" s="92"/>
      <c r="TL377" s="92"/>
      <c r="TM377" s="92"/>
      <c r="TN377" s="92"/>
      <c r="TO377" s="92"/>
      <c r="TP377" s="92"/>
      <c r="TQ377" s="92"/>
      <c r="TR377" s="92"/>
      <c r="TS377" s="92"/>
      <c r="TT377" s="92"/>
      <c r="TU377" s="92"/>
      <c r="TV377" s="92"/>
      <c r="TW377" s="92"/>
      <c r="TX377" s="92"/>
      <c r="TY377" s="92"/>
      <c r="TZ377" s="92"/>
      <c r="UA377" s="92"/>
      <c r="UB377" s="92"/>
      <c r="UC377" s="92"/>
      <c r="UD377" s="92"/>
      <c r="UE377" s="92"/>
      <c r="UF377" s="92"/>
      <c r="UG377" s="92"/>
      <c r="UH377" s="92"/>
      <c r="UI377" s="92"/>
      <c r="UJ377" s="92"/>
      <c r="UK377" s="92"/>
      <c r="UL377" s="92"/>
      <c r="UM377" s="92"/>
      <c r="UN377" s="92"/>
      <c r="UO377" s="92"/>
      <c r="UP377" s="92"/>
      <c r="UQ377" s="92"/>
      <c r="UR377" s="92"/>
      <c r="US377" s="92"/>
      <c r="UT377" s="92"/>
      <c r="UU377" s="92"/>
      <c r="UV377" s="92"/>
      <c r="UW377" s="92"/>
      <c r="UX377" s="92"/>
      <c r="UY377" s="92"/>
      <c r="UZ377" s="92"/>
      <c r="VA377" s="92"/>
      <c r="VB377" s="92"/>
      <c r="VC377" s="92"/>
      <c r="VD377" s="92"/>
      <c r="VE377" s="92"/>
      <c r="VF377" s="92"/>
      <c r="VG377" s="92"/>
      <c r="VH377" s="92"/>
      <c r="VI377" s="92"/>
      <c r="VJ377" s="92"/>
      <c r="VK377" s="92"/>
      <c r="VL377" s="92"/>
      <c r="VM377" s="92"/>
      <c r="VN377" s="92"/>
      <c r="VO377" s="92"/>
      <c r="VP377" s="92"/>
      <c r="VQ377" s="92"/>
      <c r="VR377" s="92"/>
      <c r="VS377" s="92"/>
      <c r="VT377" s="92"/>
      <c r="VU377" s="92"/>
      <c r="VV377" s="92"/>
      <c r="VW377" s="92"/>
      <c r="VX377" s="92"/>
      <c r="VY377" s="92"/>
      <c r="VZ377" s="92"/>
      <c r="WA377" s="92"/>
      <c r="WB377" s="92"/>
      <c r="WC377" s="92"/>
      <c r="WD377" s="92"/>
      <c r="WE377" s="92"/>
      <c r="WF377" s="92"/>
      <c r="WG377" s="92"/>
      <c r="WH377" s="92"/>
      <c r="WI377" s="92"/>
      <c r="WJ377" s="92"/>
      <c r="WK377" s="92"/>
      <c r="WL377" s="92"/>
      <c r="WM377" s="92"/>
      <c r="WN377" s="92"/>
      <c r="WO377" s="92"/>
      <c r="WP377" s="92"/>
      <c r="WQ377" s="92"/>
      <c r="WR377" s="92"/>
      <c r="WS377" s="92"/>
      <c r="WT377" s="92"/>
      <c r="WU377" s="92"/>
      <c r="WV377" s="92"/>
      <c r="WW377" s="92"/>
      <c r="WX377" s="92"/>
      <c r="WY377" s="92"/>
      <c r="WZ377" s="92"/>
      <c r="XA377" s="92"/>
      <c r="XB377" s="92"/>
      <c r="XC377" s="92"/>
      <c r="XD377" s="92"/>
      <c r="XE377" s="92"/>
      <c r="XF377" s="92"/>
      <c r="XG377" s="92"/>
      <c r="XH377" s="92"/>
      <c r="XI377" s="92"/>
      <c r="XJ377" s="92"/>
      <c r="XK377" s="92"/>
      <c r="XL377" s="92"/>
      <c r="XM377" s="92"/>
      <c r="XN377" s="92"/>
      <c r="XO377" s="92"/>
      <c r="XP377" s="92"/>
      <c r="XQ377" s="92"/>
      <c r="XR377" s="92"/>
      <c r="XS377" s="92"/>
      <c r="XT377" s="92"/>
      <c r="XU377" s="92"/>
      <c r="XV377" s="92"/>
      <c r="XW377" s="92"/>
      <c r="XX377" s="92"/>
      <c r="XY377" s="92"/>
      <c r="XZ377" s="92"/>
      <c r="YA377" s="92"/>
      <c r="YB377" s="92"/>
      <c r="YC377" s="92"/>
      <c r="YD377" s="92"/>
      <c r="YE377" s="92"/>
      <c r="YF377" s="92"/>
      <c r="YG377" s="92"/>
      <c r="YH377" s="92"/>
      <c r="YI377" s="92"/>
      <c r="YJ377" s="92"/>
      <c r="YK377" s="92"/>
      <c r="YL377" s="92"/>
      <c r="YM377" s="92"/>
      <c r="YN377" s="92"/>
      <c r="YO377" s="92"/>
      <c r="YP377" s="92"/>
      <c r="YQ377" s="92"/>
      <c r="YR377" s="92"/>
      <c r="YS377" s="92"/>
      <c r="YT377" s="92"/>
      <c r="YU377" s="92"/>
      <c r="YV377" s="92"/>
      <c r="YW377" s="92"/>
      <c r="YX377" s="92"/>
      <c r="YY377" s="92"/>
      <c r="YZ377" s="92"/>
      <c r="ZA377" s="92"/>
      <c r="ZB377" s="92"/>
      <c r="ZC377" s="92"/>
      <c r="ZD377" s="92"/>
      <c r="ZE377" s="92"/>
      <c r="ZF377" s="92"/>
      <c r="ZG377" s="92"/>
      <c r="ZH377" s="92"/>
      <c r="ZI377" s="92"/>
      <c r="ZJ377" s="92"/>
      <c r="ZK377" s="92"/>
      <c r="ZL377" s="92"/>
      <c r="ZM377" s="92"/>
      <c r="ZN377" s="92"/>
      <c r="ZO377" s="92"/>
      <c r="ZP377" s="92"/>
      <c r="ZQ377" s="92"/>
      <c r="ZR377" s="92"/>
      <c r="ZS377" s="92"/>
      <c r="ZT377" s="92"/>
      <c r="ZU377" s="92"/>
      <c r="ZV377" s="92"/>
      <c r="ZW377" s="92"/>
      <c r="ZX377" s="92"/>
      <c r="ZY377" s="92"/>
      <c r="ZZ377" s="92"/>
      <c r="AAA377" s="92"/>
      <c r="AAB377" s="92"/>
      <c r="AAC377" s="92"/>
      <c r="AAD377" s="92"/>
      <c r="AAE377" s="92"/>
      <c r="AAF377" s="92"/>
      <c r="AAG377" s="92"/>
      <c r="AAH377" s="92"/>
      <c r="AAI377" s="92"/>
      <c r="AAJ377" s="92"/>
      <c r="AAK377" s="92"/>
      <c r="AAL377" s="92"/>
      <c r="AAM377" s="92"/>
      <c r="AAN377" s="92"/>
      <c r="AAO377" s="92"/>
      <c r="AAP377" s="92"/>
      <c r="AAQ377" s="92"/>
      <c r="AAR377" s="92"/>
      <c r="AAS377" s="92"/>
      <c r="AAT377" s="92"/>
      <c r="AAU377" s="92"/>
      <c r="AAV377" s="92"/>
      <c r="AAW377" s="92"/>
      <c r="AAX377" s="92"/>
      <c r="AAY377" s="92"/>
      <c r="AAZ377" s="92"/>
      <c r="ABA377" s="92"/>
      <c r="ABB377" s="92"/>
      <c r="ABC377" s="92"/>
      <c r="ABD377" s="92"/>
      <c r="ABE377" s="92"/>
      <c r="ABF377" s="92"/>
      <c r="ABG377" s="92"/>
      <c r="ABH377" s="92"/>
      <c r="ABI377" s="92"/>
      <c r="ABJ377" s="92"/>
      <c r="ABK377" s="92"/>
      <c r="ABL377" s="92"/>
      <c r="ABM377" s="92"/>
      <c r="ABN377" s="92"/>
      <c r="ABO377" s="92"/>
      <c r="ABP377" s="92"/>
      <c r="ABQ377" s="92"/>
      <c r="ABR377" s="92"/>
      <c r="ABS377" s="92"/>
      <c r="ABT377" s="92"/>
      <c r="ABU377" s="92"/>
      <c r="ABV377" s="92"/>
      <c r="ABW377" s="92"/>
      <c r="ABX377" s="92"/>
      <c r="ABY377" s="92"/>
      <c r="ABZ377" s="92"/>
      <c r="ACA377" s="92"/>
      <c r="ACB377" s="92"/>
      <c r="ACC377" s="92"/>
      <c r="ACD377" s="92"/>
      <c r="ACE377" s="92"/>
      <c r="ACF377" s="92"/>
      <c r="ACG377" s="92"/>
      <c r="ACH377" s="92"/>
      <c r="ACI377" s="92"/>
      <c r="ACJ377" s="92"/>
      <c r="ACK377" s="92"/>
      <c r="ACL377" s="92"/>
      <c r="ACM377" s="92"/>
      <c r="ACN377" s="92"/>
      <c r="ACO377" s="92"/>
      <c r="ACP377" s="92"/>
      <c r="ACQ377" s="92"/>
      <c r="ACR377" s="92"/>
      <c r="ACS377" s="92"/>
      <c r="ACT377" s="92"/>
      <c r="ACU377" s="92"/>
      <c r="ACV377" s="92"/>
      <c r="ACW377" s="92"/>
      <c r="ACX377" s="92"/>
      <c r="ACY377" s="92"/>
      <c r="ACZ377" s="92"/>
      <c r="ADA377" s="92"/>
      <c r="ADB377" s="92"/>
      <c r="ADC377" s="92"/>
      <c r="ADD377" s="92"/>
      <c r="ADE377" s="92"/>
      <c r="ADF377" s="92"/>
      <c r="ADG377" s="92"/>
      <c r="ADH377" s="92"/>
      <c r="ADI377" s="92"/>
      <c r="ADJ377" s="92"/>
      <c r="ADK377" s="92"/>
      <c r="ADL377" s="92"/>
      <c r="ADM377" s="92"/>
      <c r="ADN377" s="92"/>
      <c r="ADO377" s="92"/>
      <c r="ADP377" s="92"/>
      <c r="ADQ377" s="92"/>
      <c r="ADR377" s="92"/>
      <c r="ADS377" s="92"/>
      <c r="ADT377" s="92"/>
      <c r="ADU377" s="92"/>
      <c r="ADV377" s="92"/>
      <c r="ADW377" s="92"/>
      <c r="ADX377" s="92"/>
      <c r="ADY377" s="92"/>
      <c r="ADZ377" s="92"/>
      <c r="AEA377" s="92"/>
      <c r="AEB377" s="92"/>
      <c r="AEC377" s="92"/>
      <c r="AED377" s="92"/>
      <c r="AEE377" s="92"/>
      <c r="AEF377" s="92"/>
      <c r="AEG377" s="92"/>
      <c r="AEH377" s="92"/>
      <c r="AEI377" s="92"/>
      <c r="AEJ377" s="92"/>
      <c r="AEK377" s="92"/>
      <c r="AEL377" s="92"/>
      <c r="AEM377" s="92"/>
      <c r="AEN377" s="92"/>
      <c r="AEO377" s="92"/>
      <c r="AEP377" s="92"/>
      <c r="AEQ377" s="92"/>
      <c r="AER377" s="92"/>
      <c r="AES377" s="92"/>
      <c r="AET377" s="92"/>
      <c r="AEU377" s="92"/>
      <c r="AEV377" s="92"/>
      <c r="AEW377" s="92"/>
      <c r="AEX377" s="92"/>
      <c r="AEY377" s="92"/>
      <c r="AEZ377" s="92"/>
      <c r="AFA377" s="92"/>
      <c r="AFB377" s="92"/>
      <c r="AFC377" s="92"/>
      <c r="AFD377" s="92"/>
      <c r="AFE377" s="92"/>
      <c r="AFF377" s="92"/>
      <c r="AFG377" s="92"/>
      <c r="AFH377" s="92"/>
      <c r="AFI377" s="92"/>
      <c r="AFJ377" s="92"/>
      <c r="AFK377" s="92"/>
      <c r="AFL377" s="92"/>
      <c r="AFM377" s="92"/>
      <c r="AFN377" s="92"/>
      <c r="AFO377" s="92"/>
      <c r="AFP377" s="92"/>
      <c r="AFQ377" s="92"/>
      <c r="AFR377" s="92"/>
      <c r="AFS377" s="92"/>
      <c r="AFT377" s="92"/>
      <c r="AFU377" s="92"/>
      <c r="AFV377" s="92"/>
      <c r="AFW377" s="92"/>
      <c r="AFX377" s="92"/>
      <c r="AFY377" s="92"/>
      <c r="AFZ377" s="92"/>
      <c r="AGA377" s="92"/>
      <c r="AGB377" s="92"/>
      <c r="AGC377" s="92"/>
      <c r="AGD377" s="92"/>
      <c r="AGE377" s="92"/>
      <c r="AGF377" s="92"/>
      <c r="AGG377" s="92"/>
      <c r="AGH377" s="92"/>
      <c r="AGI377" s="92"/>
      <c r="AGJ377" s="92"/>
      <c r="AGK377" s="92"/>
      <c r="AGL377" s="92"/>
      <c r="AGM377" s="92"/>
      <c r="AGN377" s="92"/>
      <c r="AGO377" s="92"/>
      <c r="AGP377" s="92"/>
      <c r="AGQ377" s="92"/>
      <c r="AGR377" s="92"/>
      <c r="AGS377" s="92"/>
      <c r="AGT377" s="92"/>
      <c r="AGU377" s="92"/>
      <c r="AGV377" s="92"/>
      <c r="AGW377" s="92"/>
      <c r="AGX377" s="92"/>
      <c r="AGY377" s="92"/>
      <c r="AGZ377" s="92"/>
      <c r="AHA377" s="92"/>
      <c r="AHB377" s="92"/>
      <c r="AHC377" s="92"/>
      <c r="AHD377" s="92"/>
      <c r="AHE377" s="92"/>
      <c r="AHF377" s="92"/>
      <c r="AHG377" s="92"/>
      <c r="AHH377" s="92"/>
      <c r="AHI377" s="92"/>
      <c r="AHJ377" s="92"/>
      <c r="AHK377" s="92"/>
      <c r="AHL377" s="92"/>
      <c r="AHM377" s="92"/>
      <c r="AHN377" s="92"/>
      <c r="AHO377" s="92"/>
      <c r="AHP377" s="92"/>
      <c r="AHQ377" s="92"/>
      <c r="AHR377" s="92"/>
      <c r="AHS377" s="92"/>
      <c r="AHT377" s="92"/>
      <c r="AHU377" s="92"/>
      <c r="AHV377" s="92"/>
      <c r="AHW377" s="92"/>
      <c r="AHX377" s="92"/>
      <c r="AHY377" s="92"/>
      <c r="AHZ377" s="92"/>
      <c r="AIA377" s="92"/>
      <c r="AIB377" s="92"/>
      <c r="AIC377" s="92"/>
      <c r="AID377" s="92"/>
      <c r="AIE377" s="92"/>
      <c r="AIF377" s="92"/>
      <c r="AIG377" s="92"/>
      <c r="AIH377" s="92"/>
      <c r="AII377" s="92"/>
      <c r="AIJ377" s="92"/>
      <c r="AIK377" s="92"/>
      <c r="AIL377" s="92"/>
      <c r="AIM377" s="92"/>
      <c r="AIN377" s="92"/>
      <c r="AIO377" s="92"/>
      <c r="AIP377" s="92"/>
      <c r="AIQ377" s="92"/>
      <c r="AIR377" s="92"/>
      <c r="AIS377" s="92"/>
      <c r="AIT377" s="92"/>
      <c r="AIU377" s="92"/>
      <c r="AIV377" s="92"/>
      <c r="AIW377" s="92"/>
      <c r="AIX377" s="92"/>
      <c r="AIY377" s="92"/>
      <c r="AIZ377" s="92"/>
      <c r="AJA377" s="92"/>
      <c r="AJB377" s="92"/>
      <c r="AJC377" s="92"/>
      <c r="AJD377" s="92"/>
      <c r="AJE377" s="92"/>
      <c r="AJF377" s="92"/>
      <c r="AJG377" s="92"/>
      <c r="AJH377" s="92"/>
      <c r="AJI377" s="92"/>
      <c r="AJJ377" s="92"/>
      <c r="AJK377" s="92"/>
    </row>
    <row r="378" spans="1:947" s="515" customFormat="1" ht="12.75" customHeight="1">
      <c r="A378" s="93"/>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c r="CM378" s="92"/>
      <c r="CN378" s="92"/>
      <c r="CO378" s="92"/>
      <c r="CP378" s="92"/>
      <c r="CQ378" s="92"/>
      <c r="CR378" s="92"/>
      <c r="CS378" s="92"/>
      <c r="CT378" s="92"/>
      <c r="CU378" s="92"/>
      <c r="CV378" s="92"/>
      <c r="CW378" s="92"/>
      <c r="CX378" s="92"/>
      <c r="CY378" s="92"/>
      <c r="CZ378" s="92"/>
      <c r="DA378" s="92"/>
      <c r="DB378" s="92"/>
      <c r="DC378" s="92"/>
      <c r="DD378" s="92"/>
      <c r="DE378" s="92"/>
      <c r="DF378" s="92"/>
      <c r="DG378" s="92"/>
      <c r="DH378" s="92"/>
      <c r="DI378" s="92"/>
      <c r="DJ378" s="92"/>
      <c r="DK378" s="92"/>
      <c r="DL378" s="92"/>
      <c r="DM378" s="92"/>
      <c r="DN378" s="92"/>
      <c r="DO378" s="92"/>
      <c r="DP378" s="92"/>
      <c r="DQ378" s="92"/>
      <c r="DR378" s="92"/>
      <c r="DS378" s="92"/>
      <c r="DT378" s="92"/>
      <c r="DU378" s="92"/>
      <c r="DV378" s="92"/>
      <c r="DW378" s="92"/>
      <c r="DX378" s="92"/>
      <c r="DY378" s="92"/>
      <c r="DZ378" s="92"/>
      <c r="EA378" s="92"/>
      <c r="EB378" s="92"/>
      <c r="EC378" s="92"/>
      <c r="ED378" s="92"/>
      <c r="EE378" s="92"/>
      <c r="EF378" s="92"/>
      <c r="EG378" s="92"/>
      <c r="EH378" s="92"/>
      <c r="EI378" s="92"/>
      <c r="EJ378" s="92"/>
      <c r="EK378" s="92"/>
      <c r="EL378" s="92"/>
      <c r="EM378" s="92"/>
      <c r="EN378" s="92"/>
      <c r="EO378" s="92"/>
      <c r="EP378" s="92"/>
      <c r="EQ378" s="92"/>
      <c r="ER378" s="92"/>
      <c r="ES378" s="92"/>
      <c r="ET378" s="92"/>
      <c r="EU378" s="92"/>
      <c r="EV378" s="92"/>
      <c r="EW378" s="92"/>
      <c r="EX378" s="92"/>
      <c r="EY378" s="92"/>
      <c r="EZ378" s="92"/>
      <c r="FA378" s="92"/>
      <c r="FB378" s="92"/>
      <c r="FC378" s="92"/>
      <c r="FD378" s="92"/>
      <c r="FE378" s="92"/>
      <c r="FF378" s="92"/>
      <c r="FG378" s="92"/>
      <c r="FH378" s="92"/>
      <c r="FI378" s="92"/>
      <c r="FJ378" s="92"/>
      <c r="FK378" s="92"/>
      <c r="FL378" s="92"/>
      <c r="FM378" s="92"/>
      <c r="FN378" s="92"/>
      <c r="FO378" s="92"/>
      <c r="FP378" s="92"/>
      <c r="FQ378" s="92"/>
      <c r="FR378" s="92"/>
      <c r="FS378" s="92"/>
      <c r="FT378" s="92"/>
      <c r="FU378" s="92"/>
      <c r="FV378" s="92"/>
      <c r="FW378" s="92"/>
      <c r="FX378" s="92"/>
      <c r="FY378" s="92"/>
      <c r="FZ378" s="92"/>
      <c r="GA378" s="92"/>
      <c r="GB378" s="92"/>
      <c r="GC378" s="92"/>
      <c r="GD378" s="92"/>
      <c r="GE378" s="92"/>
      <c r="GF378" s="92"/>
      <c r="GG378" s="92"/>
      <c r="GH378" s="92"/>
      <c r="GI378" s="92"/>
      <c r="GJ378" s="92"/>
      <c r="GK378" s="92"/>
      <c r="GL378" s="92"/>
      <c r="GM378" s="92"/>
      <c r="GN378" s="92"/>
      <c r="GO378" s="92"/>
      <c r="GP378" s="92"/>
      <c r="GQ378" s="92"/>
      <c r="GR378" s="92"/>
      <c r="GS378" s="92"/>
      <c r="GT378" s="92"/>
      <c r="GU378" s="92"/>
      <c r="GV378" s="92"/>
      <c r="GW378" s="92"/>
      <c r="GX378" s="92"/>
      <c r="GY378" s="92"/>
      <c r="GZ378" s="92"/>
      <c r="HA378" s="92"/>
      <c r="HB378" s="92"/>
      <c r="HC378" s="92"/>
      <c r="HD378" s="92"/>
      <c r="HE378" s="92"/>
      <c r="HF378" s="92"/>
      <c r="HG378" s="92"/>
      <c r="HH378" s="92"/>
      <c r="HI378" s="92"/>
      <c r="HJ378" s="92"/>
      <c r="HK378" s="92"/>
      <c r="HL378" s="92"/>
      <c r="HM378" s="92"/>
      <c r="HN378" s="92"/>
      <c r="HO378" s="92"/>
      <c r="HP378" s="92"/>
      <c r="HQ378" s="92"/>
      <c r="HR378" s="92"/>
      <c r="HS378" s="92"/>
      <c r="HT378" s="92"/>
      <c r="HU378" s="92"/>
      <c r="HV378" s="92"/>
      <c r="HW378" s="92"/>
      <c r="HX378" s="92"/>
      <c r="HY378" s="92"/>
      <c r="HZ378" s="92"/>
      <c r="IA378" s="92"/>
      <c r="IB378" s="92"/>
      <c r="IC378" s="92"/>
      <c r="ID378" s="92"/>
      <c r="IE378" s="92"/>
      <c r="IF378" s="92"/>
      <c r="IG378" s="92"/>
      <c r="IH378" s="92"/>
      <c r="II378" s="92"/>
      <c r="IJ378" s="92"/>
      <c r="IK378" s="92"/>
      <c r="IL378" s="92"/>
      <c r="IM378" s="92"/>
      <c r="IN378" s="92"/>
      <c r="IO378" s="92"/>
      <c r="IP378" s="92"/>
      <c r="IQ378" s="92"/>
      <c r="IR378" s="92"/>
      <c r="IS378" s="92"/>
      <c r="IT378" s="92"/>
      <c r="IU378" s="92"/>
      <c r="IV378" s="92"/>
      <c r="IW378" s="92"/>
      <c r="IX378" s="92"/>
      <c r="IY378" s="92"/>
      <c r="IZ378" s="92"/>
      <c r="JA378" s="92"/>
      <c r="JB378" s="92"/>
      <c r="JC378" s="92"/>
      <c r="JD378" s="92"/>
      <c r="JE378" s="92"/>
      <c r="JF378" s="92"/>
      <c r="JG378" s="92"/>
      <c r="JH378" s="92"/>
      <c r="JI378" s="92"/>
      <c r="JJ378" s="92"/>
      <c r="JK378" s="92"/>
      <c r="JL378" s="92"/>
      <c r="JM378" s="92"/>
      <c r="JN378" s="92"/>
      <c r="JO378" s="92"/>
      <c r="JP378" s="92"/>
      <c r="JQ378" s="92"/>
      <c r="JR378" s="92"/>
      <c r="JS378" s="92"/>
      <c r="JT378" s="92"/>
      <c r="JU378" s="92"/>
      <c r="JV378" s="92"/>
      <c r="JW378" s="92"/>
      <c r="JX378" s="92"/>
      <c r="JY378" s="92"/>
      <c r="JZ378" s="92"/>
      <c r="KA378" s="92"/>
      <c r="KB378" s="92"/>
      <c r="KC378" s="92"/>
      <c r="KD378" s="92"/>
      <c r="KE378" s="92"/>
      <c r="KF378" s="92"/>
      <c r="KG378" s="92"/>
      <c r="KH378" s="92"/>
      <c r="KI378" s="92"/>
      <c r="KJ378" s="92"/>
      <c r="KK378" s="92"/>
      <c r="KL378" s="92"/>
      <c r="KM378" s="92"/>
      <c r="KN378" s="92"/>
      <c r="KO378" s="92"/>
      <c r="KP378" s="92"/>
      <c r="KQ378" s="92"/>
      <c r="KR378" s="92"/>
      <c r="KS378" s="92"/>
      <c r="KT378" s="92"/>
      <c r="KU378" s="92"/>
      <c r="KV378" s="92"/>
      <c r="KW378" s="92"/>
      <c r="KX378" s="92"/>
      <c r="KY378" s="92"/>
      <c r="KZ378" s="92"/>
      <c r="LA378" s="92"/>
      <c r="LB378" s="92"/>
      <c r="LC378" s="92"/>
      <c r="LD378" s="92"/>
      <c r="LE378" s="92"/>
      <c r="LF378" s="92"/>
      <c r="LG378" s="92"/>
      <c r="LH378" s="92"/>
      <c r="LI378" s="92"/>
      <c r="LJ378" s="92"/>
      <c r="LK378" s="92"/>
      <c r="LL378" s="92"/>
      <c r="LM378" s="92"/>
      <c r="LN378" s="92"/>
      <c r="LO378" s="92"/>
      <c r="LP378" s="92"/>
      <c r="LQ378" s="92"/>
      <c r="LR378" s="92"/>
      <c r="LS378" s="92"/>
      <c r="LT378" s="92"/>
      <c r="LU378" s="92"/>
      <c r="LV378" s="92"/>
      <c r="LW378" s="92"/>
      <c r="LX378" s="92"/>
      <c r="LY378" s="92"/>
      <c r="LZ378" s="92"/>
      <c r="MA378" s="92"/>
      <c r="MB378" s="92"/>
      <c r="MC378" s="92"/>
      <c r="MD378" s="92"/>
      <c r="ME378" s="92"/>
      <c r="MF378" s="92"/>
      <c r="MG378" s="92"/>
      <c r="MH378" s="92"/>
      <c r="MI378" s="92"/>
      <c r="MJ378" s="92"/>
      <c r="MK378" s="92"/>
      <c r="ML378" s="92"/>
      <c r="MM378" s="92"/>
      <c r="MN378" s="92"/>
      <c r="MO378" s="92"/>
      <c r="MP378" s="92"/>
      <c r="MQ378" s="92"/>
      <c r="MR378" s="92"/>
      <c r="MS378" s="92"/>
      <c r="MT378" s="92"/>
      <c r="MU378" s="92"/>
      <c r="MV378" s="92"/>
      <c r="MW378" s="92"/>
      <c r="MX378" s="92"/>
      <c r="MY378" s="92"/>
      <c r="MZ378" s="92"/>
      <c r="NA378" s="92"/>
      <c r="NB378" s="92"/>
      <c r="NC378" s="92"/>
      <c r="ND378" s="92"/>
      <c r="NE378" s="92"/>
      <c r="NF378" s="92"/>
      <c r="NG378" s="92"/>
      <c r="NH378" s="92"/>
      <c r="NI378" s="92"/>
      <c r="NJ378" s="92"/>
      <c r="NK378" s="92"/>
      <c r="NL378" s="92"/>
      <c r="NM378" s="92"/>
      <c r="NN378" s="92"/>
      <c r="NO378" s="92"/>
      <c r="NP378" s="92"/>
      <c r="NQ378" s="92"/>
      <c r="NR378" s="92"/>
      <c r="NS378" s="92"/>
      <c r="NT378" s="92"/>
      <c r="NU378" s="92"/>
      <c r="NV378" s="92"/>
      <c r="NW378" s="92"/>
      <c r="NX378" s="92"/>
      <c r="NY378" s="92"/>
      <c r="NZ378" s="92"/>
      <c r="OA378" s="92"/>
      <c r="OB378" s="92"/>
      <c r="OC378" s="92"/>
      <c r="OD378" s="92"/>
      <c r="OE378" s="92"/>
      <c r="OF378" s="92"/>
      <c r="OG378" s="92"/>
      <c r="OH378" s="92"/>
      <c r="OI378" s="92"/>
      <c r="OJ378" s="92"/>
      <c r="OK378" s="92"/>
      <c r="OL378" s="92"/>
      <c r="OM378" s="92"/>
      <c r="ON378" s="92"/>
      <c r="OO378" s="92"/>
      <c r="OP378" s="92"/>
      <c r="OQ378" s="92"/>
      <c r="OR378" s="92"/>
      <c r="OS378" s="92"/>
      <c r="OT378" s="92"/>
      <c r="OU378" s="92"/>
      <c r="OV378" s="92"/>
      <c r="OW378" s="92"/>
      <c r="OX378" s="92"/>
      <c r="OY378" s="92"/>
      <c r="OZ378" s="92"/>
      <c r="PA378" s="92"/>
      <c r="PB378" s="92"/>
      <c r="PC378" s="92"/>
      <c r="PD378" s="92"/>
      <c r="PE378" s="92"/>
      <c r="PF378" s="92"/>
      <c r="PG378" s="92"/>
      <c r="PH378" s="92"/>
      <c r="PI378" s="92"/>
      <c r="PJ378" s="92"/>
      <c r="PK378" s="92"/>
      <c r="PL378" s="92"/>
      <c r="PM378" s="92"/>
      <c r="PN378" s="92"/>
      <c r="PO378" s="92"/>
      <c r="PP378" s="92"/>
      <c r="PQ378" s="92"/>
      <c r="PR378" s="92"/>
      <c r="PS378" s="92"/>
      <c r="PT378" s="92"/>
      <c r="PU378" s="92"/>
      <c r="PV378" s="92"/>
      <c r="PW378" s="92"/>
      <c r="PX378" s="92"/>
      <c r="PY378" s="92"/>
      <c r="PZ378" s="92"/>
      <c r="QA378" s="92"/>
      <c r="QB378" s="92"/>
      <c r="QC378" s="92"/>
      <c r="QD378" s="92"/>
      <c r="QE378" s="92"/>
      <c r="QF378" s="92"/>
      <c r="QG378" s="92"/>
      <c r="QH378" s="92"/>
      <c r="QI378" s="92"/>
      <c r="QJ378" s="92"/>
      <c r="QK378" s="92"/>
      <c r="QL378" s="92"/>
      <c r="QM378" s="92"/>
      <c r="QN378" s="92"/>
      <c r="QO378" s="92"/>
      <c r="QP378" s="92"/>
      <c r="QQ378" s="92"/>
      <c r="QR378" s="92"/>
      <c r="QS378" s="92"/>
      <c r="QT378" s="92"/>
      <c r="QU378" s="92"/>
      <c r="QV378" s="92"/>
      <c r="QW378" s="92"/>
      <c r="QX378" s="92"/>
      <c r="QY378" s="92"/>
      <c r="QZ378" s="92"/>
      <c r="RA378" s="92"/>
      <c r="RB378" s="92"/>
      <c r="RC378" s="92"/>
      <c r="RD378" s="92"/>
      <c r="RE378" s="92"/>
      <c r="RF378" s="92"/>
      <c r="RG378" s="92"/>
      <c r="RH378" s="92"/>
      <c r="RI378" s="92"/>
      <c r="RJ378" s="92"/>
      <c r="RK378" s="92"/>
      <c r="RL378" s="92"/>
      <c r="RM378" s="92"/>
      <c r="RN378" s="92"/>
      <c r="RO378" s="92"/>
      <c r="RP378" s="92"/>
      <c r="RQ378" s="92"/>
      <c r="RR378" s="92"/>
      <c r="RS378" s="92"/>
      <c r="RT378" s="92"/>
      <c r="RU378" s="92"/>
      <c r="RV378" s="92"/>
      <c r="RW378" s="92"/>
      <c r="RX378" s="92"/>
      <c r="RY378" s="92"/>
      <c r="RZ378" s="92"/>
      <c r="SA378" s="92"/>
      <c r="SB378" s="92"/>
      <c r="SC378" s="92"/>
      <c r="SD378" s="92"/>
      <c r="SE378" s="92"/>
      <c r="SF378" s="92"/>
      <c r="SG378" s="92"/>
      <c r="SH378" s="92"/>
      <c r="SI378" s="92"/>
      <c r="SJ378" s="92"/>
      <c r="SK378" s="92"/>
      <c r="SL378" s="92"/>
      <c r="SM378" s="92"/>
      <c r="SN378" s="92"/>
      <c r="SO378" s="92"/>
      <c r="SP378" s="92"/>
      <c r="SQ378" s="92"/>
      <c r="SR378" s="92"/>
      <c r="SS378" s="92"/>
      <c r="ST378" s="92"/>
      <c r="SU378" s="92"/>
      <c r="SV378" s="92"/>
      <c r="SW378" s="92"/>
      <c r="SX378" s="92"/>
      <c r="SY378" s="92"/>
      <c r="SZ378" s="92"/>
      <c r="TA378" s="92"/>
      <c r="TB378" s="92"/>
      <c r="TC378" s="92"/>
      <c r="TD378" s="92"/>
      <c r="TE378" s="92"/>
      <c r="TF378" s="92"/>
      <c r="TG378" s="92"/>
      <c r="TH378" s="92"/>
      <c r="TI378" s="92"/>
      <c r="TJ378" s="92"/>
      <c r="TK378" s="92"/>
      <c r="TL378" s="92"/>
      <c r="TM378" s="92"/>
      <c r="TN378" s="92"/>
      <c r="TO378" s="92"/>
      <c r="TP378" s="92"/>
      <c r="TQ378" s="92"/>
      <c r="TR378" s="92"/>
      <c r="TS378" s="92"/>
      <c r="TT378" s="92"/>
      <c r="TU378" s="92"/>
      <c r="TV378" s="92"/>
      <c r="TW378" s="92"/>
      <c r="TX378" s="92"/>
      <c r="TY378" s="92"/>
      <c r="TZ378" s="92"/>
      <c r="UA378" s="92"/>
      <c r="UB378" s="92"/>
      <c r="UC378" s="92"/>
      <c r="UD378" s="92"/>
      <c r="UE378" s="92"/>
      <c r="UF378" s="92"/>
      <c r="UG378" s="92"/>
      <c r="UH378" s="92"/>
      <c r="UI378" s="92"/>
      <c r="UJ378" s="92"/>
      <c r="UK378" s="92"/>
      <c r="UL378" s="92"/>
      <c r="UM378" s="92"/>
      <c r="UN378" s="92"/>
      <c r="UO378" s="92"/>
      <c r="UP378" s="92"/>
      <c r="UQ378" s="92"/>
      <c r="UR378" s="92"/>
      <c r="US378" s="92"/>
      <c r="UT378" s="92"/>
      <c r="UU378" s="92"/>
      <c r="UV378" s="92"/>
      <c r="UW378" s="92"/>
      <c r="UX378" s="92"/>
      <c r="UY378" s="92"/>
      <c r="UZ378" s="92"/>
      <c r="VA378" s="92"/>
      <c r="VB378" s="92"/>
      <c r="VC378" s="92"/>
      <c r="VD378" s="92"/>
      <c r="VE378" s="92"/>
      <c r="VF378" s="92"/>
      <c r="VG378" s="92"/>
      <c r="VH378" s="92"/>
      <c r="VI378" s="92"/>
      <c r="VJ378" s="92"/>
      <c r="VK378" s="92"/>
      <c r="VL378" s="92"/>
      <c r="VM378" s="92"/>
      <c r="VN378" s="92"/>
      <c r="VO378" s="92"/>
      <c r="VP378" s="92"/>
      <c r="VQ378" s="92"/>
      <c r="VR378" s="92"/>
      <c r="VS378" s="92"/>
      <c r="VT378" s="92"/>
      <c r="VU378" s="92"/>
      <c r="VV378" s="92"/>
      <c r="VW378" s="92"/>
      <c r="VX378" s="92"/>
      <c r="VY378" s="92"/>
      <c r="VZ378" s="92"/>
      <c r="WA378" s="92"/>
      <c r="WB378" s="92"/>
      <c r="WC378" s="92"/>
      <c r="WD378" s="92"/>
      <c r="WE378" s="92"/>
      <c r="WF378" s="92"/>
      <c r="WG378" s="92"/>
      <c r="WH378" s="92"/>
      <c r="WI378" s="92"/>
      <c r="WJ378" s="92"/>
      <c r="WK378" s="92"/>
      <c r="WL378" s="92"/>
      <c r="WM378" s="92"/>
      <c r="WN378" s="92"/>
      <c r="WO378" s="92"/>
      <c r="WP378" s="92"/>
      <c r="WQ378" s="92"/>
      <c r="WR378" s="92"/>
      <c r="WS378" s="92"/>
      <c r="WT378" s="92"/>
      <c r="WU378" s="92"/>
      <c r="WV378" s="92"/>
      <c r="WW378" s="92"/>
      <c r="WX378" s="92"/>
      <c r="WY378" s="92"/>
      <c r="WZ378" s="92"/>
      <c r="XA378" s="92"/>
      <c r="XB378" s="92"/>
      <c r="XC378" s="92"/>
      <c r="XD378" s="92"/>
      <c r="XE378" s="92"/>
      <c r="XF378" s="92"/>
      <c r="XG378" s="92"/>
      <c r="XH378" s="92"/>
      <c r="XI378" s="92"/>
      <c r="XJ378" s="92"/>
      <c r="XK378" s="92"/>
      <c r="XL378" s="92"/>
      <c r="XM378" s="92"/>
      <c r="XN378" s="92"/>
      <c r="XO378" s="92"/>
      <c r="XP378" s="92"/>
      <c r="XQ378" s="92"/>
      <c r="XR378" s="92"/>
      <c r="XS378" s="92"/>
      <c r="XT378" s="92"/>
      <c r="XU378" s="92"/>
      <c r="XV378" s="92"/>
      <c r="XW378" s="92"/>
      <c r="XX378" s="92"/>
      <c r="XY378" s="92"/>
      <c r="XZ378" s="92"/>
      <c r="YA378" s="92"/>
      <c r="YB378" s="92"/>
      <c r="YC378" s="92"/>
      <c r="YD378" s="92"/>
      <c r="YE378" s="92"/>
      <c r="YF378" s="92"/>
      <c r="YG378" s="92"/>
      <c r="YH378" s="92"/>
      <c r="YI378" s="92"/>
      <c r="YJ378" s="92"/>
      <c r="YK378" s="92"/>
      <c r="YL378" s="92"/>
      <c r="YM378" s="92"/>
      <c r="YN378" s="92"/>
      <c r="YO378" s="92"/>
      <c r="YP378" s="92"/>
      <c r="YQ378" s="92"/>
      <c r="YR378" s="92"/>
      <c r="YS378" s="92"/>
      <c r="YT378" s="92"/>
      <c r="YU378" s="92"/>
      <c r="YV378" s="92"/>
      <c r="YW378" s="92"/>
      <c r="YX378" s="92"/>
      <c r="YY378" s="92"/>
      <c r="YZ378" s="92"/>
      <c r="ZA378" s="92"/>
      <c r="ZB378" s="92"/>
      <c r="ZC378" s="92"/>
      <c r="ZD378" s="92"/>
      <c r="ZE378" s="92"/>
      <c r="ZF378" s="92"/>
      <c r="ZG378" s="92"/>
      <c r="ZH378" s="92"/>
      <c r="ZI378" s="92"/>
      <c r="ZJ378" s="92"/>
      <c r="ZK378" s="92"/>
      <c r="ZL378" s="92"/>
      <c r="ZM378" s="92"/>
      <c r="ZN378" s="92"/>
      <c r="ZO378" s="92"/>
      <c r="ZP378" s="92"/>
      <c r="ZQ378" s="92"/>
      <c r="ZR378" s="92"/>
      <c r="ZS378" s="92"/>
      <c r="ZT378" s="92"/>
      <c r="ZU378" s="92"/>
      <c r="ZV378" s="92"/>
      <c r="ZW378" s="92"/>
      <c r="ZX378" s="92"/>
      <c r="ZY378" s="92"/>
      <c r="ZZ378" s="92"/>
      <c r="AAA378" s="92"/>
      <c r="AAB378" s="92"/>
      <c r="AAC378" s="92"/>
      <c r="AAD378" s="92"/>
      <c r="AAE378" s="92"/>
      <c r="AAF378" s="92"/>
      <c r="AAG378" s="92"/>
      <c r="AAH378" s="92"/>
      <c r="AAI378" s="92"/>
      <c r="AAJ378" s="92"/>
      <c r="AAK378" s="92"/>
      <c r="AAL378" s="92"/>
      <c r="AAM378" s="92"/>
      <c r="AAN378" s="92"/>
      <c r="AAO378" s="92"/>
      <c r="AAP378" s="92"/>
      <c r="AAQ378" s="92"/>
      <c r="AAR378" s="92"/>
      <c r="AAS378" s="92"/>
      <c r="AAT378" s="92"/>
      <c r="AAU378" s="92"/>
      <c r="AAV378" s="92"/>
      <c r="AAW378" s="92"/>
      <c r="AAX378" s="92"/>
      <c r="AAY378" s="92"/>
      <c r="AAZ378" s="92"/>
      <c r="ABA378" s="92"/>
      <c r="ABB378" s="92"/>
      <c r="ABC378" s="92"/>
      <c r="ABD378" s="92"/>
      <c r="ABE378" s="92"/>
      <c r="ABF378" s="92"/>
      <c r="ABG378" s="92"/>
      <c r="ABH378" s="92"/>
      <c r="ABI378" s="92"/>
      <c r="ABJ378" s="92"/>
      <c r="ABK378" s="92"/>
      <c r="ABL378" s="92"/>
      <c r="ABM378" s="92"/>
      <c r="ABN378" s="92"/>
      <c r="ABO378" s="92"/>
      <c r="ABP378" s="92"/>
      <c r="ABQ378" s="92"/>
      <c r="ABR378" s="92"/>
      <c r="ABS378" s="92"/>
      <c r="ABT378" s="92"/>
      <c r="ABU378" s="92"/>
      <c r="ABV378" s="92"/>
      <c r="ABW378" s="92"/>
      <c r="ABX378" s="92"/>
      <c r="ABY378" s="92"/>
      <c r="ABZ378" s="92"/>
      <c r="ACA378" s="92"/>
      <c r="ACB378" s="92"/>
      <c r="ACC378" s="92"/>
      <c r="ACD378" s="92"/>
      <c r="ACE378" s="92"/>
      <c r="ACF378" s="92"/>
      <c r="ACG378" s="92"/>
      <c r="ACH378" s="92"/>
      <c r="ACI378" s="92"/>
      <c r="ACJ378" s="92"/>
      <c r="ACK378" s="92"/>
      <c r="ACL378" s="92"/>
      <c r="ACM378" s="92"/>
      <c r="ACN378" s="92"/>
      <c r="ACO378" s="92"/>
      <c r="ACP378" s="92"/>
      <c r="ACQ378" s="92"/>
      <c r="ACR378" s="92"/>
      <c r="ACS378" s="92"/>
      <c r="ACT378" s="92"/>
      <c r="ACU378" s="92"/>
      <c r="ACV378" s="92"/>
      <c r="ACW378" s="92"/>
      <c r="ACX378" s="92"/>
      <c r="ACY378" s="92"/>
      <c r="ACZ378" s="92"/>
      <c r="ADA378" s="92"/>
      <c r="ADB378" s="92"/>
      <c r="ADC378" s="92"/>
      <c r="ADD378" s="92"/>
      <c r="ADE378" s="92"/>
      <c r="ADF378" s="92"/>
      <c r="ADG378" s="92"/>
      <c r="ADH378" s="92"/>
      <c r="ADI378" s="92"/>
      <c r="ADJ378" s="92"/>
      <c r="ADK378" s="92"/>
      <c r="ADL378" s="92"/>
      <c r="ADM378" s="92"/>
      <c r="ADN378" s="92"/>
      <c r="ADO378" s="92"/>
      <c r="ADP378" s="92"/>
      <c r="ADQ378" s="92"/>
      <c r="ADR378" s="92"/>
      <c r="ADS378" s="92"/>
      <c r="ADT378" s="92"/>
      <c r="ADU378" s="92"/>
      <c r="ADV378" s="92"/>
      <c r="ADW378" s="92"/>
      <c r="ADX378" s="92"/>
      <c r="ADY378" s="92"/>
      <c r="ADZ378" s="92"/>
      <c r="AEA378" s="92"/>
      <c r="AEB378" s="92"/>
      <c r="AEC378" s="92"/>
      <c r="AED378" s="92"/>
      <c r="AEE378" s="92"/>
      <c r="AEF378" s="92"/>
      <c r="AEG378" s="92"/>
      <c r="AEH378" s="92"/>
      <c r="AEI378" s="92"/>
      <c r="AEJ378" s="92"/>
      <c r="AEK378" s="92"/>
      <c r="AEL378" s="92"/>
      <c r="AEM378" s="92"/>
      <c r="AEN378" s="92"/>
      <c r="AEO378" s="92"/>
      <c r="AEP378" s="92"/>
      <c r="AEQ378" s="92"/>
      <c r="AER378" s="92"/>
      <c r="AES378" s="92"/>
      <c r="AET378" s="92"/>
      <c r="AEU378" s="92"/>
      <c r="AEV378" s="92"/>
      <c r="AEW378" s="92"/>
      <c r="AEX378" s="92"/>
      <c r="AEY378" s="92"/>
      <c r="AEZ378" s="92"/>
      <c r="AFA378" s="92"/>
      <c r="AFB378" s="92"/>
      <c r="AFC378" s="92"/>
      <c r="AFD378" s="92"/>
      <c r="AFE378" s="92"/>
      <c r="AFF378" s="92"/>
      <c r="AFG378" s="92"/>
      <c r="AFH378" s="92"/>
      <c r="AFI378" s="92"/>
      <c r="AFJ378" s="92"/>
      <c r="AFK378" s="92"/>
      <c r="AFL378" s="92"/>
      <c r="AFM378" s="92"/>
      <c r="AFN378" s="92"/>
      <c r="AFO378" s="92"/>
      <c r="AFP378" s="92"/>
      <c r="AFQ378" s="92"/>
      <c r="AFR378" s="92"/>
      <c r="AFS378" s="92"/>
      <c r="AFT378" s="92"/>
      <c r="AFU378" s="92"/>
      <c r="AFV378" s="92"/>
      <c r="AFW378" s="92"/>
      <c r="AFX378" s="92"/>
      <c r="AFY378" s="92"/>
      <c r="AFZ378" s="92"/>
      <c r="AGA378" s="92"/>
      <c r="AGB378" s="92"/>
      <c r="AGC378" s="92"/>
      <c r="AGD378" s="92"/>
      <c r="AGE378" s="92"/>
      <c r="AGF378" s="92"/>
      <c r="AGG378" s="92"/>
      <c r="AGH378" s="92"/>
      <c r="AGI378" s="92"/>
      <c r="AGJ378" s="92"/>
      <c r="AGK378" s="92"/>
      <c r="AGL378" s="92"/>
      <c r="AGM378" s="92"/>
      <c r="AGN378" s="92"/>
      <c r="AGO378" s="92"/>
      <c r="AGP378" s="92"/>
      <c r="AGQ378" s="92"/>
      <c r="AGR378" s="92"/>
      <c r="AGS378" s="92"/>
      <c r="AGT378" s="92"/>
      <c r="AGU378" s="92"/>
      <c r="AGV378" s="92"/>
      <c r="AGW378" s="92"/>
      <c r="AGX378" s="92"/>
      <c r="AGY378" s="92"/>
      <c r="AGZ378" s="92"/>
      <c r="AHA378" s="92"/>
      <c r="AHB378" s="92"/>
      <c r="AHC378" s="92"/>
      <c r="AHD378" s="92"/>
      <c r="AHE378" s="92"/>
      <c r="AHF378" s="92"/>
      <c r="AHG378" s="92"/>
      <c r="AHH378" s="92"/>
      <c r="AHI378" s="92"/>
      <c r="AHJ378" s="92"/>
      <c r="AHK378" s="92"/>
      <c r="AHL378" s="92"/>
      <c r="AHM378" s="92"/>
      <c r="AHN378" s="92"/>
      <c r="AHO378" s="92"/>
      <c r="AHP378" s="92"/>
      <c r="AHQ378" s="92"/>
      <c r="AHR378" s="92"/>
      <c r="AHS378" s="92"/>
      <c r="AHT378" s="92"/>
      <c r="AHU378" s="92"/>
      <c r="AHV378" s="92"/>
      <c r="AHW378" s="92"/>
      <c r="AHX378" s="92"/>
      <c r="AHY378" s="92"/>
      <c r="AHZ378" s="92"/>
      <c r="AIA378" s="92"/>
      <c r="AIB378" s="92"/>
      <c r="AIC378" s="92"/>
      <c r="AID378" s="92"/>
      <c r="AIE378" s="92"/>
      <c r="AIF378" s="92"/>
      <c r="AIG378" s="92"/>
      <c r="AIH378" s="92"/>
      <c r="AII378" s="92"/>
      <c r="AIJ378" s="92"/>
      <c r="AIK378" s="92"/>
      <c r="AIL378" s="92"/>
      <c r="AIM378" s="92"/>
      <c r="AIN378" s="92"/>
      <c r="AIO378" s="92"/>
      <c r="AIP378" s="92"/>
      <c r="AIQ378" s="92"/>
      <c r="AIR378" s="92"/>
      <c r="AIS378" s="92"/>
      <c r="AIT378" s="92"/>
      <c r="AIU378" s="92"/>
      <c r="AIV378" s="92"/>
      <c r="AIW378" s="92"/>
      <c r="AIX378" s="92"/>
      <c r="AIY378" s="92"/>
      <c r="AIZ378" s="92"/>
      <c r="AJA378" s="92"/>
      <c r="AJB378" s="92"/>
      <c r="AJC378" s="92"/>
      <c r="AJD378" s="92"/>
      <c r="AJE378" s="92"/>
      <c r="AJF378" s="92"/>
      <c r="AJG378" s="92"/>
      <c r="AJH378" s="92"/>
      <c r="AJI378" s="92"/>
      <c r="AJJ378" s="92"/>
      <c r="AJK378" s="92"/>
    </row>
    <row r="379" spans="1:947" s="515" customFormat="1" ht="12.75" customHeight="1">
      <c r="A379" s="93"/>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c r="CM379" s="92"/>
      <c r="CN379" s="92"/>
      <c r="CO379" s="92"/>
      <c r="CP379" s="92"/>
      <c r="CQ379" s="92"/>
      <c r="CR379" s="92"/>
      <c r="CS379" s="92"/>
      <c r="CT379" s="92"/>
      <c r="CU379" s="92"/>
      <c r="CV379" s="92"/>
      <c r="CW379" s="92"/>
      <c r="CX379" s="92"/>
      <c r="CY379" s="92"/>
      <c r="CZ379" s="92"/>
      <c r="DA379" s="92"/>
      <c r="DB379" s="92"/>
      <c r="DC379" s="92"/>
      <c r="DD379" s="92"/>
      <c r="DE379" s="92"/>
      <c r="DF379" s="92"/>
      <c r="DG379" s="92"/>
      <c r="DH379" s="92"/>
      <c r="DI379" s="92"/>
      <c r="DJ379" s="92"/>
      <c r="DK379" s="92"/>
      <c r="DL379" s="92"/>
      <c r="DM379" s="92"/>
      <c r="DN379" s="92"/>
      <c r="DO379" s="92"/>
      <c r="DP379" s="92"/>
      <c r="DQ379" s="92"/>
      <c r="DR379" s="92"/>
      <c r="DS379" s="92"/>
      <c r="DT379" s="92"/>
      <c r="DU379" s="92"/>
      <c r="DV379" s="92"/>
      <c r="DW379" s="92"/>
      <c r="DX379" s="92"/>
      <c r="DY379" s="92"/>
      <c r="DZ379" s="92"/>
      <c r="EA379" s="92"/>
      <c r="EB379" s="92"/>
      <c r="EC379" s="92"/>
      <c r="ED379" s="92"/>
      <c r="EE379" s="92"/>
      <c r="EF379" s="92"/>
      <c r="EG379" s="92"/>
      <c r="EH379" s="92"/>
      <c r="EI379" s="92"/>
      <c r="EJ379" s="92"/>
      <c r="EK379" s="92"/>
      <c r="EL379" s="92"/>
      <c r="EM379" s="92"/>
      <c r="EN379" s="92"/>
      <c r="EO379" s="92"/>
      <c r="EP379" s="92"/>
      <c r="EQ379" s="92"/>
      <c r="ER379" s="92"/>
      <c r="ES379" s="92"/>
      <c r="ET379" s="92"/>
      <c r="EU379" s="92"/>
      <c r="EV379" s="92"/>
      <c r="EW379" s="92"/>
      <c r="EX379" s="92"/>
      <c r="EY379" s="92"/>
      <c r="EZ379" s="92"/>
      <c r="FA379" s="92"/>
      <c r="FB379" s="92"/>
      <c r="FC379" s="92"/>
      <c r="FD379" s="92"/>
      <c r="FE379" s="92"/>
      <c r="FF379" s="92"/>
      <c r="FG379" s="92"/>
      <c r="FH379" s="92"/>
      <c r="FI379" s="92"/>
      <c r="FJ379" s="92"/>
      <c r="FK379" s="92"/>
      <c r="FL379" s="92"/>
      <c r="FM379" s="92"/>
      <c r="FN379" s="92"/>
      <c r="FO379" s="92"/>
      <c r="FP379" s="92"/>
      <c r="FQ379" s="92"/>
      <c r="FR379" s="92"/>
      <c r="FS379" s="92"/>
      <c r="FT379" s="92"/>
      <c r="FU379" s="92"/>
      <c r="FV379" s="92"/>
      <c r="FW379" s="92"/>
      <c r="FX379" s="92"/>
      <c r="FY379" s="92"/>
      <c r="FZ379" s="92"/>
      <c r="GA379" s="92"/>
      <c r="GB379" s="92"/>
      <c r="GC379" s="92"/>
      <c r="GD379" s="92"/>
      <c r="GE379" s="92"/>
      <c r="GF379" s="92"/>
      <c r="GG379" s="92"/>
      <c r="GH379" s="92"/>
      <c r="GI379" s="92"/>
      <c r="GJ379" s="92"/>
      <c r="GK379" s="92"/>
      <c r="GL379" s="92"/>
      <c r="GM379" s="92"/>
      <c r="GN379" s="92"/>
      <c r="GO379" s="92"/>
      <c r="GP379" s="92"/>
      <c r="GQ379" s="92"/>
      <c r="GR379" s="92"/>
      <c r="GS379" s="92"/>
      <c r="GT379" s="92"/>
      <c r="GU379" s="92"/>
      <c r="GV379" s="92"/>
      <c r="GW379" s="92"/>
      <c r="GX379" s="92"/>
      <c r="GY379" s="92"/>
      <c r="GZ379" s="92"/>
      <c r="HA379" s="92"/>
      <c r="HB379" s="92"/>
      <c r="HC379" s="92"/>
      <c r="HD379" s="92"/>
      <c r="HE379" s="92"/>
      <c r="HF379" s="92"/>
      <c r="HG379" s="92"/>
      <c r="HH379" s="92"/>
      <c r="HI379" s="92"/>
      <c r="HJ379" s="92"/>
      <c r="HK379" s="92"/>
      <c r="HL379" s="92"/>
      <c r="HM379" s="92"/>
      <c r="HN379" s="92"/>
      <c r="HO379" s="92"/>
      <c r="HP379" s="92"/>
      <c r="HQ379" s="92"/>
      <c r="HR379" s="92"/>
      <c r="HS379" s="92"/>
      <c r="HT379" s="92"/>
      <c r="HU379" s="92"/>
      <c r="HV379" s="92"/>
      <c r="HW379" s="92"/>
      <c r="HX379" s="92"/>
      <c r="HY379" s="92"/>
      <c r="HZ379" s="92"/>
      <c r="IA379" s="92"/>
      <c r="IB379" s="92"/>
      <c r="IC379" s="92"/>
      <c r="ID379" s="92"/>
      <c r="IE379" s="92"/>
      <c r="IF379" s="92"/>
      <c r="IG379" s="92"/>
      <c r="IH379" s="92"/>
      <c r="II379" s="92"/>
      <c r="IJ379" s="92"/>
      <c r="IK379" s="92"/>
      <c r="IL379" s="92"/>
      <c r="IM379" s="92"/>
      <c r="IN379" s="92"/>
      <c r="IO379" s="92"/>
      <c r="IP379" s="92"/>
      <c r="IQ379" s="92"/>
      <c r="IR379" s="92"/>
      <c r="IS379" s="92"/>
      <c r="IT379" s="92"/>
      <c r="IU379" s="92"/>
      <c r="IV379" s="92"/>
      <c r="IW379" s="92"/>
      <c r="IX379" s="92"/>
      <c r="IY379" s="92"/>
      <c r="IZ379" s="92"/>
      <c r="JA379" s="92"/>
      <c r="JB379" s="92"/>
      <c r="JC379" s="92"/>
      <c r="JD379" s="92"/>
      <c r="JE379" s="92"/>
      <c r="JF379" s="92"/>
      <c r="JG379" s="92"/>
      <c r="JH379" s="92"/>
      <c r="JI379" s="92"/>
      <c r="JJ379" s="92"/>
      <c r="JK379" s="92"/>
      <c r="JL379" s="92"/>
      <c r="JM379" s="92"/>
      <c r="JN379" s="92"/>
      <c r="JO379" s="92"/>
      <c r="JP379" s="92"/>
      <c r="JQ379" s="92"/>
      <c r="JR379" s="92"/>
      <c r="JS379" s="92"/>
      <c r="JT379" s="92"/>
      <c r="JU379" s="92"/>
      <c r="JV379" s="92"/>
      <c r="JW379" s="92"/>
      <c r="JX379" s="92"/>
      <c r="JY379" s="92"/>
      <c r="JZ379" s="92"/>
      <c r="KA379" s="92"/>
      <c r="KB379" s="92"/>
      <c r="KC379" s="92"/>
      <c r="KD379" s="92"/>
      <c r="KE379" s="92"/>
      <c r="KF379" s="92"/>
      <c r="KG379" s="92"/>
      <c r="KH379" s="92"/>
      <c r="KI379" s="92"/>
      <c r="KJ379" s="92"/>
      <c r="KK379" s="92"/>
      <c r="KL379" s="92"/>
      <c r="KM379" s="92"/>
      <c r="KN379" s="92"/>
      <c r="KO379" s="92"/>
      <c r="KP379" s="92"/>
      <c r="KQ379" s="92"/>
      <c r="KR379" s="92"/>
      <c r="KS379" s="92"/>
      <c r="KT379" s="92"/>
      <c r="KU379" s="92"/>
      <c r="KV379" s="92"/>
      <c r="KW379" s="92"/>
      <c r="KX379" s="92"/>
      <c r="KY379" s="92"/>
      <c r="KZ379" s="92"/>
      <c r="LA379" s="92"/>
      <c r="LB379" s="92"/>
      <c r="LC379" s="92"/>
      <c r="LD379" s="92"/>
      <c r="LE379" s="92"/>
      <c r="LF379" s="92"/>
      <c r="LG379" s="92"/>
      <c r="LH379" s="92"/>
      <c r="LI379" s="92"/>
      <c r="LJ379" s="92"/>
      <c r="LK379" s="92"/>
      <c r="LL379" s="92"/>
      <c r="LM379" s="92"/>
      <c r="LN379" s="92"/>
      <c r="LO379" s="92"/>
      <c r="LP379" s="92"/>
      <c r="LQ379" s="92"/>
      <c r="LR379" s="92"/>
      <c r="LS379" s="92"/>
      <c r="LT379" s="92"/>
      <c r="LU379" s="92"/>
      <c r="LV379" s="92"/>
      <c r="LW379" s="92"/>
      <c r="LX379" s="92"/>
      <c r="LY379" s="92"/>
      <c r="LZ379" s="92"/>
      <c r="MA379" s="92"/>
      <c r="MB379" s="92"/>
      <c r="MC379" s="92"/>
      <c r="MD379" s="92"/>
      <c r="ME379" s="92"/>
      <c r="MF379" s="92"/>
      <c r="MG379" s="92"/>
      <c r="MH379" s="92"/>
      <c r="MI379" s="92"/>
      <c r="MJ379" s="92"/>
      <c r="MK379" s="92"/>
      <c r="ML379" s="92"/>
      <c r="MM379" s="92"/>
      <c r="MN379" s="92"/>
      <c r="MO379" s="92"/>
      <c r="MP379" s="92"/>
      <c r="MQ379" s="92"/>
      <c r="MR379" s="92"/>
      <c r="MS379" s="92"/>
      <c r="MT379" s="92"/>
      <c r="MU379" s="92"/>
      <c r="MV379" s="92"/>
      <c r="MW379" s="92"/>
      <c r="MX379" s="92"/>
      <c r="MY379" s="92"/>
      <c r="MZ379" s="92"/>
      <c r="NA379" s="92"/>
      <c r="NB379" s="92"/>
      <c r="NC379" s="92"/>
      <c r="ND379" s="92"/>
      <c r="NE379" s="92"/>
      <c r="NF379" s="92"/>
      <c r="NG379" s="92"/>
      <c r="NH379" s="92"/>
      <c r="NI379" s="92"/>
      <c r="NJ379" s="92"/>
      <c r="NK379" s="92"/>
      <c r="NL379" s="92"/>
      <c r="NM379" s="92"/>
      <c r="NN379" s="92"/>
      <c r="NO379" s="92"/>
      <c r="NP379" s="92"/>
      <c r="NQ379" s="92"/>
      <c r="NR379" s="92"/>
      <c r="NS379" s="92"/>
      <c r="NT379" s="92"/>
      <c r="NU379" s="92"/>
      <c r="NV379" s="92"/>
      <c r="NW379" s="92"/>
      <c r="NX379" s="92"/>
      <c r="NY379" s="92"/>
      <c r="NZ379" s="92"/>
      <c r="OA379" s="92"/>
      <c r="OB379" s="92"/>
      <c r="OC379" s="92"/>
      <c r="OD379" s="92"/>
      <c r="OE379" s="92"/>
      <c r="OF379" s="92"/>
      <c r="OG379" s="92"/>
      <c r="OH379" s="92"/>
      <c r="OI379" s="92"/>
      <c r="OJ379" s="92"/>
      <c r="OK379" s="92"/>
      <c r="OL379" s="92"/>
      <c r="OM379" s="92"/>
      <c r="ON379" s="92"/>
      <c r="OO379" s="92"/>
      <c r="OP379" s="92"/>
      <c r="OQ379" s="92"/>
      <c r="OR379" s="92"/>
      <c r="OS379" s="92"/>
      <c r="OT379" s="92"/>
      <c r="OU379" s="92"/>
      <c r="OV379" s="92"/>
      <c r="OW379" s="92"/>
      <c r="OX379" s="92"/>
      <c r="OY379" s="92"/>
      <c r="OZ379" s="92"/>
      <c r="PA379" s="92"/>
      <c r="PB379" s="92"/>
      <c r="PC379" s="92"/>
      <c r="PD379" s="92"/>
      <c r="PE379" s="92"/>
      <c r="PF379" s="92"/>
      <c r="PG379" s="92"/>
      <c r="PH379" s="92"/>
      <c r="PI379" s="92"/>
      <c r="PJ379" s="92"/>
      <c r="PK379" s="92"/>
      <c r="PL379" s="92"/>
      <c r="PM379" s="92"/>
      <c r="PN379" s="92"/>
      <c r="PO379" s="92"/>
      <c r="PP379" s="92"/>
      <c r="PQ379" s="92"/>
      <c r="PR379" s="92"/>
      <c r="PS379" s="92"/>
      <c r="PT379" s="92"/>
      <c r="PU379" s="92"/>
      <c r="PV379" s="92"/>
      <c r="PW379" s="92"/>
      <c r="PX379" s="92"/>
      <c r="PY379" s="92"/>
      <c r="PZ379" s="92"/>
      <c r="QA379" s="92"/>
      <c r="QB379" s="92"/>
      <c r="QC379" s="92"/>
      <c r="QD379" s="92"/>
      <c r="QE379" s="92"/>
      <c r="QF379" s="92"/>
      <c r="QG379" s="92"/>
      <c r="QH379" s="92"/>
      <c r="QI379" s="92"/>
      <c r="QJ379" s="92"/>
      <c r="QK379" s="92"/>
      <c r="QL379" s="92"/>
      <c r="QM379" s="92"/>
      <c r="QN379" s="92"/>
      <c r="QO379" s="92"/>
      <c r="QP379" s="92"/>
      <c r="QQ379" s="92"/>
      <c r="QR379" s="92"/>
      <c r="QS379" s="92"/>
      <c r="QT379" s="92"/>
      <c r="QU379" s="92"/>
      <c r="QV379" s="92"/>
      <c r="QW379" s="92"/>
      <c r="QX379" s="92"/>
      <c r="QY379" s="92"/>
      <c r="QZ379" s="92"/>
      <c r="RA379" s="92"/>
      <c r="RB379" s="92"/>
      <c r="RC379" s="92"/>
      <c r="RD379" s="92"/>
      <c r="RE379" s="92"/>
      <c r="RF379" s="92"/>
      <c r="RG379" s="92"/>
      <c r="RH379" s="92"/>
      <c r="RI379" s="92"/>
      <c r="RJ379" s="92"/>
      <c r="RK379" s="92"/>
      <c r="RL379" s="92"/>
      <c r="RM379" s="92"/>
      <c r="RN379" s="92"/>
      <c r="RO379" s="92"/>
      <c r="RP379" s="92"/>
      <c r="RQ379" s="92"/>
      <c r="RR379" s="92"/>
      <c r="RS379" s="92"/>
      <c r="RT379" s="92"/>
      <c r="RU379" s="92"/>
      <c r="RV379" s="92"/>
      <c r="RW379" s="92"/>
      <c r="RX379" s="92"/>
      <c r="RY379" s="92"/>
      <c r="RZ379" s="92"/>
      <c r="SA379" s="92"/>
      <c r="SB379" s="92"/>
      <c r="SC379" s="92"/>
      <c r="SD379" s="92"/>
      <c r="SE379" s="92"/>
      <c r="SF379" s="92"/>
      <c r="SG379" s="92"/>
      <c r="SH379" s="92"/>
      <c r="SI379" s="92"/>
      <c r="SJ379" s="92"/>
      <c r="SK379" s="92"/>
      <c r="SL379" s="92"/>
      <c r="SM379" s="92"/>
      <c r="SN379" s="92"/>
      <c r="SO379" s="92"/>
      <c r="SP379" s="92"/>
      <c r="SQ379" s="92"/>
      <c r="SR379" s="92"/>
      <c r="SS379" s="92"/>
      <c r="ST379" s="92"/>
      <c r="SU379" s="92"/>
      <c r="SV379" s="92"/>
      <c r="SW379" s="92"/>
      <c r="SX379" s="92"/>
      <c r="SY379" s="92"/>
      <c r="SZ379" s="92"/>
      <c r="TA379" s="92"/>
      <c r="TB379" s="92"/>
      <c r="TC379" s="92"/>
      <c r="TD379" s="92"/>
      <c r="TE379" s="92"/>
      <c r="TF379" s="92"/>
      <c r="TG379" s="92"/>
      <c r="TH379" s="92"/>
      <c r="TI379" s="92"/>
      <c r="TJ379" s="92"/>
      <c r="TK379" s="92"/>
      <c r="TL379" s="92"/>
      <c r="TM379" s="92"/>
      <c r="TN379" s="92"/>
      <c r="TO379" s="92"/>
      <c r="TP379" s="92"/>
      <c r="TQ379" s="92"/>
      <c r="TR379" s="92"/>
      <c r="TS379" s="92"/>
      <c r="TT379" s="92"/>
      <c r="TU379" s="92"/>
      <c r="TV379" s="92"/>
      <c r="TW379" s="92"/>
      <c r="TX379" s="92"/>
      <c r="TY379" s="92"/>
      <c r="TZ379" s="92"/>
      <c r="UA379" s="92"/>
      <c r="UB379" s="92"/>
      <c r="UC379" s="92"/>
      <c r="UD379" s="92"/>
      <c r="UE379" s="92"/>
      <c r="UF379" s="92"/>
      <c r="UG379" s="92"/>
      <c r="UH379" s="92"/>
      <c r="UI379" s="92"/>
      <c r="UJ379" s="92"/>
      <c r="UK379" s="92"/>
      <c r="UL379" s="92"/>
      <c r="UM379" s="92"/>
      <c r="UN379" s="92"/>
      <c r="UO379" s="92"/>
      <c r="UP379" s="92"/>
      <c r="UQ379" s="92"/>
      <c r="UR379" s="92"/>
      <c r="US379" s="92"/>
      <c r="UT379" s="92"/>
      <c r="UU379" s="92"/>
      <c r="UV379" s="92"/>
      <c r="UW379" s="92"/>
      <c r="UX379" s="92"/>
      <c r="UY379" s="92"/>
      <c r="UZ379" s="92"/>
      <c r="VA379" s="92"/>
      <c r="VB379" s="92"/>
      <c r="VC379" s="92"/>
      <c r="VD379" s="92"/>
      <c r="VE379" s="92"/>
      <c r="VF379" s="92"/>
      <c r="VG379" s="92"/>
      <c r="VH379" s="92"/>
      <c r="VI379" s="92"/>
      <c r="VJ379" s="92"/>
      <c r="VK379" s="92"/>
      <c r="VL379" s="92"/>
      <c r="VM379" s="92"/>
      <c r="VN379" s="92"/>
      <c r="VO379" s="92"/>
      <c r="VP379" s="92"/>
      <c r="VQ379" s="92"/>
      <c r="VR379" s="92"/>
      <c r="VS379" s="92"/>
      <c r="VT379" s="92"/>
      <c r="VU379" s="92"/>
      <c r="VV379" s="92"/>
      <c r="VW379" s="92"/>
      <c r="VX379" s="92"/>
      <c r="VY379" s="92"/>
      <c r="VZ379" s="92"/>
      <c r="WA379" s="92"/>
      <c r="WB379" s="92"/>
      <c r="WC379" s="92"/>
      <c r="WD379" s="92"/>
      <c r="WE379" s="92"/>
      <c r="WF379" s="92"/>
      <c r="WG379" s="92"/>
      <c r="WH379" s="92"/>
      <c r="WI379" s="92"/>
      <c r="WJ379" s="92"/>
      <c r="WK379" s="92"/>
      <c r="WL379" s="92"/>
      <c r="WM379" s="92"/>
      <c r="WN379" s="92"/>
      <c r="WO379" s="92"/>
      <c r="WP379" s="92"/>
      <c r="WQ379" s="92"/>
      <c r="WR379" s="92"/>
      <c r="WS379" s="92"/>
      <c r="WT379" s="92"/>
      <c r="WU379" s="92"/>
      <c r="WV379" s="92"/>
      <c r="WW379" s="92"/>
      <c r="WX379" s="92"/>
      <c r="WY379" s="92"/>
      <c r="WZ379" s="92"/>
      <c r="XA379" s="92"/>
      <c r="XB379" s="92"/>
      <c r="XC379" s="92"/>
      <c r="XD379" s="92"/>
      <c r="XE379" s="92"/>
      <c r="XF379" s="92"/>
      <c r="XG379" s="92"/>
      <c r="XH379" s="92"/>
      <c r="XI379" s="92"/>
      <c r="XJ379" s="92"/>
      <c r="XK379" s="92"/>
      <c r="XL379" s="92"/>
      <c r="XM379" s="92"/>
      <c r="XN379" s="92"/>
      <c r="XO379" s="92"/>
      <c r="XP379" s="92"/>
      <c r="XQ379" s="92"/>
      <c r="XR379" s="92"/>
      <c r="XS379" s="92"/>
      <c r="XT379" s="92"/>
      <c r="XU379" s="92"/>
      <c r="XV379" s="92"/>
      <c r="XW379" s="92"/>
      <c r="XX379" s="92"/>
      <c r="XY379" s="92"/>
      <c r="XZ379" s="92"/>
      <c r="YA379" s="92"/>
      <c r="YB379" s="92"/>
      <c r="YC379" s="92"/>
      <c r="YD379" s="92"/>
      <c r="YE379" s="92"/>
      <c r="YF379" s="92"/>
      <c r="YG379" s="92"/>
      <c r="YH379" s="92"/>
      <c r="YI379" s="92"/>
      <c r="YJ379" s="92"/>
      <c r="YK379" s="92"/>
      <c r="YL379" s="92"/>
      <c r="YM379" s="92"/>
      <c r="YN379" s="92"/>
      <c r="YO379" s="92"/>
      <c r="YP379" s="92"/>
      <c r="YQ379" s="92"/>
      <c r="YR379" s="92"/>
      <c r="YS379" s="92"/>
      <c r="YT379" s="92"/>
      <c r="YU379" s="92"/>
      <c r="YV379" s="92"/>
      <c r="YW379" s="92"/>
      <c r="YX379" s="92"/>
      <c r="YY379" s="92"/>
      <c r="YZ379" s="92"/>
      <c r="ZA379" s="92"/>
      <c r="ZB379" s="92"/>
      <c r="ZC379" s="92"/>
      <c r="ZD379" s="92"/>
      <c r="ZE379" s="92"/>
      <c r="ZF379" s="92"/>
      <c r="ZG379" s="92"/>
      <c r="ZH379" s="92"/>
      <c r="ZI379" s="92"/>
      <c r="ZJ379" s="92"/>
      <c r="ZK379" s="92"/>
      <c r="ZL379" s="92"/>
      <c r="ZM379" s="92"/>
      <c r="ZN379" s="92"/>
      <c r="ZO379" s="92"/>
      <c r="ZP379" s="92"/>
      <c r="ZQ379" s="92"/>
      <c r="ZR379" s="92"/>
      <c r="ZS379" s="92"/>
      <c r="ZT379" s="92"/>
      <c r="ZU379" s="92"/>
      <c r="ZV379" s="92"/>
      <c r="ZW379" s="92"/>
      <c r="ZX379" s="92"/>
      <c r="ZY379" s="92"/>
      <c r="ZZ379" s="92"/>
      <c r="AAA379" s="92"/>
      <c r="AAB379" s="92"/>
      <c r="AAC379" s="92"/>
      <c r="AAD379" s="92"/>
      <c r="AAE379" s="92"/>
      <c r="AAF379" s="92"/>
      <c r="AAG379" s="92"/>
      <c r="AAH379" s="92"/>
      <c r="AAI379" s="92"/>
      <c r="AAJ379" s="92"/>
      <c r="AAK379" s="92"/>
      <c r="AAL379" s="92"/>
      <c r="AAM379" s="92"/>
      <c r="AAN379" s="92"/>
      <c r="AAO379" s="92"/>
      <c r="AAP379" s="92"/>
      <c r="AAQ379" s="92"/>
      <c r="AAR379" s="92"/>
      <c r="AAS379" s="92"/>
      <c r="AAT379" s="92"/>
      <c r="AAU379" s="92"/>
      <c r="AAV379" s="92"/>
      <c r="AAW379" s="92"/>
      <c r="AAX379" s="92"/>
      <c r="AAY379" s="92"/>
      <c r="AAZ379" s="92"/>
      <c r="ABA379" s="92"/>
      <c r="ABB379" s="92"/>
      <c r="ABC379" s="92"/>
      <c r="ABD379" s="92"/>
      <c r="ABE379" s="92"/>
      <c r="ABF379" s="92"/>
      <c r="ABG379" s="92"/>
      <c r="ABH379" s="92"/>
      <c r="ABI379" s="92"/>
      <c r="ABJ379" s="92"/>
      <c r="ABK379" s="92"/>
      <c r="ABL379" s="92"/>
      <c r="ABM379" s="92"/>
      <c r="ABN379" s="92"/>
      <c r="ABO379" s="92"/>
      <c r="ABP379" s="92"/>
      <c r="ABQ379" s="92"/>
      <c r="ABR379" s="92"/>
      <c r="ABS379" s="92"/>
      <c r="ABT379" s="92"/>
      <c r="ABU379" s="92"/>
      <c r="ABV379" s="92"/>
      <c r="ABW379" s="92"/>
      <c r="ABX379" s="92"/>
      <c r="ABY379" s="92"/>
      <c r="ABZ379" s="92"/>
      <c r="ACA379" s="92"/>
      <c r="ACB379" s="92"/>
      <c r="ACC379" s="92"/>
      <c r="ACD379" s="92"/>
      <c r="ACE379" s="92"/>
      <c r="ACF379" s="92"/>
      <c r="ACG379" s="92"/>
      <c r="ACH379" s="92"/>
      <c r="ACI379" s="92"/>
      <c r="ACJ379" s="92"/>
      <c r="ACK379" s="92"/>
      <c r="ACL379" s="92"/>
      <c r="ACM379" s="92"/>
      <c r="ACN379" s="92"/>
      <c r="ACO379" s="92"/>
      <c r="ACP379" s="92"/>
      <c r="ACQ379" s="92"/>
      <c r="ACR379" s="92"/>
      <c r="ACS379" s="92"/>
      <c r="ACT379" s="92"/>
      <c r="ACU379" s="92"/>
      <c r="ACV379" s="92"/>
      <c r="ACW379" s="92"/>
      <c r="ACX379" s="92"/>
      <c r="ACY379" s="92"/>
      <c r="ACZ379" s="92"/>
      <c r="ADA379" s="92"/>
      <c r="ADB379" s="92"/>
      <c r="ADC379" s="92"/>
      <c r="ADD379" s="92"/>
      <c r="ADE379" s="92"/>
      <c r="ADF379" s="92"/>
      <c r="ADG379" s="92"/>
      <c r="ADH379" s="92"/>
      <c r="ADI379" s="92"/>
      <c r="ADJ379" s="92"/>
      <c r="ADK379" s="92"/>
      <c r="ADL379" s="92"/>
      <c r="ADM379" s="92"/>
      <c r="ADN379" s="92"/>
      <c r="ADO379" s="92"/>
      <c r="ADP379" s="92"/>
      <c r="ADQ379" s="92"/>
      <c r="ADR379" s="92"/>
      <c r="ADS379" s="92"/>
      <c r="ADT379" s="92"/>
      <c r="ADU379" s="92"/>
      <c r="ADV379" s="92"/>
      <c r="ADW379" s="92"/>
      <c r="ADX379" s="92"/>
      <c r="ADY379" s="92"/>
      <c r="ADZ379" s="92"/>
      <c r="AEA379" s="92"/>
      <c r="AEB379" s="92"/>
      <c r="AEC379" s="92"/>
      <c r="AED379" s="92"/>
      <c r="AEE379" s="92"/>
      <c r="AEF379" s="92"/>
      <c r="AEG379" s="92"/>
      <c r="AEH379" s="92"/>
      <c r="AEI379" s="92"/>
      <c r="AEJ379" s="92"/>
      <c r="AEK379" s="92"/>
      <c r="AEL379" s="92"/>
      <c r="AEM379" s="92"/>
      <c r="AEN379" s="92"/>
      <c r="AEO379" s="92"/>
      <c r="AEP379" s="92"/>
      <c r="AEQ379" s="92"/>
      <c r="AER379" s="92"/>
      <c r="AES379" s="92"/>
      <c r="AET379" s="92"/>
      <c r="AEU379" s="92"/>
      <c r="AEV379" s="92"/>
      <c r="AEW379" s="92"/>
      <c r="AEX379" s="92"/>
      <c r="AEY379" s="92"/>
      <c r="AEZ379" s="92"/>
      <c r="AFA379" s="92"/>
      <c r="AFB379" s="92"/>
      <c r="AFC379" s="92"/>
      <c r="AFD379" s="92"/>
      <c r="AFE379" s="92"/>
      <c r="AFF379" s="92"/>
      <c r="AFG379" s="92"/>
      <c r="AFH379" s="92"/>
      <c r="AFI379" s="92"/>
      <c r="AFJ379" s="92"/>
      <c r="AFK379" s="92"/>
      <c r="AFL379" s="92"/>
      <c r="AFM379" s="92"/>
      <c r="AFN379" s="92"/>
      <c r="AFO379" s="92"/>
      <c r="AFP379" s="92"/>
      <c r="AFQ379" s="92"/>
      <c r="AFR379" s="92"/>
      <c r="AFS379" s="92"/>
      <c r="AFT379" s="92"/>
      <c r="AFU379" s="92"/>
      <c r="AFV379" s="92"/>
      <c r="AFW379" s="92"/>
      <c r="AFX379" s="92"/>
      <c r="AFY379" s="92"/>
      <c r="AFZ379" s="92"/>
      <c r="AGA379" s="92"/>
      <c r="AGB379" s="92"/>
      <c r="AGC379" s="92"/>
      <c r="AGD379" s="92"/>
      <c r="AGE379" s="92"/>
      <c r="AGF379" s="92"/>
      <c r="AGG379" s="92"/>
      <c r="AGH379" s="92"/>
      <c r="AGI379" s="92"/>
      <c r="AGJ379" s="92"/>
      <c r="AGK379" s="92"/>
      <c r="AGL379" s="92"/>
      <c r="AGM379" s="92"/>
      <c r="AGN379" s="92"/>
      <c r="AGO379" s="92"/>
      <c r="AGP379" s="92"/>
      <c r="AGQ379" s="92"/>
      <c r="AGR379" s="92"/>
      <c r="AGS379" s="92"/>
      <c r="AGT379" s="92"/>
      <c r="AGU379" s="92"/>
      <c r="AGV379" s="92"/>
      <c r="AGW379" s="92"/>
      <c r="AGX379" s="92"/>
      <c r="AGY379" s="92"/>
      <c r="AGZ379" s="92"/>
      <c r="AHA379" s="92"/>
      <c r="AHB379" s="92"/>
      <c r="AHC379" s="92"/>
      <c r="AHD379" s="92"/>
      <c r="AHE379" s="92"/>
      <c r="AHF379" s="92"/>
      <c r="AHG379" s="92"/>
      <c r="AHH379" s="92"/>
      <c r="AHI379" s="92"/>
      <c r="AHJ379" s="92"/>
      <c r="AHK379" s="92"/>
      <c r="AHL379" s="92"/>
      <c r="AHM379" s="92"/>
      <c r="AHN379" s="92"/>
      <c r="AHO379" s="92"/>
      <c r="AHP379" s="92"/>
      <c r="AHQ379" s="92"/>
      <c r="AHR379" s="92"/>
      <c r="AHS379" s="92"/>
      <c r="AHT379" s="92"/>
      <c r="AHU379" s="92"/>
      <c r="AHV379" s="92"/>
      <c r="AHW379" s="92"/>
      <c r="AHX379" s="92"/>
      <c r="AHY379" s="92"/>
      <c r="AHZ379" s="92"/>
      <c r="AIA379" s="92"/>
      <c r="AIB379" s="92"/>
      <c r="AIC379" s="92"/>
      <c r="AID379" s="92"/>
      <c r="AIE379" s="92"/>
      <c r="AIF379" s="92"/>
      <c r="AIG379" s="92"/>
      <c r="AIH379" s="92"/>
      <c r="AII379" s="92"/>
      <c r="AIJ379" s="92"/>
      <c r="AIK379" s="92"/>
      <c r="AIL379" s="92"/>
      <c r="AIM379" s="92"/>
      <c r="AIN379" s="92"/>
      <c r="AIO379" s="92"/>
      <c r="AIP379" s="92"/>
      <c r="AIQ379" s="92"/>
      <c r="AIR379" s="92"/>
      <c r="AIS379" s="92"/>
      <c r="AIT379" s="92"/>
      <c r="AIU379" s="92"/>
      <c r="AIV379" s="92"/>
      <c r="AIW379" s="92"/>
      <c r="AIX379" s="92"/>
      <c r="AIY379" s="92"/>
      <c r="AIZ379" s="92"/>
      <c r="AJA379" s="92"/>
      <c r="AJB379" s="92"/>
      <c r="AJC379" s="92"/>
      <c r="AJD379" s="92"/>
      <c r="AJE379" s="92"/>
      <c r="AJF379" s="92"/>
      <c r="AJG379" s="92"/>
      <c r="AJH379" s="92"/>
      <c r="AJI379" s="92"/>
      <c r="AJJ379" s="92"/>
      <c r="AJK379" s="92"/>
    </row>
    <row r="380" spans="1:947" s="515" customFormat="1" ht="12.75" customHeight="1">
      <c r="A380" s="93"/>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c r="CM380" s="92"/>
      <c r="CN380" s="92"/>
      <c r="CO380" s="92"/>
      <c r="CP380" s="92"/>
      <c r="CQ380" s="92"/>
      <c r="CR380" s="92"/>
      <c r="CS380" s="92"/>
      <c r="CT380" s="92"/>
      <c r="CU380" s="92"/>
      <c r="CV380" s="92"/>
      <c r="CW380" s="92"/>
      <c r="CX380" s="92"/>
      <c r="CY380" s="92"/>
      <c r="CZ380" s="92"/>
      <c r="DA380" s="92"/>
      <c r="DB380" s="92"/>
      <c r="DC380" s="92"/>
      <c r="DD380" s="92"/>
      <c r="DE380" s="92"/>
      <c r="DF380" s="92"/>
      <c r="DG380" s="92"/>
      <c r="DH380" s="92"/>
      <c r="DI380" s="92"/>
      <c r="DJ380" s="92"/>
      <c r="DK380" s="92"/>
      <c r="DL380" s="92"/>
      <c r="DM380" s="92"/>
      <c r="DN380" s="92"/>
      <c r="DO380" s="92"/>
      <c r="DP380" s="92"/>
      <c r="DQ380" s="92"/>
      <c r="DR380" s="92"/>
      <c r="DS380" s="92"/>
      <c r="DT380" s="92"/>
      <c r="DU380" s="92"/>
      <c r="DV380" s="92"/>
      <c r="DW380" s="92"/>
      <c r="DX380" s="92"/>
      <c r="DY380" s="92"/>
      <c r="DZ380" s="92"/>
      <c r="EA380" s="92"/>
      <c r="EB380" s="92"/>
      <c r="EC380" s="92"/>
      <c r="ED380" s="92"/>
      <c r="EE380" s="92"/>
      <c r="EF380" s="92"/>
      <c r="EG380" s="92"/>
      <c r="EH380" s="92"/>
      <c r="EI380" s="92"/>
      <c r="EJ380" s="92"/>
      <c r="EK380" s="92"/>
      <c r="EL380" s="92"/>
      <c r="EM380" s="92"/>
      <c r="EN380" s="92"/>
      <c r="EO380" s="92"/>
      <c r="EP380" s="92"/>
      <c r="EQ380" s="92"/>
      <c r="ER380" s="92"/>
      <c r="ES380" s="92"/>
      <c r="ET380" s="92"/>
      <c r="EU380" s="92"/>
      <c r="EV380" s="92"/>
      <c r="EW380" s="92"/>
      <c r="EX380" s="92"/>
      <c r="EY380" s="92"/>
      <c r="EZ380" s="92"/>
      <c r="FA380" s="92"/>
      <c r="FB380" s="92"/>
      <c r="FC380" s="92"/>
      <c r="FD380" s="92"/>
      <c r="FE380" s="92"/>
      <c r="FF380" s="92"/>
      <c r="FG380" s="92"/>
      <c r="FH380" s="92"/>
      <c r="FI380" s="92"/>
      <c r="FJ380" s="92"/>
      <c r="FK380" s="92"/>
      <c r="FL380" s="92"/>
      <c r="FM380" s="92"/>
      <c r="FN380" s="92"/>
      <c r="FO380" s="92"/>
      <c r="FP380" s="92"/>
      <c r="FQ380" s="92"/>
      <c r="FR380" s="92"/>
      <c r="FS380" s="92"/>
      <c r="FT380" s="92"/>
      <c r="FU380" s="92"/>
      <c r="FV380" s="92"/>
      <c r="FW380" s="92"/>
      <c r="FX380" s="92"/>
      <c r="FY380" s="92"/>
      <c r="FZ380" s="92"/>
      <c r="GA380" s="92"/>
      <c r="GB380" s="92"/>
      <c r="GC380" s="92"/>
      <c r="GD380" s="92"/>
      <c r="GE380" s="92"/>
      <c r="GF380" s="92"/>
      <c r="GG380" s="92"/>
      <c r="GH380" s="92"/>
      <c r="GI380" s="92"/>
      <c r="GJ380" s="92"/>
      <c r="GK380" s="92"/>
      <c r="GL380" s="92"/>
      <c r="GM380" s="92"/>
      <c r="GN380" s="92"/>
      <c r="GO380" s="92"/>
      <c r="GP380" s="92"/>
      <c r="GQ380" s="92"/>
      <c r="GR380" s="92"/>
      <c r="GS380" s="92"/>
      <c r="GT380" s="92"/>
      <c r="GU380" s="92"/>
      <c r="GV380" s="92"/>
      <c r="GW380" s="92"/>
      <c r="GX380" s="92"/>
      <c r="GY380" s="92"/>
      <c r="GZ380" s="92"/>
      <c r="HA380" s="92"/>
      <c r="HB380" s="92"/>
      <c r="HC380" s="92"/>
      <c r="HD380" s="92"/>
      <c r="HE380" s="92"/>
      <c r="HF380" s="92"/>
      <c r="HG380" s="92"/>
      <c r="HH380" s="92"/>
      <c r="HI380" s="92"/>
      <c r="HJ380" s="92"/>
      <c r="HK380" s="92"/>
      <c r="HL380" s="92"/>
      <c r="HM380" s="92"/>
      <c r="HN380" s="92"/>
      <c r="HO380" s="92"/>
      <c r="HP380" s="92"/>
      <c r="HQ380" s="92"/>
      <c r="HR380" s="92"/>
      <c r="HS380" s="92"/>
      <c r="HT380" s="92"/>
      <c r="HU380" s="92"/>
      <c r="HV380" s="92"/>
      <c r="HW380" s="92"/>
      <c r="HX380" s="92"/>
      <c r="HY380" s="92"/>
      <c r="HZ380" s="92"/>
      <c r="IA380" s="92"/>
      <c r="IB380" s="92"/>
      <c r="IC380" s="92"/>
      <c r="ID380" s="92"/>
      <c r="IE380" s="92"/>
      <c r="IF380" s="92"/>
      <c r="IG380" s="92"/>
      <c r="IH380" s="92"/>
      <c r="II380" s="92"/>
      <c r="IJ380" s="92"/>
      <c r="IK380" s="92"/>
      <c r="IL380" s="92"/>
      <c r="IM380" s="92"/>
      <c r="IN380" s="92"/>
      <c r="IO380" s="92"/>
      <c r="IP380" s="92"/>
      <c r="IQ380" s="92"/>
      <c r="IR380" s="92"/>
      <c r="IS380" s="92"/>
      <c r="IT380" s="92"/>
      <c r="IU380" s="92"/>
      <c r="IV380" s="92"/>
      <c r="IW380" s="92"/>
      <c r="IX380" s="92"/>
      <c r="IY380" s="92"/>
      <c r="IZ380" s="92"/>
      <c r="JA380" s="92"/>
      <c r="JB380" s="92"/>
      <c r="JC380" s="92"/>
      <c r="JD380" s="92"/>
      <c r="JE380" s="92"/>
      <c r="JF380" s="92"/>
      <c r="JG380" s="92"/>
      <c r="JH380" s="92"/>
      <c r="JI380" s="92"/>
      <c r="JJ380" s="92"/>
      <c r="JK380" s="92"/>
      <c r="JL380" s="92"/>
      <c r="JM380" s="92"/>
      <c r="JN380" s="92"/>
      <c r="JO380" s="92"/>
      <c r="JP380" s="92"/>
      <c r="JQ380" s="92"/>
      <c r="JR380" s="92"/>
      <c r="JS380" s="92"/>
      <c r="JT380" s="92"/>
      <c r="JU380" s="92"/>
      <c r="JV380" s="92"/>
      <c r="JW380" s="92"/>
      <c r="JX380" s="92"/>
      <c r="JY380" s="92"/>
      <c r="JZ380" s="92"/>
      <c r="KA380" s="92"/>
      <c r="KB380" s="92"/>
      <c r="KC380" s="92"/>
      <c r="KD380" s="92"/>
      <c r="KE380" s="92"/>
      <c r="KF380" s="92"/>
      <c r="KG380" s="92"/>
      <c r="KH380" s="92"/>
      <c r="KI380" s="92"/>
      <c r="KJ380" s="92"/>
      <c r="KK380" s="92"/>
      <c r="KL380" s="92"/>
      <c r="KM380" s="92"/>
      <c r="KN380" s="92"/>
      <c r="KO380" s="92"/>
      <c r="KP380" s="92"/>
      <c r="KQ380" s="92"/>
      <c r="KR380" s="92"/>
      <c r="KS380" s="92"/>
      <c r="KT380" s="92"/>
      <c r="KU380" s="92"/>
      <c r="KV380" s="92"/>
      <c r="KW380" s="92"/>
      <c r="KX380" s="92"/>
      <c r="KY380" s="92"/>
      <c r="KZ380" s="92"/>
      <c r="LA380" s="92"/>
      <c r="LB380" s="92"/>
      <c r="LC380" s="92"/>
      <c r="LD380" s="92"/>
      <c r="LE380" s="92"/>
      <c r="LF380" s="92"/>
      <c r="LG380" s="92"/>
      <c r="LH380" s="92"/>
      <c r="LI380" s="92"/>
      <c r="LJ380" s="92"/>
      <c r="LK380" s="92"/>
      <c r="LL380" s="92"/>
      <c r="LM380" s="92"/>
      <c r="LN380" s="92"/>
      <c r="LO380" s="92"/>
      <c r="LP380" s="92"/>
      <c r="LQ380" s="92"/>
      <c r="LR380" s="92"/>
      <c r="LS380" s="92"/>
      <c r="LT380" s="92"/>
      <c r="LU380" s="92"/>
      <c r="LV380" s="92"/>
      <c r="LW380" s="92"/>
      <c r="LX380" s="92"/>
      <c r="LY380" s="92"/>
      <c r="LZ380" s="92"/>
      <c r="MA380" s="92"/>
      <c r="MB380" s="92"/>
      <c r="MC380" s="92"/>
      <c r="MD380" s="92"/>
      <c r="ME380" s="92"/>
      <c r="MF380" s="92"/>
      <c r="MG380" s="92"/>
      <c r="MH380" s="92"/>
      <c r="MI380" s="92"/>
      <c r="MJ380" s="92"/>
      <c r="MK380" s="92"/>
      <c r="ML380" s="92"/>
      <c r="MM380" s="92"/>
      <c r="MN380" s="92"/>
      <c r="MO380" s="92"/>
      <c r="MP380" s="92"/>
      <c r="MQ380" s="92"/>
      <c r="MR380" s="92"/>
      <c r="MS380" s="92"/>
      <c r="MT380" s="92"/>
      <c r="MU380" s="92"/>
      <c r="MV380" s="92"/>
      <c r="MW380" s="92"/>
      <c r="MX380" s="92"/>
      <c r="MY380" s="92"/>
      <c r="MZ380" s="92"/>
      <c r="NA380" s="92"/>
      <c r="NB380" s="92"/>
      <c r="NC380" s="92"/>
      <c r="ND380" s="92"/>
      <c r="NE380" s="92"/>
      <c r="NF380" s="92"/>
      <c r="NG380" s="92"/>
      <c r="NH380" s="92"/>
      <c r="NI380" s="92"/>
      <c r="NJ380" s="92"/>
      <c r="NK380" s="92"/>
      <c r="NL380" s="92"/>
      <c r="NM380" s="92"/>
      <c r="NN380" s="92"/>
      <c r="NO380" s="92"/>
      <c r="NP380" s="92"/>
      <c r="NQ380" s="92"/>
      <c r="NR380" s="92"/>
      <c r="NS380" s="92"/>
      <c r="NT380" s="92"/>
      <c r="NU380" s="92"/>
      <c r="NV380" s="92"/>
      <c r="NW380" s="92"/>
      <c r="NX380" s="92"/>
      <c r="NY380" s="92"/>
      <c r="NZ380" s="92"/>
      <c r="OA380" s="92"/>
      <c r="OB380" s="92"/>
      <c r="OC380" s="92"/>
      <c r="OD380" s="92"/>
      <c r="OE380" s="92"/>
      <c r="OF380" s="92"/>
      <c r="OG380" s="92"/>
      <c r="OH380" s="92"/>
      <c r="OI380" s="92"/>
      <c r="OJ380" s="92"/>
      <c r="OK380" s="92"/>
      <c r="OL380" s="92"/>
      <c r="OM380" s="92"/>
      <c r="ON380" s="92"/>
      <c r="OO380" s="92"/>
      <c r="OP380" s="92"/>
      <c r="OQ380" s="92"/>
      <c r="OR380" s="92"/>
      <c r="OS380" s="92"/>
      <c r="OT380" s="92"/>
      <c r="OU380" s="92"/>
      <c r="OV380" s="92"/>
      <c r="OW380" s="92"/>
      <c r="OX380" s="92"/>
      <c r="OY380" s="92"/>
      <c r="OZ380" s="92"/>
      <c r="PA380" s="92"/>
      <c r="PB380" s="92"/>
      <c r="PC380" s="92"/>
      <c r="PD380" s="92"/>
      <c r="PE380" s="92"/>
      <c r="PF380" s="92"/>
      <c r="PG380" s="92"/>
      <c r="PH380" s="92"/>
      <c r="PI380" s="92"/>
      <c r="PJ380" s="92"/>
      <c r="PK380" s="92"/>
      <c r="PL380" s="92"/>
      <c r="PM380" s="92"/>
      <c r="PN380" s="92"/>
      <c r="PO380" s="92"/>
      <c r="PP380" s="92"/>
      <c r="PQ380" s="92"/>
      <c r="PR380" s="92"/>
      <c r="PS380" s="92"/>
      <c r="PT380" s="92"/>
      <c r="PU380" s="92"/>
      <c r="PV380" s="92"/>
      <c r="PW380" s="92"/>
      <c r="PX380" s="92"/>
      <c r="PY380" s="92"/>
      <c r="PZ380" s="92"/>
      <c r="QA380" s="92"/>
      <c r="QB380" s="92"/>
      <c r="QC380" s="92"/>
      <c r="QD380" s="92"/>
      <c r="QE380" s="92"/>
      <c r="QF380" s="92"/>
      <c r="QG380" s="92"/>
      <c r="QH380" s="92"/>
      <c r="QI380" s="92"/>
      <c r="QJ380" s="92"/>
      <c r="QK380" s="92"/>
      <c r="QL380" s="92"/>
      <c r="QM380" s="92"/>
      <c r="QN380" s="92"/>
      <c r="QO380" s="92"/>
      <c r="QP380" s="92"/>
      <c r="QQ380" s="92"/>
      <c r="QR380" s="92"/>
      <c r="QS380" s="92"/>
      <c r="QT380" s="92"/>
      <c r="QU380" s="92"/>
      <c r="QV380" s="92"/>
      <c r="QW380" s="92"/>
      <c r="QX380" s="92"/>
      <c r="QY380" s="92"/>
      <c r="QZ380" s="92"/>
      <c r="RA380" s="92"/>
      <c r="RB380" s="92"/>
      <c r="RC380" s="92"/>
      <c r="RD380" s="92"/>
      <c r="RE380" s="92"/>
      <c r="RF380" s="92"/>
      <c r="RG380" s="92"/>
      <c r="RH380" s="92"/>
      <c r="RI380" s="92"/>
      <c r="RJ380" s="92"/>
      <c r="RK380" s="92"/>
      <c r="RL380" s="92"/>
      <c r="RM380" s="92"/>
      <c r="RN380" s="92"/>
      <c r="RO380" s="92"/>
      <c r="RP380" s="92"/>
      <c r="RQ380" s="92"/>
      <c r="RR380" s="92"/>
      <c r="RS380" s="92"/>
      <c r="RT380" s="92"/>
      <c r="RU380" s="92"/>
      <c r="RV380" s="92"/>
      <c r="RW380" s="92"/>
      <c r="RX380" s="92"/>
      <c r="RY380" s="92"/>
      <c r="RZ380" s="92"/>
      <c r="SA380" s="92"/>
      <c r="SB380" s="92"/>
      <c r="SC380" s="92"/>
      <c r="SD380" s="92"/>
      <c r="SE380" s="92"/>
      <c r="SF380" s="92"/>
      <c r="SG380" s="92"/>
      <c r="SH380" s="92"/>
      <c r="SI380" s="92"/>
      <c r="SJ380" s="92"/>
      <c r="SK380" s="92"/>
      <c r="SL380" s="92"/>
      <c r="SM380" s="92"/>
      <c r="SN380" s="92"/>
      <c r="SO380" s="92"/>
      <c r="SP380" s="92"/>
      <c r="SQ380" s="92"/>
      <c r="SR380" s="92"/>
      <c r="SS380" s="92"/>
      <c r="ST380" s="92"/>
      <c r="SU380" s="92"/>
      <c r="SV380" s="92"/>
      <c r="SW380" s="92"/>
      <c r="SX380" s="92"/>
      <c r="SY380" s="92"/>
      <c r="SZ380" s="92"/>
      <c r="TA380" s="92"/>
      <c r="TB380" s="92"/>
      <c r="TC380" s="92"/>
      <c r="TD380" s="92"/>
      <c r="TE380" s="92"/>
      <c r="TF380" s="92"/>
      <c r="TG380" s="92"/>
      <c r="TH380" s="92"/>
      <c r="TI380" s="92"/>
      <c r="TJ380" s="92"/>
      <c r="TK380" s="92"/>
      <c r="TL380" s="92"/>
      <c r="TM380" s="92"/>
      <c r="TN380" s="92"/>
      <c r="TO380" s="92"/>
      <c r="TP380" s="92"/>
      <c r="TQ380" s="92"/>
      <c r="TR380" s="92"/>
      <c r="TS380" s="92"/>
      <c r="TT380" s="92"/>
      <c r="TU380" s="92"/>
      <c r="TV380" s="92"/>
      <c r="TW380" s="92"/>
      <c r="TX380" s="92"/>
      <c r="TY380" s="92"/>
      <c r="TZ380" s="92"/>
      <c r="UA380" s="92"/>
      <c r="UB380" s="92"/>
      <c r="UC380" s="92"/>
      <c r="UD380" s="92"/>
      <c r="UE380" s="92"/>
      <c r="UF380" s="92"/>
      <c r="UG380" s="92"/>
      <c r="UH380" s="92"/>
      <c r="UI380" s="92"/>
      <c r="UJ380" s="92"/>
      <c r="UK380" s="92"/>
      <c r="UL380" s="92"/>
      <c r="UM380" s="92"/>
      <c r="UN380" s="92"/>
      <c r="UO380" s="92"/>
      <c r="UP380" s="92"/>
      <c r="UQ380" s="92"/>
      <c r="UR380" s="92"/>
      <c r="US380" s="92"/>
      <c r="UT380" s="92"/>
      <c r="UU380" s="92"/>
      <c r="UV380" s="92"/>
      <c r="UW380" s="92"/>
      <c r="UX380" s="92"/>
      <c r="UY380" s="92"/>
      <c r="UZ380" s="92"/>
      <c r="VA380" s="92"/>
      <c r="VB380" s="92"/>
      <c r="VC380" s="92"/>
      <c r="VD380" s="92"/>
      <c r="VE380" s="92"/>
      <c r="VF380" s="92"/>
      <c r="VG380" s="92"/>
      <c r="VH380" s="92"/>
      <c r="VI380" s="92"/>
      <c r="VJ380" s="92"/>
      <c r="VK380" s="92"/>
      <c r="VL380" s="92"/>
      <c r="VM380" s="92"/>
      <c r="VN380" s="92"/>
      <c r="VO380" s="92"/>
      <c r="VP380" s="92"/>
      <c r="VQ380" s="92"/>
      <c r="VR380" s="92"/>
      <c r="VS380" s="92"/>
      <c r="VT380" s="92"/>
      <c r="VU380" s="92"/>
      <c r="VV380" s="92"/>
      <c r="VW380" s="92"/>
      <c r="VX380" s="92"/>
      <c r="VY380" s="92"/>
      <c r="VZ380" s="92"/>
      <c r="WA380" s="92"/>
      <c r="WB380" s="92"/>
      <c r="WC380" s="92"/>
      <c r="WD380" s="92"/>
      <c r="WE380" s="92"/>
      <c r="WF380" s="92"/>
      <c r="WG380" s="92"/>
      <c r="WH380" s="92"/>
      <c r="WI380" s="92"/>
      <c r="WJ380" s="92"/>
      <c r="WK380" s="92"/>
      <c r="WL380" s="92"/>
      <c r="WM380" s="92"/>
      <c r="WN380" s="92"/>
      <c r="WO380" s="92"/>
      <c r="WP380" s="92"/>
      <c r="WQ380" s="92"/>
      <c r="WR380" s="92"/>
      <c r="WS380" s="92"/>
      <c r="WT380" s="92"/>
      <c r="WU380" s="92"/>
      <c r="WV380" s="92"/>
      <c r="WW380" s="92"/>
      <c r="WX380" s="92"/>
      <c r="WY380" s="92"/>
      <c r="WZ380" s="92"/>
      <c r="XA380" s="92"/>
      <c r="XB380" s="92"/>
      <c r="XC380" s="92"/>
      <c r="XD380" s="92"/>
      <c r="XE380" s="92"/>
      <c r="XF380" s="92"/>
      <c r="XG380" s="92"/>
      <c r="XH380" s="92"/>
      <c r="XI380" s="92"/>
      <c r="XJ380" s="92"/>
      <c r="XK380" s="92"/>
      <c r="XL380" s="92"/>
      <c r="XM380" s="92"/>
      <c r="XN380" s="92"/>
      <c r="XO380" s="92"/>
      <c r="XP380" s="92"/>
      <c r="XQ380" s="92"/>
      <c r="XR380" s="92"/>
      <c r="XS380" s="92"/>
      <c r="XT380" s="92"/>
      <c r="XU380" s="92"/>
      <c r="XV380" s="92"/>
      <c r="XW380" s="92"/>
      <c r="XX380" s="92"/>
      <c r="XY380" s="92"/>
      <c r="XZ380" s="92"/>
      <c r="YA380" s="92"/>
      <c r="YB380" s="92"/>
      <c r="YC380" s="92"/>
      <c r="YD380" s="92"/>
      <c r="YE380" s="92"/>
      <c r="YF380" s="92"/>
      <c r="YG380" s="92"/>
      <c r="YH380" s="92"/>
      <c r="YI380" s="92"/>
      <c r="YJ380" s="92"/>
      <c r="YK380" s="92"/>
      <c r="YL380" s="92"/>
      <c r="YM380" s="92"/>
      <c r="YN380" s="92"/>
      <c r="YO380" s="92"/>
      <c r="YP380" s="92"/>
      <c r="YQ380" s="92"/>
      <c r="YR380" s="92"/>
      <c r="YS380" s="92"/>
      <c r="YT380" s="92"/>
      <c r="YU380" s="92"/>
      <c r="YV380" s="92"/>
      <c r="YW380" s="92"/>
      <c r="YX380" s="92"/>
      <c r="YY380" s="92"/>
      <c r="YZ380" s="92"/>
      <c r="ZA380" s="92"/>
      <c r="ZB380" s="92"/>
      <c r="ZC380" s="92"/>
      <c r="ZD380" s="92"/>
      <c r="ZE380" s="92"/>
      <c r="ZF380" s="92"/>
      <c r="ZG380" s="92"/>
      <c r="ZH380" s="92"/>
      <c r="ZI380" s="92"/>
      <c r="ZJ380" s="92"/>
      <c r="ZK380" s="92"/>
      <c r="ZL380" s="92"/>
      <c r="ZM380" s="92"/>
      <c r="ZN380" s="92"/>
      <c r="ZO380" s="92"/>
      <c r="ZP380" s="92"/>
      <c r="ZQ380" s="92"/>
      <c r="ZR380" s="92"/>
      <c r="ZS380" s="92"/>
      <c r="ZT380" s="92"/>
      <c r="ZU380" s="92"/>
      <c r="ZV380" s="92"/>
      <c r="ZW380" s="92"/>
      <c r="ZX380" s="92"/>
      <c r="ZY380" s="92"/>
      <c r="ZZ380" s="92"/>
      <c r="AAA380" s="92"/>
      <c r="AAB380" s="92"/>
      <c r="AAC380" s="92"/>
      <c r="AAD380" s="92"/>
      <c r="AAE380" s="92"/>
      <c r="AAF380" s="92"/>
      <c r="AAG380" s="92"/>
      <c r="AAH380" s="92"/>
      <c r="AAI380" s="92"/>
      <c r="AAJ380" s="92"/>
      <c r="AAK380" s="92"/>
      <c r="AAL380" s="92"/>
      <c r="AAM380" s="92"/>
      <c r="AAN380" s="92"/>
      <c r="AAO380" s="92"/>
      <c r="AAP380" s="92"/>
      <c r="AAQ380" s="92"/>
      <c r="AAR380" s="92"/>
      <c r="AAS380" s="92"/>
      <c r="AAT380" s="92"/>
      <c r="AAU380" s="92"/>
      <c r="AAV380" s="92"/>
      <c r="AAW380" s="92"/>
      <c r="AAX380" s="92"/>
      <c r="AAY380" s="92"/>
      <c r="AAZ380" s="92"/>
      <c r="ABA380" s="92"/>
      <c r="ABB380" s="92"/>
      <c r="ABC380" s="92"/>
      <c r="ABD380" s="92"/>
      <c r="ABE380" s="92"/>
      <c r="ABF380" s="92"/>
      <c r="ABG380" s="92"/>
      <c r="ABH380" s="92"/>
      <c r="ABI380" s="92"/>
      <c r="ABJ380" s="92"/>
      <c r="ABK380" s="92"/>
      <c r="ABL380" s="92"/>
      <c r="ABM380" s="92"/>
      <c r="ABN380" s="92"/>
      <c r="ABO380" s="92"/>
      <c r="ABP380" s="92"/>
      <c r="ABQ380" s="92"/>
      <c r="ABR380" s="92"/>
      <c r="ABS380" s="92"/>
      <c r="ABT380" s="92"/>
      <c r="ABU380" s="92"/>
      <c r="ABV380" s="92"/>
      <c r="ABW380" s="92"/>
      <c r="ABX380" s="92"/>
      <c r="ABY380" s="92"/>
      <c r="ABZ380" s="92"/>
      <c r="ACA380" s="92"/>
      <c r="ACB380" s="92"/>
      <c r="ACC380" s="92"/>
      <c r="ACD380" s="92"/>
      <c r="ACE380" s="92"/>
      <c r="ACF380" s="92"/>
      <c r="ACG380" s="92"/>
      <c r="ACH380" s="92"/>
      <c r="ACI380" s="92"/>
      <c r="ACJ380" s="92"/>
      <c r="ACK380" s="92"/>
      <c r="ACL380" s="92"/>
      <c r="ACM380" s="92"/>
      <c r="ACN380" s="92"/>
      <c r="ACO380" s="92"/>
      <c r="ACP380" s="92"/>
      <c r="ACQ380" s="92"/>
      <c r="ACR380" s="92"/>
      <c r="ACS380" s="92"/>
      <c r="ACT380" s="92"/>
      <c r="ACU380" s="92"/>
      <c r="ACV380" s="92"/>
      <c r="ACW380" s="92"/>
      <c r="ACX380" s="92"/>
      <c r="ACY380" s="92"/>
      <c r="ACZ380" s="92"/>
      <c r="ADA380" s="92"/>
      <c r="ADB380" s="92"/>
      <c r="ADC380" s="92"/>
      <c r="ADD380" s="92"/>
      <c r="ADE380" s="92"/>
      <c r="ADF380" s="92"/>
      <c r="ADG380" s="92"/>
      <c r="ADH380" s="92"/>
      <c r="ADI380" s="92"/>
      <c r="ADJ380" s="92"/>
      <c r="ADK380" s="92"/>
      <c r="ADL380" s="92"/>
      <c r="ADM380" s="92"/>
      <c r="ADN380" s="92"/>
      <c r="ADO380" s="92"/>
      <c r="ADP380" s="92"/>
      <c r="ADQ380" s="92"/>
      <c r="ADR380" s="92"/>
      <c r="ADS380" s="92"/>
      <c r="ADT380" s="92"/>
      <c r="ADU380" s="92"/>
      <c r="ADV380" s="92"/>
      <c r="ADW380" s="92"/>
      <c r="ADX380" s="92"/>
      <c r="ADY380" s="92"/>
      <c r="ADZ380" s="92"/>
      <c r="AEA380" s="92"/>
      <c r="AEB380" s="92"/>
      <c r="AEC380" s="92"/>
      <c r="AED380" s="92"/>
      <c r="AEE380" s="92"/>
      <c r="AEF380" s="92"/>
      <c r="AEG380" s="92"/>
      <c r="AEH380" s="92"/>
      <c r="AEI380" s="92"/>
      <c r="AEJ380" s="92"/>
      <c r="AEK380" s="92"/>
      <c r="AEL380" s="92"/>
      <c r="AEM380" s="92"/>
      <c r="AEN380" s="92"/>
      <c r="AEO380" s="92"/>
      <c r="AEP380" s="92"/>
      <c r="AEQ380" s="92"/>
      <c r="AER380" s="92"/>
      <c r="AES380" s="92"/>
      <c r="AET380" s="92"/>
      <c r="AEU380" s="92"/>
      <c r="AEV380" s="92"/>
      <c r="AEW380" s="92"/>
      <c r="AEX380" s="92"/>
      <c r="AEY380" s="92"/>
      <c r="AEZ380" s="92"/>
      <c r="AFA380" s="92"/>
      <c r="AFB380" s="92"/>
      <c r="AFC380" s="92"/>
      <c r="AFD380" s="92"/>
      <c r="AFE380" s="92"/>
      <c r="AFF380" s="92"/>
      <c r="AFG380" s="92"/>
      <c r="AFH380" s="92"/>
      <c r="AFI380" s="92"/>
      <c r="AFJ380" s="92"/>
      <c r="AFK380" s="92"/>
      <c r="AFL380" s="92"/>
      <c r="AFM380" s="92"/>
      <c r="AFN380" s="92"/>
      <c r="AFO380" s="92"/>
      <c r="AFP380" s="92"/>
      <c r="AFQ380" s="92"/>
      <c r="AFR380" s="92"/>
      <c r="AFS380" s="92"/>
      <c r="AFT380" s="92"/>
      <c r="AFU380" s="92"/>
      <c r="AFV380" s="92"/>
      <c r="AFW380" s="92"/>
      <c r="AFX380" s="92"/>
      <c r="AFY380" s="92"/>
      <c r="AFZ380" s="92"/>
      <c r="AGA380" s="92"/>
      <c r="AGB380" s="92"/>
      <c r="AGC380" s="92"/>
      <c r="AGD380" s="92"/>
      <c r="AGE380" s="92"/>
      <c r="AGF380" s="92"/>
      <c r="AGG380" s="92"/>
      <c r="AGH380" s="92"/>
      <c r="AGI380" s="92"/>
      <c r="AGJ380" s="92"/>
      <c r="AGK380" s="92"/>
      <c r="AGL380" s="92"/>
      <c r="AGM380" s="92"/>
      <c r="AGN380" s="92"/>
      <c r="AGO380" s="92"/>
      <c r="AGP380" s="92"/>
      <c r="AGQ380" s="92"/>
      <c r="AGR380" s="92"/>
      <c r="AGS380" s="92"/>
      <c r="AGT380" s="92"/>
      <c r="AGU380" s="92"/>
      <c r="AGV380" s="92"/>
      <c r="AGW380" s="92"/>
      <c r="AGX380" s="92"/>
      <c r="AGY380" s="92"/>
      <c r="AGZ380" s="92"/>
      <c r="AHA380" s="92"/>
      <c r="AHB380" s="92"/>
      <c r="AHC380" s="92"/>
      <c r="AHD380" s="92"/>
      <c r="AHE380" s="92"/>
      <c r="AHF380" s="92"/>
      <c r="AHG380" s="92"/>
      <c r="AHH380" s="92"/>
      <c r="AHI380" s="92"/>
      <c r="AHJ380" s="92"/>
      <c r="AHK380" s="92"/>
      <c r="AHL380" s="92"/>
      <c r="AHM380" s="92"/>
      <c r="AHN380" s="92"/>
      <c r="AHO380" s="92"/>
      <c r="AHP380" s="92"/>
      <c r="AHQ380" s="92"/>
      <c r="AHR380" s="92"/>
      <c r="AHS380" s="92"/>
      <c r="AHT380" s="92"/>
      <c r="AHU380" s="92"/>
      <c r="AHV380" s="92"/>
      <c r="AHW380" s="92"/>
      <c r="AHX380" s="92"/>
      <c r="AHY380" s="92"/>
      <c r="AHZ380" s="92"/>
      <c r="AIA380" s="92"/>
      <c r="AIB380" s="92"/>
      <c r="AIC380" s="92"/>
      <c r="AID380" s="92"/>
      <c r="AIE380" s="92"/>
      <c r="AIF380" s="92"/>
      <c r="AIG380" s="92"/>
      <c r="AIH380" s="92"/>
      <c r="AII380" s="92"/>
      <c r="AIJ380" s="92"/>
      <c r="AIK380" s="92"/>
      <c r="AIL380" s="92"/>
      <c r="AIM380" s="92"/>
      <c r="AIN380" s="92"/>
      <c r="AIO380" s="92"/>
      <c r="AIP380" s="92"/>
      <c r="AIQ380" s="92"/>
      <c r="AIR380" s="92"/>
      <c r="AIS380" s="92"/>
      <c r="AIT380" s="92"/>
      <c r="AIU380" s="92"/>
      <c r="AIV380" s="92"/>
      <c r="AIW380" s="92"/>
      <c r="AIX380" s="92"/>
      <c r="AIY380" s="92"/>
      <c r="AIZ380" s="92"/>
      <c r="AJA380" s="92"/>
      <c r="AJB380" s="92"/>
      <c r="AJC380" s="92"/>
      <c r="AJD380" s="92"/>
      <c r="AJE380" s="92"/>
      <c r="AJF380" s="92"/>
      <c r="AJG380" s="92"/>
      <c r="AJH380" s="92"/>
      <c r="AJI380" s="92"/>
      <c r="AJJ380" s="92"/>
      <c r="AJK380" s="92"/>
    </row>
    <row r="381" spans="1:947" s="515" customFormat="1" ht="12.75" customHeight="1">
      <c r="A381" s="93"/>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c r="CM381" s="92"/>
      <c r="CN381" s="92"/>
      <c r="CO381" s="92"/>
      <c r="CP381" s="92"/>
      <c r="CQ381" s="92"/>
      <c r="CR381" s="92"/>
      <c r="CS381" s="92"/>
      <c r="CT381" s="92"/>
      <c r="CU381" s="92"/>
      <c r="CV381" s="92"/>
      <c r="CW381" s="92"/>
      <c r="CX381" s="92"/>
      <c r="CY381" s="92"/>
      <c r="CZ381" s="92"/>
      <c r="DA381" s="92"/>
      <c r="DB381" s="92"/>
      <c r="DC381" s="92"/>
      <c r="DD381" s="92"/>
      <c r="DE381" s="92"/>
      <c r="DF381" s="92"/>
      <c r="DG381" s="92"/>
      <c r="DH381" s="92"/>
      <c r="DI381" s="92"/>
      <c r="DJ381" s="92"/>
      <c r="DK381" s="92"/>
      <c r="DL381" s="92"/>
      <c r="DM381" s="92"/>
      <c r="DN381" s="92"/>
      <c r="DO381" s="92"/>
      <c r="DP381" s="92"/>
      <c r="DQ381" s="92"/>
      <c r="DR381" s="92"/>
      <c r="DS381" s="92"/>
      <c r="DT381" s="92"/>
      <c r="DU381" s="92"/>
      <c r="DV381" s="92"/>
      <c r="DW381" s="92"/>
      <c r="DX381" s="92"/>
      <c r="DY381" s="92"/>
      <c r="DZ381" s="92"/>
      <c r="EA381" s="92"/>
      <c r="EB381" s="92"/>
      <c r="EC381" s="92"/>
      <c r="ED381" s="92"/>
      <c r="EE381" s="92"/>
      <c r="EF381" s="92"/>
      <c r="EG381" s="92"/>
      <c r="EH381" s="92"/>
      <c r="EI381" s="92"/>
      <c r="EJ381" s="92"/>
      <c r="EK381" s="92"/>
      <c r="EL381" s="92"/>
      <c r="EM381" s="92"/>
      <c r="EN381" s="92"/>
      <c r="EO381" s="92"/>
      <c r="EP381" s="92"/>
      <c r="EQ381" s="92"/>
      <c r="ER381" s="92"/>
      <c r="ES381" s="92"/>
      <c r="ET381" s="92"/>
      <c r="EU381" s="92"/>
      <c r="EV381" s="92"/>
      <c r="EW381" s="92"/>
      <c r="EX381" s="92"/>
      <c r="EY381" s="92"/>
      <c r="EZ381" s="92"/>
      <c r="FA381" s="92"/>
      <c r="FB381" s="92"/>
      <c r="FC381" s="92"/>
      <c r="FD381" s="92"/>
      <c r="FE381" s="92"/>
      <c r="FF381" s="92"/>
      <c r="FG381" s="92"/>
      <c r="FH381" s="92"/>
      <c r="FI381" s="92"/>
      <c r="FJ381" s="92"/>
      <c r="FK381" s="92"/>
      <c r="FL381" s="92"/>
      <c r="FM381" s="92"/>
      <c r="FN381" s="92"/>
      <c r="FO381" s="92"/>
      <c r="FP381" s="92"/>
      <c r="FQ381" s="92"/>
      <c r="FR381" s="92"/>
      <c r="FS381" s="92"/>
      <c r="FT381" s="92"/>
      <c r="FU381" s="92"/>
      <c r="FV381" s="92"/>
      <c r="FW381" s="92"/>
      <c r="FX381" s="92"/>
      <c r="FY381" s="92"/>
      <c r="FZ381" s="92"/>
      <c r="GA381" s="92"/>
      <c r="GB381" s="92"/>
      <c r="GC381" s="92"/>
      <c r="GD381" s="92"/>
      <c r="GE381" s="92"/>
      <c r="GF381" s="92"/>
      <c r="GG381" s="92"/>
      <c r="GH381" s="92"/>
      <c r="GI381" s="92"/>
      <c r="GJ381" s="92"/>
      <c r="GK381" s="92"/>
      <c r="GL381" s="92"/>
      <c r="GM381" s="92"/>
      <c r="GN381" s="92"/>
      <c r="GO381" s="92"/>
      <c r="GP381" s="92"/>
      <c r="GQ381" s="92"/>
      <c r="GR381" s="92"/>
      <c r="GS381" s="92"/>
      <c r="GT381" s="92"/>
      <c r="GU381" s="92"/>
      <c r="GV381" s="92"/>
      <c r="GW381" s="92"/>
      <c r="GX381" s="92"/>
      <c r="GY381" s="92"/>
      <c r="GZ381" s="92"/>
      <c r="HA381" s="92"/>
      <c r="HB381" s="92"/>
      <c r="HC381" s="92"/>
      <c r="HD381" s="92"/>
      <c r="HE381" s="92"/>
      <c r="HF381" s="92"/>
      <c r="HG381" s="92"/>
      <c r="HH381" s="92"/>
      <c r="HI381" s="92"/>
      <c r="HJ381" s="92"/>
      <c r="HK381" s="92"/>
      <c r="HL381" s="92"/>
      <c r="HM381" s="92"/>
      <c r="HN381" s="92"/>
      <c r="HO381" s="92"/>
      <c r="HP381" s="92"/>
      <c r="HQ381" s="92"/>
      <c r="HR381" s="92"/>
      <c r="HS381" s="92"/>
      <c r="HT381" s="92"/>
      <c r="HU381" s="92"/>
      <c r="HV381" s="92"/>
      <c r="HW381" s="92"/>
      <c r="HX381" s="92"/>
      <c r="HY381" s="92"/>
      <c r="HZ381" s="92"/>
      <c r="IA381" s="92"/>
      <c r="IB381" s="92"/>
      <c r="IC381" s="92"/>
      <c r="ID381" s="92"/>
      <c r="IE381" s="92"/>
      <c r="IF381" s="92"/>
      <c r="IG381" s="92"/>
      <c r="IH381" s="92"/>
      <c r="II381" s="92"/>
      <c r="IJ381" s="92"/>
      <c r="IK381" s="92"/>
      <c r="IL381" s="92"/>
      <c r="IM381" s="92"/>
      <c r="IN381" s="92"/>
      <c r="IO381" s="92"/>
      <c r="IP381" s="92"/>
      <c r="IQ381" s="92"/>
      <c r="IR381" s="92"/>
      <c r="IS381" s="92"/>
      <c r="IT381" s="92"/>
      <c r="IU381" s="92"/>
      <c r="IV381" s="92"/>
      <c r="IW381" s="92"/>
      <c r="IX381" s="92"/>
      <c r="IY381" s="92"/>
      <c r="IZ381" s="92"/>
      <c r="JA381" s="92"/>
      <c r="JB381" s="92"/>
      <c r="JC381" s="92"/>
      <c r="JD381" s="92"/>
      <c r="JE381" s="92"/>
      <c r="JF381" s="92"/>
      <c r="JG381" s="92"/>
      <c r="JH381" s="92"/>
      <c r="JI381" s="92"/>
      <c r="JJ381" s="92"/>
      <c r="JK381" s="92"/>
      <c r="JL381" s="92"/>
      <c r="JM381" s="92"/>
      <c r="JN381" s="92"/>
      <c r="JO381" s="92"/>
      <c r="JP381" s="92"/>
      <c r="JQ381" s="92"/>
      <c r="JR381" s="92"/>
      <c r="JS381" s="92"/>
      <c r="JT381" s="92"/>
      <c r="JU381" s="92"/>
      <c r="JV381" s="92"/>
      <c r="JW381" s="92"/>
      <c r="JX381" s="92"/>
      <c r="JY381" s="92"/>
      <c r="JZ381" s="92"/>
      <c r="KA381" s="92"/>
      <c r="KB381" s="92"/>
      <c r="KC381" s="92"/>
      <c r="KD381" s="92"/>
      <c r="KE381" s="92"/>
      <c r="KF381" s="92"/>
      <c r="KG381" s="92"/>
      <c r="KH381" s="92"/>
      <c r="KI381" s="92"/>
      <c r="KJ381" s="92"/>
      <c r="KK381" s="92"/>
      <c r="KL381" s="92"/>
      <c r="KM381" s="92"/>
      <c r="KN381" s="92"/>
      <c r="KO381" s="92"/>
      <c r="KP381" s="92"/>
      <c r="KQ381" s="92"/>
      <c r="KR381" s="92"/>
      <c r="KS381" s="92"/>
      <c r="KT381" s="92"/>
      <c r="KU381" s="92"/>
      <c r="KV381" s="92"/>
      <c r="KW381" s="92"/>
      <c r="KX381" s="92"/>
      <c r="KY381" s="92"/>
      <c r="KZ381" s="92"/>
      <c r="LA381" s="92"/>
      <c r="LB381" s="92"/>
      <c r="LC381" s="92"/>
      <c r="LD381" s="92"/>
      <c r="LE381" s="92"/>
      <c r="LF381" s="92"/>
      <c r="LG381" s="92"/>
      <c r="LH381" s="92"/>
      <c r="LI381" s="92"/>
      <c r="LJ381" s="92"/>
      <c r="LK381" s="92"/>
      <c r="LL381" s="92"/>
      <c r="LM381" s="92"/>
      <c r="LN381" s="92"/>
      <c r="LO381" s="92"/>
      <c r="LP381" s="92"/>
      <c r="LQ381" s="92"/>
      <c r="LR381" s="92"/>
      <c r="LS381" s="92"/>
      <c r="LT381" s="92"/>
      <c r="LU381" s="92"/>
      <c r="LV381" s="92"/>
      <c r="LW381" s="92"/>
      <c r="LX381" s="92"/>
      <c r="LY381" s="92"/>
      <c r="LZ381" s="92"/>
      <c r="MA381" s="92"/>
      <c r="MB381" s="92"/>
      <c r="MC381" s="92"/>
      <c r="MD381" s="92"/>
      <c r="ME381" s="92"/>
      <c r="MF381" s="92"/>
      <c r="MG381" s="92"/>
      <c r="MH381" s="92"/>
      <c r="MI381" s="92"/>
      <c r="MJ381" s="92"/>
      <c r="MK381" s="92"/>
      <c r="ML381" s="92"/>
      <c r="MM381" s="92"/>
      <c r="MN381" s="92"/>
      <c r="MO381" s="92"/>
      <c r="MP381" s="92"/>
      <c r="MQ381" s="92"/>
      <c r="MR381" s="92"/>
      <c r="MS381" s="92"/>
      <c r="MT381" s="92"/>
      <c r="MU381" s="92"/>
      <c r="MV381" s="92"/>
      <c r="MW381" s="92"/>
      <c r="MX381" s="92"/>
      <c r="MY381" s="92"/>
      <c r="MZ381" s="92"/>
      <c r="NA381" s="92"/>
      <c r="NB381" s="92"/>
      <c r="NC381" s="92"/>
      <c r="ND381" s="92"/>
      <c r="NE381" s="92"/>
      <c r="NF381" s="92"/>
      <c r="NG381" s="92"/>
      <c r="NH381" s="92"/>
      <c r="NI381" s="92"/>
      <c r="NJ381" s="92"/>
      <c r="NK381" s="92"/>
      <c r="NL381" s="92"/>
      <c r="NM381" s="92"/>
      <c r="NN381" s="92"/>
      <c r="NO381" s="92"/>
      <c r="NP381" s="92"/>
      <c r="NQ381" s="92"/>
      <c r="NR381" s="92"/>
      <c r="NS381" s="92"/>
      <c r="NT381" s="92"/>
      <c r="NU381" s="92"/>
      <c r="NV381" s="92"/>
      <c r="NW381" s="92"/>
      <c r="NX381" s="92"/>
      <c r="NY381" s="92"/>
      <c r="NZ381" s="92"/>
      <c r="OA381" s="92"/>
      <c r="OB381" s="92"/>
      <c r="OC381" s="92"/>
      <c r="OD381" s="92"/>
      <c r="OE381" s="92"/>
      <c r="OF381" s="92"/>
      <c r="OG381" s="92"/>
      <c r="OH381" s="92"/>
      <c r="OI381" s="92"/>
      <c r="OJ381" s="92"/>
      <c r="OK381" s="92"/>
      <c r="OL381" s="92"/>
      <c r="OM381" s="92"/>
      <c r="ON381" s="92"/>
      <c r="OO381" s="92"/>
      <c r="OP381" s="92"/>
      <c r="OQ381" s="92"/>
      <c r="OR381" s="92"/>
      <c r="OS381" s="92"/>
      <c r="OT381" s="92"/>
      <c r="OU381" s="92"/>
      <c r="OV381" s="92"/>
      <c r="OW381" s="92"/>
      <c r="OX381" s="92"/>
      <c r="OY381" s="92"/>
      <c r="OZ381" s="92"/>
      <c r="PA381" s="92"/>
      <c r="PB381" s="92"/>
      <c r="PC381" s="92"/>
      <c r="PD381" s="92"/>
      <c r="PE381" s="92"/>
      <c r="PF381" s="92"/>
      <c r="PG381" s="92"/>
      <c r="PH381" s="92"/>
      <c r="PI381" s="92"/>
      <c r="PJ381" s="92"/>
      <c r="PK381" s="92"/>
      <c r="PL381" s="92"/>
      <c r="PM381" s="92"/>
      <c r="PN381" s="92"/>
      <c r="PO381" s="92"/>
      <c r="PP381" s="92"/>
      <c r="PQ381" s="92"/>
      <c r="PR381" s="92"/>
      <c r="PS381" s="92"/>
      <c r="PT381" s="92"/>
      <c r="PU381" s="92"/>
      <c r="PV381" s="92"/>
      <c r="PW381" s="92"/>
      <c r="PX381" s="92"/>
      <c r="PY381" s="92"/>
      <c r="PZ381" s="92"/>
      <c r="QA381" s="92"/>
      <c r="QB381" s="92"/>
      <c r="QC381" s="92"/>
      <c r="QD381" s="92"/>
      <c r="QE381" s="92"/>
      <c r="QF381" s="92"/>
      <c r="QG381" s="92"/>
      <c r="QH381" s="92"/>
      <c r="QI381" s="92"/>
      <c r="QJ381" s="92"/>
      <c r="QK381" s="92"/>
      <c r="QL381" s="92"/>
      <c r="QM381" s="92"/>
      <c r="QN381" s="92"/>
      <c r="QO381" s="92"/>
      <c r="QP381" s="92"/>
      <c r="QQ381" s="92"/>
      <c r="QR381" s="92"/>
      <c r="QS381" s="92"/>
      <c r="QT381" s="92"/>
      <c r="QU381" s="92"/>
      <c r="QV381" s="92"/>
      <c r="QW381" s="92"/>
      <c r="QX381" s="92"/>
      <c r="QY381" s="92"/>
      <c r="QZ381" s="92"/>
      <c r="RA381" s="92"/>
      <c r="RB381" s="92"/>
      <c r="RC381" s="92"/>
      <c r="RD381" s="92"/>
      <c r="RE381" s="92"/>
      <c r="RF381" s="92"/>
      <c r="RG381" s="92"/>
      <c r="RH381" s="92"/>
      <c r="RI381" s="92"/>
      <c r="RJ381" s="92"/>
      <c r="RK381" s="92"/>
      <c r="RL381" s="92"/>
      <c r="RM381" s="92"/>
      <c r="RN381" s="92"/>
      <c r="RO381" s="92"/>
      <c r="RP381" s="92"/>
      <c r="RQ381" s="92"/>
      <c r="RR381" s="92"/>
      <c r="RS381" s="92"/>
      <c r="RT381" s="92"/>
      <c r="RU381" s="92"/>
      <c r="RV381" s="92"/>
      <c r="RW381" s="92"/>
      <c r="RX381" s="92"/>
      <c r="RY381" s="92"/>
      <c r="RZ381" s="92"/>
      <c r="SA381" s="92"/>
      <c r="SB381" s="92"/>
      <c r="SC381" s="92"/>
      <c r="SD381" s="92"/>
      <c r="SE381" s="92"/>
      <c r="SF381" s="92"/>
      <c r="SG381" s="92"/>
      <c r="SH381" s="92"/>
      <c r="SI381" s="92"/>
      <c r="SJ381" s="92"/>
      <c r="SK381" s="92"/>
      <c r="SL381" s="92"/>
      <c r="SM381" s="92"/>
      <c r="SN381" s="92"/>
      <c r="SO381" s="92"/>
      <c r="SP381" s="92"/>
      <c r="SQ381" s="92"/>
      <c r="SR381" s="92"/>
      <c r="SS381" s="92"/>
      <c r="ST381" s="92"/>
      <c r="SU381" s="92"/>
      <c r="SV381" s="92"/>
      <c r="SW381" s="92"/>
      <c r="SX381" s="92"/>
      <c r="SY381" s="92"/>
      <c r="SZ381" s="92"/>
      <c r="TA381" s="92"/>
      <c r="TB381" s="92"/>
      <c r="TC381" s="92"/>
      <c r="TD381" s="92"/>
      <c r="TE381" s="92"/>
      <c r="TF381" s="92"/>
      <c r="TG381" s="92"/>
      <c r="TH381" s="92"/>
      <c r="TI381" s="92"/>
      <c r="TJ381" s="92"/>
      <c r="TK381" s="92"/>
      <c r="TL381" s="92"/>
      <c r="TM381" s="92"/>
      <c r="TN381" s="92"/>
      <c r="TO381" s="92"/>
      <c r="TP381" s="92"/>
      <c r="TQ381" s="92"/>
      <c r="TR381" s="92"/>
      <c r="TS381" s="92"/>
      <c r="TT381" s="92"/>
      <c r="TU381" s="92"/>
      <c r="TV381" s="92"/>
      <c r="TW381" s="92"/>
      <c r="TX381" s="92"/>
      <c r="TY381" s="92"/>
      <c r="TZ381" s="92"/>
      <c r="UA381" s="92"/>
      <c r="UB381" s="92"/>
      <c r="UC381" s="92"/>
      <c r="UD381" s="92"/>
      <c r="UE381" s="92"/>
      <c r="UF381" s="92"/>
      <c r="UG381" s="92"/>
      <c r="UH381" s="92"/>
      <c r="UI381" s="92"/>
      <c r="UJ381" s="92"/>
      <c r="UK381" s="92"/>
      <c r="UL381" s="92"/>
      <c r="UM381" s="92"/>
      <c r="UN381" s="92"/>
      <c r="UO381" s="92"/>
      <c r="UP381" s="92"/>
      <c r="UQ381" s="92"/>
      <c r="UR381" s="92"/>
      <c r="US381" s="92"/>
      <c r="UT381" s="92"/>
      <c r="UU381" s="92"/>
      <c r="UV381" s="92"/>
      <c r="UW381" s="92"/>
      <c r="UX381" s="92"/>
      <c r="UY381" s="92"/>
      <c r="UZ381" s="92"/>
      <c r="VA381" s="92"/>
      <c r="VB381" s="92"/>
      <c r="VC381" s="92"/>
      <c r="VD381" s="92"/>
      <c r="VE381" s="92"/>
      <c r="VF381" s="92"/>
      <c r="VG381" s="92"/>
      <c r="VH381" s="92"/>
      <c r="VI381" s="92"/>
      <c r="VJ381" s="92"/>
      <c r="VK381" s="92"/>
      <c r="VL381" s="92"/>
      <c r="VM381" s="92"/>
      <c r="VN381" s="92"/>
      <c r="VO381" s="92"/>
      <c r="VP381" s="92"/>
      <c r="VQ381" s="92"/>
      <c r="VR381" s="92"/>
      <c r="VS381" s="92"/>
      <c r="VT381" s="92"/>
      <c r="VU381" s="92"/>
      <c r="VV381" s="92"/>
      <c r="VW381" s="92"/>
      <c r="VX381" s="92"/>
      <c r="VY381" s="92"/>
      <c r="VZ381" s="92"/>
      <c r="WA381" s="92"/>
      <c r="WB381" s="92"/>
      <c r="WC381" s="92"/>
      <c r="WD381" s="92"/>
      <c r="WE381" s="92"/>
      <c r="WF381" s="92"/>
      <c r="WG381" s="92"/>
      <c r="WH381" s="92"/>
      <c r="WI381" s="92"/>
      <c r="WJ381" s="92"/>
      <c r="WK381" s="92"/>
      <c r="WL381" s="92"/>
      <c r="WM381" s="92"/>
      <c r="WN381" s="92"/>
      <c r="WO381" s="92"/>
      <c r="WP381" s="92"/>
      <c r="WQ381" s="92"/>
      <c r="WR381" s="92"/>
      <c r="WS381" s="92"/>
      <c r="WT381" s="92"/>
      <c r="WU381" s="92"/>
      <c r="WV381" s="92"/>
      <c r="WW381" s="92"/>
      <c r="WX381" s="92"/>
      <c r="WY381" s="92"/>
      <c r="WZ381" s="92"/>
      <c r="XA381" s="92"/>
      <c r="XB381" s="92"/>
      <c r="XC381" s="92"/>
      <c r="XD381" s="92"/>
      <c r="XE381" s="92"/>
      <c r="XF381" s="92"/>
      <c r="XG381" s="92"/>
      <c r="XH381" s="92"/>
      <c r="XI381" s="92"/>
      <c r="XJ381" s="92"/>
      <c r="XK381" s="92"/>
      <c r="XL381" s="92"/>
      <c r="XM381" s="92"/>
      <c r="XN381" s="92"/>
      <c r="XO381" s="92"/>
      <c r="XP381" s="92"/>
      <c r="XQ381" s="92"/>
      <c r="XR381" s="92"/>
      <c r="XS381" s="92"/>
      <c r="XT381" s="92"/>
      <c r="XU381" s="92"/>
      <c r="XV381" s="92"/>
      <c r="XW381" s="92"/>
      <c r="XX381" s="92"/>
      <c r="XY381" s="92"/>
      <c r="XZ381" s="92"/>
      <c r="YA381" s="92"/>
      <c r="YB381" s="92"/>
      <c r="YC381" s="92"/>
      <c r="YD381" s="92"/>
      <c r="YE381" s="92"/>
      <c r="YF381" s="92"/>
      <c r="YG381" s="92"/>
      <c r="YH381" s="92"/>
      <c r="YI381" s="92"/>
      <c r="YJ381" s="92"/>
      <c r="YK381" s="92"/>
      <c r="YL381" s="92"/>
      <c r="YM381" s="92"/>
      <c r="YN381" s="92"/>
      <c r="YO381" s="92"/>
      <c r="YP381" s="92"/>
      <c r="YQ381" s="92"/>
      <c r="YR381" s="92"/>
      <c r="YS381" s="92"/>
      <c r="YT381" s="92"/>
      <c r="YU381" s="92"/>
      <c r="YV381" s="92"/>
      <c r="YW381" s="92"/>
      <c r="YX381" s="92"/>
      <c r="YY381" s="92"/>
      <c r="YZ381" s="92"/>
      <c r="ZA381" s="92"/>
      <c r="ZB381" s="92"/>
      <c r="ZC381" s="92"/>
      <c r="ZD381" s="92"/>
      <c r="ZE381" s="92"/>
      <c r="ZF381" s="92"/>
      <c r="ZG381" s="92"/>
      <c r="ZH381" s="92"/>
      <c r="ZI381" s="92"/>
      <c r="ZJ381" s="92"/>
      <c r="ZK381" s="92"/>
      <c r="ZL381" s="92"/>
      <c r="ZM381" s="92"/>
      <c r="ZN381" s="92"/>
      <c r="ZO381" s="92"/>
      <c r="ZP381" s="92"/>
      <c r="ZQ381" s="92"/>
      <c r="ZR381" s="92"/>
      <c r="ZS381" s="92"/>
      <c r="ZT381" s="92"/>
      <c r="ZU381" s="92"/>
      <c r="ZV381" s="92"/>
      <c r="ZW381" s="92"/>
      <c r="ZX381" s="92"/>
      <c r="ZY381" s="92"/>
      <c r="ZZ381" s="92"/>
      <c r="AAA381" s="92"/>
      <c r="AAB381" s="92"/>
      <c r="AAC381" s="92"/>
      <c r="AAD381" s="92"/>
      <c r="AAE381" s="92"/>
      <c r="AAF381" s="92"/>
      <c r="AAG381" s="92"/>
      <c r="AAH381" s="92"/>
      <c r="AAI381" s="92"/>
      <c r="AAJ381" s="92"/>
      <c r="AAK381" s="92"/>
      <c r="AAL381" s="92"/>
      <c r="AAM381" s="92"/>
      <c r="AAN381" s="92"/>
      <c r="AAO381" s="92"/>
      <c r="AAP381" s="92"/>
      <c r="AAQ381" s="92"/>
      <c r="AAR381" s="92"/>
      <c r="AAS381" s="92"/>
      <c r="AAT381" s="92"/>
      <c r="AAU381" s="92"/>
      <c r="AAV381" s="92"/>
      <c r="AAW381" s="92"/>
      <c r="AAX381" s="92"/>
      <c r="AAY381" s="92"/>
      <c r="AAZ381" s="92"/>
      <c r="ABA381" s="92"/>
      <c r="ABB381" s="92"/>
      <c r="ABC381" s="92"/>
      <c r="ABD381" s="92"/>
      <c r="ABE381" s="92"/>
      <c r="ABF381" s="92"/>
      <c r="ABG381" s="92"/>
      <c r="ABH381" s="92"/>
      <c r="ABI381" s="92"/>
      <c r="ABJ381" s="92"/>
      <c r="ABK381" s="92"/>
      <c r="ABL381" s="92"/>
      <c r="ABM381" s="92"/>
      <c r="ABN381" s="92"/>
      <c r="ABO381" s="92"/>
      <c r="ABP381" s="92"/>
      <c r="ABQ381" s="92"/>
      <c r="ABR381" s="92"/>
      <c r="ABS381" s="92"/>
      <c r="ABT381" s="92"/>
      <c r="ABU381" s="92"/>
      <c r="ABV381" s="92"/>
      <c r="ABW381" s="92"/>
      <c r="ABX381" s="92"/>
      <c r="ABY381" s="92"/>
      <c r="ABZ381" s="92"/>
      <c r="ACA381" s="92"/>
      <c r="ACB381" s="92"/>
      <c r="ACC381" s="92"/>
      <c r="ACD381" s="92"/>
      <c r="ACE381" s="92"/>
      <c r="ACF381" s="92"/>
      <c r="ACG381" s="92"/>
      <c r="ACH381" s="92"/>
      <c r="ACI381" s="92"/>
      <c r="ACJ381" s="92"/>
      <c r="ACK381" s="92"/>
      <c r="ACL381" s="92"/>
      <c r="ACM381" s="92"/>
      <c r="ACN381" s="92"/>
      <c r="ACO381" s="92"/>
      <c r="ACP381" s="92"/>
      <c r="ACQ381" s="92"/>
      <c r="ACR381" s="92"/>
      <c r="ACS381" s="92"/>
      <c r="ACT381" s="92"/>
      <c r="ACU381" s="92"/>
      <c r="ACV381" s="92"/>
      <c r="ACW381" s="92"/>
      <c r="ACX381" s="92"/>
      <c r="ACY381" s="92"/>
      <c r="ACZ381" s="92"/>
      <c r="ADA381" s="92"/>
      <c r="ADB381" s="92"/>
      <c r="ADC381" s="92"/>
      <c r="ADD381" s="92"/>
      <c r="ADE381" s="92"/>
      <c r="ADF381" s="92"/>
      <c r="ADG381" s="92"/>
      <c r="ADH381" s="92"/>
      <c r="ADI381" s="92"/>
      <c r="ADJ381" s="92"/>
      <c r="ADK381" s="92"/>
      <c r="ADL381" s="92"/>
      <c r="ADM381" s="92"/>
      <c r="ADN381" s="92"/>
      <c r="ADO381" s="92"/>
      <c r="ADP381" s="92"/>
      <c r="ADQ381" s="92"/>
      <c r="ADR381" s="92"/>
      <c r="ADS381" s="92"/>
      <c r="ADT381" s="92"/>
      <c r="ADU381" s="92"/>
      <c r="ADV381" s="92"/>
      <c r="ADW381" s="92"/>
      <c r="ADX381" s="92"/>
      <c r="ADY381" s="92"/>
      <c r="ADZ381" s="92"/>
      <c r="AEA381" s="92"/>
      <c r="AEB381" s="92"/>
      <c r="AEC381" s="92"/>
      <c r="AED381" s="92"/>
      <c r="AEE381" s="92"/>
      <c r="AEF381" s="92"/>
      <c r="AEG381" s="92"/>
      <c r="AEH381" s="92"/>
      <c r="AEI381" s="92"/>
      <c r="AEJ381" s="92"/>
      <c r="AEK381" s="92"/>
      <c r="AEL381" s="92"/>
      <c r="AEM381" s="92"/>
      <c r="AEN381" s="92"/>
      <c r="AEO381" s="92"/>
      <c r="AEP381" s="92"/>
      <c r="AEQ381" s="92"/>
      <c r="AER381" s="92"/>
      <c r="AES381" s="92"/>
      <c r="AET381" s="92"/>
      <c r="AEU381" s="92"/>
      <c r="AEV381" s="92"/>
      <c r="AEW381" s="92"/>
      <c r="AEX381" s="92"/>
      <c r="AEY381" s="92"/>
      <c r="AEZ381" s="92"/>
      <c r="AFA381" s="92"/>
      <c r="AFB381" s="92"/>
      <c r="AFC381" s="92"/>
      <c r="AFD381" s="92"/>
      <c r="AFE381" s="92"/>
      <c r="AFF381" s="92"/>
      <c r="AFG381" s="92"/>
      <c r="AFH381" s="92"/>
      <c r="AFI381" s="92"/>
      <c r="AFJ381" s="92"/>
      <c r="AFK381" s="92"/>
      <c r="AFL381" s="92"/>
      <c r="AFM381" s="92"/>
      <c r="AFN381" s="92"/>
      <c r="AFO381" s="92"/>
      <c r="AFP381" s="92"/>
      <c r="AFQ381" s="92"/>
      <c r="AFR381" s="92"/>
      <c r="AFS381" s="92"/>
      <c r="AFT381" s="92"/>
      <c r="AFU381" s="92"/>
      <c r="AFV381" s="92"/>
      <c r="AFW381" s="92"/>
      <c r="AFX381" s="92"/>
      <c r="AFY381" s="92"/>
      <c r="AFZ381" s="92"/>
      <c r="AGA381" s="92"/>
      <c r="AGB381" s="92"/>
      <c r="AGC381" s="92"/>
      <c r="AGD381" s="92"/>
      <c r="AGE381" s="92"/>
      <c r="AGF381" s="92"/>
      <c r="AGG381" s="92"/>
      <c r="AGH381" s="92"/>
      <c r="AGI381" s="92"/>
      <c r="AGJ381" s="92"/>
      <c r="AGK381" s="92"/>
      <c r="AGL381" s="92"/>
      <c r="AGM381" s="92"/>
      <c r="AGN381" s="92"/>
      <c r="AGO381" s="92"/>
      <c r="AGP381" s="92"/>
      <c r="AGQ381" s="92"/>
      <c r="AGR381" s="92"/>
      <c r="AGS381" s="92"/>
      <c r="AGT381" s="92"/>
      <c r="AGU381" s="92"/>
      <c r="AGV381" s="92"/>
      <c r="AGW381" s="92"/>
      <c r="AGX381" s="92"/>
      <c r="AGY381" s="92"/>
      <c r="AGZ381" s="92"/>
      <c r="AHA381" s="92"/>
      <c r="AHB381" s="92"/>
      <c r="AHC381" s="92"/>
      <c r="AHD381" s="92"/>
      <c r="AHE381" s="92"/>
      <c r="AHF381" s="92"/>
      <c r="AHG381" s="92"/>
      <c r="AHH381" s="92"/>
      <c r="AHI381" s="92"/>
      <c r="AHJ381" s="92"/>
      <c r="AHK381" s="92"/>
      <c r="AHL381" s="92"/>
      <c r="AHM381" s="92"/>
      <c r="AHN381" s="92"/>
      <c r="AHO381" s="92"/>
      <c r="AHP381" s="92"/>
      <c r="AHQ381" s="92"/>
      <c r="AHR381" s="92"/>
      <c r="AHS381" s="92"/>
      <c r="AHT381" s="92"/>
      <c r="AHU381" s="92"/>
      <c r="AHV381" s="92"/>
      <c r="AHW381" s="92"/>
      <c r="AHX381" s="92"/>
      <c r="AHY381" s="92"/>
      <c r="AHZ381" s="92"/>
      <c r="AIA381" s="92"/>
      <c r="AIB381" s="92"/>
      <c r="AIC381" s="92"/>
      <c r="AID381" s="92"/>
      <c r="AIE381" s="92"/>
      <c r="AIF381" s="92"/>
      <c r="AIG381" s="92"/>
      <c r="AIH381" s="92"/>
      <c r="AII381" s="92"/>
      <c r="AIJ381" s="92"/>
      <c r="AIK381" s="92"/>
      <c r="AIL381" s="92"/>
      <c r="AIM381" s="92"/>
      <c r="AIN381" s="92"/>
      <c r="AIO381" s="92"/>
      <c r="AIP381" s="92"/>
      <c r="AIQ381" s="92"/>
      <c r="AIR381" s="92"/>
      <c r="AIS381" s="92"/>
      <c r="AIT381" s="92"/>
      <c r="AIU381" s="92"/>
      <c r="AIV381" s="92"/>
      <c r="AIW381" s="92"/>
      <c r="AIX381" s="92"/>
      <c r="AIY381" s="92"/>
      <c r="AIZ381" s="92"/>
      <c r="AJA381" s="92"/>
      <c r="AJB381" s="92"/>
      <c r="AJC381" s="92"/>
      <c r="AJD381" s="92"/>
      <c r="AJE381" s="92"/>
      <c r="AJF381" s="92"/>
      <c r="AJG381" s="92"/>
      <c r="AJH381" s="92"/>
      <c r="AJI381" s="92"/>
      <c r="AJJ381" s="92"/>
      <c r="AJK381" s="92"/>
    </row>
    <row r="382" spans="1:947" s="515" customFormat="1" ht="12.75" customHeight="1">
      <c r="A382" s="93"/>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c r="CM382" s="92"/>
      <c r="CN382" s="92"/>
      <c r="CO382" s="92"/>
      <c r="CP382" s="92"/>
      <c r="CQ382" s="92"/>
      <c r="CR382" s="92"/>
      <c r="CS382" s="92"/>
      <c r="CT382" s="92"/>
      <c r="CU382" s="92"/>
      <c r="CV382" s="92"/>
      <c r="CW382" s="92"/>
      <c r="CX382" s="92"/>
      <c r="CY382" s="92"/>
      <c r="CZ382" s="92"/>
      <c r="DA382" s="92"/>
      <c r="DB382" s="92"/>
      <c r="DC382" s="92"/>
      <c r="DD382" s="92"/>
      <c r="DE382" s="92"/>
      <c r="DF382" s="92"/>
      <c r="DG382" s="92"/>
      <c r="DH382" s="92"/>
      <c r="DI382" s="92"/>
      <c r="DJ382" s="92"/>
      <c r="DK382" s="92"/>
      <c r="DL382" s="92"/>
      <c r="DM382" s="92"/>
      <c r="DN382" s="92"/>
      <c r="DO382" s="92"/>
      <c r="DP382" s="92"/>
      <c r="DQ382" s="92"/>
      <c r="DR382" s="92"/>
      <c r="DS382" s="92"/>
      <c r="DT382" s="92"/>
      <c r="DU382" s="92"/>
      <c r="DV382" s="92"/>
      <c r="DW382" s="92"/>
      <c r="DX382" s="92"/>
      <c r="DY382" s="92"/>
      <c r="DZ382" s="92"/>
      <c r="EA382" s="92"/>
      <c r="EB382" s="92"/>
      <c r="EC382" s="92"/>
      <c r="ED382" s="92"/>
      <c r="EE382" s="92"/>
      <c r="EF382" s="92"/>
      <c r="EG382" s="92"/>
      <c r="EH382" s="92"/>
      <c r="EI382" s="92"/>
      <c r="EJ382" s="92"/>
      <c r="EK382" s="92"/>
      <c r="EL382" s="92"/>
      <c r="EM382" s="92"/>
      <c r="EN382" s="92"/>
      <c r="EO382" s="92"/>
      <c r="EP382" s="92"/>
      <c r="EQ382" s="92"/>
      <c r="ER382" s="92"/>
      <c r="ES382" s="92"/>
      <c r="ET382" s="92"/>
      <c r="EU382" s="92"/>
      <c r="EV382" s="92"/>
      <c r="EW382" s="92"/>
      <c r="EX382" s="92"/>
      <c r="EY382" s="92"/>
      <c r="EZ382" s="92"/>
      <c r="FA382" s="92"/>
      <c r="FB382" s="92"/>
      <c r="FC382" s="92"/>
      <c r="FD382" s="92"/>
      <c r="FE382" s="92"/>
      <c r="FF382" s="92"/>
      <c r="FG382" s="92"/>
      <c r="FH382" s="92"/>
      <c r="FI382" s="92"/>
      <c r="FJ382" s="92"/>
      <c r="FK382" s="92"/>
      <c r="FL382" s="92"/>
      <c r="FM382" s="92"/>
      <c r="FN382" s="92"/>
      <c r="FO382" s="92"/>
      <c r="FP382" s="92"/>
      <c r="FQ382" s="92"/>
      <c r="FR382" s="92"/>
      <c r="FS382" s="92"/>
      <c r="FT382" s="92"/>
      <c r="FU382" s="92"/>
      <c r="FV382" s="92"/>
      <c r="FW382" s="92"/>
      <c r="FX382" s="92"/>
      <c r="FY382" s="92"/>
      <c r="FZ382" s="92"/>
      <c r="GA382" s="92"/>
      <c r="GB382" s="92"/>
      <c r="GC382" s="92"/>
      <c r="GD382" s="92"/>
      <c r="GE382" s="92"/>
      <c r="GF382" s="92"/>
      <c r="GG382" s="92"/>
      <c r="GH382" s="92"/>
      <c r="GI382" s="92"/>
      <c r="GJ382" s="92"/>
      <c r="GK382" s="92"/>
      <c r="GL382" s="92"/>
      <c r="GM382" s="92"/>
      <c r="GN382" s="92"/>
      <c r="GO382" s="92"/>
      <c r="GP382" s="92"/>
      <c r="GQ382" s="92"/>
      <c r="GR382" s="92"/>
      <c r="GS382" s="92"/>
      <c r="GT382" s="92"/>
      <c r="GU382" s="92"/>
      <c r="GV382" s="92"/>
      <c r="GW382" s="92"/>
      <c r="GX382" s="92"/>
      <c r="GY382" s="92"/>
      <c r="GZ382" s="92"/>
      <c r="HA382" s="92"/>
      <c r="HB382" s="92"/>
      <c r="HC382" s="92"/>
      <c r="HD382" s="92"/>
      <c r="HE382" s="92"/>
      <c r="HF382" s="92"/>
      <c r="HG382" s="92"/>
      <c r="HH382" s="92"/>
      <c r="HI382" s="92"/>
      <c r="HJ382" s="92"/>
      <c r="HK382" s="92"/>
      <c r="HL382" s="92"/>
      <c r="HM382" s="92"/>
      <c r="HN382" s="92"/>
      <c r="HO382" s="92"/>
      <c r="HP382" s="92"/>
      <c r="HQ382" s="92"/>
      <c r="HR382" s="92"/>
      <c r="HS382" s="92"/>
      <c r="HT382" s="92"/>
      <c r="HU382" s="92"/>
      <c r="HV382" s="92"/>
      <c r="HW382" s="92"/>
      <c r="HX382" s="92"/>
      <c r="HY382" s="92"/>
      <c r="HZ382" s="92"/>
      <c r="IA382" s="92"/>
      <c r="IB382" s="92"/>
      <c r="IC382" s="92"/>
      <c r="ID382" s="92"/>
      <c r="IE382" s="92"/>
      <c r="IF382" s="92"/>
      <c r="IG382" s="92"/>
      <c r="IH382" s="92"/>
      <c r="II382" s="92"/>
      <c r="IJ382" s="92"/>
      <c r="IK382" s="92"/>
      <c r="IL382" s="92"/>
      <c r="IM382" s="92"/>
      <c r="IN382" s="92"/>
      <c r="IO382" s="92"/>
      <c r="IP382" s="92"/>
      <c r="IQ382" s="92"/>
      <c r="IR382" s="92"/>
      <c r="IS382" s="92"/>
      <c r="IT382" s="92"/>
      <c r="IU382" s="92"/>
      <c r="IV382" s="92"/>
      <c r="IW382" s="92"/>
      <c r="IX382" s="92"/>
      <c r="IY382" s="92"/>
      <c r="IZ382" s="92"/>
      <c r="JA382" s="92"/>
      <c r="JB382" s="92"/>
      <c r="JC382" s="92"/>
      <c r="JD382" s="92"/>
      <c r="JE382" s="92"/>
      <c r="JF382" s="92"/>
      <c r="JG382" s="92"/>
      <c r="JH382" s="92"/>
      <c r="JI382" s="92"/>
      <c r="JJ382" s="92"/>
      <c r="JK382" s="92"/>
      <c r="JL382" s="92"/>
      <c r="JM382" s="92"/>
      <c r="JN382" s="92"/>
      <c r="JO382" s="92"/>
      <c r="JP382" s="92"/>
      <c r="JQ382" s="92"/>
      <c r="JR382" s="92"/>
      <c r="JS382" s="92"/>
      <c r="JT382" s="92"/>
      <c r="JU382" s="92"/>
      <c r="JV382" s="92"/>
      <c r="JW382" s="92"/>
      <c r="JX382" s="92"/>
      <c r="JY382" s="92"/>
      <c r="JZ382" s="92"/>
      <c r="KA382" s="92"/>
      <c r="KB382" s="92"/>
      <c r="KC382" s="92"/>
      <c r="KD382" s="92"/>
      <c r="KE382" s="92"/>
      <c r="KF382" s="92"/>
      <c r="KG382" s="92"/>
      <c r="KH382" s="92"/>
      <c r="KI382" s="92"/>
      <c r="KJ382" s="92"/>
      <c r="KK382" s="92"/>
      <c r="KL382" s="92"/>
      <c r="KM382" s="92"/>
      <c r="KN382" s="92"/>
      <c r="KO382" s="92"/>
      <c r="KP382" s="92"/>
      <c r="KQ382" s="92"/>
      <c r="KR382" s="92"/>
      <c r="KS382" s="92"/>
      <c r="KT382" s="92"/>
      <c r="KU382" s="92"/>
      <c r="KV382" s="92"/>
      <c r="KW382" s="92"/>
      <c r="KX382" s="92"/>
      <c r="KY382" s="92"/>
      <c r="KZ382" s="92"/>
      <c r="LA382" s="92"/>
      <c r="LB382" s="92"/>
      <c r="LC382" s="92"/>
      <c r="LD382" s="92"/>
      <c r="LE382" s="92"/>
      <c r="LF382" s="92"/>
      <c r="LG382" s="92"/>
      <c r="LH382" s="92"/>
      <c r="LI382" s="92"/>
      <c r="LJ382" s="92"/>
      <c r="LK382" s="92"/>
      <c r="LL382" s="92"/>
      <c r="LM382" s="92"/>
      <c r="LN382" s="92"/>
      <c r="LO382" s="92"/>
      <c r="LP382" s="92"/>
      <c r="LQ382" s="92"/>
      <c r="LR382" s="92"/>
      <c r="LS382" s="92"/>
      <c r="LT382" s="92"/>
      <c r="LU382" s="92"/>
      <c r="LV382" s="92"/>
      <c r="LW382" s="92"/>
      <c r="LX382" s="92"/>
      <c r="LY382" s="92"/>
      <c r="LZ382" s="92"/>
      <c r="MA382" s="92"/>
      <c r="MB382" s="92"/>
      <c r="MC382" s="92"/>
      <c r="MD382" s="92"/>
      <c r="ME382" s="92"/>
      <c r="MF382" s="92"/>
      <c r="MG382" s="92"/>
      <c r="MH382" s="92"/>
      <c r="MI382" s="92"/>
      <c r="MJ382" s="92"/>
      <c r="MK382" s="92"/>
      <c r="ML382" s="92"/>
      <c r="MM382" s="92"/>
      <c r="MN382" s="92"/>
      <c r="MO382" s="92"/>
      <c r="MP382" s="92"/>
      <c r="MQ382" s="92"/>
      <c r="MR382" s="92"/>
      <c r="MS382" s="92"/>
      <c r="MT382" s="92"/>
      <c r="MU382" s="92"/>
      <c r="MV382" s="92"/>
      <c r="MW382" s="92"/>
      <c r="MX382" s="92"/>
      <c r="MY382" s="92"/>
      <c r="MZ382" s="92"/>
      <c r="NA382" s="92"/>
      <c r="NB382" s="92"/>
      <c r="NC382" s="92"/>
      <c r="ND382" s="92"/>
      <c r="NE382" s="92"/>
      <c r="NF382" s="92"/>
      <c r="NG382" s="92"/>
      <c r="NH382" s="92"/>
      <c r="NI382" s="92"/>
      <c r="NJ382" s="92"/>
      <c r="NK382" s="92"/>
      <c r="NL382" s="92"/>
      <c r="NM382" s="92"/>
      <c r="NN382" s="92"/>
      <c r="NO382" s="92"/>
      <c r="NP382" s="92"/>
      <c r="NQ382" s="92"/>
      <c r="NR382" s="92"/>
      <c r="NS382" s="92"/>
      <c r="NT382" s="92"/>
      <c r="NU382" s="92"/>
      <c r="NV382" s="92"/>
      <c r="NW382" s="92"/>
      <c r="NX382" s="92"/>
      <c r="NY382" s="92"/>
      <c r="NZ382" s="92"/>
      <c r="OA382" s="92"/>
      <c r="OB382" s="92"/>
      <c r="OC382" s="92"/>
      <c r="OD382" s="92"/>
      <c r="OE382" s="92"/>
      <c r="OF382" s="92"/>
      <c r="OG382" s="92"/>
      <c r="OH382" s="92"/>
      <c r="OI382" s="92"/>
      <c r="OJ382" s="92"/>
      <c r="OK382" s="92"/>
      <c r="OL382" s="92"/>
      <c r="OM382" s="92"/>
      <c r="ON382" s="92"/>
      <c r="OO382" s="92"/>
      <c r="OP382" s="92"/>
      <c r="OQ382" s="92"/>
      <c r="OR382" s="92"/>
      <c r="OS382" s="92"/>
      <c r="OT382" s="92"/>
      <c r="OU382" s="92"/>
      <c r="OV382" s="92"/>
      <c r="OW382" s="92"/>
      <c r="OX382" s="92"/>
      <c r="OY382" s="92"/>
      <c r="OZ382" s="92"/>
      <c r="PA382" s="92"/>
      <c r="PB382" s="92"/>
      <c r="PC382" s="92"/>
      <c r="PD382" s="92"/>
      <c r="PE382" s="92"/>
      <c r="PF382" s="92"/>
      <c r="PG382" s="92"/>
      <c r="PH382" s="92"/>
      <c r="PI382" s="92"/>
      <c r="PJ382" s="92"/>
      <c r="PK382" s="92"/>
      <c r="PL382" s="92"/>
      <c r="PM382" s="92"/>
      <c r="PN382" s="92"/>
      <c r="PO382" s="92"/>
      <c r="PP382" s="92"/>
      <c r="PQ382" s="92"/>
      <c r="PR382" s="92"/>
      <c r="PS382" s="92"/>
      <c r="PT382" s="92"/>
      <c r="PU382" s="92"/>
      <c r="PV382" s="92"/>
      <c r="PW382" s="92"/>
      <c r="PX382" s="92"/>
      <c r="PY382" s="92"/>
      <c r="PZ382" s="92"/>
      <c r="QA382" s="92"/>
      <c r="QB382" s="92"/>
      <c r="QC382" s="92"/>
      <c r="QD382" s="92"/>
      <c r="QE382" s="92"/>
      <c r="QF382" s="92"/>
      <c r="QG382" s="92"/>
      <c r="QH382" s="92"/>
      <c r="QI382" s="92"/>
      <c r="QJ382" s="92"/>
      <c r="QK382" s="92"/>
      <c r="QL382" s="92"/>
      <c r="QM382" s="92"/>
      <c r="QN382" s="92"/>
      <c r="QO382" s="92"/>
      <c r="QP382" s="92"/>
      <c r="QQ382" s="92"/>
      <c r="QR382" s="92"/>
      <c r="QS382" s="92"/>
      <c r="QT382" s="92"/>
      <c r="QU382" s="92"/>
      <c r="QV382" s="92"/>
      <c r="QW382" s="92"/>
      <c r="QX382" s="92"/>
      <c r="QY382" s="92"/>
      <c r="QZ382" s="92"/>
      <c r="RA382" s="92"/>
      <c r="RB382" s="92"/>
      <c r="RC382" s="92"/>
      <c r="RD382" s="92"/>
      <c r="RE382" s="92"/>
      <c r="RF382" s="92"/>
      <c r="RG382" s="92"/>
      <c r="RH382" s="92"/>
      <c r="RI382" s="92"/>
      <c r="RJ382" s="92"/>
      <c r="RK382" s="92"/>
      <c r="RL382" s="92"/>
      <c r="RM382" s="92"/>
      <c r="RN382" s="92"/>
      <c r="RO382" s="92"/>
      <c r="RP382" s="92"/>
      <c r="RQ382" s="92"/>
      <c r="RR382" s="92"/>
      <c r="RS382" s="92"/>
      <c r="RT382" s="92"/>
      <c r="RU382" s="92"/>
      <c r="RV382" s="92"/>
      <c r="RW382" s="92"/>
      <c r="RX382" s="92"/>
      <c r="RY382" s="92"/>
      <c r="RZ382" s="92"/>
      <c r="SA382" s="92"/>
      <c r="SB382" s="92"/>
      <c r="SC382" s="92"/>
      <c r="SD382" s="92"/>
      <c r="SE382" s="92"/>
      <c r="SF382" s="92"/>
      <c r="SG382" s="92"/>
      <c r="SH382" s="92"/>
      <c r="SI382" s="92"/>
      <c r="SJ382" s="92"/>
      <c r="SK382" s="92"/>
      <c r="SL382" s="92"/>
      <c r="SM382" s="92"/>
      <c r="SN382" s="92"/>
      <c r="SO382" s="92"/>
      <c r="SP382" s="92"/>
      <c r="SQ382" s="92"/>
      <c r="SR382" s="92"/>
      <c r="SS382" s="92"/>
      <c r="ST382" s="92"/>
      <c r="SU382" s="92"/>
      <c r="SV382" s="92"/>
      <c r="SW382" s="92"/>
      <c r="SX382" s="92"/>
      <c r="SY382" s="92"/>
      <c r="SZ382" s="92"/>
      <c r="TA382" s="92"/>
      <c r="TB382" s="92"/>
      <c r="TC382" s="92"/>
      <c r="TD382" s="92"/>
      <c r="TE382" s="92"/>
      <c r="TF382" s="92"/>
      <c r="TG382" s="92"/>
      <c r="TH382" s="92"/>
      <c r="TI382" s="92"/>
      <c r="TJ382" s="92"/>
      <c r="TK382" s="92"/>
      <c r="TL382" s="92"/>
      <c r="TM382" s="92"/>
      <c r="TN382" s="92"/>
      <c r="TO382" s="92"/>
      <c r="TP382" s="92"/>
      <c r="TQ382" s="92"/>
      <c r="TR382" s="92"/>
      <c r="TS382" s="92"/>
      <c r="TT382" s="92"/>
      <c r="TU382" s="92"/>
      <c r="TV382" s="92"/>
      <c r="TW382" s="92"/>
      <c r="TX382" s="92"/>
      <c r="TY382" s="92"/>
      <c r="TZ382" s="92"/>
      <c r="UA382" s="92"/>
      <c r="UB382" s="92"/>
      <c r="UC382" s="92"/>
      <c r="UD382" s="92"/>
      <c r="UE382" s="92"/>
      <c r="UF382" s="92"/>
      <c r="UG382" s="92"/>
      <c r="UH382" s="92"/>
      <c r="UI382" s="92"/>
      <c r="UJ382" s="92"/>
      <c r="UK382" s="92"/>
      <c r="UL382" s="92"/>
      <c r="UM382" s="92"/>
      <c r="UN382" s="92"/>
      <c r="UO382" s="92"/>
      <c r="UP382" s="92"/>
      <c r="UQ382" s="92"/>
      <c r="UR382" s="92"/>
      <c r="US382" s="92"/>
      <c r="UT382" s="92"/>
      <c r="UU382" s="92"/>
      <c r="UV382" s="92"/>
      <c r="UW382" s="92"/>
      <c r="UX382" s="92"/>
      <c r="UY382" s="92"/>
      <c r="UZ382" s="92"/>
      <c r="VA382" s="92"/>
      <c r="VB382" s="92"/>
      <c r="VC382" s="92"/>
      <c r="VD382" s="92"/>
      <c r="VE382" s="92"/>
      <c r="VF382" s="92"/>
      <c r="VG382" s="92"/>
      <c r="VH382" s="92"/>
      <c r="VI382" s="92"/>
      <c r="VJ382" s="92"/>
      <c r="VK382" s="92"/>
      <c r="VL382" s="92"/>
      <c r="VM382" s="92"/>
      <c r="VN382" s="92"/>
      <c r="VO382" s="92"/>
      <c r="VP382" s="92"/>
      <c r="VQ382" s="92"/>
      <c r="VR382" s="92"/>
      <c r="VS382" s="92"/>
      <c r="VT382" s="92"/>
      <c r="VU382" s="92"/>
      <c r="VV382" s="92"/>
      <c r="VW382" s="92"/>
      <c r="VX382" s="92"/>
      <c r="VY382" s="92"/>
      <c r="VZ382" s="92"/>
      <c r="WA382" s="92"/>
      <c r="WB382" s="92"/>
      <c r="WC382" s="92"/>
      <c r="WD382" s="92"/>
      <c r="WE382" s="92"/>
      <c r="WF382" s="92"/>
      <c r="WG382" s="92"/>
      <c r="WH382" s="92"/>
      <c r="WI382" s="92"/>
      <c r="WJ382" s="92"/>
      <c r="WK382" s="92"/>
      <c r="WL382" s="92"/>
      <c r="WM382" s="92"/>
      <c r="WN382" s="92"/>
      <c r="WO382" s="92"/>
      <c r="WP382" s="92"/>
      <c r="WQ382" s="92"/>
      <c r="WR382" s="92"/>
      <c r="WS382" s="92"/>
      <c r="WT382" s="92"/>
      <c r="WU382" s="92"/>
      <c r="WV382" s="92"/>
      <c r="WW382" s="92"/>
      <c r="WX382" s="92"/>
      <c r="WY382" s="92"/>
      <c r="WZ382" s="92"/>
      <c r="XA382" s="92"/>
      <c r="XB382" s="92"/>
      <c r="XC382" s="92"/>
      <c r="XD382" s="92"/>
      <c r="XE382" s="92"/>
      <c r="XF382" s="92"/>
      <c r="XG382" s="92"/>
      <c r="XH382" s="92"/>
      <c r="XI382" s="92"/>
      <c r="XJ382" s="92"/>
      <c r="XK382" s="92"/>
      <c r="XL382" s="92"/>
      <c r="XM382" s="92"/>
      <c r="XN382" s="92"/>
      <c r="XO382" s="92"/>
      <c r="XP382" s="92"/>
      <c r="XQ382" s="92"/>
      <c r="XR382" s="92"/>
      <c r="XS382" s="92"/>
      <c r="XT382" s="92"/>
      <c r="XU382" s="92"/>
      <c r="XV382" s="92"/>
      <c r="XW382" s="92"/>
      <c r="XX382" s="92"/>
      <c r="XY382" s="92"/>
      <c r="XZ382" s="92"/>
      <c r="YA382" s="92"/>
      <c r="YB382" s="92"/>
      <c r="YC382" s="92"/>
      <c r="YD382" s="92"/>
      <c r="YE382" s="92"/>
      <c r="YF382" s="92"/>
      <c r="YG382" s="92"/>
      <c r="YH382" s="92"/>
      <c r="YI382" s="92"/>
      <c r="YJ382" s="92"/>
      <c r="YK382" s="92"/>
      <c r="YL382" s="92"/>
      <c r="YM382" s="92"/>
      <c r="YN382" s="92"/>
      <c r="YO382" s="92"/>
      <c r="YP382" s="92"/>
      <c r="YQ382" s="92"/>
      <c r="YR382" s="92"/>
      <c r="YS382" s="92"/>
      <c r="YT382" s="92"/>
      <c r="YU382" s="92"/>
      <c r="YV382" s="92"/>
      <c r="YW382" s="92"/>
      <c r="YX382" s="92"/>
      <c r="YY382" s="92"/>
      <c r="YZ382" s="92"/>
      <c r="ZA382" s="92"/>
      <c r="ZB382" s="92"/>
      <c r="ZC382" s="92"/>
      <c r="ZD382" s="92"/>
      <c r="ZE382" s="92"/>
      <c r="ZF382" s="92"/>
      <c r="ZG382" s="92"/>
      <c r="ZH382" s="92"/>
      <c r="ZI382" s="92"/>
      <c r="ZJ382" s="92"/>
      <c r="ZK382" s="92"/>
      <c r="ZL382" s="92"/>
      <c r="ZM382" s="92"/>
      <c r="ZN382" s="92"/>
      <c r="ZO382" s="92"/>
      <c r="ZP382" s="92"/>
      <c r="ZQ382" s="92"/>
      <c r="ZR382" s="92"/>
      <c r="ZS382" s="92"/>
      <c r="ZT382" s="92"/>
      <c r="ZU382" s="92"/>
      <c r="ZV382" s="92"/>
      <c r="ZW382" s="92"/>
      <c r="ZX382" s="92"/>
      <c r="ZY382" s="92"/>
      <c r="ZZ382" s="92"/>
      <c r="AAA382" s="92"/>
      <c r="AAB382" s="92"/>
      <c r="AAC382" s="92"/>
      <c r="AAD382" s="92"/>
      <c r="AAE382" s="92"/>
      <c r="AAF382" s="92"/>
      <c r="AAG382" s="92"/>
      <c r="AAH382" s="92"/>
      <c r="AAI382" s="92"/>
      <c r="AAJ382" s="92"/>
      <c r="AAK382" s="92"/>
      <c r="AAL382" s="92"/>
      <c r="AAM382" s="92"/>
      <c r="AAN382" s="92"/>
      <c r="AAO382" s="92"/>
      <c r="AAP382" s="92"/>
      <c r="AAQ382" s="92"/>
      <c r="AAR382" s="92"/>
      <c r="AAS382" s="92"/>
      <c r="AAT382" s="92"/>
      <c r="AAU382" s="92"/>
      <c r="AAV382" s="92"/>
      <c r="AAW382" s="92"/>
      <c r="AAX382" s="92"/>
      <c r="AAY382" s="92"/>
      <c r="AAZ382" s="92"/>
      <c r="ABA382" s="92"/>
      <c r="ABB382" s="92"/>
      <c r="ABC382" s="92"/>
      <c r="ABD382" s="92"/>
      <c r="ABE382" s="92"/>
      <c r="ABF382" s="92"/>
      <c r="ABG382" s="92"/>
      <c r="ABH382" s="92"/>
      <c r="ABI382" s="92"/>
      <c r="ABJ382" s="92"/>
      <c r="ABK382" s="92"/>
      <c r="ABL382" s="92"/>
      <c r="ABM382" s="92"/>
      <c r="ABN382" s="92"/>
      <c r="ABO382" s="92"/>
      <c r="ABP382" s="92"/>
      <c r="ABQ382" s="92"/>
      <c r="ABR382" s="92"/>
      <c r="ABS382" s="92"/>
      <c r="ABT382" s="92"/>
      <c r="ABU382" s="92"/>
      <c r="ABV382" s="92"/>
      <c r="ABW382" s="92"/>
      <c r="ABX382" s="92"/>
      <c r="ABY382" s="92"/>
      <c r="ABZ382" s="92"/>
      <c r="ACA382" s="92"/>
      <c r="ACB382" s="92"/>
      <c r="ACC382" s="92"/>
      <c r="ACD382" s="92"/>
      <c r="ACE382" s="92"/>
      <c r="ACF382" s="92"/>
      <c r="ACG382" s="92"/>
      <c r="ACH382" s="92"/>
      <c r="ACI382" s="92"/>
      <c r="ACJ382" s="92"/>
      <c r="ACK382" s="92"/>
      <c r="ACL382" s="92"/>
      <c r="ACM382" s="92"/>
      <c r="ACN382" s="92"/>
      <c r="ACO382" s="92"/>
      <c r="ACP382" s="92"/>
      <c r="ACQ382" s="92"/>
      <c r="ACR382" s="92"/>
      <c r="ACS382" s="92"/>
      <c r="ACT382" s="92"/>
      <c r="ACU382" s="92"/>
      <c r="ACV382" s="92"/>
      <c r="ACW382" s="92"/>
      <c r="ACX382" s="92"/>
      <c r="ACY382" s="92"/>
      <c r="ACZ382" s="92"/>
      <c r="ADA382" s="92"/>
      <c r="ADB382" s="92"/>
      <c r="ADC382" s="92"/>
      <c r="ADD382" s="92"/>
      <c r="ADE382" s="92"/>
      <c r="ADF382" s="92"/>
      <c r="ADG382" s="92"/>
      <c r="ADH382" s="92"/>
      <c r="ADI382" s="92"/>
      <c r="ADJ382" s="92"/>
      <c r="ADK382" s="92"/>
      <c r="ADL382" s="92"/>
      <c r="ADM382" s="92"/>
      <c r="ADN382" s="92"/>
      <c r="ADO382" s="92"/>
      <c r="ADP382" s="92"/>
      <c r="ADQ382" s="92"/>
      <c r="ADR382" s="92"/>
      <c r="ADS382" s="92"/>
      <c r="ADT382" s="92"/>
      <c r="ADU382" s="92"/>
      <c r="ADV382" s="92"/>
      <c r="ADW382" s="92"/>
      <c r="ADX382" s="92"/>
      <c r="ADY382" s="92"/>
      <c r="ADZ382" s="92"/>
      <c r="AEA382" s="92"/>
      <c r="AEB382" s="92"/>
      <c r="AEC382" s="92"/>
      <c r="AED382" s="92"/>
      <c r="AEE382" s="92"/>
      <c r="AEF382" s="92"/>
      <c r="AEG382" s="92"/>
      <c r="AEH382" s="92"/>
      <c r="AEI382" s="92"/>
      <c r="AEJ382" s="92"/>
      <c r="AEK382" s="92"/>
      <c r="AEL382" s="92"/>
      <c r="AEM382" s="92"/>
      <c r="AEN382" s="92"/>
      <c r="AEO382" s="92"/>
      <c r="AEP382" s="92"/>
      <c r="AEQ382" s="92"/>
      <c r="AER382" s="92"/>
      <c r="AES382" s="92"/>
      <c r="AET382" s="92"/>
      <c r="AEU382" s="92"/>
      <c r="AEV382" s="92"/>
      <c r="AEW382" s="92"/>
      <c r="AEX382" s="92"/>
      <c r="AEY382" s="92"/>
      <c r="AEZ382" s="92"/>
      <c r="AFA382" s="92"/>
      <c r="AFB382" s="92"/>
      <c r="AFC382" s="92"/>
      <c r="AFD382" s="92"/>
      <c r="AFE382" s="92"/>
      <c r="AFF382" s="92"/>
      <c r="AFG382" s="92"/>
      <c r="AFH382" s="92"/>
      <c r="AFI382" s="92"/>
      <c r="AFJ382" s="92"/>
      <c r="AFK382" s="92"/>
      <c r="AFL382" s="92"/>
      <c r="AFM382" s="92"/>
      <c r="AFN382" s="92"/>
      <c r="AFO382" s="92"/>
      <c r="AFP382" s="92"/>
      <c r="AFQ382" s="92"/>
      <c r="AFR382" s="92"/>
      <c r="AFS382" s="92"/>
      <c r="AFT382" s="92"/>
      <c r="AFU382" s="92"/>
      <c r="AFV382" s="92"/>
      <c r="AFW382" s="92"/>
      <c r="AFX382" s="92"/>
      <c r="AFY382" s="92"/>
      <c r="AFZ382" s="92"/>
      <c r="AGA382" s="92"/>
      <c r="AGB382" s="92"/>
      <c r="AGC382" s="92"/>
      <c r="AGD382" s="92"/>
      <c r="AGE382" s="92"/>
      <c r="AGF382" s="92"/>
      <c r="AGG382" s="92"/>
      <c r="AGH382" s="92"/>
      <c r="AGI382" s="92"/>
      <c r="AGJ382" s="92"/>
      <c r="AGK382" s="92"/>
      <c r="AGL382" s="92"/>
      <c r="AGM382" s="92"/>
      <c r="AGN382" s="92"/>
      <c r="AGO382" s="92"/>
      <c r="AGP382" s="92"/>
      <c r="AGQ382" s="92"/>
      <c r="AGR382" s="92"/>
      <c r="AGS382" s="92"/>
      <c r="AGT382" s="92"/>
      <c r="AGU382" s="92"/>
      <c r="AGV382" s="92"/>
      <c r="AGW382" s="92"/>
      <c r="AGX382" s="92"/>
      <c r="AGY382" s="92"/>
      <c r="AGZ382" s="92"/>
      <c r="AHA382" s="92"/>
      <c r="AHB382" s="92"/>
      <c r="AHC382" s="92"/>
      <c r="AHD382" s="92"/>
      <c r="AHE382" s="92"/>
      <c r="AHF382" s="92"/>
      <c r="AHG382" s="92"/>
      <c r="AHH382" s="92"/>
      <c r="AHI382" s="92"/>
      <c r="AHJ382" s="92"/>
      <c r="AHK382" s="92"/>
      <c r="AHL382" s="92"/>
      <c r="AHM382" s="92"/>
      <c r="AHN382" s="92"/>
      <c r="AHO382" s="92"/>
      <c r="AHP382" s="92"/>
      <c r="AHQ382" s="92"/>
      <c r="AHR382" s="92"/>
      <c r="AHS382" s="92"/>
      <c r="AHT382" s="92"/>
      <c r="AHU382" s="92"/>
      <c r="AHV382" s="92"/>
      <c r="AHW382" s="92"/>
      <c r="AHX382" s="92"/>
      <c r="AHY382" s="92"/>
      <c r="AHZ382" s="92"/>
      <c r="AIA382" s="92"/>
      <c r="AIB382" s="92"/>
      <c r="AIC382" s="92"/>
      <c r="AID382" s="92"/>
      <c r="AIE382" s="92"/>
      <c r="AIF382" s="92"/>
      <c r="AIG382" s="92"/>
      <c r="AIH382" s="92"/>
      <c r="AII382" s="92"/>
      <c r="AIJ382" s="92"/>
      <c r="AIK382" s="92"/>
      <c r="AIL382" s="92"/>
      <c r="AIM382" s="92"/>
      <c r="AIN382" s="92"/>
      <c r="AIO382" s="92"/>
      <c r="AIP382" s="92"/>
      <c r="AIQ382" s="92"/>
      <c r="AIR382" s="92"/>
      <c r="AIS382" s="92"/>
      <c r="AIT382" s="92"/>
      <c r="AIU382" s="92"/>
      <c r="AIV382" s="92"/>
      <c r="AIW382" s="92"/>
      <c r="AIX382" s="92"/>
      <c r="AIY382" s="92"/>
      <c r="AIZ382" s="92"/>
      <c r="AJA382" s="92"/>
      <c r="AJB382" s="92"/>
      <c r="AJC382" s="92"/>
      <c r="AJD382" s="92"/>
      <c r="AJE382" s="92"/>
      <c r="AJF382" s="92"/>
      <c r="AJG382" s="92"/>
      <c r="AJH382" s="92"/>
      <c r="AJI382" s="92"/>
      <c r="AJJ382" s="92"/>
      <c r="AJK382" s="92"/>
    </row>
    <row r="383" spans="1:947" s="515" customFormat="1" ht="12.75" customHeight="1">
      <c r="A383" s="93"/>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c r="CM383" s="92"/>
      <c r="CN383" s="92"/>
      <c r="CO383" s="92"/>
      <c r="CP383" s="92"/>
      <c r="CQ383" s="92"/>
      <c r="CR383" s="92"/>
      <c r="CS383" s="92"/>
      <c r="CT383" s="92"/>
      <c r="CU383" s="92"/>
      <c r="CV383" s="92"/>
      <c r="CW383" s="92"/>
      <c r="CX383" s="92"/>
      <c r="CY383" s="92"/>
      <c r="CZ383" s="92"/>
      <c r="DA383" s="92"/>
      <c r="DB383" s="92"/>
      <c r="DC383" s="92"/>
      <c r="DD383" s="92"/>
      <c r="DE383" s="92"/>
      <c r="DF383" s="92"/>
      <c r="DG383" s="92"/>
      <c r="DH383" s="92"/>
      <c r="DI383" s="92"/>
      <c r="DJ383" s="92"/>
      <c r="DK383" s="92"/>
      <c r="DL383" s="92"/>
      <c r="DM383" s="92"/>
      <c r="DN383" s="92"/>
      <c r="DO383" s="92"/>
      <c r="DP383" s="92"/>
      <c r="DQ383" s="92"/>
      <c r="DR383" s="92"/>
      <c r="DS383" s="92"/>
      <c r="DT383" s="92"/>
      <c r="DU383" s="92"/>
      <c r="DV383" s="92"/>
      <c r="DW383" s="92"/>
      <c r="DX383" s="92"/>
      <c r="DY383" s="92"/>
      <c r="DZ383" s="92"/>
      <c r="EA383" s="92"/>
      <c r="EB383" s="92"/>
      <c r="EC383" s="92"/>
      <c r="ED383" s="92"/>
      <c r="EE383" s="92"/>
      <c r="EF383" s="92"/>
      <c r="EG383" s="92"/>
      <c r="EH383" s="92"/>
      <c r="EI383" s="92"/>
      <c r="EJ383" s="92"/>
      <c r="EK383" s="92"/>
      <c r="EL383" s="92"/>
      <c r="EM383" s="92"/>
      <c r="EN383" s="92"/>
      <c r="EO383" s="92"/>
      <c r="EP383" s="92"/>
      <c r="EQ383" s="92"/>
      <c r="ER383" s="92"/>
      <c r="ES383" s="92"/>
      <c r="ET383" s="92"/>
      <c r="EU383" s="92"/>
      <c r="EV383" s="92"/>
      <c r="EW383" s="92"/>
      <c r="EX383" s="92"/>
      <c r="EY383" s="92"/>
      <c r="EZ383" s="92"/>
      <c r="FA383" s="92"/>
      <c r="FB383" s="92"/>
      <c r="FC383" s="92"/>
      <c r="FD383" s="92"/>
      <c r="FE383" s="92"/>
      <c r="FF383" s="92"/>
      <c r="FG383" s="92"/>
      <c r="FH383" s="92"/>
      <c r="FI383" s="92"/>
      <c r="FJ383" s="92"/>
      <c r="FK383" s="92"/>
      <c r="FL383" s="92"/>
      <c r="FM383" s="92"/>
      <c r="FN383" s="92"/>
      <c r="FO383" s="92"/>
      <c r="FP383" s="92"/>
      <c r="FQ383" s="92"/>
      <c r="FR383" s="92"/>
      <c r="FS383" s="92"/>
      <c r="FT383" s="92"/>
      <c r="FU383" s="92"/>
      <c r="FV383" s="92"/>
      <c r="FW383" s="92"/>
      <c r="FX383" s="92"/>
      <c r="FY383" s="92"/>
      <c r="FZ383" s="92"/>
      <c r="GA383" s="92"/>
      <c r="GB383" s="92"/>
      <c r="GC383" s="92"/>
      <c r="GD383" s="92"/>
      <c r="GE383" s="92"/>
      <c r="GF383" s="92"/>
      <c r="GG383" s="92"/>
      <c r="GH383" s="92"/>
      <c r="GI383" s="92"/>
      <c r="GJ383" s="92"/>
      <c r="GK383" s="92"/>
      <c r="GL383" s="92"/>
      <c r="GM383" s="92"/>
      <c r="GN383" s="92"/>
      <c r="GO383" s="92"/>
      <c r="GP383" s="92"/>
      <c r="GQ383" s="92"/>
      <c r="GR383" s="92"/>
      <c r="GS383" s="92"/>
      <c r="GT383" s="92"/>
      <c r="GU383" s="92"/>
      <c r="GV383" s="92"/>
      <c r="GW383" s="92"/>
      <c r="GX383" s="92"/>
      <c r="GY383" s="92"/>
      <c r="GZ383" s="92"/>
      <c r="HA383" s="92"/>
      <c r="HB383" s="92"/>
      <c r="HC383" s="92"/>
      <c r="HD383" s="92"/>
      <c r="HE383" s="92"/>
      <c r="HF383" s="92"/>
      <c r="HG383" s="92"/>
      <c r="HH383" s="92"/>
      <c r="HI383" s="92"/>
      <c r="HJ383" s="92"/>
      <c r="HK383" s="92"/>
      <c r="HL383" s="92"/>
      <c r="HM383" s="92"/>
      <c r="HN383" s="92"/>
      <c r="HO383" s="92"/>
      <c r="HP383" s="92"/>
      <c r="HQ383" s="92"/>
      <c r="HR383" s="92"/>
      <c r="HS383" s="92"/>
      <c r="HT383" s="92"/>
      <c r="HU383" s="92"/>
      <c r="HV383" s="92"/>
      <c r="HW383" s="92"/>
      <c r="HX383" s="92"/>
      <c r="HY383" s="92"/>
      <c r="HZ383" s="92"/>
      <c r="IA383" s="92"/>
      <c r="IB383" s="92"/>
      <c r="IC383" s="92"/>
      <c r="ID383" s="92"/>
      <c r="IE383" s="92"/>
      <c r="IF383" s="92"/>
      <c r="IG383" s="92"/>
      <c r="IH383" s="92"/>
      <c r="II383" s="92"/>
      <c r="IJ383" s="92"/>
      <c r="IK383" s="92"/>
      <c r="IL383" s="92"/>
      <c r="IM383" s="92"/>
      <c r="IN383" s="92"/>
      <c r="IO383" s="92"/>
      <c r="IP383" s="92"/>
      <c r="IQ383" s="92"/>
      <c r="IR383" s="92"/>
      <c r="IS383" s="92"/>
      <c r="IT383" s="92"/>
      <c r="IU383" s="92"/>
      <c r="IV383" s="92"/>
      <c r="IW383" s="92"/>
      <c r="IX383" s="92"/>
      <c r="IY383" s="92"/>
      <c r="IZ383" s="92"/>
      <c r="JA383" s="92"/>
      <c r="JB383" s="92"/>
      <c r="JC383" s="92"/>
      <c r="JD383" s="92"/>
      <c r="JE383" s="92"/>
      <c r="JF383" s="92"/>
      <c r="JG383" s="92"/>
      <c r="JH383" s="92"/>
      <c r="JI383" s="92"/>
      <c r="JJ383" s="92"/>
      <c r="JK383" s="92"/>
      <c r="JL383" s="92"/>
      <c r="JM383" s="92"/>
      <c r="JN383" s="92"/>
      <c r="JO383" s="92"/>
      <c r="JP383" s="92"/>
      <c r="JQ383" s="92"/>
      <c r="JR383" s="92"/>
      <c r="JS383" s="92"/>
      <c r="JT383" s="92"/>
      <c r="JU383" s="92"/>
      <c r="JV383" s="92"/>
      <c r="JW383" s="92"/>
      <c r="JX383" s="92"/>
      <c r="JY383" s="92"/>
      <c r="JZ383" s="92"/>
      <c r="KA383" s="92"/>
      <c r="KB383" s="92"/>
      <c r="KC383" s="92"/>
      <c r="KD383" s="92"/>
      <c r="KE383" s="92"/>
      <c r="KF383" s="92"/>
      <c r="KG383" s="92"/>
      <c r="KH383" s="92"/>
      <c r="KI383" s="92"/>
      <c r="KJ383" s="92"/>
      <c r="KK383" s="92"/>
      <c r="KL383" s="92"/>
      <c r="KM383" s="92"/>
      <c r="KN383" s="92"/>
      <c r="KO383" s="92"/>
      <c r="KP383" s="92"/>
      <c r="KQ383" s="92"/>
      <c r="KR383" s="92"/>
      <c r="KS383" s="92"/>
      <c r="KT383" s="92"/>
      <c r="KU383" s="92"/>
      <c r="KV383" s="92"/>
      <c r="KW383" s="92"/>
      <c r="KX383" s="92"/>
      <c r="KY383" s="92"/>
      <c r="KZ383" s="92"/>
      <c r="LA383" s="92"/>
      <c r="LB383" s="92"/>
      <c r="LC383" s="92"/>
      <c r="LD383" s="92"/>
      <c r="LE383" s="92"/>
      <c r="LF383" s="92"/>
      <c r="LG383" s="92"/>
      <c r="LH383" s="92"/>
      <c r="LI383" s="92"/>
      <c r="LJ383" s="92"/>
      <c r="LK383" s="92"/>
      <c r="LL383" s="92"/>
      <c r="LM383" s="92"/>
      <c r="LN383" s="92"/>
      <c r="LO383" s="92"/>
      <c r="LP383" s="92"/>
      <c r="LQ383" s="92"/>
      <c r="LR383" s="92"/>
      <c r="LS383" s="92"/>
      <c r="LT383" s="92"/>
      <c r="LU383" s="92"/>
      <c r="LV383" s="92"/>
      <c r="LW383" s="92"/>
      <c r="LX383" s="92"/>
      <c r="LY383" s="92"/>
      <c r="LZ383" s="92"/>
      <c r="MA383" s="92"/>
      <c r="MB383" s="92"/>
      <c r="MC383" s="92"/>
      <c r="MD383" s="92"/>
      <c r="ME383" s="92"/>
      <c r="MF383" s="92"/>
      <c r="MG383" s="92"/>
      <c r="MH383" s="92"/>
      <c r="MI383" s="92"/>
      <c r="MJ383" s="92"/>
      <c r="MK383" s="92"/>
      <c r="ML383" s="92"/>
      <c r="MM383" s="92"/>
      <c r="MN383" s="92"/>
      <c r="MO383" s="92"/>
      <c r="MP383" s="92"/>
      <c r="MQ383" s="92"/>
      <c r="MR383" s="92"/>
      <c r="MS383" s="92"/>
      <c r="MT383" s="92"/>
      <c r="MU383" s="92"/>
      <c r="MV383" s="92"/>
      <c r="MW383" s="92"/>
      <c r="MX383" s="92"/>
      <c r="MY383" s="92"/>
      <c r="MZ383" s="92"/>
      <c r="NA383" s="92"/>
      <c r="NB383" s="92"/>
      <c r="NC383" s="92"/>
      <c r="ND383" s="92"/>
      <c r="NE383" s="92"/>
      <c r="NF383" s="92"/>
      <c r="NG383" s="92"/>
      <c r="NH383" s="92"/>
      <c r="NI383" s="92"/>
      <c r="NJ383" s="92"/>
      <c r="NK383" s="92"/>
      <c r="NL383" s="92"/>
      <c r="NM383" s="92"/>
      <c r="NN383" s="92"/>
      <c r="NO383" s="92"/>
      <c r="NP383" s="92"/>
      <c r="NQ383" s="92"/>
      <c r="NR383" s="92"/>
      <c r="NS383" s="92"/>
      <c r="NT383" s="92"/>
      <c r="NU383" s="92"/>
      <c r="NV383" s="92"/>
      <c r="NW383" s="92"/>
      <c r="NX383" s="92"/>
      <c r="NY383" s="92"/>
      <c r="NZ383" s="92"/>
      <c r="OA383" s="92"/>
      <c r="OB383" s="92"/>
      <c r="OC383" s="92"/>
      <c r="OD383" s="92"/>
      <c r="OE383" s="92"/>
      <c r="OF383" s="92"/>
      <c r="OG383" s="92"/>
      <c r="OH383" s="92"/>
      <c r="OI383" s="92"/>
      <c r="OJ383" s="92"/>
      <c r="OK383" s="92"/>
      <c r="OL383" s="92"/>
      <c r="OM383" s="92"/>
      <c r="ON383" s="92"/>
      <c r="OO383" s="92"/>
      <c r="OP383" s="92"/>
      <c r="OQ383" s="92"/>
      <c r="OR383" s="92"/>
      <c r="OS383" s="92"/>
      <c r="OT383" s="92"/>
      <c r="OU383" s="92"/>
      <c r="OV383" s="92"/>
      <c r="OW383" s="92"/>
      <c r="OX383" s="92"/>
      <c r="OY383" s="92"/>
      <c r="OZ383" s="92"/>
      <c r="PA383" s="92"/>
      <c r="PB383" s="92"/>
      <c r="PC383" s="92"/>
      <c r="PD383" s="92"/>
      <c r="PE383" s="92"/>
      <c r="PF383" s="92"/>
      <c r="PG383" s="92"/>
      <c r="PH383" s="92"/>
      <c r="PI383" s="92"/>
      <c r="PJ383" s="92"/>
      <c r="PK383" s="92"/>
      <c r="PL383" s="92"/>
      <c r="PM383" s="92"/>
      <c r="PN383" s="92"/>
      <c r="PO383" s="92"/>
      <c r="PP383" s="92"/>
      <c r="PQ383" s="92"/>
      <c r="PR383" s="92"/>
      <c r="PS383" s="92"/>
      <c r="PT383" s="92"/>
      <c r="PU383" s="92"/>
      <c r="PV383" s="92"/>
      <c r="PW383" s="92"/>
      <c r="PX383" s="92"/>
      <c r="PY383" s="92"/>
      <c r="PZ383" s="92"/>
      <c r="QA383" s="92"/>
      <c r="QB383" s="92"/>
      <c r="QC383" s="92"/>
      <c r="QD383" s="92"/>
      <c r="QE383" s="92"/>
      <c r="QF383" s="92"/>
      <c r="QG383" s="92"/>
      <c r="QH383" s="92"/>
      <c r="QI383" s="92"/>
      <c r="QJ383" s="92"/>
      <c r="QK383" s="92"/>
      <c r="QL383" s="92"/>
      <c r="QM383" s="92"/>
      <c r="QN383" s="92"/>
      <c r="QO383" s="92"/>
      <c r="QP383" s="92"/>
      <c r="QQ383" s="92"/>
      <c r="QR383" s="92"/>
      <c r="QS383" s="92"/>
      <c r="QT383" s="92"/>
      <c r="QU383" s="92"/>
      <c r="QV383" s="92"/>
      <c r="QW383" s="92"/>
      <c r="QX383" s="92"/>
      <c r="QY383" s="92"/>
      <c r="QZ383" s="92"/>
      <c r="RA383" s="92"/>
      <c r="RB383" s="92"/>
      <c r="RC383" s="92"/>
      <c r="RD383" s="92"/>
      <c r="RE383" s="92"/>
      <c r="RF383" s="92"/>
      <c r="RG383" s="92"/>
      <c r="RH383" s="92"/>
      <c r="RI383" s="92"/>
      <c r="RJ383" s="92"/>
      <c r="RK383" s="92"/>
      <c r="RL383" s="92"/>
      <c r="RM383" s="92"/>
      <c r="RN383" s="92"/>
      <c r="RO383" s="92"/>
      <c r="RP383" s="92"/>
      <c r="RQ383" s="92"/>
      <c r="RR383" s="92"/>
      <c r="RS383" s="92"/>
      <c r="RT383" s="92"/>
      <c r="RU383" s="92"/>
      <c r="RV383" s="92"/>
      <c r="RW383" s="92"/>
      <c r="RX383" s="92"/>
      <c r="RY383" s="92"/>
      <c r="RZ383" s="92"/>
      <c r="SA383" s="92"/>
      <c r="SB383" s="92"/>
      <c r="SC383" s="92"/>
      <c r="SD383" s="92"/>
      <c r="SE383" s="92"/>
      <c r="SF383" s="92"/>
      <c r="SG383" s="92"/>
      <c r="SH383" s="92"/>
      <c r="SI383" s="92"/>
      <c r="SJ383" s="92"/>
      <c r="SK383" s="92"/>
      <c r="SL383" s="92"/>
      <c r="SM383" s="92"/>
      <c r="SN383" s="92"/>
      <c r="SO383" s="92"/>
      <c r="SP383" s="92"/>
      <c r="SQ383" s="92"/>
      <c r="SR383" s="92"/>
      <c r="SS383" s="92"/>
      <c r="ST383" s="92"/>
      <c r="SU383" s="92"/>
      <c r="SV383" s="92"/>
      <c r="SW383" s="92"/>
      <c r="SX383" s="92"/>
      <c r="SY383" s="92"/>
      <c r="SZ383" s="92"/>
      <c r="TA383" s="92"/>
      <c r="TB383" s="92"/>
      <c r="TC383" s="92"/>
      <c r="TD383" s="92"/>
      <c r="TE383" s="92"/>
      <c r="TF383" s="92"/>
      <c r="TG383" s="92"/>
      <c r="TH383" s="92"/>
      <c r="TI383" s="92"/>
      <c r="TJ383" s="92"/>
      <c r="TK383" s="92"/>
      <c r="TL383" s="92"/>
      <c r="TM383" s="92"/>
      <c r="TN383" s="92"/>
      <c r="TO383" s="92"/>
      <c r="TP383" s="92"/>
      <c r="TQ383" s="92"/>
      <c r="TR383" s="92"/>
      <c r="TS383" s="92"/>
      <c r="TT383" s="92"/>
      <c r="TU383" s="92"/>
      <c r="TV383" s="92"/>
      <c r="TW383" s="92"/>
      <c r="TX383" s="92"/>
      <c r="TY383" s="92"/>
      <c r="TZ383" s="92"/>
      <c r="UA383" s="92"/>
      <c r="UB383" s="92"/>
      <c r="UC383" s="92"/>
      <c r="UD383" s="92"/>
      <c r="UE383" s="92"/>
      <c r="UF383" s="92"/>
      <c r="UG383" s="92"/>
      <c r="UH383" s="92"/>
      <c r="UI383" s="92"/>
      <c r="UJ383" s="92"/>
      <c r="UK383" s="92"/>
      <c r="UL383" s="92"/>
      <c r="UM383" s="92"/>
      <c r="UN383" s="92"/>
      <c r="UO383" s="92"/>
      <c r="UP383" s="92"/>
      <c r="UQ383" s="92"/>
      <c r="UR383" s="92"/>
      <c r="US383" s="92"/>
      <c r="UT383" s="92"/>
      <c r="UU383" s="92"/>
      <c r="UV383" s="92"/>
      <c r="UW383" s="92"/>
      <c r="UX383" s="92"/>
      <c r="UY383" s="92"/>
      <c r="UZ383" s="92"/>
      <c r="VA383" s="92"/>
      <c r="VB383" s="92"/>
      <c r="VC383" s="92"/>
      <c r="VD383" s="92"/>
      <c r="VE383" s="92"/>
      <c r="VF383" s="92"/>
      <c r="VG383" s="92"/>
      <c r="VH383" s="92"/>
      <c r="VI383" s="92"/>
      <c r="VJ383" s="92"/>
      <c r="VK383" s="92"/>
      <c r="VL383" s="92"/>
      <c r="VM383" s="92"/>
      <c r="VN383" s="92"/>
      <c r="VO383" s="92"/>
      <c r="VP383" s="92"/>
      <c r="VQ383" s="92"/>
      <c r="VR383" s="92"/>
      <c r="VS383" s="92"/>
      <c r="VT383" s="92"/>
      <c r="VU383" s="92"/>
      <c r="VV383" s="92"/>
      <c r="VW383" s="92"/>
      <c r="VX383" s="92"/>
      <c r="VY383" s="92"/>
      <c r="VZ383" s="92"/>
      <c r="WA383" s="92"/>
      <c r="WB383" s="92"/>
      <c r="WC383" s="92"/>
      <c r="WD383" s="92"/>
      <c r="WE383" s="92"/>
      <c r="WF383" s="92"/>
      <c r="WG383" s="92"/>
      <c r="WH383" s="92"/>
      <c r="WI383" s="92"/>
      <c r="WJ383" s="92"/>
      <c r="WK383" s="92"/>
      <c r="WL383" s="92"/>
      <c r="WM383" s="92"/>
      <c r="WN383" s="92"/>
      <c r="WO383" s="92"/>
      <c r="WP383" s="92"/>
      <c r="WQ383" s="92"/>
      <c r="WR383" s="92"/>
      <c r="WS383" s="92"/>
      <c r="WT383" s="92"/>
      <c r="WU383" s="92"/>
      <c r="WV383" s="92"/>
      <c r="WW383" s="92"/>
      <c r="WX383" s="92"/>
      <c r="WY383" s="92"/>
      <c r="WZ383" s="92"/>
      <c r="XA383" s="92"/>
      <c r="XB383" s="92"/>
      <c r="XC383" s="92"/>
      <c r="XD383" s="92"/>
      <c r="XE383" s="92"/>
      <c r="XF383" s="92"/>
      <c r="XG383" s="92"/>
      <c r="XH383" s="92"/>
      <c r="XI383" s="92"/>
      <c r="XJ383" s="92"/>
      <c r="XK383" s="92"/>
      <c r="XL383" s="92"/>
      <c r="XM383" s="92"/>
      <c r="XN383" s="92"/>
      <c r="XO383" s="92"/>
      <c r="XP383" s="92"/>
      <c r="XQ383" s="92"/>
      <c r="XR383" s="92"/>
      <c r="XS383" s="92"/>
      <c r="XT383" s="92"/>
      <c r="XU383" s="92"/>
      <c r="XV383" s="92"/>
      <c r="XW383" s="92"/>
      <c r="XX383" s="92"/>
      <c r="XY383" s="92"/>
      <c r="XZ383" s="92"/>
      <c r="YA383" s="92"/>
      <c r="YB383" s="92"/>
      <c r="YC383" s="92"/>
      <c r="YD383" s="92"/>
      <c r="YE383" s="92"/>
      <c r="YF383" s="92"/>
      <c r="YG383" s="92"/>
      <c r="YH383" s="92"/>
      <c r="YI383" s="92"/>
      <c r="YJ383" s="92"/>
      <c r="YK383" s="92"/>
      <c r="YL383" s="92"/>
      <c r="YM383" s="92"/>
      <c r="YN383" s="92"/>
      <c r="YO383" s="92"/>
      <c r="YP383" s="92"/>
      <c r="YQ383" s="92"/>
      <c r="YR383" s="92"/>
      <c r="YS383" s="92"/>
      <c r="YT383" s="92"/>
      <c r="YU383" s="92"/>
      <c r="YV383" s="92"/>
      <c r="YW383" s="92"/>
      <c r="YX383" s="92"/>
      <c r="YY383" s="92"/>
      <c r="YZ383" s="92"/>
      <c r="ZA383" s="92"/>
      <c r="ZB383" s="92"/>
      <c r="ZC383" s="92"/>
      <c r="ZD383" s="92"/>
      <c r="ZE383" s="92"/>
      <c r="ZF383" s="92"/>
      <c r="ZG383" s="92"/>
      <c r="ZH383" s="92"/>
      <c r="ZI383" s="92"/>
      <c r="ZJ383" s="92"/>
      <c r="ZK383" s="92"/>
      <c r="ZL383" s="92"/>
      <c r="ZM383" s="92"/>
      <c r="ZN383" s="92"/>
      <c r="ZO383" s="92"/>
      <c r="ZP383" s="92"/>
      <c r="ZQ383" s="92"/>
      <c r="ZR383" s="92"/>
      <c r="ZS383" s="92"/>
      <c r="ZT383" s="92"/>
      <c r="ZU383" s="92"/>
      <c r="ZV383" s="92"/>
      <c r="ZW383" s="92"/>
      <c r="ZX383" s="92"/>
      <c r="ZY383" s="92"/>
      <c r="ZZ383" s="92"/>
      <c r="AAA383" s="92"/>
      <c r="AAB383" s="92"/>
      <c r="AAC383" s="92"/>
      <c r="AAD383" s="92"/>
      <c r="AAE383" s="92"/>
      <c r="AAF383" s="92"/>
      <c r="AAG383" s="92"/>
      <c r="AAH383" s="92"/>
      <c r="AAI383" s="92"/>
      <c r="AAJ383" s="92"/>
      <c r="AAK383" s="92"/>
      <c r="AAL383" s="92"/>
      <c r="AAM383" s="92"/>
      <c r="AAN383" s="92"/>
      <c r="AAO383" s="92"/>
      <c r="AAP383" s="92"/>
      <c r="AAQ383" s="92"/>
      <c r="AAR383" s="92"/>
      <c r="AAS383" s="92"/>
      <c r="AAT383" s="92"/>
      <c r="AAU383" s="92"/>
      <c r="AAV383" s="92"/>
      <c r="AAW383" s="92"/>
      <c r="AAX383" s="92"/>
      <c r="AAY383" s="92"/>
      <c r="AAZ383" s="92"/>
      <c r="ABA383" s="92"/>
      <c r="ABB383" s="92"/>
      <c r="ABC383" s="92"/>
      <c r="ABD383" s="92"/>
      <c r="ABE383" s="92"/>
      <c r="ABF383" s="92"/>
      <c r="ABG383" s="92"/>
      <c r="ABH383" s="92"/>
      <c r="ABI383" s="92"/>
      <c r="ABJ383" s="92"/>
      <c r="ABK383" s="92"/>
      <c r="ABL383" s="92"/>
      <c r="ABM383" s="92"/>
      <c r="ABN383" s="92"/>
      <c r="ABO383" s="92"/>
      <c r="ABP383" s="92"/>
      <c r="ABQ383" s="92"/>
      <c r="ABR383" s="92"/>
      <c r="ABS383" s="92"/>
      <c r="ABT383" s="92"/>
      <c r="ABU383" s="92"/>
      <c r="ABV383" s="92"/>
      <c r="ABW383" s="92"/>
      <c r="ABX383" s="92"/>
      <c r="ABY383" s="92"/>
      <c r="ABZ383" s="92"/>
      <c r="ACA383" s="92"/>
      <c r="ACB383" s="92"/>
      <c r="ACC383" s="92"/>
      <c r="ACD383" s="92"/>
      <c r="ACE383" s="92"/>
      <c r="ACF383" s="92"/>
      <c r="ACG383" s="92"/>
      <c r="ACH383" s="92"/>
      <c r="ACI383" s="92"/>
      <c r="ACJ383" s="92"/>
      <c r="ACK383" s="92"/>
      <c r="ACL383" s="92"/>
      <c r="ACM383" s="92"/>
      <c r="ACN383" s="92"/>
      <c r="ACO383" s="92"/>
      <c r="ACP383" s="92"/>
      <c r="ACQ383" s="92"/>
      <c r="ACR383" s="92"/>
      <c r="ACS383" s="92"/>
      <c r="ACT383" s="92"/>
      <c r="ACU383" s="92"/>
      <c r="ACV383" s="92"/>
      <c r="ACW383" s="92"/>
      <c r="ACX383" s="92"/>
      <c r="ACY383" s="92"/>
      <c r="ACZ383" s="92"/>
      <c r="ADA383" s="92"/>
      <c r="ADB383" s="92"/>
      <c r="ADC383" s="92"/>
      <c r="ADD383" s="92"/>
      <c r="ADE383" s="92"/>
      <c r="ADF383" s="92"/>
      <c r="ADG383" s="92"/>
      <c r="ADH383" s="92"/>
      <c r="ADI383" s="92"/>
      <c r="ADJ383" s="92"/>
      <c r="ADK383" s="92"/>
      <c r="ADL383" s="92"/>
      <c r="ADM383" s="92"/>
      <c r="ADN383" s="92"/>
      <c r="ADO383" s="92"/>
      <c r="ADP383" s="92"/>
      <c r="ADQ383" s="92"/>
      <c r="ADR383" s="92"/>
      <c r="ADS383" s="92"/>
      <c r="ADT383" s="92"/>
      <c r="ADU383" s="92"/>
      <c r="ADV383" s="92"/>
      <c r="ADW383" s="92"/>
      <c r="ADX383" s="92"/>
      <c r="ADY383" s="92"/>
      <c r="ADZ383" s="92"/>
      <c r="AEA383" s="92"/>
      <c r="AEB383" s="92"/>
      <c r="AEC383" s="92"/>
      <c r="AED383" s="92"/>
      <c r="AEE383" s="92"/>
      <c r="AEF383" s="92"/>
      <c r="AEG383" s="92"/>
      <c r="AEH383" s="92"/>
      <c r="AEI383" s="92"/>
      <c r="AEJ383" s="92"/>
      <c r="AEK383" s="92"/>
      <c r="AEL383" s="92"/>
      <c r="AEM383" s="92"/>
      <c r="AEN383" s="92"/>
      <c r="AEO383" s="92"/>
      <c r="AEP383" s="92"/>
      <c r="AEQ383" s="92"/>
      <c r="AER383" s="92"/>
      <c r="AES383" s="92"/>
      <c r="AET383" s="92"/>
      <c r="AEU383" s="92"/>
      <c r="AEV383" s="92"/>
      <c r="AEW383" s="92"/>
      <c r="AEX383" s="92"/>
      <c r="AEY383" s="92"/>
      <c r="AEZ383" s="92"/>
      <c r="AFA383" s="92"/>
      <c r="AFB383" s="92"/>
      <c r="AFC383" s="92"/>
      <c r="AFD383" s="92"/>
      <c r="AFE383" s="92"/>
      <c r="AFF383" s="92"/>
      <c r="AFG383" s="92"/>
      <c r="AFH383" s="92"/>
      <c r="AFI383" s="92"/>
      <c r="AFJ383" s="92"/>
      <c r="AFK383" s="92"/>
      <c r="AFL383" s="92"/>
      <c r="AFM383" s="92"/>
      <c r="AFN383" s="92"/>
      <c r="AFO383" s="92"/>
      <c r="AFP383" s="92"/>
      <c r="AFQ383" s="92"/>
      <c r="AFR383" s="92"/>
      <c r="AFS383" s="92"/>
      <c r="AFT383" s="92"/>
      <c r="AFU383" s="92"/>
      <c r="AFV383" s="92"/>
      <c r="AFW383" s="92"/>
      <c r="AFX383" s="92"/>
      <c r="AFY383" s="92"/>
      <c r="AFZ383" s="92"/>
      <c r="AGA383" s="92"/>
      <c r="AGB383" s="92"/>
      <c r="AGC383" s="92"/>
      <c r="AGD383" s="92"/>
      <c r="AGE383" s="92"/>
      <c r="AGF383" s="92"/>
      <c r="AGG383" s="92"/>
      <c r="AGH383" s="92"/>
      <c r="AGI383" s="92"/>
      <c r="AGJ383" s="92"/>
      <c r="AGK383" s="92"/>
      <c r="AGL383" s="92"/>
      <c r="AGM383" s="92"/>
      <c r="AGN383" s="92"/>
      <c r="AGO383" s="92"/>
      <c r="AGP383" s="92"/>
      <c r="AGQ383" s="92"/>
      <c r="AGR383" s="92"/>
      <c r="AGS383" s="92"/>
      <c r="AGT383" s="92"/>
      <c r="AGU383" s="92"/>
      <c r="AGV383" s="92"/>
      <c r="AGW383" s="92"/>
      <c r="AGX383" s="92"/>
      <c r="AGY383" s="92"/>
      <c r="AGZ383" s="92"/>
      <c r="AHA383" s="92"/>
      <c r="AHB383" s="92"/>
      <c r="AHC383" s="92"/>
      <c r="AHD383" s="92"/>
      <c r="AHE383" s="92"/>
      <c r="AHF383" s="92"/>
      <c r="AHG383" s="92"/>
      <c r="AHH383" s="92"/>
      <c r="AHI383" s="92"/>
      <c r="AHJ383" s="92"/>
      <c r="AHK383" s="92"/>
      <c r="AHL383" s="92"/>
      <c r="AHM383" s="92"/>
      <c r="AHN383" s="92"/>
      <c r="AHO383" s="92"/>
      <c r="AHP383" s="92"/>
      <c r="AHQ383" s="92"/>
      <c r="AHR383" s="92"/>
      <c r="AHS383" s="92"/>
      <c r="AHT383" s="92"/>
      <c r="AHU383" s="92"/>
      <c r="AHV383" s="92"/>
      <c r="AHW383" s="92"/>
      <c r="AHX383" s="92"/>
      <c r="AHY383" s="92"/>
      <c r="AHZ383" s="92"/>
      <c r="AIA383" s="92"/>
      <c r="AIB383" s="92"/>
      <c r="AIC383" s="92"/>
      <c r="AID383" s="92"/>
      <c r="AIE383" s="92"/>
      <c r="AIF383" s="92"/>
      <c r="AIG383" s="92"/>
      <c r="AIH383" s="92"/>
      <c r="AII383" s="92"/>
      <c r="AIJ383" s="92"/>
      <c r="AIK383" s="92"/>
      <c r="AIL383" s="92"/>
      <c r="AIM383" s="92"/>
      <c r="AIN383" s="92"/>
      <c r="AIO383" s="92"/>
      <c r="AIP383" s="92"/>
      <c r="AIQ383" s="92"/>
      <c r="AIR383" s="92"/>
      <c r="AIS383" s="92"/>
      <c r="AIT383" s="92"/>
      <c r="AIU383" s="92"/>
      <c r="AIV383" s="92"/>
      <c r="AIW383" s="92"/>
      <c r="AIX383" s="92"/>
      <c r="AIY383" s="92"/>
      <c r="AIZ383" s="92"/>
      <c r="AJA383" s="92"/>
      <c r="AJB383" s="92"/>
      <c r="AJC383" s="92"/>
      <c r="AJD383" s="92"/>
      <c r="AJE383" s="92"/>
      <c r="AJF383" s="92"/>
      <c r="AJG383" s="92"/>
      <c r="AJH383" s="92"/>
      <c r="AJI383" s="92"/>
      <c r="AJJ383" s="92"/>
      <c r="AJK383" s="92"/>
    </row>
    <row r="384" spans="1:947" s="515" customFormat="1" ht="12.75" customHeight="1">
      <c r="A384" s="93"/>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c r="CM384" s="92"/>
      <c r="CN384" s="92"/>
      <c r="CO384" s="92"/>
      <c r="CP384" s="92"/>
      <c r="CQ384" s="92"/>
      <c r="CR384" s="92"/>
      <c r="CS384" s="92"/>
      <c r="CT384" s="92"/>
      <c r="CU384" s="92"/>
      <c r="CV384" s="92"/>
      <c r="CW384" s="92"/>
      <c r="CX384" s="92"/>
      <c r="CY384" s="92"/>
      <c r="CZ384" s="92"/>
      <c r="DA384" s="92"/>
      <c r="DB384" s="92"/>
      <c r="DC384" s="92"/>
      <c r="DD384" s="92"/>
      <c r="DE384" s="92"/>
      <c r="DF384" s="92"/>
      <c r="DG384" s="92"/>
      <c r="DH384" s="92"/>
      <c r="DI384" s="92"/>
      <c r="DJ384" s="92"/>
      <c r="DK384" s="92"/>
      <c r="DL384" s="92"/>
      <c r="DM384" s="92"/>
      <c r="DN384" s="92"/>
      <c r="DO384" s="92"/>
      <c r="DP384" s="92"/>
      <c r="DQ384" s="92"/>
      <c r="DR384" s="92"/>
      <c r="DS384" s="92"/>
      <c r="DT384" s="92"/>
      <c r="DU384" s="92"/>
      <c r="DV384" s="92"/>
      <c r="DW384" s="92"/>
      <c r="DX384" s="92"/>
      <c r="DY384" s="92"/>
      <c r="DZ384" s="92"/>
      <c r="EA384" s="92"/>
      <c r="EB384" s="92"/>
      <c r="EC384" s="92"/>
      <c r="ED384" s="92"/>
      <c r="EE384" s="92"/>
      <c r="EF384" s="92"/>
      <c r="EG384" s="92"/>
      <c r="EH384" s="92"/>
      <c r="EI384" s="92"/>
      <c r="EJ384" s="92"/>
      <c r="EK384" s="92"/>
      <c r="EL384" s="92"/>
      <c r="EM384" s="92"/>
      <c r="EN384" s="92"/>
      <c r="EO384" s="92"/>
      <c r="EP384" s="92"/>
      <c r="EQ384" s="92"/>
      <c r="ER384" s="92"/>
      <c r="ES384" s="92"/>
      <c r="ET384" s="92"/>
      <c r="EU384" s="92"/>
      <c r="EV384" s="92"/>
      <c r="EW384" s="92"/>
      <c r="EX384" s="92"/>
      <c r="EY384" s="92"/>
      <c r="EZ384" s="92"/>
      <c r="FA384" s="92"/>
      <c r="FB384" s="92"/>
      <c r="FC384" s="92"/>
      <c r="FD384" s="92"/>
      <c r="FE384" s="92"/>
      <c r="FF384" s="92"/>
      <c r="FG384" s="92"/>
      <c r="FH384" s="92"/>
      <c r="FI384" s="92"/>
      <c r="FJ384" s="92"/>
      <c r="FK384" s="92"/>
      <c r="FL384" s="92"/>
      <c r="FM384" s="92"/>
      <c r="FN384" s="92"/>
      <c r="FO384" s="92"/>
      <c r="FP384" s="92"/>
      <c r="FQ384" s="92"/>
      <c r="FR384" s="92"/>
      <c r="FS384" s="92"/>
      <c r="FT384" s="92"/>
      <c r="FU384" s="92"/>
      <c r="FV384" s="92"/>
      <c r="FW384" s="92"/>
      <c r="FX384" s="92"/>
      <c r="FY384" s="92"/>
      <c r="FZ384" s="92"/>
      <c r="GA384" s="92"/>
      <c r="GB384" s="92"/>
      <c r="GC384" s="92"/>
      <c r="GD384" s="92"/>
      <c r="GE384" s="92"/>
      <c r="GF384" s="92"/>
      <c r="GG384" s="92"/>
      <c r="GH384" s="92"/>
      <c r="GI384" s="92"/>
      <c r="GJ384" s="92"/>
      <c r="GK384" s="92"/>
      <c r="GL384" s="92"/>
      <c r="GM384" s="92"/>
      <c r="GN384" s="92"/>
      <c r="GO384" s="92"/>
      <c r="GP384" s="92"/>
      <c r="GQ384" s="92"/>
      <c r="GR384" s="92"/>
      <c r="GS384" s="92"/>
      <c r="GT384" s="92"/>
      <c r="GU384" s="92"/>
      <c r="GV384" s="92"/>
      <c r="GW384" s="92"/>
      <c r="GX384" s="92"/>
      <c r="GY384" s="92"/>
      <c r="GZ384" s="92"/>
      <c r="HA384" s="92"/>
      <c r="HB384" s="92"/>
      <c r="HC384" s="92"/>
      <c r="HD384" s="92"/>
      <c r="HE384" s="92"/>
      <c r="HF384" s="92"/>
      <c r="HG384" s="92"/>
      <c r="HH384" s="92"/>
      <c r="HI384" s="92"/>
      <c r="HJ384" s="92"/>
      <c r="HK384" s="92"/>
      <c r="HL384" s="92"/>
      <c r="HM384" s="92"/>
      <c r="HN384" s="92"/>
      <c r="HO384" s="92"/>
      <c r="HP384" s="92"/>
      <c r="HQ384" s="92"/>
      <c r="HR384" s="92"/>
      <c r="HS384" s="92"/>
      <c r="HT384" s="92"/>
      <c r="HU384" s="92"/>
      <c r="HV384" s="92"/>
      <c r="HW384" s="92"/>
      <c r="HX384" s="92"/>
      <c r="HY384" s="92"/>
      <c r="HZ384" s="92"/>
      <c r="IA384" s="92"/>
      <c r="IB384" s="92"/>
      <c r="IC384" s="92"/>
      <c r="ID384" s="92"/>
      <c r="IE384" s="92"/>
      <c r="IF384" s="92"/>
      <c r="IG384" s="92"/>
      <c r="IH384" s="92"/>
      <c r="II384" s="92"/>
      <c r="IJ384" s="92"/>
      <c r="IK384" s="92"/>
      <c r="IL384" s="92"/>
      <c r="IM384" s="92"/>
      <c r="IN384" s="92"/>
      <c r="IO384" s="92"/>
      <c r="IP384" s="92"/>
      <c r="IQ384" s="92"/>
      <c r="IR384" s="92"/>
      <c r="IS384" s="92"/>
      <c r="IT384" s="92"/>
      <c r="IU384" s="92"/>
      <c r="IV384" s="92"/>
      <c r="IW384" s="92"/>
      <c r="IX384" s="92"/>
      <c r="IY384" s="92"/>
      <c r="IZ384" s="92"/>
      <c r="JA384" s="92"/>
      <c r="JB384" s="92"/>
      <c r="JC384" s="92"/>
      <c r="JD384" s="92"/>
      <c r="JE384" s="92"/>
      <c r="JF384" s="92"/>
      <c r="JG384" s="92"/>
      <c r="JH384" s="92"/>
      <c r="JI384" s="92"/>
      <c r="JJ384" s="92"/>
      <c r="JK384" s="92"/>
      <c r="JL384" s="92"/>
      <c r="JM384" s="92"/>
      <c r="JN384" s="92"/>
      <c r="JO384" s="92"/>
      <c r="JP384" s="92"/>
      <c r="JQ384" s="92"/>
      <c r="JR384" s="92"/>
      <c r="JS384" s="92"/>
      <c r="JT384" s="92"/>
      <c r="JU384" s="92"/>
      <c r="JV384" s="92"/>
      <c r="JW384" s="92"/>
      <c r="JX384" s="92"/>
      <c r="JY384" s="92"/>
      <c r="JZ384" s="92"/>
      <c r="KA384" s="92"/>
      <c r="KB384" s="92"/>
      <c r="KC384" s="92"/>
      <c r="KD384" s="92"/>
      <c r="KE384" s="92"/>
      <c r="KF384" s="92"/>
      <c r="KG384" s="92"/>
      <c r="KH384" s="92"/>
      <c r="KI384" s="92"/>
      <c r="KJ384" s="92"/>
      <c r="KK384" s="92"/>
      <c r="KL384" s="92"/>
      <c r="KM384" s="92"/>
      <c r="KN384" s="92"/>
      <c r="KO384" s="92"/>
      <c r="KP384" s="92"/>
      <c r="KQ384" s="92"/>
      <c r="KR384" s="92"/>
      <c r="KS384" s="92"/>
      <c r="KT384" s="92"/>
      <c r="KU384" s="92"/>
      <c r="KV384" s="92"/>
      <c r="KW384" s="92"/>
      <c r="KX384" s="92"/>
      <c r="KY384" s="92"/>
      <c r="KZ384" s="92"/>
      <c r="LA384" s="92"/>
      <c r="LB384" s="92"/>
      <c r="LC384" s="92"/>
      <c r="LD384" s="92"/>
      <c r="LE384" s="92"/>
      <c r="LF384" s="92"/>
      <c r="LG384" s="92"/>
      <c r="LH384" s="92"/>
      <c r="LI384" s="92"/>
      <c r="LJ384" s="92"/>
      <c r="LK384" s="92"/>
      <c r="LL384" s="92"/>
      <c r="LM384" s="92"/>
      <c r="LN384" s="92"/>
      <c r="LO384" s="92"/>
      <c r="LP384" s="92"/>
      <c r="LQ384" s="92"/>
      <c r="LR384" s="92"/>
      <c r="LS384" s="92"/>
      <c r="LT384" s="92"/>
      <c r="LU384" s="92"/>
      <c r="LV384" s="92"/>
      <c r="LW384" s="92"/>
      <c r="LX384" s="92"/>
      <c r="LY384" s="92"/>
      <c r="LZ384" s="92"/>
      <c r="MA384" s="92"/>
      <c r="MB384" s="92"/>
      <c r="MC384" s="92"/>
      <c r="MD384" s="92"/>
      <c r="ME384" s="92"/>
      <c r="MF384" s="92"/>
      <c r="MG384" s="92"/>
      <c r="MH384" s="92"/>
      <c r="MI384" s="92"/>
      <c r="MJ384" s="92"/>
      <c r="MK384" s="92"/>
      <c r="ML384" s="92"/>
      <c r="MM384" s="92"/>
      <c r="MN384" s="92"/>
      <c r="MO384" s="92"/>
      <c r="MP384" s="92"/>
      <c r="MQ384" s="92"/>
      <c r="MR384" s="92"/>
      <c r="MS384" s="92"/>
      <c r="MT384" s="92"/>
      <c r="MU384" s="92"/>
      <c r="MV384" s="92"/>
      <c r="MW384" s="92"/>
      <c r="MX384" s="92"/>
      <c r="MY384" s="92"/>
      <c r="MZ384" s="92"/>
      <c r="NA384" s="92"/>
      <c r="NB384" s="92"/>
      <c r="NC384" s="92"/>
      <c r="ND384" s="92"/>
      <c r="NE384" s="92"/>
      <c r="NF384" s="92"/>
      <c r="NG384" s="92"/>
      <c r="NH384" s="92"/>
      <c r="NI384" s="92"/>
      <c r="NJ384" s="92"/>
      <c r="NK384" s="92"/>
      <c r="NL384" s="92"/>
      <c r="NM384" s="92"/>
      <c r="NN384" s="92"/>
      <c r="NO384" s="92"/>
      <c r="NP384" s="92"/>
      <c r="NQ384" s="92"/>
      <c r="NR384" s="92"/>
      <c r="NS384" s="92"/>
      <c r="NT384" s="92"/>
      <c r="NU384" s="92"/>
      <c r="NV384" s="92"/>
      <c r="NW384" s="92"/>
      <c r="NX384" s="92"/>
      <c r="NY384" s="92"/>
      <c r="NZ384" s="92"/>
      <c r="OA384" s="92"/>
      <c r="OB384" s="92"/>
      <c r="OC384" s="92"/>
      <c r="OD384" s="92"/>
      <c r="OE384" s="92"/>
      <c r="OF384" s="92"/>
      <c r="OG384" s="92"/>
      <c r="OH384" s="92"/>
      <c r="OI384" s="92"/>
      <c r="OJ384" s="92"/>
      <c r="OK384" s="92"/>
      <c r="OL384" s="92"/>
      <c r="OM384" s="92"/>
      <c r="ON384" s="92"/>
      <c r="OO384" s="92"/>
      <c r="OP384" s="92"/>
      <c r="OQ384" s="92"/>
      <c r="OR384" s="92"/>
      <c r="OS384" s="92"/>
      <c r="OT384" s="92"/>
      <c r="OU384" s="92"/>
      <c r="OV384" s="92"/>
      <c r="OW384" s="92"/>
      <c r="OX384" s="92"/>
      <c r="OY384" s="92"/>
      <c r="OZ384" s="92"/>
      <c r="PA384" s="92"/>
      <c r="PB384" s="92"/>
      <c r="PC384" s="92"/>
      <c r="PD384" s="92"/>
      <c r="PE384" s="92"/>
      <c r="PF384" s="92"/>
      <c r="PG384" s="92"/>
      <c r="PH384" s="92"/>
      <c r="PI384" s="92"/>
      <c r="PJ384" s="92"/>
      <c r="PK384" s="92"/>
      <c r="PL384" s="92"/>
      <c r="PM384" s="92"/>
      <c r="PN384" s="92"/>
      <c r="PO384" s="92"/>
      <c r="PP384" s="92"/>
      <c r="PQ384" s="92"/>
      <c r="PR384" s="92"/>
      <c r="PS384" s="92"/>
      <c r="PT384" s="92"/>
      <c r="PU384" s="92"/>
      <c r="PV384" s="92"/>
      <c r="PW384" s="92"/>
      <c r="PX384" s="92"/>
      <c r="PY384" s="92"/>
      <c r="PZ384" s="92"/>
      <c r="QA384" s="92"/>
      <c r="QB384" s="92"/>
      <c r="QC384" s="92"/>
      <c r="QD384" s="92"/>
      <c r="QE384" s="92"/>
      <c r="QF384" s="92"/>
      <c r="QG384" s="92"/>
      <c r="QH384" s="92"/>
      <c r="QI384" s="92"/>
      <c r="QJ384" s="92"/>
      <c r="QK384" s="92"/>
      <c r="QL384" s="92"/>
      <c r="QM384" s="92"/>
      <c r="QN384" s="92"/>
      <c r="QO384" s="92"/>
      <c r="QP384" s="92"/>
      <c r="QQ384" s="92"/>
      <c r="QR384" s="92"/>
      <c r="QS384" s="92"/>
      <c r="QT384" s="92"/>
      <c r="QU384" s="92"/>
      <c r="QV384" s="92"/>
      <c r="QW384" s="92"/>
      <c r="QX384" s="92"/>
      <c r="QY384" s="92"/>
      <c r="QZ384" s="92"/>
      <c r="RA384" s="92"/>
      <c r="RB384" s="92"/>
      <c r="RC384" s="92"/>
      <c r="RD384" s="92"/>
      <c r="RE384" s="92"/>
      <c r="RF384" s="92"/>
      <c r="RG384" s="92"/>
      <c r="RH384" s="92"/>
      <c r="RI384" s="92"/>
      <c r="RJ384" s="92"/>
      <c r="RK384" s="92"/>
      <c r="RL384" s="92"/>
      <c r="RM384" s="92"/>
      <c r="RN384" s="92"/>
      <c r="RO384" s="92"/>
      <c r="RP384" s="92"/>
      <c r="RQ384" s="92"/>
      <c r="RR384" s="92"/>
      <c r="RS384" s="92"/>
      <c r="RT384" s="92"/>
      <c r="RU384" s="92"/>
      <c r="RV384" s="92"/>
      <c r="RW384" s="92"/>
      <c r="RX384" s="92"/>
      <c r="RY384" s="92"/>
      <c r="RZ384" s="92"/>
      <c r="SA384" s="92"/>
      <c r="SB384" s="92"/>
      <c r="SC384" s="92"/>
      <c r="SD384" s="92"/>
      <c r="SE384" s="92"/>
      <c r="SF384" s="92"/>
      <c r="SG384" s="92"/>
      <c r="SH384" s="92"/>
      <c r="SI384" s="92"/>
      <c r="SJ384" s="92"/>
      <c r="SK384" s="92"/>
      <c r="SL384" s="92"/>
      <c r="SM384" s="92"/>
      <c r="SN384" s="92"/>
      <c r="SO384" s="92"/>
      <c r="SP384" s="92"/>
      <c r="SQ384" s="92"/>
      <c r="SR384" s="92"/>
      <c r="SS384" s="92"/>
      <c r="ST384" s="92"/>
      <c r="SU384" s="92"/>
      <c r="SV384" s="92"/>
      <c r="SW384" s="92"/>
      <c r="SX384" s="92"/>
      <c r="SY384" s="92"/>
      <c r="SZ384" s="92"/>
      <c r="TA384" s="92"/>
      <c r="TB384" s="92"/>
      <c r="TC384" s="92"/>
      <c r="TD384" s="92"/>
      <c r="TE384" s="92"/>
      <c r="TF384" s="92"/>
      <c r="TG384" s="92"/>
      <c r="TH384" s="92"/>
      <c r="TI384" s="92"/>
      <c r="TJ384" s="92"/>
      <c r="TK384" s="92"/>
      <c r="TL384" s="92"/>
      <c r="TM384" s="92"/>
      <c r="TN384" s="92"/>
      <c r="TO384" s="92"/>
      <c r="TP384" s="92"/>
      <c r="TQ384" s="92"/>
      <c r="TR384" s="92"/>
      <c r="TS384" s="92"/>
      <c r="TT384" s="92"/>
      <c r="TU384" s="92"/>
      <c r="TV384" s="92"/>
      <c r="TW384" s="92"/>
      <c r="TX384" s="92"/>
      <c r="TY384" s="92"/>
      <c r="TZ384" s="92"/>
      <c r="UA384" s="92"/>
      <c r="UB384" s="92"/>
      <c r="UC384" s="92"/>
      <c r="UD384" s="92"/>
      <c r="UE384" s="92"/>
      <c r="UF384" s="92"/>
      <c r="UG384" s="92"/>
      <c r="UH384" s="92"/>
      <c r="UI384" s="92"/>
      <c r="UJ384" s="92"/>
      <c r="UK384" s="92"/>
      <c r="UL384" s="92"/>
      <c r="UM384" s="92"/>
      <c r="UN384" s="92"/>
      <c r="UO384" s="92"/>
      <c r="UP384" s="92"/>
      <c r="UQ384" s="92"/>
      <c r="UR384" s="92"/>
      <c r="US384" s="92"/>
      <c r="UT384" s="92"/>
      <c r="UU384" s="92"/>
      <c r="UV384" s="92"/>
      <c r="UW384" s="92"/>
      <c r="UX384" s="92"/>
      <c r="UY384" s="92"/>
      <c r="UZ384" s="92"/>
      <c r="VA384" s="92"/>
      <c r="VB384" s="92"/>
      <c r="VC384" s="92"/>
      <c r="VD384" s="92"/>
      <c r="VE384" s="92"/>
      <c r="VF384" s="92"/>
      <c r="VG384" s="92"/>
      <c r="VH384" s="92"/>
      <c r="VI384" s="92"/>
      <c r="VJ384" s="92"/>
      <c r="VK384" s="92"/>
      <c r="VL384" s="92"/>
      <c r="VM384" s="92"/>
      <c r="VN384" s="92"/>
      <c r="VO384" s="92"/>
      <c r="VP384" s="92"/>
      <c r="VQ384" s="92"/>
      <c r="VR384" s="92"/>
      <c r="VS384" s="92"/>
      <c r="VT384" s="92"/>
      <c r="VU384" s="92"/>
      <c r="VV384" s="92"/>
      <c r="VW384" s="92"/>
      <c r="VX384" s="92"/>
      <c r="VY384" s="92"/>
      <c r="VZ384" s="92"/>
      <c r="WA384" s="92"/>
      <c r="WB384" s="92"/>
      <c r="WC384" s="92"/>
      <c r="WD384" s="92"/>
      <c r="WE384" s="92"/>
      <c r="WF384" s="92"/>
      <c r="WG384" s="92"/>
      <c r="WH384" s="92"/>
      <c r="WI384" s="92"/>
      <c r="WJ384" s="92"/>
      <c r="WK384" s="92"/>
      <c r="WL384" s="92"/>
      <c r="WM384" s="92"/>
      <c r="WN384" s="92"/>
      <c r="WO384" s="92"/>
      <c r="WP384" s="92"/>
      <c r="WQ384" s="92"/>
      <c r="WR384" s="92"/>
      <c r="WS384" s="92"/>
      <c r="WT384" s="92"/>
      <c r="WU384" s="92"/>
      <c r="WV384" s="92"/>
      <c r="WW384" s="92"/>
      <c r="WX384" s="92"/>
      <c r="WY384" s="92"/>
      <c r="WZ384" s="92"/>
      <c r="XA384" s="92"/>
      <c r="XB384" s="92"/>
      <c r="XC384" s="92"/>
      <c r="XD384" s="92"/>
      <c r="XE384" s="92"/>
      <c r="XF384" s="92"/>
      <c r="XG384" s="92"/>
      <c r="XH384" s="92"/>
      <c r="XI384" s="92"/>
      <c r="XJ384" s="92"/>
      <c r="XK384" s="92"/>
      <c r="XL384" s="92"/>
      <c r="XM384" s="92"/>
      <c r="XN384" s="92"/>
      <c r="XO384" s="92"/>
      <c r="XP384" s="92"/>
      <c r="XQ384" s="92"/>
      <c r="XR384" s="92"/>
      <c r="XS384" s="92"/>
      <c r="XT384" s="92"/>
      <c r="XU384" s="92"/>
      <c r="XV384" s="92"/>
      <c r="XW384" s="92"/>
      <c r="XX384" s="92"/>
      <c r="XY384" s="92"/>
      <c r="XZ384" s="92"/>
      <c r="YA384" s="92"/>
      <c r="YB384" s="92"/>
      <c r="YC384" s="92"/>
      <c r="YD384" s="92"/>
      <c r="YE384" s="92"/>
      <c r="YF384" s="92"/>
      <c r="YG384" s="92"/>
      <c r="YH384" s="92"/>
      <c r="YI384" s="92"/>
      <c r="YJ384" s="92"/>
      <c r="YK384" s="92"/>
      <c r="YL384" s="92"/>
      <c r="YM384" s="92"/>
      <c r="YN384" s="92"/>
      <c r="YO384" s="92"/>
      <c r="YP384" s="92"/>
      <c r="YQ384" s="92"/>
      <c r="YR384" s="92"/>
      <c r="YS384" s="92"/>
      <c r="YT384" s="92"/>
      <c r="YU384" s="92"/>
      <c r="YV384" s="92"/>
      <c r="YW384" s="92"/>
      <c r="YX384" s="92"/>
      <c r="YY384" s="92"/>
      <c r="YZ384" s="92"/>
      <c r="ZA384" s="92"/>
      <c r="ZB384" s="92"/>
      <c r="ZC384" s="92"/>
      <c r="ZD384" s="92"/>
      <c r="ZE384" s="92"/>
      <c r="ZF384" s="92"/>
      <c r="ZG384" s="92"/>
      <c r="ZH384" s="92"/>
      <c r="ZI384" s="92"/>
      <c r="ZJ384" s="92"/>
      <c r="ZK384" s="92"/>
      <c r="ZL384" s="92"/>
      <c r="ZM384" s="92"/>
      <c r="ZN384" s="92"/>
      <c r="ZO384" s="92"/>
      <c r="ZP384" s="92"/>
      <c r="ZQ384" s="92"/>
      <c r="ZR384" s="92"/>
      <c r="ZS384" s="92"/>
      <c r="ZT384" s="92"/>
      <c r="ZU384" s="92"/>
      <c r="ZV384" s="92"/>
      <c r="ZW384" s="92"/>
      <c r="ZX384" s="92"/>
      <c r="ZY384" s="92"/>
      <c r="ZZ384" s="92"/>
      <c r="AAA384" s="92"/>
      <c r="AAB384" s="92"/>
      <c r="AAC384" s="92"/>
      <c r="AAD384" s="92"/>
      <c r="AAE384" s="92"/>
      <c r="AAF384" s="92"/>
      <c r="AAG384" s="92"/>
      <c r="AAH384" s="92"/>
      <c r="AAI384" s="92"/>
      <c r="AAJ384" s="92"/>
      <c r="AAK384" s="92"/>
      <c r="AAL384" s="92"/>
      <c r="AAM384" s="92"/>
      <c r="AAN384" s="92"/>
      <c r="AAO384" s="92"/>
      <c r="AAP384" s="92"/>
      <c r="AAQ384" s="92"/>
      <c r="AAR384" s="92"/>
      <c r="AAS384" s="92"/>
      <c r="AAT384" s="92"/>
      <c r="AAU384" s="92"/>
      <c r="AAV384" s="92"/>
      <c r="AAW384" s="92"/>
      <c r="AAX384" s="92"/>
      <c r="AAY384" s="92"/>
      <c r="AAZ384" s="92"/>
      <c r="ABA384" s="92"/>
      <c r="ABB384" s="92"/>
      <c r="ABC384" s="92"/>
      <c r="ABD384" s="92"/>
      <c r="ABE384" s="92"/>
      <c r="ABF384" s="92"/>
      <c r="ABG384" s="92"/>
      <c r="ABH384" s="92"/>
      <c r="ABI384" s="92"/>
      <c r="ABJ384" s="92"/>
      <c r="ABK384" s="92"/>
      <c r="ABL384" s="92"/>
      <c r="ABM384" s="92"/>
      <c r="ABN384" s="92"/>
      <c r="ABO384" s="92"/>
      <c r="ABP384" s="92"/>
      <c r="ABQ384" s="92"/>
      <c r="ABR384" s="92"/>
      <c r="ABS384" s="92"/>
      <c r="ABT384" s="92"/>
      <c r="ABU384" s="92"/>
      <c r="ABV384" s="92"/>
      <c r="ABW384" s="92"/>
      <c r="ABX384" s="92"/>
      <c r="ABY384" s="92"/>
      <c r="ABZ384" s="92"/>
      <c r="ACA384" s="92"/>
      <c r="ACB384" s="92"/>
      <c r="ACC384" s="92"/>
      <c r="ACD384" s="92"/>
      <c r="ACE384" s="92"/>
      <c r="ACF384" s="92"/>
      <c r="ACG384" s="92"/>
      <c r="ACH384" s="92"/>
      <c r="ACI384" s="92"/>
      <c r="ACJ384" s="92"/>
      <c r="ACK384" s="92"/>
      <c r="ACL384" s="92"/>
      <c r="ACM384" s="92"/>
      <c r="ACN384" s="92"/>
      <c r="ACO384" s="92"/>
      <c r="ACP384" s="92"/>
      <c r="ACQ384" s="92"/>
      <c r="ACR384" s="92"/>
      <c r="ACS384" s="92"/>
      <c r="ACT384" s="92"/>
      <c r="ACU384" s="92"/>
      <c r="ACV384" s="92"/>
      <c r="ACW384" s="92"/>
      <c r="ACX384" s="92"/>
      <c r="ACY384" s="92"/>
      <c r="ACZ384" s="92"/>
      <c r="ADA384" s="92"/>
      <c r="ADB384" s="92"/>
      <c r="ADC384" s="92"/>
      <c r="ADD384" s="92"/>
      <c r="ADE384" s="92"/>
      <c r="ADF384" s="92"/>
      <c r="ADG384" s="92"/>
      <c r="ADH384" s="92"/>
      <c r="ADI384" s="92"/>
      <c r="ADJ384" s="92"/>
      <c r="ADK384" s="92"/>
      <c r="ADL384" s="92"/>
      <c r="ADM384" s="92"/>
      <c r="ADN384" s="92"/>
      <c r="ADO384" s="92"/>
      <c r="ADP384" s="92"/>
      <c r="ADQ384" s="92"/>
      <c r="ADR384" s="92"/>
      <c r="ADS384" s="92"/>
      <c r="ADT384" s="92"/>
      <c r="ADU384" s="92"/>
      <c r="ADV384" s="92"/>
      <c r="ADW384" s="92"/>
      <c r="ADX384" s="92"/>
      <c r="ADY384" s="92"/>
      <c r="ADZ384" s="92"/>
      <c r="AEA384" s="92"/>
      <c r="AEB384" s="92"/>
      <c r="AEC384" s="92"/>
      <c r="AED384" s="92"/>
      <c r="AEE384" s="92"/>
      <c r="AEF384" s="92"/>
      <c r="AEG384" s="92"/>
      <c r="AEH384" s="92"/>
      <c r="AEI384" s="92"/>
      <c r="AEJ384" s="92"/>
      <c r="AEK384" s="92"/>
      <c r="AEL384" s="92"/>
      <c r="AEM384" s="92"/>
      <c r="AEN384" s="92"/>
      <c r="AEO384" s="92"/>
      <c r="AEP384" s="92"/>
      <c r="AEQ384" s="92"/>
      <c r="AER384" s="92"/>
      <c r="AES384" s="92"/>
      <c r="AET384" s="92"/>
      <c r="AEU384" s="92"/>
      <c r="AEV384" s="92"/>
      <c r="AEW384" s="92"/>
      <c r="AEX384" s="92"/>
      <c r="AEY384" s="92"/>
      <c r="AEZ384" s="92"/>
      <c r="AFA384" s="92"/>
      <c r="AFB384" s="92"/>
      <c r="AFC384" s="92"/>
      <c r="AFD384" s="92"/>
      <c r="AFE384" s="92"/>
      <c r="AFF384" s="92"/>
      <c r="AFG384" s="92"/>
      <c r="AFH384" s="92"/>
      <c r="AFI384" s="92"/>
      <c r="AFJ384" s="92"/>
      <c r="AFK384" s="92"/>
      <c r="AFL384" s="92"/>
      <c r="AFM384" s="92"/>
      <c r="AFN384" s="92"/>
      <c r="AFO384" s="92"/>
      <c r="AFP384" s="92"/>
      <c r="AFQ384" s="92"/>
      <c r="AFR384" s="92"/>
      <c r="AFS384" s="92"/>
      <c r="AFT384" s="92"/>
      <c r="AFU384" s="92"/>
      <c r="AFV384" s="92"/>
      <c r="AFW384" s="92"/>
      <c r="AFX384" s="92"/>
      <c r="AFY384" s="92"/>
      <c r="AFZ384" s="92"/>
      <c r="AGA384" s="92"/>
      <c r="AGB384" s="92"/>
      <c r="AGC384" s="92"/>
      <c r="AGD384" s="92"/>
      <c r="AGE384" s="92"/>
      <c r="AGF384" s="92"/>
      <c r="AGG384" s="92"/>
      <c r="AGH384" s="92"/>
      <c r="AGI384" s="92"/>
      <c r="AGJ384" s="92"/>
      <c r="AGK384" s="92"/>
      <c r="AGL384" s="92"/>
      <c r="AGM384" s="92"/>
      <c r="AGN384" s="92"/>
      <c r="AGO384" s="92"/>
      <c r="AGP384" s="92"/>
      <c r="AGQ384" s="92"/>
      <c r="AGR384" s="92"/>
      <c r="AGS384" s="92"/>
      <c r="AGT384" s="92"/>
      <c r="AGU384" s="92"/>
      <c r="AGV384" s="92"/>
      <c r="AGW384" s="92"/>
      <c r="AGX384" s="92"/>
      <c r="AGY384" s="92"/>
      <c r="AGZ384" s="92"/>
      <c r="AHA384" s="92"/>
      <c r="AHB384" s="92"/>
      <c r="AHC384" s="92"/>
      <c r="AHD384" s="92"/>
      <c r="AHE384" s="92"/>
      <c r="AHF384" s="92"/>
      <c r="AHG384" s="92"/>
      <c r="AHH384" s="92"/>
      <c r="AHI384" s="92"/>
      <c r="AHJ384" s="92"/>
      <c r="AHK384" s="92"/>
      <c r="AHL384" s="92"/>
      <c r="AHM384" s="92"/>
      <c r="AHN384" s="92"/>
      <c r="AHO384" s="92"/>
      <c r="AHP384" s="92"/>
      <c r="AHQ384" s="92"/>
      <c r="AHR384" s="92"/>
      <c r="AHS384" s="92"/>
      <c r="AHT384" s="92"/>
      <c r="AHU384" s="92"/>
      <c r="AHV384" s="92"/>
      <c r="AHW384" s="92"/>
      <c r="AHX384" s="92"/>
      <c r="AHY384" s="92"/>
      <c r="AHZ384" s="92"/>
      <c r="AIA384" s="92"/>
      <c r="AIB384" s="92"/>
      <c r="AIC384" s="92"/>
      <c r="AID384" s="92"/>
      <c r="AIE384" s="92"/>
      <c r="AIF384" s="92"/>
      <c r="AIG384" s="92"/>
      <c r="AIH384" s="92"/>
      <c r="AII384" s="92"/>
      <c r="AIJ384" s="92"/>
      <c r="AIK384" s="92"/>
      <c r="AIL384" s="92"/>
      <c r="AIM384" s="92"/>
      <c r="AIN384" s="92"/>
      <c r="AIO384" s="92"/>
      <c r="AIP384" s="92"/>
      <c r="AIQ384" s="92"/>
      <c r="AIR384" s="92"/>
      <c r="AIS384" s="92"/>
      <c r="AIT384" s="92"/>
      <c r="AIU384" s="92"/>
      <c r="AIV384" s="92"/>
      <c r="AIW384" s="92"/>
      <c r="AIX384" s="92"/>
      <c r="AIY384" s="92"/>
      <c r="AIZ384" s="92"/>
      <c r="AJA384" s="92"/>
      <c r="AJB384" s="92"/>
      <c r="AJC384" s="92"/>
      <c r="AJD384" s="92"/>
      <c r="AJE384" s="92"/>
      <c r="AJF384" s="92"/>
      <c r="AJG384" s="92"/>
      <c r="AJH384" s="92"/>
      <c r="AJI384" s="92"/>
      <c r="AJJ384" s="92"/>
      <c r="AJK384" s="92"/>
    </row>
    <row r="385" spans="1:947" s="515" customFormat="1" ht="12.75" customHeight="1">
      <c r="A385" s="93"/>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c r="CM385" s="92"/>
      <c r="CN385" s="92"/>
      <c r="CO385" s="92"/>
      <c r="CP385" s="92"/>
      <c r="CQ385" s="92"/>
      <c r="CR385" s="92"/>
      <c r="CS385" s="92"/>
      <c r="CT385" s="92"/>
      <c r="CU385" s="92"/>
      <c r="CV385" s="92"/>
      <c r="CW385" s="92"/>
      <c r="CX385" s="92"/>
      <c r="CY385" s="92"/>
      <c r="CZ385" s="92"/>
      <c r="DA385" s="92"/>
      <c r="DB385" s="92"/>
      <c r="DC385" s="92"/>
      <c r="DD385" s="92"/>
      <c r="DE385" s="92"/>
      <c r="DF385" s="92"/>
      <c r="DG385" s="92"/>
      <c r="DH385" s="92"/>
      <c r="DI385" s="92"/>
      <c r="DJ385" s="92"/>
      <c r="DK385" s="92"/>
      <c r="DL385" s="92"/>
      <c r="DM385" s="92"/>
      <c r="DN385" s="92"/>
      <c r="DO385" s="92"/>
      <c r="DP385" s="92"/>
      <c r="DQ385" s="92"/>
      <c r="DR385" s="92"/>
      <c r="DS385" s="92"/>
      <c r="DT385" s="92"/>
      <c r="DU385" s="92"/>
      <c r="DV385" s="92"/>
      <c r="DW385" s="92"/>
      <c r="DX385" s="92"/>
      <c r="DY385" s="92"/>
      <c r="DZ385" s="92"/>
      <c r="EA385" s="92"/>
      <c r="EB385" s="92"/>
      <c r="EC385" s="92"/>
      <c r="ED385" s="92"/>
      <c r="EE385" s="92"/>
      <c r="EF385" s="92"/>
      <c r="EG385" s="92"/>
      <c r="EH385" s="92"/>
      <c r="EI385" s="92"/>
      <c r="EJ385" s="92"/>
      <c r="EK385" s="92"/>
      <c r="EL385" s="92"/>
      <c r="EM385" s="92"/>
      <c r="EN385" s="92"/>
      <c r="EO385" s="92"/>
      <c r="EP385" s="92"/>
      <c r="EQ385" s="92"/>
      <c r="ER385" s="92"/>
      <c r="ES385" s="92"/>
      <c r="ET385" s="92"/>
      <c r="EU385" s="92"/>
      <c r="EV385" s="92"/>
      <c r="EW385" s="92"/>
      <c r="EX385" s="92"/>
      <c r="EY385" s="92"/>
      <c r="EZ385" s="92"/>
      <c r="FA385" s="92"/>
      <c r="FB385" s="92"/>
      <c r="FC385" s="92"/>
      <c r="FD385" s="92"/>
      <c r="FE385" s="92"/>
      <c r="FF385" s="92"/>
      <c r="FG385" s="92"/>
      <c r="FH385" s="92"/>
      <c r="FI385" s="92"/>
      <c r="FJ385" s="92"/>
      <c r="FK385" s="92"/>
      <c r="FL385" s="92"/>
      <c r="FM385" s="92"/>
      <c r="FN385" s="92"/>
      <c r="FO385" s="92"/>
      <c r="FP385" s="92"/>
      <c r="FQ385" s="92"/>
      <c r="FR385" s="92"/>
      <c r="FS385" s="92"/>
      <c r="FT385" s="92"/>
      <c r="FU385" s="92"/>
      <c r="FV385" s="92"/>
      <c r="FW385" s="92"/>
      <c r="FX385" s="92"/>
      <c r="FY385" s="92"/>
      <c r="FZ385" s="92"/>
      <c r="GA385" s="92"/>
      <c r="GB385" s="92"/>
      <c r="GC385" s="92"/>
      <c r="GD385" s="92"/>
      <c r="GE385" s="92"/>
      <c r="GF385" s="92"/>
      <c r="GG385" s="92"/>
      <c r="GH385" s="92"/>
      <c r="GI385" s="92"/>
      <c r="GJ385" s="92"/>
      <c r="GK385" s="92"/>
      <c r="GL385" s="92"/>
      <c r="GM385" s="92"/>
      <c r="GN385" s="92"/>
      <c r="GO385" s="92"/>
      <c r="GP385" s="92"/>
      <c r="GQ385" s="92"/>
      <c r="GR385" s="92"/>
      <c r="GS385" s="92"/>
      <c r="GT385" s="92"/>
      <c r="GU385" s="92"/>
      <c r="GV385" s="92"/>
      <c r="GW385" s="92"/>
      <c r="GX385" s="92"/>
      <c r="GY385" s="92"/>
      <c r="GZ385" s="92"/>
      <c r="HA385" s="92"/>
      <c r="HB385" s="92"/>
      <c r="HC385" s="92"/>
      <c r="HD385" s="92"/>
      <c r="HE385" s="92"/>
      <c r="HF385" s="92"/>
      <c r="HG385" s="92"/>
      <c r="HH385" s="92"/>
      <c r="HI385" s="92"/>
      <c r="HJ385" s="92"/>
      <c r="HK385" s="92"/>
      <c r="HL385" s="92"/>
      <c r="HM385" s="92"/>
      <c r="HN385" s="92"/>
      <c r="HO385" s="92"/>
      <c r="HP385" s="92"/>
      <c r="HQ385" s="92"/>
      <c r="HR385" s="92"/>
      <c r="HS385" s="92"/>
      <c r="HT385" s="92"/>
      <c r="HU385" s="92"/>
      <c r="HV385" s="92"/>
      <c r="HW385" s="92"/>
      <c r="HX385" s="92"/>
      <c r="HY385" s="92"/>
      <c r="HZ385" s="92"/>
      <c r="IA385" s="92"/>
      <c r="IB385" s="92"/>
      <c r="IC385" s="92"/>
      <c r="ID385" s="92"/>
      <c r="IE385" s="92"/>
      <c r="IF385" s="92"/>
      <c r="IG385" s="92"/>
      <c r="IH385" s="92"/>
      <c r="II385" s="92"/>
      <c r="IJ385" s="92"/>
      <c r="IK385" s="92"/>
      <c r="IL385" s="92"/>
      <c r="IM385" s="92"/>
      <c r="IN385" s="92"/>
      <c r="IO385" s="92"/>
      <c r="IP385" s="92"/>
      <c r="IQ385" s="92"/>
      <c r="IR385" s="92"/>
      <c r="IS385" s="92"/>
      <c r="IT385" s="92"/>
      <c r="IU385" s="92"/>
      <c r="IV385" s="92"/>
      <c r="IW385" s="92"/>
      <c r="IX385" s="92"/>
      <c r="IY385" s="92"/>
      <c r="IZ385" s="92"/>
      <c r="JA385" s="92"/>
      <c r="JB385" s="92"/>
      <c r="JC385" s="92"/>
      <c r="JD385" s="92"/>
      <c r="JE385" s="92"/>
      <c r="JF385" s="92"/>
      <c r="JG385" s="92"/>
      <c r="JH385" s="92"/>
      <c r="JI385" s="92"/>
      <c r="JJ385" s="92"/>
      <c r="JK385" s="92"/>
      <c r="JL385" s="92"/>
      <c r="JM385" s="92"/>
      <c r="JN385" s="92"/>
      <c r="JO385" s="92"/>
      <c r="JP385" s="92"/>
      <c r="JQ385" s="92"/>
      <c r="JR385" s="92"/>
      <c r="JS385" s="92"/>
      <c r="JT385" s="92"/>
      <c r="JU385" s="92"/>
      <c r="JV385" s="92"/>
      <c r="JW385" s="92"/>
      <c r="JX385" s="92"/>
      <c r="JY385" s="92"/>
      <c r="JZ385" s="92"/>
      <c r="KA385" s="92"/>
      <c r="KB385" s="92"/>
      <c r="KC385" s="92"/>
      <c r="KD385" s="92"/>
      <c r="KE385" s="92"/>
      <c r="KF385" s="92"/>
      <c r="KG385" s="92"/>
      <c r="KH385" s="92"/>
      <c r="KI385" s="92"/>
      <c r="KJ385" s="92"/>
      <c r="KK385" s="92"/>
      <c r="KL385" s="92"/>
      <c r="KM385" s="92"/>
      <c r="KN385" s="92"/>
      <c r="KO385" s="92"/>
      <c r="KP385" s="92"/>
      <c r="KQ385" s="92"/>
      <c r="KR385" s="92"/>
      <c r="KS385" s="92"/>
      <c r="KT385" s="92"/>
      <c r="KU385" s="92"/>
      <c r="KV385" s="92"/>
      <c r="KW385" s="92"/>
      <c r="KX385" s="92"/>
      <c r="KY385" s="92"/>
      <c r="KZ385" s="92"/>
      <c r="LA385" s="92"/>
      <c r="LB385" s="92"/>
      <c r="LC385" s="92"/>
      <c r="LD385" s="92"/>
      <c r="LE385" s="92"/>
      <c r="LF385" s="92"/>
      <c r="LG385" s="92"/>
      <c r="LH385" s="92"/>
      <c r="LI385" s="92"/>
      <c r="LJ385" s="92"/>
      <c r="LK385" s="92"/>
      <c r="LL385" s="92"/>
      <c r="LM385" s="92"/>
      <c r="LN385" s="92"/>
      <c r="LO385" s="92"/>
      <c r="LP385" s="92"/>
      <c r="LQ385" s="92"/>
      <c r="LR385" s="92"/>
      <c r="LS385" s="92"/>
      <c r="LT385" s="92"/>
      <c r="LU385" s="92"/>
      <c r="LV385" s="92"/>
      <c r="LW385" s="92"/>
      <c r="LX385" s="92"/>
      <c r="LY385" s="92"/>
      <c r="LZ385" s="92"/>
      <c r="MA385" s="92"/>
      <c r="MB385" s="92"/>
      <c r="MC385" s="92"/>
      <c r="MD385" s="92"/>
      <c r="ME385" s="92"/>
      <c r="MF385" s="92"/>
      <c r="MG385" s="92"/>
      <c r="MH385" s="92"/>
      <c r="MI385" s="92"/>
      <c r="MJ385" s="92"/>
      <c r="MK385" s="92"/>
      <c r="ML385" s="92"/>
      <c r="MM385" s="92"/>
      <c r="MN385" s="92"/>
      <c r="MO385" s="92"/>
      <c r="MP385" s="92"/>
      <c r="MQ385" s="92"/>
      <c r="MR385" s="92"/>
      <c r="MS385" s="92"/>
      <c r="MT385" s="92"/>
      <c r="MU385" s="92"/>
      <c r="MV385" s="92"/>
      <c r="MW385" s="92"/>
      <c r="MX385" s="92"/>
      <c r="MY385" s="92"/>
      <c r="MZ385" s="92"/>
      <c r="NA385" s="92"/>
      <c r="NB385" s="92"/>
      <c r="NC385" s="92"/>
      <c r="ND385" s="92"/>
      <c r="NE385" s="92"/>
      <c r="NF385" s="92"/>
      <c r="NG385" s="92"/>
      <c r="NH385" s="92"/>
      <c r="NI385" s="92"/>
      <c r="NJ385" s="92"/>
      <c r="NK385" s="92"/>
      <c r="NL385" s="92"/>
      <c r="NM385" s="92"/>
      <c r="NN385" s="92"/>
      <c r="NO385" s="92"/>
      <c r="NP385" s="92"/>
      <c r="NQ385" s="92"/>
      <c r="NR385" s="92"/>
      <c r="NS385" s="92"/>
      <c r="NT385" s="92"/>
      <c r="NU385" s="92"/>
      <c r="NV385" s="92"/>
      <c r="NW385" s="92"/>
      <c r="NX385" s="92"/>
      <c r="NY385" s="92"/>
      <c r="NZ385" s="92"/>
      <c r="OA385" s="92"/>
      <c r="OB385" s="92"/>
      <c r="OC385" s="92"/>
      <c r="OD385" s="92"/>
      <c r="OE385" s="92"/>
      <c r="OF385" s="92"/>
      <c r="OG385" s="92"/>
      <c r="OH385" s="92"/>
      <c r="OI385" s="92"/>
      <c r="OJ385" s="92"/>
      <c r="OK385" s="92"/>
      <c r="OL385" s="92"/>
      <c r="OM385" s="92"/>
      <c r="ON385" s="92"/>
      <c r="OO385" s="92"/>
      <c r="OP385" s="92"/>
      <c r="OQ385" s="92"/>
      <c r="OR385" s="92"/>
      <c r="OS385" s="92"/>
      <c r="OT385" s="92"/>
      <c r="OU385" s="92"/>
      <c r="OV385" s="92"/>
      <c r="OW385" s="92"/>
      <c r="OX385" s="92"/>
      <c r="OY385" s="92"/>
      <c r="OZ385" s="92"/>
      <c r="PA385" s="92"/>
      <c r="PB385" s="92"/>
      <c r="PC385" s="92"/>
      <c r="PD385" s="92"/>
      <c r="PE385" s="92"/>
      <c r="PF385" s="92"/>
      <c r="PG385" s="92"/>
      <c r="PH385" s="92"/>
      <c r="PI385" s="92"/>
      <c r="PJ385" s="92"/>
      <c r="PK385" s="92"/>
      <c r="PL385" s="92"/>
      <c r="PM385" s="92"/>
      <c r="PN385" s="92"/>
      <c r="PO385" s="92"/>
      <c r="PP385" s="92"/>
      <c r="PQ385" s="92"/>
      <c r="PR385" s="92"/>
      <c r="PS385" s="92"/>
      <c r="PT385" s="92"/>
      <c r="PU385" s="92"/>
      <c r="PV385" s="92"/>
      <c r="PW385" s="92"/>
      <c r="PX385" s="92"/>
      <c r="PY385" s="92"/>
      <c r="PZ385" s="92"/>
      <c r="QA385" s="92"/>
      <c r="QB385" s="92"/>
      <c r="QC385" s="92"/>
      <c r="QD385" s="92"/>
      <c r="QE385" s="92"/>
      <c r="QF385" s="92"/>
      <c r="QG385" s="92"/>
      <c r="QH385" s="92"/>
      <c r="QI385" s="92"/>
      <c r="QJ385" s="92"/>
      <c r="QK385" s="92"/>
      <c r="QL385" s="92"/>
      <c r="QM385" s="92"/>
      <c r="QN385" s="92"/>
      <c r="QO385" s="92"/>
      <c r="QP385" s="92"/>
      <c r="QQ385" s="92"/>
      <c r="QR385" s="92"/>
      <c r="QS385" s="92"/>
      <c r="QT385" s="92"/>
      <c r="QU385" s="92"/>
      <c r="QV385" s="92"/>
      <c r="QW385" s="92"/>
      <c r="QX385" s="92"/>
      <c r="QY385" s="92"/>
      <c r="QZ385" s="92"/>
      <c r="RA385" s="92"/>
      <c r="RB385" s="92"/>
      <c r="RC385" s="92"/>
      <c r="RD385" s="92"/>
      <c r="RE385" s="92"/>
      <c r="RF385" s="92"/>
      <c r="RG385" s="92"/>
      <c r="RH385" s="92"/>
      <c r="RI385" s="92"/>
      <c r="RJ385" s="92"/>
      <c r="RK385" s="92"/>
      <c r="RL385" s="92"/>
      <c r="RM385" s="92"/>
      <c r="RN385" s="92"/>
      <c r="RO385" s="92"/>
      <c r="RP385" s="92"/>
      <c r="RQ385" s="92"/>
      <c r="RR385" s="92"/>
      <c r="RS385" s="92"/>
      <c r="RT385" s="92"/>
      <c r="RU385" s="92"/>
      <c r="RV385" s="92"/>
      <c r="RW385" s="92"/>
      <c r="RX385" s="92"/>
      <c r="RY385" s="92"/>
      <c r="RZ385" s="92"/>
      <c r="SA385" s="92"/>
      <c r="SB385" s="92"/>
      <c r="SC385" s="92"/>
      <c r="SD385" s="92"/>
      <c r="SE385" s="92"/>
      <c r="SF385" s="92"/>
      <c r="SG385" s="92"/>
      <c r="SH385" s="92"/>
      <c r="SI385" s="92"/>
      <c r="SJ385" s="92"/>
      <c r="SK385" s="92"/>
      <c r="SL385" s="92"/>
      <c r="SM385" s="92"/>
      <c r="SN385" s="92"/>
      <c r="SO385" s="92"/>
      <c r="SP385" s="92"/>
      <c r="SQ385" s="92"/>
      <c r="SR385" s="92"/>
      <c r="SS385" s="92"/>
      <c r="ST385" s="92"/>
      <c r="SU385" s="92"/>
      <c r="SV385" s="92"/>
      <c r="SW385" s="92"/>
      <c r="SX385" s="92"/>
      <c r="SY385" s="92"/>
      <c r="SZ385" s="92"/>
      <c r="TA385" s="92"/>
      <c r="TB385" s="92"/>
      <c r="TC385" s="92"/>
      <c r="TD385" s="92"/>
      <c r="TE385" s="92"/>
      <c r="TF385" s="92"/>
      <c r="TG385" s="92"/>
      <c r="TH385" s="92"/>
      <c r="TI385" s="92"/>
      <c r="TJ385" s="92"/>
      <c r="TK385" s="92"/>
      <c r="TL385" s="92"/>
      <c r="TM385" s="92"/>
      <c r="TN385" s="92"/>
      <c r="TO385" s="92"/>
      <c r="TP385" s="92"/>
      <c r="TQ385" s="92"/>
      <c r="TR385" s="92"/>
      <c r="TS385" s="92"/>
      <c r="TT385" s="92"/>
      <c r="TU385" s="92"/>
      <c r="TV385" s="92"/>
      <c r="TW385" s="92"/>
      <c r="TX385" s="92"/>
      <c r="TY385" s="92"/>
      <c r="TZ385" s="92"/>
      <c r="UA385" s="92"/>
      <c r="UB385" s="92"/>
      <c r="UC385" s="92"/>
      <c r="UD385" s="92"/>
      <c r="UE385" s="92"/>
      <c r="UF385" s="92"/>
      <c r="UG385" s="92"/>
      <c r="UH385" s="92"/>
      <c r="UI385" s="92"/>
      <c r="UJ385" s="92"/>
      <c r="UK385" s="92"/>
      <c r="UL385" s="92"/>
      <c r="UM385" s="92"/>
      <c r="UN385" s="92"/>
      <c r="UO385" s="92"/>
      <c r="UP385" s="92"/>
      <c r="UQ385" s="92"/>
      <c r="UR385" s="92"/>
      <c r="US385" s="92"/>
      <c r="UT385" s="92"/>
      <c r="UU385" s="92"/>
      <c r="UV385" s="92"/>
      <c r="UW385" s="92"/>
      <c r="UX385" s="92"/>
      <c r="UY385" s="92"/>
      <c r="UZ385" s="92"/>
      <c r="VA385" s="92"/>
      <c r="VB385" s="92"/>
      <c r="VC385" s="92"/>
      <c r="VD385" s="92"/>
      <c r="VE385" s="92"/>
      <c r="VF385" s="92"/>
      <c r="VG385" s="92"/>
      <c r="VH385" s="92"/>
      <c r="VI385" s="92"/>
      <c r="VJ385" s="92"/>
      <c r="VK385" s="92"/>
      <c r="VL385" s="92"/>
      <c r="VM385" s="92"/>
      <c r="VN385" s="92"/>
      <c r="VO385" s="92"/>
      <c r="VP385" s="92"/>
      <c r="VQ385" s="92"/>
      <c r="VR385" s="92"/>
      <c r="VS385" s="92"/>
      <c r="VT385" s="92"/>
      <c r="VU385" s="92"/>
      <c r="VV385" s="92"/>
      <c r="VW385" s="92"/>
      <c r="VX385" s="92"/>
      <c r="VY385" s="92"/>
      <c r="VZ385" s="92"/>
      <c r="WA385" s="92"/>
      <c r="WB385" s="92"/>
      <c r="WC385" s="92"/>
      <c r="WD385" s="92"/>
      <c r="WE385" s="92"/>
      <c r="WF385" s="92"/>
      <c r="WG385" s="92"/>
      <c r="WH385" s="92"/>
      <c r="WI385" s="92"/>
      <c r="WJ385" s="92"/>
      <c r="WK385" s="92"/>
      <c r="WL385" s="92"/>
      <c r="WM385" s="92"/>
      <c r="WN385" s="92"/>
      <c r="WO385" s="92"/>
      <c r="WP385" s="92"/>
      <c r="WQ385" s="92"/>
      <c r="WR385" s="92"/>
      <c r="WS385" s="92"/>
      <c r="WT385" s="92"/>
      <c r="WU385" s="92"/>
      <c r="WV385" s="92"/>
      <c r="WW385" s="92"/>
      <c r="WX385" s="92"/>
      <c r="WY385" s="92"/>
      <c r="WZ385" s="92"/>
      <c r="XA385" s="92"/>
      <c r="XB385" s="92"/>
      <c r="XC385" s="92"/>
      <c r="XD385" s="92"/>
      <c r="XE385" s="92"/>
      <c r="XF385" s="92"/>
      <c r="XG385" s="92"/>
      <c r="XH385" s="92"/>
      <c r="XI385" s="92"/>
      <c r="XJ385" s="92"/>
      <c r="XK385" s="92"/>
      <c r="XL385" s="92"/>
      <c r="XM385" s="92"/>
      <c r="XN385" s="92"/>
      <c r="XO385" s="92"/>
      <c r="XP385" s="92"/>
      <c r="XQ385" s="92"/>
      <c r="XR385" s="92"/>
      <c r="XS385" s="92"/>
      <c r="XT385" s="92"/>
      <c r="XU385" s="92"/>
      <c r="XV385" s="92"/>
      <c r="XW385" s="92"/>
      <c r="XX385" s="92"/>
      <c r="XY385" s="92"/>
      <c r="XZ385" s="92"/>
      <c r="YA385" s="92"/>
      <c r="YB385" s="92"/>
      <c r="YC385" s="92"/>
      <c r="YD385" s="92"/>
      <c r="YE385" s="92"/>
      <c r="YF385" s="92"/>
      <c r="YG385" s="92"/>
      <c r="YH385" s="92"/>
      <c r="YI385" s="92"/>
      <c r="YJ385" s="92"/>
      <c r="YK385" s="92"/>
      <c r="YL385" s="92"/>
      <c r="YM385" s="92"/>
      <c r="YN385" s="92"/>
      <c r="YO385" s="92"/>
      <c r="YP385" s="92"/>
      <c r="YQ385" s="92"/>
      <c r="YR385" s="92"/>
      <c r="YS385" s="92"/>
      <c r="YT385" s="92"/>
      <c r="YU385" s="92"/>
      <c r="YV385" s="92"/>
      <c r="YW385" s="92"/>
      <c r="YX385" s="92"/>
      <c r="YY385" s="92"/>
      <c r="YZ385" s="92"/>
      <c r="ZA385" s="92"/>
      <c r="ZB385" s="92"/>
      <c r="ZC385" s="92"/>
      <c r="ZD385" s="92"/>
      <c r="ZE385" s="92"/>
      <c r="ZF385" s="92"/>
      <c r="ZG385" s="92"/>
      <c r="ZH385" s="92"/>
      <c r="ZI385" s="92"/>
      <c r="ZJ385" s="92"/>
      <c r="ZK385" s="92"/>
      <c r="ZL385" s="92"/>
      <c r="ZM385" s="92"/>
      <c r="ZN385" s="92"/>
      <c r="ZO385" s="92"/>
      <c r="ZP385" s="92"/>
      <c r="ZQ385" s="92"/>
      <c r="ZR385" s="92"/>
      <c r="ZS385" s="92"/>
      <c r="ZT385" s="92"/>
      <c r="ZU385" s="92"/>
      <c r="ZV385" s="92"/>
      <c r="ZW385" s="92"/>
      <c r="ZX385" s="92"/>
      <c r="ZY385" s="92"/>
      <c r="ZZ385" s="92"/>
      <c r="AAA385" s="92"/>
      <c r="AAB385" s="92"/>
      <c r="AAC385" s="92"/>
      <c r="AAD385" s="92"/>
      <c r="AAE385" s="92"/>
      <c r="AAF385" s="92"/>
      <c r="AAG385" s="92"/>
      <c r="AAH385" s="92"/>
      <c r="AAI385" s="92"/>
      <c r="AAJ385" s="92"/>
      <c r="AAK385" s="92"/>
      <c r="AAL385" s="92"/>
      <c r="AAM385" s="92"/>
      <c r="AAN385" s="92"/>
      <c r="AAO385" s="92"/>
      <c r="AAP385" s="92"/>
      <c r="AAQ385" s="92"/>
      <c r="AAR385" s="92"/>
      <c r="AAS385" s="92"/>
      <c r="AAT385" s="92"/>
      <c r="AAU385" s="92"/>
      <c r="AAV385" s="92"/>
      <c r="AAW385" s="92"/>
      <c r="AAX385" s="92"/>
      <c r="AAY385" s="92"/>
      <c r="AAZ385" s="92"/>
      <c r="ABA385" s="92"/>
      <c r="ABB385" s="92"/>
      <c r="ABC385" s="92"/>
      <c r="ABD385" s="92"/>
      <c r="ABE385" s="92"/>
      <c r="ABF385" s="92"/>
      <c r="ABG385" s="92"/>
      <c r="ABH385" s="92"/>
      <c r="ABI385" s="92"/>
      <c r="ABJ385" s="92"/>
      <c r="ABK385" s="92"/>
      <c r="ABL385" s="92"/>
      <c r="ABM385" s="92"/>
      <c r="ABN385" s="92"/>
      <c r="ABO385" s="92"/>
      <c r="ABP385" s="92"/>
      <c r="ABQ385" s="92"/>
      <c r="ABR385" s="92"/>
      <c r="ABS385" s="92"/>
      <c r="ABT385" s="92"/>
      <c r="ABU385" s="92"/>
      <c r="ABV385" s="92"/>
      <c r="ABW385" s="92"/>
      <c r="ABX385" s="92"/>
      <c r="ABY385" s="92"/>
      <c r="ABZ385" s="92"/>
      <c r="ACA385" s="92"/>
      <c r="ACB385" s="92"/>
      <c r="ACC385" s="92"/>
      <c r="ACD385" s="92"/>
      <c r="ACE385" s="92"/>
      <c r="ACF385" s="92"/>
      <c r="ACG385" s="92"/>
      <c r="ACH385" s="92"/>
      <c r="ACI385" s="92"/>
      <c r="ACJ385" s="92"/>
      <c r="ACK385" s="92"/>
      <c r="ACL385" s="92"/>
      <c r="ACM385" s="92"/>
      <c r="ACN385" s="92"/>
      <c r="ACO385" s="92"/>
      <c r="ACP385" s="92"/>
      <c r="ACQ385" s="92"/>
      <c r="ACR385" s="92"/>
      <c r="ACS385" s="92"/>
      <c r="ACT385" s="92"/>
      <c r="ACU385" s="92"/>
      <c r="ACV385" s="92"/>
      <c r="ACW385" s="92"/>
      <c r="ACX385" s="92"/>
      <c r="ACY385" s="92"/>
      <c r="ACZ385" s="92"/>
      <c r="ADA385" s="92"/>
      <c r="ADB385" s="92"/>
      <c r="ADC385" s="92"/>
      <c r="ADD385" s="92"/>
      <c r="ADE385" s="92"/>
      <c r="ADF385" s="92"/>
      <c r="ADG385" s="92"/>
      <c r="ADH385" s="92"/>
      <c r="ADI385" s="92"/>
      <c r="ADJ385" s="92"/>
      <c r="ADK385" s="92"/>
      <c r="ADL385" s="92"/>
      <c r="ADM385" s="92"/>
      <c r="ADN385" s="92"/>
      <c r="ADO385" s="92"/>
      <c r="ADP385" s="92"/>
      <c r="ADQ385" s="92"/>
      <c r="ADR385" s="92"/>
      <c r="ADS385" s="92"/>
      <c r="ADT385" s="92"/>
      <c r="ADU385" s="92"/>
      <c r="ADV385" s="92"/>
      <c r="ADW385" s="92"/>
      <c r="ADX385" s="92"/>
      <c r="ADY385" s="92"/>
      <c r="ADZ385" s="92"/>
      <c r="AEA385" s="92"/>
      <c r="AEB385" s="92"/>
      <c r="AEC385" s="92"/>
      <c r="AED385" s="92"/>
      <c r="AEE385" s="92"/>
      <c r="AEF385" s="92"/>
      <c r="AEG385" s="92"/>
      <c r="AEH385" s="92"/>
      <c r="AEI385" s="92"/>
      <c r="AEJ385" s="92"/>
      <c r="AEK385" s="92"/>
      <c r="AEL385" s="92"/>
      <c r="AEM385" s="92"/>
      <c r="AEN385" s="92"/>
      <c r="AEO385" s="92"/>
      <c r="AEP385" s="92"/>
      <c r="AEQ385" s="92"/>
      <c r="AER385" s="92"/>
      <c r="AES385" s="92"/>
      <c r="AET385" s="92"/>
      <c r="AEU385" s="92"/>
      <c r="AEV385" s="92"/>
      <c r="AEW385" s="92"/>
      <c r="AEX385" s="92"/>
      <c r="AEY385" s="92"/>
      <c r="AEZ385" s="92"/>
      <c r="AFA385" s="92"/>
      <c r="AFB385" s="92"/>
      <c r="AFC385" s="92"/>
      <c r="AFD385" s="92"/>
      <c r="AFE385" s="92"/>
      <c r="AFF385" s="92"/>
      <c r="AFG385" s="92"/>
      <c r="AFH385" s="92"/>
      <c r="AFI385" s="92"/>
      <c r="AFJ385" s="92"/>
      <c r="AFK385" s="92"/>
      <c r="AFL385" s="92"/>
      <c r="AFM385" s="92"/>
      <c r="AFN385" s="92"/>
      <c r="AFO385" s="92"/>
      <c r="AFP385" s="92"/>
      <c r="AFQ385" s="92"/>
      <c r="AFR385" s="92"/>
      <c r="AFS385" s="92"/>
      <c r="AFT385" s="92"/>
      <c r="AFU385" s="92"/>
      <c r="AFV385" s="92"/>
      <c r="AFW385" s="92"/>
      <c r="AFX385" s="92"/>
      <c r="AFY385" s="92"/>
      <c r="AFZ385" s="92"/>
      <c r="AGA385" s="92"/>
      <c r="AGB385" s="92"/>
      <c r="AGC385" s="92"/>
      <c r="AGD385" s="92"/>
      <c r="AGE385" s="92"/>
      <c r="AGF385" s="92"/>
      <c r="AGG385" s="92"/>
      <c r="AGH385" s="92"/>
      <c r="AGI385" s="92"/>
      <c r="AGJ385" s="92"/>
      <c r="AGK385" s="92"/>
      <c r="AGL385" s="92"/>
      <c r="AGM385" s="92"/>
      <c r="AGN385" s="92"/>
      <c r="AGO385" s="92"/>
      <c r="AGP385" s="92"/>
      <c r="AGQ385" s="92"/>
      <c r="AGR385" s="92"/>
      <c r="AGS385" s="92"/>
      <c r="AGT385" s="92"/>
      <c r="AGU385" s="92"/>
      <c r="AGV385" s="92"/>
      <c r="AGW385" s="92"/>
      <c r="AGX385" s="92"/>
      <c r="AGY385" s="92"/>
      <c r="AGZ385" s="92"/>
      <c r="AHA385" s="92"/>
      <c r="AHB385" s="92"/>
      <c r="AHC385" s="92"/>
      <c r="AHD385" s="92"/>
      <c r="AHE385" s="92"/>
      <c r="AHF385" s="92"/>
      <c r="AHG385" s="92"/>
      <c r="AHH385" s="92"/>
      <c r="AHI385" s="92"/>
      <c r="AHJ385" s="92"/>
      <c r="AHK385" s="92"/>
      <c r="AHL385" s="92"/>
      <c r="AHM385" s="92"/>
      <c r="AHN385" s="92"/>
      <c r="AHO385" s="92"/>
      <c r="AHP385" s="92"/>
      <c r="AHQ385" s="92"/>
      <c r="AHR385" s="92"/>
      <c r="AHS385" s="92"/>
      <c r="AHT385" s="92"/>
      <c r="AHU385" s="92"/>
      <c r="AHV385" s="92"/>
      <c r="AHW385" s="92"/>
      <c r="AHX385" s="92"/>
      <c r="AHY385" s="92"/>
      <c r="AHZ385" s="92"/>
      <c r="AIA385" s="92"/>
      <c r="AIB385" s="92"/>
      <c r="AIC385" s="92"/>
      <c r="AID385" s="92"/>
      <c r="AIE385" s="92"/>
      <c r="AIF385" s="92"/>
      <c r="AIG385" s="92"/>
      <c r="AIH385" s="92"/>
      <c r="AII385" s="92"/>
      <c r="AIJ385" s="92"/>
      <c r="AIK385" s="92"/>
      <c r="AIL385" s="92"/>
      <c r="AIM385" s="92"/>
      <c r="AIN385" s="92"/>
      <c r="AIO385" s="92"/>
      <c r="AIP385" s="92"/>
      <c r="AIQ385" s="92"/>
      <c r="AIR385" s="92"/>
      <c r="AIS385" s="92"/>
      <c r="AIT385" s="92"/>
      <c r="AIU385" s="92"/>
      <c r="AIV385" s="92"/>
      <c r="AIW385" s="92"/>
      <c r="AIX385" s="92"/>
      <c r="AIY385" s="92"/>
      <c r="AIZ385" s="92"/>
      <c r="AJA385" s="92"/>
      <c r="AJB385" s="92"/>
      <c r="AJC385" s="92"/>
      <c r="AJD385" s="92"/>
      <c r="AJE385" s="92"/>
      <c r="AJF385" s="92"/>
      <c r="AJG385" s="92"/>
      <c r="AJH385" s="92"/>
      <c r="AJI385" s="92"/>
      <c r="AJJ385" s="92"/>
      <c r="AJK385" s="92"/>
    </row>
    <row r="386" spans="1:947" s="515" customFormat="1" ht="12.75" customHeight="1">
      <c r="A386" s="93"/>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2"/>
      <c r="CS386" s="92"/>
      <c r="CT386" s="92"/>
      <c r="CU386" s="92"/>
      <c r="CV386" s="92"/>
      <c r="CW386" s="92"/>
      <c r="CX386" s="92"/>
      <c r="CY386" s="92"/>
      <c r="CZ386" s="92"/>
      <c r="DA386" s="92"/>
      <c r="DB386" s="92"/>
      <c r="DC386" s="92"/>
      <c r="DD386" s="92"/>
      <c r="DE386" s="92"/>
      <c r="DF386" s="92"/>
      <c r="DG386" s="92"/>
      <c r="DH386" s="92"/>
      <c r="DI386" s="92"/>
      <c r="DJ386" s="92"/>
      <c r="DK386" s="92"/>
      <c r="DL386" s="92"/>
      <c r="DM386" s="92"/>
      <c r="DN386" s="92"/>
      <c r="DO386" s="92"/>
      <c r="DP386" s="92"/>
      <c r="DQ386" s="92"/>
      <c r="DR386" s="92"/>
      <c r="DS386" s="92"/>
      <c r="DT386" s="92"/>
      <c r="DU386" s="92"/>
      <c r="DV386" s="92"/>
      <c r="DW386" s="92"/>
      <c r="DX386" s="92"/>
      <c r="DY386" s="92"/>
      <c r="DZ386" s="92"/>
      <c r="EA386" s="92"/>
      <c r="EB386" s="92"/>
      <c r="EC386" s="92"/>
      <c r="ED386" s="92"/>
      <c r="EE386" s="92"/>
      <c r="EF386" s="92"/>
      <c r="EG386" s="92"/>
      <c r="EH386" s="92"/>
      <c r="EI386" s="92"/>
      <c r="EJ386" s="92"/>
      <c r="EK386" s="92"/>
      <c r="EL386" s="92"/>
      <c r="EM386" s="92"/>
      <c r="EN386" s="92"/>
      <c r="EO386" s="92"/>
      <c r="EP386" s="92"/>
      <c r="EQ386" s="92"/>
      <c r="ER386" s="92"/>
      <c r="ES386" s="92"/>
      <c r="ET386" s="92"/>
      <c r="EU386" s="92"/>
      <c r="EV386" s="92"/>
      <c r="EW386" s="92"/>
      <c r="EX386" s="92"/>
      <c r="EY386" s="92"/>
      <c r="EZ386" s="92"/>
      <c r="FA386" s="92"/>
      <c r="FB386" s="92"/>
      <c r="FC386" s="92"/>
      <c r="FD386" s="92"/>
      <c r="FE386" s="92"/>
      <c r="FF386" s="92"/>
      <c r="FG386" s="92"/>
      <c r="FH386" s="92"/>
      <c r="FI386" s="92"/>
      <c r="FJ386" s="92"/>
      <c r="FK386" s="92"/>
      <c r="FL386" s="92"/>
      <c r="FM386" s="92"/>
      <c r="FN386" s="92"/>
      <c r="FO386" s="92"/>
      <c r="FP386" s="92"/>
      <c r="FQ386" s="92"/>
      <c r="FR386" s="92"/>
      <c r="FS386" s="92"/>
      <c r="FT386" s="92"/>
      <c r="FU386" s="92"/>
      <c r="FV386" s="92"/>
      <c r="FW386" s="92"/>
      <c r="FX386" s="92"/>
      <c r="FY386" s="92"/>
      <c r="FZ386" s="92"/>
      <c r="GA386" s="92"/>
      <c r="GB386" s="92"/>
      <c r="GC386" s="92"/>
      <c r="GD386" s="92"/>
      <c r="GE386" s="92"/>
      <c r="GF386" s="92"/>
      <c r="GG386" s="92"/>
      <c r="GH386" s="92"/>
      <c r="GI386" s="92"/>
      <c r="GJ386" s="92"/>
      <c r="GK386" s="92"/>
      <c r="GL386" s="92"/>
      <c r="GM386" s="92"/>
      <c r="GN386" s="92"/>
      <c r="GO386" s="92"/>
      <c r="GP386" s="92"/>
      <c r="GQ386" s="92"/>
      <c r="GR386" s="92"/>
      <c r="GS386" s="92"/>
      <c r="GT386" s="92"/>
      <c r="GU386" s="92"/>
      <c r="GV386" s="92"/>
      <c r="GW386" s="92"/>
      <c r="GX386" s="92"/>
      <c r="GY386" s="92"/>
      <c r="GZ386" s="92"/>
      <c r="HA386" s="92"/>
      <c r="HB386" s="92"/>
      <c r="HC386" s="92"/>
      <c r="HD386" s="92"/>
      <c r="HE386" s="92"/>
      <c r="HF386" s="92"/>
      <c r="HG386" s="92"/>
      <c r="HH386" s="92"/>
      <c r="HI386" s="92"/>
      <c r="HJ386" s="92"/>
      <c r="HK386" s="92"/>
      <c r="HL386" s="92"/>
      <c r="HM386" s="92"/>
      <c r="HN386" s="92"/>
      <c r="HO386" s="92"/>
      <c r="HP386" s="92"/>
      <c r="HQ386" s="92"/>
      <c r="HR386" s="92"/>
      <c r="HS386" s="92"/>
      <c r="HT386" s="92"/>
      <c r="HU386" s="92"/>
      <c r="HV386" s="92"/>
      <c r="HW386" s="92"/>
      <c r="HX386" s="92"/>
      <c r="HY386" s="92"/>
      <c r="HZ386" s="92"/>
      <c r="IA386" s="92"/>
      <c r="IB386" s="92"/>
      <c r="IC386" s="92"/>
      <c r="ID386" s="92"/>
      <c r="IE386" s="92"/>
      <c r="IF386" s="92"/>
      <c r="IG386" s="92"/>
      <c r="IH386" s="92"/>
      <c r="II386" s="92"/>
      <c r="IJ386" s="92"/>
      <c r="IK386" s="92"/>
      <c r="IL386" s="92"/>
      <c r="IM386" s="92"/>
      <c r="IN386" s="92"/>
      <c r="IO386" s="92"/>
      <c r="IP386" s="92"/>
      <c r="IQ386" s="92"/>
      <c r="IR386" s="92"/>
      <c r="IS386" s="92"/>
      <c r="IT386" s="92"/>
      <c r="IU386" s="92"/>
      <c r="IV386" s="92"/>
      <c r="IW386" s="92"/>
      <c r="IX386" s="92"/>
      <c r="IY386" s="92"/>
      <c r="IZ386" s="92"/>
      <c r="JA386" s="92"/>
      <c r="JB386" s="92"/>
      <c r="JC386" s="92"/>
      <c r="JD386" s="92"/>
      <c r="JE386" s="92"/>
      <c r="JF386" s="92"/>
      <c r="JG386" s="92"/>
      <c r="JH386" s="92"/>
      <c r="JI386" s="92"/>
      <c r="JJ386" s="92"/>
      <c r="JK386" s="92"/>
      <c r="JL386" s="92"/>
      <c r="JM386" s="92"/>
      <c r="JN386" s="92"/>
      <c r="JO386" s="92"/>
      <c r="JP386" s="92"/>
      <c r="JQ386" s="92"/>
      <c r="JR386" s="92"/>
      <c r="JS386" s="92"/>
      <c r="JT386" s="92"/>
      <c r="JU386" s="92"/>
      <c r="JV386" s="92"/>
      <c r="JW386" s="92"/>
      <c r="JX386" s="92"/>
      <c r="JY386" s="92"/>
      <c r="JZ386" s="92"/>
      <c r="KA386" s="92"/>
      <c r="KB386" s="92"/>
      <c r="KC386" s="92"/>
      <c r="KD386" s="92"/>
      <c r="KE386" s="92"/>
      <c r="KF386" s="92"/>
      <c r="KG386" s="92"/>
      <c r="KH386" s="92"/>
      <c r="KI386" s="92"/>
      <c r="KJ386" s="92"/>
      <c r="KK386" s="92"/>
      <c r="KL386" s="92"/>
      <c r="KM386" s="92"/>
      <c r="KN386" s="92"/>
      <c r="KO386" s="92"/>
      <c r="KP386" s="92"/>
      <c r="KQ386" s="92"/>
      <c r="KR386" s="92"/>
      <c r="KS386" s="92"/>
      <c r="KT386" s="92"/>
      <c r="KU386" s="92"/>
      <c r="KV386" s="92"/>
      <c r="KW386" s="92"/>
      <c r="KX386" s="92"/>
      <c r="KY386" s="92"/>
      <c r="KZ386" s="92"/>
      <c r="LA386" s="92"/>
      <c r="LB386" s="92"/>
      <c r="LC386" s="92"/>
      <c r="LD386" s="92"/>
      <c r="LE386" s="92"/>
      <c r="LF386" s="92"/>
      <c r="LG386" s="92"/>
      <c r="LH386" s="92"/>
      <c r="LI386" s="92"/>
      <c r="LJ386" s="92"/>
      <c r="LK386" s="92"/>
      <c r="LL386" s="92"/>
      <c r="LM386" s="92"/>
      <c r="LN386" s="92"/>
      <c r="LO386" s="92"/>
      <c r="LP386" s="92"/>
      <c r="LQ386" s="92"/>
      <c r="LR386" s="92"/>
      <c r="LS386" s="92"/>
      <c r="LT386" s="92"/>
      <c r="LU386" s="92"/>
      <c r="LV386" s="92"/>
      <c r="LW386" s="92"/>
      <c r="LX386" s="92"/>
      <c r="LY386" s="92"/>
      <c r="LZ386" s="92"/>
      <c r="MA386" s="92"/>
      <c r="MB386" s="92"/>
      <c r="MC386" s="92"/>
      <c r="MD386" s="92"/>
      <c r="ME386" s="92"/>
      <c r="MF386" s="92"/>
      <c r="MG386" s="92"/>
      <c r="MH386" s="92"/>
      <c r="MI386" s="92"/>
      <c r="MJ386" s="92"/>
      <c r="MK386" s="92"/>
      <c r="ML386" s="92"/>
      <c r="MM386" s="92"/>
      <c r="MN386" s="92"/>
      <c r="MO386" s="92"/>
      <c r="MP386" s="92"/>
      <c r="MQ386" s="92"/>
      <c r="MR386" s="92"/>
      <c r="MS386" s="92"/>
      <c r="MT386" s="92"/>
      <c r="MU386" s="92"/>
      <c r="MV386" s="92"/>
      <c r="MW386" s="92"/>
      <c r="MX386" s="92"/>
      <c r="MY386" s="92"/>
      <c r="MZ386" s="92"/>
      <c r="NA386" s="92"/>
      <c r="NB386" s="92"/>
      <c r="NC386" s="92"/>
      <c r="ND386" s="92"/>
      <c r="NE386" s="92"/>
      <c r="NF386" s="92"/>
      <c r="NG386" s="92"/>
      <c r="NH386" s="92"/>
      <c r="NI386" s="92"/>
      <c r="NJ386" s="92"/>
      <c r="NK386" s="92"/>
      <c r="NL386" s="92"/>
      <c r="NM386" s="92"/>
      <c r="NN386" s="92"/>
      <c r="NO386" s="92"/>
      <c r="NP386" s="92"/>
      <c r="NQ386" s="92"/>
      <c r="NR386" s="92"/>
      <c r="NS386" s="92"/>
      <c r="NT386" s="92"/>
      <c r="NU386" s="92"/>
      <c r="NV386" s="92"/>
      <c r="NW386" s="92"/>
      <c r="NX386" s="92"/>
      <c r="NY386" s="92"/>
      <c r="NZ386" s="92"/>
      <c r="OA386" s="92"/>
      <c r="OB386" s="92"/>
      <c r="OC386" s="92"/>
      <c r="OD386" s="92"/>
      <c r="OE386" s="92"/>
      <c r="OF386" s="92"/>
      <c r="OG386" s="92"/>
      <c r="OH386" s="92"/>
      <c r="OI386" s="92"/>
      <c r="OJ386" s="92"/>
      <c r="OK386" s="92"/>
      <c r="OL386" s="92"/>
      <c r="OM386" s="92"/>
      <c r="ON386" s="92"/>
      <c r="OO386" s="92"/>
      <c r="OP386" s="92"/>
      <c r="OQ386" s="92"/>
      <c r="OR386" s="92"/>
      <c r="OS386" s="92"/>
      <c r="OT386" s="92"/>
      <c r="OU386" s="92"/>
      <c r="OV386" s="92"/>
      <c r="OW386" s="92"/>
      <c r="OX386" s="92"/>
      <c r="OY386" s="92"/>
      <c r="OZ386" s="92"/>
      <c r="PA386" s="92"/>
      <c r="PB386" s="92"/>
      <c r="PC386" s="92"/>
      <c r="PD386" s="92"/>
      <c r="PE386" s="92"/>
      <c r="PF386" s="92"/>
      <c r="PG386" s="92"/>
      <c r="PH386" s="92"/>
      <c r="PI386" s="92"/>
      <c r="PJ386" s="92"/>
      <c r="PK386" s="92"/>
      <c r="PL386" s="92"/>
      <c r="PM386" s="92"/>
      <c r="PN386" s="92"/>
      <c r="PO386" s="92"/>
      <c r="PP386" s="92"/>
      <c r="PQ386" s="92"/>
      <c r="PR386" s="92"/>
      <c r="PS386" s="92"/>
      <c r="PT386" s="92"/>
      <c r="PU386" s="92"/>
      <c r="PV386" s="92"/>
      <c r="PW386" s="92"/>
      <c r="PX386" s="92"/>
      <c r="PY386" s="92"/>
      <c r="PZ386" s="92"/>
      <c r="QA386" s="92"/>
      <c r="QB386" s="92"/>
      <c r="QC386" s="92"/>
      <c r="QD386" s="92"/>
      <c r="QE386" s="92"/>
      <c r="QF386" s="92"/>
      <c r="QG386" s="92"/>
      <c r="QH386" s="92"/>
      <c r="QI386" s="92"/>
      <c r="QJ386" s="92"/>
      <c r="QK386" s="92"/>
      <c r="QL386" s="92"/>
      <c r="QM386" s="92"/>
      <c r="QN386" s="92"/>
      <c r="QO386" s="92"/>
      <c r="QP386" s="92"/>
      <c r="QQ386" s="92"/>
      <c r="QR386" s="92"/>
      <c r="QS386" s="92"/>
      <c r="QT386" s="92"/>
      <c r="QU386" s="92"/>
      <c r="QV386" s="92"/>
      <c r="QW386" s="92"/>
      <c r="QX386" s="92"/>
      <c r="QY386" s="92"/>
      <c r="QZ386" s="92"/>
      <c r="RA386" s="92"/>
      <c r="RB386" s="92"/>
      <c r="RC386" s="92"/>
      <c r="RD386" s="92"/>
      <c r="RE386" s="92"/>
      <c r="RF386" s="92"/>
      <c r="RG386" s="92"/>
      <c r="RH386" s="92"/>
      <c r="RI386" s="92"/>
      <c r="RJ386" s="92"/>
      <c r="RK386" s="92"/>
      <c r="RL386" s="92"/>
      <c r="RM386" s="92"/>
      <c r="RN386" s="92"/>
      <c r="RO386" s="92"/>
      <c r="RP386" s="92"/>
      <c r="RQ386" s="92"/>
      <c r="RR386" s="92"/>
      <c r="RS386" s="92"/>
      <c r="RT386" s="92"/>
      <c r="RU386" s="92"/>
      <c r="RV386" s="92"/>
      <c r="RW386" s="92"/>
      <c r="RX386" s="92"/>
      <c r="RY386" s="92"/>
      <c r="RZ386" s="92"/>
      <c r="SA386" s="92"/>
      <c r="SB386" s="92"/>
      <c r="SC386" s="92"/>
      <c r="SD386" s="92"/>
      <c r="SE386" s="92"/>
      <c r="SF386" s="92"/>
      <c r="SG386" s="92"/>
      <c r="SH386" s="92"/>
      <c r="SI386" s="92"/>
      <c r="SJ386" s="92"/>
      <c r="SK386" s="92"/>
      <c r="SL386" s="92"/>
      <c r="SM386" s="92"/>
      <c r="SN386" s="92"/>
      <c r="SO386" s="92"/>
      <c r="SP386" s="92"/>
      <c r="SQ386" s="92"/>
      <c r="SR386" s="92"/>
      <c r="SS386" s="92"/>
      <c r="ST386" s="92"/>
      <c r="SU386" s="92"/>
      <c r="SV386" s="92"/>
      <c r="SW386" s="92"/>
      <c r="SX386" s="92"/>
      <c r="SY386" s="92"/>
      <c r="SZ386" s="92"/>
      <c r="TA386" s="92"/>
      <c r="TB386" s="92"/>
      <c r="TC386" s="92"/>
      <c r="TD386" s="92"/>
      <c r="TE386" s="92"/>
      <c r="TF386" s="92"/>
      <c r="TG386" s="92"/>
      <c r="TH386" s="92"/>
      <c r="TI386" s="92"/>
      <c r="TJ386" s="92"/>
      <c r="TK386" s="92"/>
      <c r="TL386" s="92"/>
      <c r="TM386" s="92"/>
      <c r="TN386" s="92"/>
      <c r="TO386" s="92"/>
      <c r="TP386" s="92"/>
      <c r="TQ386" s="92"/>
      <c r="TR386" s="92"/>
      <c r="TS386" s="92"/>
      <c r="TT386" s="92"/>
      <c r="TU386" s="92"/>
      <c r="TV386" s="92"/>
      <c r="TW386" s="92"/>
      <c r="TX386" s="92"/>
      <c r="TY386" s="92"/>
      <c r="TZ386" s="92"/>
      <c r="UA386" s="92"/>
      <c r="UB386" s="92"/>
      <c r="UC386" s="92"/>
      <c r="UD386" s="92"/>
      <c r="UE386" s="92"/>
      <c r="UF386" s="92"/>
      <c r="UG386" s="92"/>
      <c r="UH386" s="92"/>
      <c r="UI386" s="92"/>
      <c r="UJ386" s="92"/>
      <c r="UK386" s="92"/>
      <c r="UL386" s="92"/>
      <c r="UM386" s="92"/>
      <c r="UN386" s="92"/>
      <c r="UO386" s="92"/>
      <c r="UP386" s="92"/>
      <c r="UQ386" s="92"/>
      <c r="UR386" s="92"/>
      <c r="US386" s="92"/>
      <c r="UT386" s="92"/>
      <c r="UU386" s="92"/>
      <c r="UV386" s="92"/>
      <c r="UW386" s="92"/>
      <c r="UX386" s="92"/>
      <c r="UY386" s="92"/>
      <c r="UZ386" s="92"/>
      <c r="VA386" s="92"/>
      <c r="VB386" s="92"/>
      <c r="VC386" s="92"/>
      <c r="VD386" s="92"/>
      <c r="VE386" s="92"/>
      <c r="VF386" s="92"/>
      <c r="VG386" s="92"/>
      <c r="VH386" s="92"/>
      <c r="VI386" s="92"/>
      <c r="VJ386" s="92"/>
      <c r="VK386" s="92"/>
      <c r="VL386" s="92"/>
      <c r="VM386" s="92"/>
      <c r="VN386" s="92"/>
      <c r="VO386" s="92"/>
      <c r="VP386" s="92"/>
      <c r="VQ386" s="92"/>
      <c r="VR386" s="92"/>
      <c r="VS386" s="92"/>
      <c r="VT386" s="92"/>
      <c r="VU386" s="92"/>
      <c r="VV386" s="92"/>
      <c r="VW386" s="92"/>
      <c r="VX386" s="92"/>
      <c r="VY386" s="92"/>
      <c r="VZ386" s="92"/>
      <c r="WA386" s="92"/>
      <c r="WB386" s="92"/>
      <c r="WC386" s="92"/>
      <c r="WD386" s="92"/>
      <c r="WE386" s="92"/>
      <c r="WF386" s="92"/>
      <c r="WG386" s="92"/>
      <c r="WH386" s="92"/>
      <c r="WI386" s="92"/>
      <c r="WJ386" s="92"/>
      <c r="WK386" s="92"/>
      <c r="WL386" s="92"/>
      <c r="WM386" s="92"/>
      <c r="WN386" s="92"/>
      <c r="WO386" s="92"/>
      <c r="WP386" s="92"/>
      <c r="WQ386" s="92"/>
      <c r="WR386" s="92"/>
      <c r="WS386" s="92"/>
      <c r="WT386" s="92"/>
      <c r="WU386" s="92"/>
      <c r="WV386" s="92"/>
      <c r="WW386" s="92"/>
      <c r="WX386" s="92"/>
      <c r="WY386" s="92"/>
      <c r="WZ386" s="92"/>
      <c r="XA386" s="92"/>
      <c r="XB386" s="92"/>
      <c r="XC386" s="92"/>
      <c r="XD386" s="92"/>
      <c r="XE386" s="92"/>
      <c r="XF386" s="92"/>
      <c r="XG386" s="92"/>
      <c r="XH386" s="92"/>
      <c r="XI386" s="92"/>
      <c r="XJ386" s="92"/>
      <c r="XK386" s="92"/>
      <c r="XL386" s="92"/>
      <c r="XM386" s="92"/>
      <c r="XN386" s="92"/>
      <c r="XO386" s="92"/>
      <c r="XP386" s="92"/>
      <c r="XQ386" s="92"/>
      <c r="XR386" s="92"/>
      <c r="XS386" s="92"/>
      <c r="XT386" s="92"/>
      <c r="XU386" s="92"/>
      <c r="XV386" s="92"/>
      <c r="XW386" s="92"/>
      <c r="XX386" s="92"/>
      <c r="XY386" s="92"/>
      <c r="XZ386" s="92"/>
      <c r="YA386" s="92"/>
      <c r="YB386" s="92"/>
      <c r="YC386" s="92"/>
      <c r="YD386" s="92"/>
      <c r="YE386" s="92"/>
      <c r="YF386" s="92"/>
      <c r="YG386" s="92"/>
      <c r="YH386" s="92"/>
      <c r="YI386" s="92"/>
      <c r="YJ386" s="92"/>
      <c r="YK386" s="92"/>
      <c r="YL386" s="92"/>
      <c r="YM386" s="92"/>
      <c r="YN386" s="92"/>
      <c r="YO386" s="92"/>
      <c r="YP386" s="92"/>
      <c r="YQ386" s="92"/>
      <c r="YR386" s="92"/>
      <c r="YS386" s="92"/>
      <c r="YT386" s="92"/>
      <c r="YU386" s="92"/>
      <c r="YV386" s="92"/>
      <c r="YW386" s="92"/>
      <c r="YX386" s="92"/>
      <c r="YY386" s="92"/>
      <c r="YZ386" s="92"/>
      <c r="ZA386" s="92"/>
      <c r="ZB386" s="92"/>
      <c r="ZC386" s="92"/>
      <c r="ZD386" s="92"/>
      <c r="ZE386" s="92"/>
      <c r="ZF386" s="92"/>
      <c r="ZG386" s="92"/>
      <c r="ZH386" s="92"/>
      <c r="ZI386" s="92"/>
      <c r="ZJ386" s="92"/>
      <c r="ZK386" s="92"/>
      <c r="ZL386" s="92"/>
      <c r="ZM386" s="92"/>
      <c r="ZN386" s="92"/>
      <c r="ZO386" s="92"/>
      <c r="ZP386" s="92"/>
      <c r="ZQ386" s="92"/>
      <c r="ZR386" s="92"/>
      <c r="ZS386" s="92"/>
      <c r="ZT386" s="92"/>
      <c r="ZU386" s="92"/>
      <c r="ZV386" s="92"/>
      <c r="ZW386" s="92"/>
      <c r="ZX386" s="92"/>
      <c r="ZY386" s="92"/>
      <c r="ZZ386" s="92"/>
      <c r="AAA386" s="92"/>
      <c r="AAB386" s="92"/>
      <c r="AAC386" s="92"/>
      <c r="AAD386" s="92"/>
      <c r="AAE386" s="92"/>
      <c r="AAF386" s="92"/>
      <c r="AAG386" s="92"/>
      <c r="AAH386" s="92"/>
      <c r="AAI386" s="92"/>
      <c r="AAJ386" s="92"/>
      <c r="AAK386" s="92"/>
      <c r="AAL386" s="92"/>
      <c r="AAM386" s="92"/>
      <c r="AAN386" s="92"/>
      <c r="AAO386" s="92"/>
      <c r="AAP386" s="92"/>
      <c r="AAQ386" s="92"/>
      <c r="AAR386" s="92"/>
      <c r="AAS386" s="92"/>
      <c r="AAT386" s="92"/>
      <c r="AAU386" s="92"/>
      <c r="AAV386" s="92"/>
      <c r="AAW386" s="92"/>
      <c r="AAX386" s="92"/>
      <c r="AAY386" s="92"/>
      <c r="AAZ386" s="92"/>
      <c r="ABA386" s="92"/>
      <c r="ABB386" s="92"/>
      <c r="ABC386" s="92"/>
      <c r="ABD386" s="92"/>
      <c r="ABE386" s="92"/>
      <c r="ABF386" s="92"/>
      <c r="ABG386" s="92"/>
      <c r="ABH386" s="92"/>
      <c r="ABI386" s="92"/>
      <c r="ABJ386" s="92"/>
      <c r="ABK386" s="92"/>
      <c r="ABL386" s="92"/>
      <c r="ABM386" s="92"/>
      <c r="ABN386" s="92"/>
      <c r="ABO386" s="92"/>
      <c r="ABP386" s="92"/>
      <c r="ABQ386" s="92"/>
      <c r="ABR386" s="92"/>
      <c r="ABS386" s="92"/>
      <c r="ABT386" s="92"/>
      <c r="ABU386" s="92"/>
      <c r="ABV386" s="92"/>
      <c r="ABW386" s="92"/>
      <c r="ABX386" s="92"/>
      <c r="ABY386" s="92"/>
      <c r="ABZ386" s="92"/>
      <c r="ACA386" s="92"/>
      <c r="ACB386" s="92"/>
      <c r="ACC386" s="92"/>
      <c r="ACD386" s="92"/>
      <c r="ACE386" s="92"/>
      <c r="ACF386" s="92"/>
      <c r="ACG386" s="92"/>
      <c r="ACH386" s="92"/>
      <c r="ACI386" s="92"/>
      <c r="ACJ386" s="92"/>
      <c r="ACK386" s="92"/>
      <c r="ACL386" s="92"/>
      <c r="ACM386" s="92"/>
      <c r="ACN386" s="92"/>
      <c r="ACO386" s="92"/>
      <c r="ACP386" s="92"/>
      <c r="ACQ386" s="92"/>
      <c r="ACR386" s="92"/>
      <c r="ACS386" s="92"/>
      <c r="ACT386" s="92"/>
      <c r="ACU386" s="92"/>
      <c r="ACV386" s="92"/>
      <c r="ACW386" s="92"/>
      <c r="ACX386" s="92"/>
      <c r="ACY386" s="92"/>
      <c r="ACZ386" s="92"/>
      <c r="ADA386" s="92"/>
      <c r="ADB386" s="92"/>
      <c r="ADC386" s="92"/>
      <c r="ADD386" s="92"/>
      <c r="ADE386" s="92"/>
      <c r="ADF386" s="92"/>
      <c r="ADG386" s="92"/>
      <c r="ADH386" s="92"/>
      <c r="ADI386" s="92"/>
      <c r="ADJ386" s="92"/>
      <c r="ADK386" s="92"/>
      <c r="ADL386" s="92"/>
      <c r="ADM386" s="92"/>
      <c r="ADN386" s="92"/>
      <c r="ADO386" s="92"/>
      <c r="ADP386" s="92"/>
      <c r="ADQ386" s="92"/>
      <c r="ADR386" s="92"/>
      <c r="ADS386" s="92"/>
      <c r="ADT386" s="92"/>
      <c r="ADU386" s="92"/>
      <c r="ADV386" s="92"/>
      <c r="ADW386" s="92"/>
      <c r="ADX386" s="92"/>
      <c r="ADY386" s="92"/>
      <c r="ADZ386" s="92"/>
      <c r="AEA386" s="92"/>
      <c r="AEB386" s="92"/>
      <c r="AEC386" s="92"/>
      <c r="AED386" s="92"/>
      <c r="AEE386" s="92"/>
      <c r="AEF386" s="92"/>
      <c r="AEG386" s="92"/>
      <c r="AEH386" s="92"/>
      <c r="AEI386" s="92"/>
      <c r="AEJ386" s="92"/>
      <c r="AEK386" s="92"/>
      <c r="AEL386" s="92"/>
      <c r="AEM386" s="92"/>
      <c r="AEN386" s="92"/>
      <c r="AEO386" s="92"/>
      <c r="AEP386" s="92"/>
      <c r="AEQ386" s="92"/>
      <c r="AER386" s="92"/>
      <c r="AES386" s="92"/>
      <c r="AET386" s="92"/>
      <c r="AEU386" s="92"/>
      <c r="AEV386" s="92"/>
      <c r="AEW386" s="92"/>
      <c r="AEX386" s="92"/>
      <c r="AEY386" s="92"/>
      <c r="AEZ386" s="92"/>
      <c r="AFA386" s="92"/>
      <c r="AFB386" s="92"/>
      <c r="AFC386" s="92"/>
      <c r="AFD386" s="92"/>
      <c r="AFE386" s="92"/>
      <c r="AFF386" s="92"/>
      <c r="AFG386" s="92"/>
      <c r="AFH386" s="92"/>
      <c r="AFI386" s="92"/>
      <c r="AFJ386" s="92"/>
      <c r="AFK386" s="92"/>
      <c r="AFL386" s="92"/>
      <c r="AFM386" s="92"/>
      <c r="AFN386" s="92"/>
      <c r="AFO386" s="92"/>
      <c r="AFP386" s="92"/>
      <c r="AFQ386" s="92"/>
      <c r="AFR386" s="92"/>
      <c r="AFS386" s="92"/>
      <c r="AFT386" s="92"/>
      <c r="AFU386" s="92"/>
      <c r="AFV386" s="92"/>
      <c r="AFW386" s="92"/>
      <c r="AFX386" s="92"/>
      <c r="AFY386" s="92"/>
      <c r="AFZ386" s="92"/>
      <c r="AGA386" s="92"/>
      <c r="AGB386" s="92"/>
      <c r="AGC386" s="92"/>
      <c r="AGD386" s="92"/>
      <c r="AGE386" s="92"/>
      <c r="AGF386" s="92"/>
      <c r="AGG386" s="92"/>
      <c r="AGH386" s="92"/>
      <c r="AGI386" s="92"/>
      <c r="AGJ386" s="92"/>
      <c r="AGK386" s="92"/>
      <c r="AGL386" s="92"/>
      <c r="AGM386" s="92"/>
      <c r="AGN386" s="92"/>
      <c r="AGO386" s="92"/>
      <c r="AGP386" s="92"/>
      <c r="AGQ386" s="92"/>
      <c r="AGR386" s="92"/>
      <c r="AGS386" s="92"/>
      <c r="AGT386" s="92"/>
      <c r="AGU386" s="92"/>
      <c r="AGV386" s="92"/>
      <c r="AGW386" s="92"/>
      <c r="AGX386" s="92"/>
      <c r="AGY386" s="92"/>
      <c r="AGZ386" s="92"/>
      <c r="AHA386" s="92"/>
      <c r="AHB386" s="92"/>
      <c r="AHC386" s="92"/>
      <c r="AHD386" s="92"/>
      <c r="AHE386" s="92"/>
      <c r="AHF386" s="92"/>
      <c r="AHG386" s="92"/>
      <c r="AHH386" s="92"/>
      <c r="AHI386" s="92"/>
      <c r="AHJ386" s="92"/>
      <c r="AHK386" s="92"/>
      <c r="AHL386" s="92"/>
      <c r="AHM386" s="92"/>
      <c r="AHN386" s="92"/>
      <c r="AHO386" s="92"/>
      <c r="AHP386" s="92"/>
      <c r="AHQ386" s="92"/>
      <c r="AHR386" s="92"/>
      <c r="AHS386" s="92"/>
      <c r="AHT386" s="92"/>
      <c r="AHU386" s="92"/>
      <c r="AHV386" s="92"/>
      <c r="AHW386" s="92"/>
      <c r="AHX386" s="92"/>
      <c r="AHY386" s="92"/>
      <c r="AHZ386" s="92"/>
      <c r="AIA386" s="92"/>
      <c r="AIB386" s="92"/>
      <c r="AIC386" s="92"/>
      <c r="AID386" s="92"/>
      <c r="AIE386" s="92"/>
      <c r="AIF386" s="92"/>
      <c r="AIG386" s="92"/>
      <c r="AIH386" s="92"/>
      <c r="AII386" s="92"/>
      <c r="AIJ386" s="92"/>
      <c r="AIK386" s="92"/>
      <c r="AIL386" s="92"/>
      <c r="AIM386" s="92"/>
      <c r="AIN386" s="92"/>
      <c r="AIO386" s="92"/>
      <c r="AIP386" s="92"/>
      <c r="AIQ386" s="92"/>
      <c r="AIR386" s="92"/>
      <c r="AIS386" s="92"/>
      <c r="AIT386" s="92"/>
      <c r="AIU386" s="92"/>
      <c r="AIV386" s="92"/>
      <c r="AIW386" s="92"/>
      <c r="AIX386" s="92"/>
      <c r="AIY386" s="92"/>
      <c r="AIZ386" s="92"/>
      <c r="AJA386" s="92"/>
      <c r="AJB386" s="92"/>
      <c r="AJC386" s="92"/>
      <c r="AJD386" s="92"/>
      <c r="AJE386" s="92"/>
      <c r="AJF386" s="92"/>
      <c r="AJG386" s="92"/>
      <c r="AJH386" s="92"/>
      <c r="AJI386" s="92"/>
      <c r="AJJ386" s="92"/>
      <c r="AJK386" s="92"/>
    </row>
    <row r="387" spans="1:947" s="515" customFormat="1" ht="12.75" customHeight="1">
      <c r="A387" s="93"/>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c r="CM387" s="92"/>
      <c r="CN387" s="92"/>
      <c r="CO387" s="92"/>
      <c r="CP387" s="92"/>
      <c r="CQ387" s="92"/>
      <c r="CR387" s="92"/>
      <c r="CS387" s="92"/>
      <c r="CT387" s="92"/>
      <c r="CU387" s="92"/>
      <c r="CV387" s="92"/>
      <c r="CW387" s="92"/>
      <c r="CX387" s="92"/>
      <c r="CY387" s="92"/>
      <c r="CZ387" s="92"/>
      <c r="DA387" s="92"/>
      <c r="DB387" s="92"/>
      <c r="DC387" s="92"/>
      <c r="DD387" s="92"/>
      <c r="DE387" s="92"/>
      <c r="DF387" s="92"/>
      <c r="DG387" s="92"/>
      <c r="DH387" s="92"/>
      <c r="DI387" s="92"/>
      <c r="DJ387" s="92"/>
      <c r="DK387" s="92"/>
      <c r="DL387" s="92"/>
      <c r="DM387" s="92"/>
      <c r="DN387" s="92"/>
      <c r="DO387" s="92"/>
      <c r="DP387" s="92"/>
      <c r="DQ387" s="92"/>
      <c r="DR387" s="92"/>
      <c r="DS387" s="92"/>
      <c r="DT387" s="92"/>
      <c r="DU387" s="92"/>
      <c r="DV387" s="92"/>
      <c r="DW387" s="92"/>
      <c r="DX387" s="92"/>
      <c r="DY387" s="92"/>
      <c r="DZ387" s="92"/>
      <c r="EA387" s="92"/>
      <c r="EB387" s="92"/>
      <c r="EC387" s="92"/>
      <c r="ED387" s="92"/>
      <c r="EE387" s="92"/>
      <c r="EF387" s="92"/>
      <c r="EG387" s="92"/>
      <c r="EH387" s="92"/>
      <c r="EI387" s="92"/>
      <c r="EJ387" s="92"/>
      <c r="EK387" s="92"/>
      <c r="EL387" s="92"/>
      <c r="EM387" s="92"/>
      <c r="EN387" s="92"/>
      <c r="EO387" s="92"/>
      <c r="EP387" s="92"/>
      <c r="EQ387" s="92"/>
      <c r="ER387" s="92"/>
      <c r="ES387" s="92"/>
      <c r="ET387" s="92"/>
      <c r="EU387" s="92"/>
      <c r="EV387" s="92"/>
      <c r="EW387" s="92"/>
      <c r="EX387" s="92"/>
      <c r="EY387" s="92"/>
      <c r="EZ387" s="92"/>
      <c r="FA387" s="92"/>
      <c r="FB387" s="92"/>
      <c r="FC387" s="92"/>
      <c r="FD387" s="92"/>
      <c r="FE387" s="92"/>
      <c r="FF387" s="92"/>
      <c r="FG387" s="92"/>
      <c r="FH387" s="92"/>
      <c r="FI387" s="92"/>
      <c r="FJ387" s="92"/>
      <c r="FK387" s="92"/>
      <c r="FL387" s="92"/>
      <c r="FM387" s="92"/>
      <c r="FN387" s="92"/>
      <c r="FO387" s="92"/>
      <c r="FP387" s="92"/>
      <c r="FQ387" s="92"/>
      <c r="FR387" s="92"/>
      <c r="FS387" s="92"/>
      <c r="FT387" s="92"/>
      <c r="FU387" s="92"/>
      <c r="FV387" s="92"/>
      <c r="FW387" s="92"/>
      <c r="FX387" s="92"/>
      <c r="FY387" s="92"/>
      <c r="FZ387" s="92"/>
      <c r="GA387" s="92"/>
      <c r="GB387" s="92"/>
      <c r="GC387" s="92"/>
      <c r="GD387" s="92"/>
      <c r="GE387" s="92"/>
      <c r="GF387" s="92"/>
      <c r="GG387" s="92"/>
      <c r="GH387" s="92"/>
      <c r="GI387" s="92"/>
      <c r="GJ387" s="92"/>
      <c r="GK387" s="92"/>
      <c r="GL387" s="92"/>
      <c r="GM387" s="92"/>
      <c r="GN387" s="92"/>
      <c r="GO387" s="92"/>
      <c r="GP387" s="92"/>
      <c r="GQ387" s="92"/>
      <c r="GR387" s="92"/>
      <c r="GS387" s="92"/>
      <c r="GT387" s="92"/>
      <c r="GU387" s="92"/>
      <c r="GV387" s="92"/>
      <c r="GW387" s="92"/>
      <c r="GX387" s="92"/>
      <c r="GY387" s="92"/>
      <c r="GZ387" s="92"/>
      <c r="HA387" s="92"/>
      <c r="HB387" s="92"/>
      <c r="HC387" s="92"/>
      <c r="HD387" s="92"/>
      <c r="HE387" s="92"/>
      <c r="HF387" s="92"/>
      <c r="HG387" s="92"/>
      <c r="HH387" s="92"/>
      <c r="HI387" s="92"/>
      <c r="HJ387" s="92"/>
      <c r="HK387" s="92"/>
      <c r="HL387" s="92"/>
      <c r="HM387" s="92"/>
      <c r="HN387" s="92"/>
      <c r="HO387" s="92"/>
      <c r="HP387" s="92"/>
      <c r="HQ387" s="92"/>
      <c r="HR387" s="92"/>
      <c r="HS387" s="92"/>
      <c r="HT387" s="92"/>
      <c r="HU387" s="92"/>
      <c r="HV387" s="92"/>
      <c r="HW387" s="92"/>
      <c r="HX387" s="92"/>
      <c r="HY387" s="92"/>
      <c r="HZ387" s="92"/>
      <c r="IA387" s="92"/>
      <c r="IB387" s="92"/>
      <c r="IC387" s="92"/>
      <c r="ID387" s="92"/>
      <c r="IE387" s="92"/>
      <c r="IF387" s="92"/>
      <c r="IG387" s="92"/>
      <c r="IH387" s="92"/>
      <c r="II387" s="92"/>
      <c r="IJ387" s="92"/>
      <c r="IK387" s="92"/>
      <c r="IL387" s="92"/>
      <c r="IM387" s="92"/>
      <c r="IN387" s="92"/>
      <c r="IO387" s="92"/>
      <c r="IP387" s="92"/>
      <c r="IQ387" s="92"/>
      <c r="IR387" s="92"/>
      <c r="IS387" s="92"/>
      <c r="IT387" s="92"/>
      <c r="IU387" s="92"/>
      <c r="IV387" s="92"/>
      <c r="IW387" s="92"/>
      <c r="IX387" s="92"/>
      <c r="IY387" s="92"/>
      <c r="IZ387" s="92"/>
      <c r="JA387" s="92"/>
      <c r="JB387" s="92"/>
      <c r="JC387" s="92"/>
      <c r="JD387" s="92"/>
      <c r="JE387" s="92"/>
      <c r="JF387" s="92"/>
      <c r="JG387" s="92"/>
      <c r="JH387" s="92"/>
      <c r="JI387" s="92"/>
      <c r="JJ387" s="92"/>
      <c r="JK387" s="92"/>
      <c r="JL387" s="92"/>
      <c r="JM387" s="92"/>
      <c r="JN387" s="92"/>
      <c r="JO387" s="92"/>
      <c r="JP387" s="92"/>
      <c r="JQ387" s="92"/>
      <c r="JR387" s="92"/>
      <c r="JS387" s="92"/>
      <c r="JT387" s="92"/>
      <c r="JU387" s="92"/>
      <c r="JV387" s="92"/>
      <c r="JW387" s="92"/>
      <c r="JX387" s="92"/>
      <c r="JY387" s="92"/>
      <c r="JZ387" s="92"/>
      <c r="KA387" s="92"/>
      <c r="KB387" s="92"/>
      <c r="KC387" s="92"/>
      <c r="KD387" s="92"/>
      <c r="KE387" s="92"/>
      <c r="KF387" s="92"/>
      <c r="KG387" s="92"/>
      <c r="KH387" s="92"/>
      <c r="KI387" s="92"/>
      <c r="KJ387" s="92"/>
      <c r="KK387" s="92"/>
      <c r="KL387" s="92"/>
      <c r="KM387" s="92"/>
      <c r="KN387" s="92"/>
      <c r="KO387" s="92"/>
      <c r="KP387" s="92"/>
      <c r="KQ387" s="92"/>
      <c r="KR387" s="92"/>
      <c r="KS387" s="92"/>
      <c r="KT387" s="92"/>
      <c r="KU387" s="92"/>
      <c r="KV387" s="92"/>
      <c r="KW387" s="92"/>
      <c r="KX387" s="92"/>
      <c r="KY387" s="92"/>
      <c r="KZ387" s="92"/>
      <c r="LA387" s="92"/>
      <c r="LB387" s="92"/>
      <c r="LC387" s="92"/>
      <c r="LD387" s="92"/>
      <c r="LE387" s="92"/>
      <c r="LF387" s="92"/>
      <c r="LG387" s="92"/>
      <c r="LH387" s="92"/>
      <c r="LI387" s="92"/>
      <c r="LJ387" s="92"/>
      <c r="LK387" s="92"/>
      <c r="LL387" s="92"/>
      <c r="LM387" s="92"/>
      <c r="LN387" s="92"/>
      <c r="LO387" s="92"/>
      <c r="LP387" s="92"/>
      <c r="LQ387" s="92"/>
      <c r="LR387" s="92"/>
      <c r="LS387" s="92"/>
      <c r="LT387" s="92"/>
      <c r="LU387" s="92"/>
      <c r="LV387" s="92"/>
      <c r="LW387" s="92"/>
      <c r="LX387" s="92"/>
      <c r="LY387" s="92"/>
      <c r="LZ387" s="92"/>
      <c r="MA387" s="92"/>
      <c r="MB387" s="92"/>
      <c r="MC387" s="92"/>
      <c r="MD387" s="92"/>
      <c r="ME387" s="92"/>
      <c r="MF387" s="92"/>
      <c r="MG387" s="92"/>
      <c r="MH387" s="92"/>
      <c r="MI387" s="92"/>
      <c r="MJ387" s="92"/>
      <c r="MK387" s="92"/>
      <c r="ML387" s="92"/>
      <c r="MM387" s="92"/>
      <c r="MN387" s="92"/>
      <c r="MO387" s="92"/>
      <c r="MP387" s="92"/>
      <c r="MQ387" s="92"/>
      <c r="MR387" s="92"/>
      <c r="MS387" s="92"/>
      <c r="MT387" s="92"/>
      <c r="MU387" s="92"/>
      <c r="MV387" s="92"/>
      <c r="MW387" s="92"/>
      <c r="MX387" s="92"/>
      <c r="MY387" s="92"/>
      <c r="MZ387" s="92"/>
      <c r="NA387" s="92"/>
      <c r="NB387" s="92"/>
      <c r="NC387" s="92"/>
      <c r="ND387" s="92"/>
      <c r="NE387" s="92"/>
      <c r="NF387" s="92"/>
      <c r="NG387" s="92"/>
      <c r="NH387" s="92"/>
      <c r="NI387" s="92"/>
      <c r="NJ387" s="92"/>
      <c r="NK387" s="92"/>
      <c r="NL387" s="92"/>
      <c r="NM387" s="92"/>
      <c r="NN387" s="92"/>
      <c r="NO387" s="92"/>
      <c r="NP387" s="92"/>
      <c r="NQ387" s="92"/>
      <c r="NR387" s="92"/>
      <c r="NS387" s="92"/>
      <c r="NT387" s="92"/>
      <c r="NU387" s="92"/>
      <c r="NV387" s="92"/>
      <c r="NW387" s="92"/>
      <c r="NX387" s="92"/>
      <c r="NY387" s="92"/>
      <c r="NZ387" s="92"/>
      <c r="OA387" s="92"/>
      <c r="OB387" s="92"/>
      <c r="OC387" s="92"/>
      <c r="OD387" s="92"/>
      <c r="OE387" s="92"/>
      <c r="OF387" s="92"/>
      <c r="OG387" s="92"/>
      <c r="OH387" s="92"/>
      <c r="OI387" s="92"/>
      <c r="OJ387" s="92"/>
      <c r="OK387" s="92"/>
      <c r="OL387" s="92"/>
      <c r="OM387" s="92"/>
      <c r="ON387" s="92"/>
      <c r="OO387" s="92"/>
      <c r="OP387" s="92"/>
      <c r="OQ387" s="92"/>
      <c r="OR387" s="92"/>
      <c r="OS387" s="92"/>
      <c r="OT387" s="92"/>
      <c r="OU387" s="92"/>
      <c r="OV387" s="92"/>
      <c r="OW387" s="92"/>
      <c r="OX387" s="92"/>
      <c r="OY387" s="92"/>
      <c r="OZ387" s="92"/>
      <c r="PA387" s="92"/>
      <c r="PB387" s="92"/>
      <c r="PC387" s="92"/>
      <c r="PD387" s="92"/>
      <c r="PE387" s="92"/>
      <c r="PF387" s="92"/>
      <c r="PG387" s="92"/>
      <c r="PH387" s="92"/>
      <c r="PI387" s="92"/>
      <c r="PJ387" s="92"/>
      <c r="PK387" s="92"/>
      <c r="PL387" s="92"/>
      <c r="PM387" s="92"/>
      <c r="PN387" s="92"/>
      <c r="PO387" s="92"/>
      <c r="PP387" s="92"/>
      <c r="PQ387" s="92"/>
      <c r="PR387" s="92"/>
      <c r="PS387" s="92"/>
      <c r="PT387" s="92"/>
      <c r="PU387" s="92"/>
      <c r="PV387" s="92"/>
      <c r="PW387" s="92"/>
      <c r="PX387" s="92"/>
      <c r="PY387" s="92"/>
      <c r="PZ387" s="92"/>
      <c r="QA387" s="92"/>
      <c r="QB387" s="92"/>
      <c r="QC387" s="92"/>
      <c r="QD387" s="92"/>
      <c r="QE387" s="92"/>
      <c r="QF387" s="92"/>
      <c r="QG387" s="92"/>
      <c r="QH387" s="92"/>
      <c r="QI387" s="92"/>
      <c r="QJ387" s="92"/>
      <c r="QK387" s="92"/>
      <c r="QL387" s="92"/>
      <c r="QM387" s="92"/>
      <c r="QN387" s="92"/>
      <c r="QO387" s="92"/>
      <c r="QP387" s="92"/>
      <c r="QQ387" s="92"/>
      <c r="QR387" s="92"/>
      <c r="QS387" s="92"/>
      <c r="QT387" s="92"/>
      <c r="QU387" s="92"/>
      <c r="QV387" s="92"/>
      <c r="QW387" s="92"/>
      <c r="QX387" s="92"/>
      <c r="QY387" s="92"/>
      <c r="QZ387" s="92"/>
      <c r="RA387" s="92"/>
      <c r="RB387" s="92"/>
      <c r="RC387" s="92"/>
      <c r="RD387" s="92"/>
      <c r="RE387" s="92"/>
      <c r="RF387" s="92"/>
      <c r="RG387" s="92"/>
      <c r="RH387" s="92"/>
      <c r="RI387" s="92"/>
      <c r="RJ387" s="92"/>
      <c r="RK387" s="92"/>
      <c r="RL387" s="92"/>
      <c r="RM387" s="92"/>
      <c r="RN387" s="92"/>
      <c r="RO387" s="92"/>
      <c r="RP387" s="92"/>
      <c r="RQ387" s="92"/>
      <c r="RR387" s="92"/>
      <c r="RS387" s="92"/>
      <c r="RT387" s="92"/>
      <c r="RU387" s="92"/>
      <c r="RV387" s="92"/>
      <c r="RW387" s="92"/>
      <c r="RX387" s="92"/>
      <c r="RY387" s="92"/>
      <c r="RZ387" s="92"/>
      <c r="SA387" s="92"/>
      <c r="SB387" s="92"/>
      <c r="SC387" s="92"/>
      <c r="SD387" s="92"/>
      <c r="SE387" s="92"/>
      <c r="SF387" s="92"/>
      <c r="SG387" s="92"/>
      <c r="SH387" s="92"/>
      <c r="SI387" s="92"/>
      <c r="SJ387" s="92"/>
      <c r="SK387" s="92"/>
      <c r="SL387" s="92"/>
      <c r="SM387" s="92"/>
      <c r="SN387" s="92"/>
      <c r="SO387" s="92"/>
      <c r="SP387" s="92"/>
      <c r="SQ387" s="92"/>
      <c r="SR387" s="92"/>
      <c r="SS387" s="92"/>
      <c r="ST387" s="92"/>
      <c r="SU387" s="92"/>
      <c r="SV387" s="92"/>
      <c r="SW387" s="92"/>
      <c r="SX387" s="92"/>
      <c r="SY387" s="92"/>
      <c r="SZ387" s="92"/>
      <c r="TA387" s="92"/>
      <c r="TB387" s="92"/>
      <c r="TC387" s="92"/>
      <c r="TD387" s="92"/>
      <c r="TE387" s="92"/>
      <c r="TF387" s="92"/>
      <c r="TG387" s="92"/>
      <c r="TH387" s="92"/>
      <c r="TI387" s="92"/>
      <c r="TJ387" s="92"/>
      <c r="TK387" s="92"/>
      <c r="TL387" s="92"/>
      <c r="TM387" s="92"/>
      <c r="TN387" s="92"/>
      <c r="TO387" s="92"/>
      <c r="TP387" s="92"/>
      <c r="TQ387" s="92"/>
      <c r="TR387" s="92"/>
      <c r="TS387" s="92"/>
      <c r="TT387" s="92"/>
      <c r="TU387" s="92"/>
      <c r="TV387" s="92"/>
      <c r="TW387" s="92"/>
      <c r="TX387" s="92"/>
      <c r="TY387" s="92"/>
      <c r="TZ387" s="92"/>
      <c r="UA387" s="92"/>
      <c r="UB387" s="92"/>
      <c r="UC387" s="92"/>
      <c r="UD387" s="92"/>
      <c r="UE387" s="92"/>
      <c r="UF387" s="92"/>
      <c r="UG387" s="92"/>
      <c r="UH387" s="92"/>
      <c r="UI387" s="92"/>
      <c r="UJ387" s="92"/>
      <c r="UK387" s="92"/>
      <c r="UL387" s="92"/>
      <c r="UM387" s="92"/>
      <c r="UN387" s="92"/>
      <c r="UO387" s="92"/>
      <c r="UP387" s="92"/>
      <c r="UQ387" s="92"/>
      <c r="UR387" s="92"/>
      <c r="US387" s="92"/>
      <c r="UT387" s="92"/>
      <c r="UU387" s="92"/>
      <c r="UV387" s="92"/>
      <c r="UW387" s="92"/>
      <c r="UX387" s="92"/>
      <c r="UY387" s="92"/>
      <c r="UZ387" s="92"/>
      <c r="VA387" s="92"/>
      <c r="VB387" s="92"/>
      <c r="VC387" s="92"/>
      <c r="VD387" s="92"/>
      <c r="VE387" s="92"/>
      <c r="VF387" s="92"/>
      <c r="VG387" s="92"/>
      <c r="VH387" s="92"/>
      <c r="VI387" s="92"/>
      <c r="VJ387" s="92"/>
      <c r="VK387" s="92"/>
      <c r="VL387" s="92"/>
      <c r="VM387" s="92"/>
      <c r="VN387" s="92"/>
      <c r="VO387" s="92"/>
      <c r="VP387" s="92"/>
      <c r="VQ387" s="92"/>
      <c r="VR387" s="92"/>
      <c r="VS387" s="92"/>
      <c r="VT387" s="92"/>
      <c r="VU387" s="92"/>
      <c r="VV387" s="92"/>
      <c r="VW387" s="92"/>
      <c r="VX387" s="92"/>
      <c r="VY387" s="92"/>
      <c r="VZ387" s="92"/>
      <c r="WA387" s="92"/>
      <c r="WB387" s="92"/>
      <c r="WC387" s="92"/>
      <c r="WD387" s="92"/>
      <c r="WE387" s="92"/>
      <c r="WF387" s="92"/>
      <c r="WG387" s="92"/>
      <c r="WH387" s="92"/>
      <c r="WI387" s="92"/>
      <c r="WJ387" s="92"/>
      <c r="WK387" s="92"/>
      <c r="WL387" s="92"/>
      <c r="WM387" s="92"/>
      <c r="WN387" s="92"/>
      <c r="WO387" s="92"/>
      <c r="WP387" s="92"/>
      <c r="WQ387" s="92"/>
      <c r="WR387" s="92"/>
      <c r="WS387" s="92"/>
      <c r="WT387" s="92"/>
      <c r="WU387" s="92"/>
      <c r="WV387" s="92"/>
      <c r="WW387" s="92"/>
      <c r="WX387" s="92"/>
      <c r="WY387" s="92"/>
      <c r="WZ387" s="92"/>
      <c r="XA387" s="92"/>
      <c r="XB387" s="92"/>
      <c r="XC387" s="92"/>
      <c r="XD387" s="92"/>
      <c r="XE387" s="92"/>
      <c r="XF387" s="92"/>
      <c r="XG387" s="92"/>
      <c r="XH387" s="92"/>
      <c r="XI387" s="92"/>
      <c r="XJ387" s="92"/>
      <c r="XK387" s="92"/>
      <c r="XL387" s="92"/>
      <c r="XM387" s="92"/>
      <c r="XN387" s="92"/>
      <c r="XO387" s="92"/>
      <c r="XP387" s="92"/>
      <c r="XQ387" s="92"/>
      <c r="XR387" s="92"/>
      <c r="XS387" s="92"/>
      <c r="XT387" s="92"/>
      <c r="XU387" s="92"/>
      <c r="XV387" s="92"/>
      <c r="XW387" s="92"/>
      <c r="XX387" s="92"/>
      <c r="XY387" s="92"/>
      <c r="XZ387" s="92"/>
      <c r="YA387" s="92"/>
      <c r="YB387" s="92"/>
      <c r="YC387" s="92"/>
      <c r="YD387" s="92"/>
      <c r="YE387" s="92"/>
      <c r="YF387" s="92"/>
      <c r="YG387" s="92"/>
      <c r="YH387" s="92"/>
      <c r="YI387" s="92"/>
      <c r="YJ387" s="92"/>
      <c r="YK387" s="92"/>
      <c r="YL387" s="92"/>
      <c r="YM387" s="92"/>
      <c r="YN387" s="92"/>
      <c r="YO387" s="92"/>
      <c r="YP387" s="92"/>
      <c r="YQ387" s="92"/>
      <c r="YR387" s="92"/>
      <c r="YS387" s="92"/>
      <c r="YT387" s="92"/>
      <c r="YU387" s="92"/>
      <c r="YV387" s="92"/>
      <c r="YW387" s="92"/>
      <c r="YX387" s="92"/>
      <c r="YY387" s="92"/>
      <c r="YZ387" s="92"/>
      <c r="ZA387" s="92"/>
      <c r="ZB387" s="92"/>
      <c r="ZC387" s="92"/>
      <c r="ZD387" s="92"/>
      <c r="ZE387" s="92"/>
      <c r="ZF387" s="92"/>
      <c r="ZG387" s="92"/>
      <c r="ZH387" s="92"/>
      <c r="ZI387" s="92"/>
      <c r="ZJ387" s="92"/>
      <c r="ZK387" s="92"/>
      <c r="ZL387" s="92"/>
      <c r="ZM387" s="92"/>
      <c r="ZN387" s="92"/>
      <c r="ZO387" s="92"/>
      <c r="ZP387" s="92"/>
      <c r="ZQ387" s="92"/>
      <c r="ZR387" s="92"/>
      <c r="ZS387" s="92"/>
      <c r="ZT387" s="92"/>
      <c r="ZU387" s="92"/>
      <c r="ZV387" s="92"/>
      <c r="ZW387" s="92"/>
      <c r="ZX387" s="92"/>
      <c r="ZY387" s="92"/>
      <c r="ZZ387" s="92"/>
      <c r="AAA387" s="92"/>
      <c r="AAB387" s="92"/>
      <c r="AAC387" s="92"/>
      <c r="AAD387" s="92"/>
      <c r="AAE387" s="92"/>
      <c r="AAF387" s="92"/>
      <c r="AAG387" s="92"/>
      <c r="AAH387" s="92"/>
      <c r="AAI387" s="92"/>
      <c r="AAJ387" s="92"/>
      <c r="AAK387" s="92"/>
      <c r="AAL387" s="92"/>
      <c r="AAM387" s="92"/>
      <c r="AAN387" s="92"/>
      <c r="AAO387" s="92"/>
      <c r="AAP387" s="92"/>
      <c r="AAQ387" s="92"/>
      <c r="AAR387" s="92"/>
      <c r="AAS387" s="92"/>
      <c r="AAT387" s="92"/>
      <c r="AAU387" s="92"/>
      <c r="AAV387" s="92"/>
      <c r="AAW387" s="92"/>
      <c r="AAX387" s="92"/>
      <c r="AAY387" s="92"/>
      <c r="AAZ387" s="92"/>
      <c r="ABA387" s="92"/>
      <c r="ABB387" s="92"/>
      <c r="ABC387" s="92"/>
      <c r="ABD387" s="92"/>
      <c r="ABE387" s="92"/>
      <c r="ABF387" s="92"/>
      <c r="ABG387" s="92"/>
      <c r="ABH387" s="92"/>
      <c r="ABI387" s="92"/>
      <c r="ABJ387" s="92"/>
      <c r="ABK387" s="92"/>
      <c r="ABL387" s="92"/>
      <c r="ABM387" s="92"/>
      <c r="ABN387" s="92"/>
      <c r="ABO387" s="92"/>
      <c r="ABP387" s="92"/>
      <c r="ABQ387" s="92"/>
      <c r="ABR387" s="92"/>
      <c r="ABS387" s="92"/>
      <c r="ABT387" s="92"/>
      <c r="ABU387" s="92"/>
      <c r="ABV387" s="92"/>
      <c r="ABW387" s="92"/>
      <c r="ABX387" s="92"/>
      <c r="ABY387" s="92"/>
      <c r="ABZ387" s="92"/>
      <c r="ACA387" s="92"/>
      <c r="ACB387" s="92"/>
      <c r="ACC387" s="92"/>
      <c r="ACD387" s="92"/>
      <c r="ACE387" s="92"/>
      <c r="ACF387" s="92"/>
      <c r="ACG387" s="92"/>
      <c r="ACH387" s="92"/>
      <c r="ACI387" s="92"/>
      <c r="ACJ387" s="92"/>
      <c r="ACK387" s="92"/>
      <c r="ACL387" s="92"/>
      <c r="ACM387" s="92"/>
      <c r="ACN387" s="92"/>
      <c r="ACO387" s="92"/>
      <c r="ACP387" s="92"/>
      <c r="ACQ387" s="92"/>
      <c r="ACR387" s="92"/>
      <c r="ACS387" s="92"/>
      <c r="ACT387" s="92"/>
      <c r="ACU387" s="92"/>
      <c r="ACV387" s="92"/>
      <c r="ACW387" s="92"/>
      <c r="ACX387" s="92"/>
      <c r="ACY387" s="92"/>
      <c r="ACZ387" s="92"/>
      <c r="ADA387" s="92"/>
      <c r="ADB387" s="92"/>
      <c r="ADC387" s="92"/>
      <c r="ADD387" s="92"/>
      <c r="ADE387" s="92"/>
      <c r="ADF387" s="92"/>
      <c r="ADG387" s="92"/>
      <c r="ADH387" s="92"/>
      <c r="ADI387" s="92"/>
      <c r="ADJ387" s="92"/>
      <c r="ADK387" s="92"/>
      <c r="ADL387" s="92"/>
      <c r="ADM387" s="92"/>
      <c r="ADN387" s="92"/>
      <c r="ADO387" s="92"/>
      <c r="ADP387" s="92"/>
      <c r="ADQ387" s="92"/>
      <c r="ADR387" s="92"/>
      <c r="ADS387" s="92"/>
      <c r="ADT387" s="92"/>
      <c r="ADU387" s="92"/>
      <c r="ADV387" s="92"/>
      <c r="ADW387" s="92"/>
      <c r="ADX387" s="92"/>
      <c r="ADY387" s="92"/>
      <c r="ADZ387" s="92"/>
      <c r="AEA387" s="92"/>
      <c r="AEB387" s="92"/>
      <c r="AEC387" s="92"/>
      <c r="AED387" s="92"/>
      <c r="AEE387" s="92"/>
      <c r="AEF387" s="92"/>
      <c r="AEG387" s="92"/>
      <c r="AEH387" s="92"/>
      <c r="AEI387" s="92"/>
      <c r="AEJ387" s="92"/>
      <c r="AEK387" s="92"/>
      <c r="AEL387" s="92"/>
      <c r="AEM387" s="92"/>
      <c r="AEN387" s="92"/>
      <c r="AEO387" s="92"/>
      <c r="AEP387" s="92"/>
      <c r="AEQ387" s="92"/>
      <c r="AER387" s="92"/>
      <c r="AES387" s="92"/>
      <c r="AET387" s="92"/>
      <c r="AEU387" s="92"/>
      <c r="AEV387" s="92"/>
      <c r="AEW387" s="92"/>
      <c r="AEX387" s="92"/>
      <c r="AEY387" s="92"/>
      <c r="AEZ387" s="92"/>
      <c r="AFA387" s="92"/>
      <c r="AFB387" s="92"/>
      <c r="AFC387" s="92"/>
      <c r="AFD387" s="92"/>
      <c r="AFE387" s="92"/>
      <c r="AFF387" s="92"/>
      <c r="AFG387" s="92"/>
      <c r="AFH387" s="92"/>
      <c r="AFI387" s="92"/>
      <c r="AFJ387" s="92"/>
      <c r="AFK387" s="92"/>
      <c r="AFL387" s="92"/>
      <c r="AFM387" s="92"/>
      <c r="AFN387" s="92"/>
      <c r="AFO387" s="92"/>
      <c r="AFP387" s="92"/>
      <c r="AFQ387" s="92"/>
      <c r="AFR387" s="92"/>
      <c r="AFS387" s="92"/>
      <c r="AFT387" s="92"/>
      <c r="AFU387" s="92"/>
      <c r="AFV387" s="92"/>
      <c r="AFW387" s="92"/>
      <c r="AFX387" s="92"/>
      <c r="AFY387" s="92"/>
      <c r="AFZ387" s="92"/>
      <c r="AGA387" s="92"/>
      <c r="AGB387" s="92"/>
      <c r="AGC387" s="92"/>
      <c r="AGD387" s="92"/>
      <c r="AGE387" s="92"/>
      <c r="AGF387" s="92"/>
      <c r="AGG387" s="92"/>
      <c r="AGH387" s="92"/>
      <c r="AGI387" s="92"/>
      <c r="AGJ387" s="92"/>
      <c r="AGK387" s="92"/>
      <c r="AGL387" s="92"/>
      <c r="AGM387" s="92"/>
      <c r="AGN387" s="92"/>
      <c r="AGO387" s="92"/>
      <c r="AGP387" s="92"/>
      <c r="AGQ387" s="92"/>
      <c r="AGR387" s="92"/>
      <c r="AGS387" s="92"/>
      <c r="AGT387" s="92"/>
      <c r="AGU387" s="92"/>
      <c r="AGV387" s="92"/>
      <c r="AGW387" s="92"/>
      <c r="AGX387" s="92"/>
      <c r="AGY387" s="92"/>
      <c r="AGZ387" s="92"/>
      <c r="AHA387" s="92"/>
      <c r="AHB387" s="92"/>
      <c r="AHC387" s="92"/>
      <c r="AHD387" s="92"/>
      <c r="AHE387" s="92"/>
      <c r="AHF387" s="92"/>
      <c r="AHG387" s="92"/>
      <c r="AHH387" s="92"/>
      <c r="AHI387" s="92"/>
      <c r="AHJ387" s="92"/>
      <c r="AHK387" s="92"/>
      <c r="AHL387" s="92"/>
      <c r="AHM387" s="92"/>
      <c r="AHN387" s="92"/>
      <c r="AHO387" s="92"/>
      <c r="AHP387" s="92"/>
      <c r="AHQ387" s="92"/>
      <c r="AHR387" s="92"/>
      <c r="AHS387" s="92"/>
      <c r="AHT387" s="92"/>
      <c r="AHU387" s="92"/>
      <c r="AHV387" s="92"/>
      <c r="AHW387" s="92"/>
      <c r="AHX387" s="92"/>
      <c r="AHY387" s="92"/>
      <c r="AHZ387" s="92"/>
      <c r="AIA387" s="92"/>
      <c r="AIB387" s="92"/>
      <c r="AIC387" s="92"/>
      <c r="AID387" s="92"/>
      <c r="AIE387" s="92"/>
      <c r="AIF387" s="92"/>
      <c r="AIG387" s="92"/>
      <c r="AIH387" s="92"/>
      <c r="AII387" s="92"/>
      <c r="AIJ387" s="92"/>
      <c r="AIK387" s="92"/>
      <c r="AIL387" s="92"/>
      <c r="AIM387" s="92"/>
      <c r="AIN387" s="92"/>
      <c r="AIO387" s="92"/>
      <c r="AIP387" s="92"/>
      <c r="AIQ387" s="92"/>
      <c r="AIR387" s="92"/>
      <c r="AIS387" s="92"/>
      <c r="AIT387" s="92"/>
      <c r="AIU387" s="92"/>
      <c r="AIV387" s="92"/>
      <c r="AIW387" s="92"/>
      <c r="AIX387" s="92"/>
      <c r="AIY387" s="92"/>
      <c r="AIZ387" s="92"/>
      <c r="AJA387" s="92"/>
      <c r="AJB387" s="92"/>
      <c r="AJC387" s="92"/>
      <c r="AJD387" s="92"/>
      <c r="AJE387" s="92"/>
      <c r="AJF387" s="92"/>
      <c r="AJG387" s="92"/>
      <c r="AJH387" s="92"/>
      <c r="AJI387" s="92"/>
      <c r="AJJ387" s="92"/>
      <c r="AJK387" s="92"/>
    </row>
    <row r="388" spans="1:947" s="515" customFormat="1" ht="12.75" customHeight="1">
      <c r="A388" s="93"/>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c r="CM388" s="92"/>
      <c r="CN388" s="92"/>
      <c r="CO388" s="92"/>
      <c r="CP388" s="92"/>
      <c r="CQ388" s="92"/>
      <c r="CR388" s="92"/>
      <c r="CS388" s="92"/>
      <c r="CT388" s="92"/>
      <c r="CU388" s="92"/>
      <c r="CV388" s="92"/>
      <c r="CW388" s="92"/>
      <c r="CX388" s="92"/>
      <c r="CY388" s="92"/>
      <c r="CZ388" s="92"/>
      <c r="DA388" s="92"/>
      <c r="DB388" s="92"/>
      <c r="DC388" s="92"/>
      <c r="DD388" s="92"/>
      <c r="DE388" s="92"/>
      <c r="DF388" s="92"/>
      <c r="DG388" s="92"/>
      <c r="DH388" s="92"/>
      <c r="DI388" s="92"/>
      <c r="DJ388" s="92"/>
      <c r="DK388" s="92"/>
      <c r="DL388" s="92"/>
      <c r="DM388" s="92"/>
      <c r="DN388" s="92"/>
      <c r="DO388" s="92"/>
      <c r="DP388" s="92"/>
      <c r="DQ388" s="92"/>
      <c r="DR388" s="92"/>
      <c r="DS388" s="92"/>
      <c r="DT388" s="92"/>
      <c r="DU388" s="92"/>
      <c r="DV388" s="92"/>
      <c r="DW388" s="92"/>
      <c r="DX388" s="92"/>
      <c r="DY388" s="92"/>
      <c r="DZ388" s="92"/>
      <c r="EA388" s="92"/>
      <c r="EB388" s="92"/>
      <c r="EC388" s="92"/>
      <c r="ED388" s="92"/>
      <c r="EE388" s="92"/>
      <c r="EF388" s="92"/>
      <c r="EG388" s="92"/>
      <c r="EH388" s="92"/>
      <c r="EI388" s="92"/>
      <c r="EJ388" s="92"/>
      <c r="EK388" s="92"/>
      <c r="EL388" s="92"/>
      <c r="EM388" s="92"/>
      <c r="EN388" s="92"/>
      <c r="EO388" s="92"/>
      <c r="EP388" s="92"/>
      <c r="EQ388" s="92"/>
      <c r="ER388" s="92"/>
      <c r="ES388" s="92"/>
      <c r="ET388" s="92"/>
      <c r="EU388" s="92"/>
      <c r="EV388" s="92"/>
      <c r="EW388" s="92"/>
      <c r="EX388" s="92"/>
      <c r="EY388" s="92"/>
      <c r="EZ388" s="92"/>
      <c r="FA388" s="92"/>
      <c r="FB388" s="92"/>
      <c r="FC388" s="92"/>
      <c r="FD388" s="92"/>
      <c r="FE388" s="92"/>
      <c r="FF388" s="92"/>
      <c r="FG388" s="92"/>
      <c r="FH388" s="92"/>
      <c r="FI388" s="92"/>
      <c r="FJ388" s="92"/>
      <c r="FK388" s="92"/>
      <c r="FL388" s="92"/>
      <c r="FM388" s="92"/>
      <c r="FN388" s="92"/>
      <c r="FO388" s="92"/>
      <c r="FP388" s="92"/>
      <c r="FQ388" s="92"/>
      <c r="FR388" s="92"/>
      <c r="FS388" s="92"/>
      <c r="FT388" s="92"/>
      <c r="FU388" s="92"/>
      <c r="FV388" s="92"/>
      <c r="FW388" s="92"/>
      <c r="FX388" s="92"/>
      <c r="FY388" s="92"/>
      <c r="FZ388" s="92"/>
      <c r="GA388" s="92"/>
      <c r="GB388" s="92"/>
      <c r="GC388" s="92"/>
      <c r="GD388" s="92"/>
      <c r="GE388" s="92"/>
      <c r="GF388" s="92"/>
      <c r="GG388" s="92"/>
      <c r="GH388" s="92"/>
      <c r="GI388" s="92"/>
      <c r="GJ388" s="92"/>
      <c r="GK388" s="92"/>
      <c r="GL388" s="92"/>
      <c r="GM388" s="92"/>
      <c r="GN388" s="92"/>
      <c r="GO388" s="92"/>
      <c r="GP388" s="92"/>
      <c r="GQ388" s="92"/>
      <c r="GR388" s="92"/>
      <c r="GS388" s="92"/>
      <c r="GT388" s="92"/>
      <c r="GU388" s="92"/>
      <c r="GV388" s="92"/>
      <c r="GW388" s="92"/>
      <c r="GX388" s="92"/>
      <c r="GY388" s="92"/>
      <c r="GZ388" s="92"/>
      <c r="HA388" s="92"/>
      <c r="HB388" s="92"/>
      <c r="HC388" s="92"/>
      <c r="HD388" s="92"/>
      <c r="HE388" s="92"/>
      <c r="HF388" s="92"/>
      <c r="HG388" s="92"/>
      <c r="HH388" s="92"/>
      <c r="HI388" s="92"/>
      <c r="HJ388" s="92"/>
      <c r="HK388" s="92"/>
      <c r="HL388" s="92"/>
      <c r="HM388" s="92"/>
      <c r="HN388" s="92"/>
      <c r="HO388" s="92"/>
      <c r="HP388" s="92"/>
      <c r="HQ388" s="92"/>
      <c r="HR388" s="92"/>
      <c r="HS388" s="92"/>
      <c r="HT388" s="92"/>
      <c r="HU388" s="92"/>
      <c r="HV388" s="92"/>
      <c r="HW388" s="92"/>
      <c r="HX388" s="92"/>
      <c r="HY388" s="92"/>
      <c r="HZ388" s="92"/>
      <c r="IA388" s="92"/>
      <c r="IB388" s="92"/>
      <c r="IC388" s="92"/>
      <c r="ID388" s="92"/>
      <c r="IE388" s="92"/>
      <c r="IF388" s="92"/>
      <c r="IG388" s="92"/>
      <c r="IH388" s="92"/>
      <c r="II388" s="92"/>
      <c r="IJ388" s="92"/>
      <c r="IK388" s="92"/>
      <c r="IL388" s="92"/>
      <c r="IM388" s="92"/>
      <c r="IN388" s="92"/>
      <c r="IO388" s="92"/>
      <c r="IP388" s="92"/>
      <c r="IQ388" s="92"/>
      <c r="IR388" s="92"/>
      <c r="IS388" s="92"/>
      <c r="IT388" s="92"/>
      <c r="IU388" s="92"/>
      <c r="IV388" s="92"/>
      <c r="IW388" s="92"/>
      <c r="IX388" s="92"/>
      <c r="IY388" s="92"/>
      <c r="IZ388" s="92"/>
      <c r="JA388" s="92"/>
      <c r="JB388" s="92"/>
      <c r="JC388" s="92"/>
      <c r="JD388" s="92"/>
      <c r="JE388" s="92"/>
      <c r="JF388" s="92"/>
      <c r="JG388" s="92"/>
      <c r="JH388" s="92"/>
      <c r="JI388" s="92"/>
      <c r="JJ388" s="92"/>
      <c r="JK388" s="92"/>
      <c r="JL388" s="92"/>
      <c r="JM388" s="92"/>
      <c r="JN388" s="92"/>
      <c r="JO388" s="92"/>
      <c r="JP388" s="92"/>
      <c r="JQ388" s="92"/>
      <c r="JR388" s="92"/>
      <c r="JS388" s="92"/>
      <c r="JT388" s="92"/>
      <c r="JU388" s="92"/>
      <c r="JV388" s="92"/>
      <c r="JW388" s="92"/>
      <c r="JX388" s="92"/>
      <c r="JY388" s="92"/>
      <c r="JZ388" s="92"/>
      <c r="KA388" s="92"/>
      <c r="KB388" s="92"/>
      <c r="KC388" s="92"/>
      <c r="KD388" s="92"/>
      <c r="KE388" s="92"/>
      <c r="KF388" s="92"/>
      <c r="KG388" s="92"/>
      <c r="KH388" s="92"/>
      <c r="KI388" s="92"/>
      <c r="KJ388" s="92"/>
      <c r="KK388" s="92"/>
      <c r="KL388" s="92"/>
      <c r="KM388" s="92"/>
      <c r="KN388" s="92"/>
      <c r="KO388" s="92"/>
      <c r="KP388" s="92"/>
      <c r="KQ388" s="92"/>
      <c r="KR388" s="92"/>
      <c r="KS388" s="92"/>
      <c r="KT388" s="92"/>
      <c r="KU388" s="92"/>
      <c r="KV388" s="92"/>
      <c r="KW388" s="92"/>
      <c r="KX388" s="92"/>
      <c r="KY388" s="92"/>
      <c r="KZ388" s="92"/>
      <c r="LA388" s="92"/>
      <c r="LB388" s="92"/>
      <c r="LC388" s="92"/>
      <c r="LD388" s="92"/>
      <c r="LE388" s="92"/>
      <c r="LF388" s="92"/>
      <c r="LG388" s="92"/>
      <c r="LH388" s="92"/>
      <c r="LI388" s="92"/>
      <c r="LJ388" s="92"/>
      <c r="LK388" s="92"/>
      <c r="LL388" s="92"/>
      <c r="LM388" s="92"/>
      <c r="LN388" s="92"/>
      <c r="LO388" s="92"/>
      <c r="LP388" s="92"/>
      <c r="LQ388" s="92"/>
      <c r="LR388" s="92"/>
      <c r="LS388" s="92"/>
      <c r="LT388" s="92"/>
      <c r="LU388" s="92"/>
      <c r="LV388" s="92"/>
      <c r="LW388" s="92"/>
      <c r="LX388" s="92"/>
      <c r="LY388" s="92"/>
      <c r="LZ388" s="92"/>
      <c r="MA388" s="92"/>
      <c r="MB388" s="92"/>
      <c r="MC388" s="92"/>
      <c r="MD388" s="92"/>
      <c r="ME388" s="92"/>
      <c r="MF388" s="92"/>
      <c r="MG388" s="92"/>
      <c r="MH388" s="92"/>
      <c r="MI388" s="92"/>
      <c r="MJ388" s="92"/>
      <c r="MK388" s="92"/>
      <c r="ML388" s="92"/>
      <c r="MM388" s="92"/>
      <c r="MN388" s="92"/>
      <c r="MO388" s="92"/>
      <c r="MP388" s="92"/>
      <c r="MQ388" s="92"/>
      <c r="MR388" s="92"/>
      <c r="MS388" s="92"/>
      <c r="MT388" s="92"/>
      <c r="MU388" s="92"/>
      <c r="MV388" s="92"/>
      <c r="MW388" s="92"/>
      <c r="MX388" s="92"/>
      <c r="MY388" s="92"/>
      <c r="MZ388" s="92"/>
      <c r="NA388" s="92"/>
      <c r="NB388" s="92"/>
      <c r="NC388" s="92"/>
      <c r="ND388" s="92"/>
      <c r="NE388" s="92"/>
      <c r="NF388" s="92"/>
      <c r="NG388" s="92"/>
      <c r="NH388" s="92"/>
      <c r="NI388" s="92"/>
      <c r="NJ388" s="92"/>
      <c r="NK388" s="92"/>
      <c r="NL388" s="92"/>
      <c r="NM388" s="92"/>
      <c r="NN388" s="92"/>
      <c r="NO388" s="92"/>
      <c r="NP388" s="92"/>
      <c r="NQ388" s="92"/>
      <c r="NR388" s="92"/>
      <c r="NS388" s="92"/>
      <c r="NT388" s="92"/>
      <c r="NU388" s="92"/>
      <c r="NV388" s="92"/>
      <c r="NW388" s="92"/>
      <c r="NX388" s="92"/>
      <c r="NY388" s="92"/>
      <c r="NZ388" s="92"/>
      <c r="OA388" s="92"/>
      <c r="OB388" s="92"/>
      <c r="OC388" s="92"/>
      <c r="OD388" s="92"/>
      <c r="OE388" s="92"/>
      <c r="OF388" s="92"/>
      <c r="OG388" s="92"/>
      <c r="OH388" s="92"/>
      <c r="OI388" s="92"/>
      <c r="OJ388" s="92"/>
      <c r="OK388" s="92"/>
      <c r="OL388" s="92"/>
      <c r="OM388" s="92"/>
      <c r="ON388" s="92"/>
      <c r="OO388" s="92"/>
      <c r="OP388" s="92"/>
      <c r="OQ388" s="92"/>
      <c r="OR388" s="92"/>
      <c r="OS388" s="92"/>
      <c r="OT388" s="92"/>
      <c r="OU388" s="92"/>
      <c r="OV388" s="92"/>
      <c r="OW388" s="92"/>
      <c r="OX388" s="92"/>
      <c r="OY388" s="92"/>
      <c r="OZ388" s="92"/>
      <c r="PA388" s="92"/>
      <c r="PB388" s="92"/>
      <c r="PC388" s="92"/>
      <c r="PD388" s="92"/>
      <c r="PE388" s="92"/>
      <c r="PF388" s="92"/>
      <c r="PG388" s="92"/>
      <c r="PH388" s="92"/>
      <c r="PI388" s="92"/>
      <c r="PJ388" s="92"/>
      <c r="PK388" s="92"/>
      <c r="PL388" s="92"/>
      <c r="PM388" s="92"/>
      <c r="PN388" s="92"/>
      <c r="PO388" s="92"/>
      <c r="PP388" s="92"/>
      <c r="PQ388" s="92"/>
      <c r="PR388" s="92"/>
      <c r="PS388" s="92"/>
      <c r="PT388" s="92"/>
      <c r="PU388" s="92"/>
      <c r="PV388" s="92"/>
      <c r="PW388" s="92"/>
      <c r="PX388" s="92"/>
      <c r="PY388" s="92"/>
      <c r="PZ388" s="92"/>
      <c r="QA388" s="92"/>
      <c r="QB388" s="92"/>
      <c r="QC388" s="92"/>
      <c r="QD388" s="92"/>
      <c r="QE388" s="92"/>
      <c r="QF388" s="92"/>
      <c r="QG388" s="92"/>
      <c r="QH388" s="92"/>
      <c r="QI388" s="92"/>
      <c r="QJ388" s="92"/>
      <c r="QK388" s="92"/>
      <c r="QL388" s="92"/>
      <c r="QM388" s="92"/>
      <c r="QN388" s="92"/>
      <c r="QO388" s="92"/>
      <c r="QP388" s="92"/>
      <c r="QQ388" s="92"/>
      <c r="QR388" s="92"/>
      <c r="QS388" s="92"/>
      <c r="QT388" s="92"/>
      <c r="QU388" s="92"/>
      <c r="QV388" s="92"/>
      <c r="QW388" s="92"/>
      <c r="QX388" s="92"/>
      <c r="QY388" s="92"/>
      <c r="QZ388" s="92"/>
      <c r="RA388" s="92"/>
      <c r="RB388" s="92"/>
      <c r="RC388" s="92"/>
      <c r="RD388" s="92"/>
      <c r="RE388" s="92"/>
      <c r="RF388" s="92"/>
      <c r="RG388" s="92"/>
      <c r="RH388" s="92"/>
      <c r="RI388" s="92"/>
      <c r="RJ388" s="92"/>
      <c r="RK388" s="92"/>
      <c r="RL388" s="92"/>
      <c r="RM388" s="92"/>
      <c r="RN388" s="92"/>
      <c r="RO388" s="92"/>
      <c r="RP388" s="92"/>
      <c r="RQ388" s="92"/>
      <c r="RR388" s="92"/>
      <c r="RS388" s="92"/>
      <c r="RT388" s="92"/>
      <c r="RU388" s="92"/>
      <c r="RV388" s="92"/>
      <c r="RW388" s="92"/>
      <c r="RX388" s="92"/>
      <c r="RY388" s="92"/>
      <c r="RZ388" s="92"/>
      <c r="SA388" s="92"/>
      <c r="SB388" s="92"/>
      <c r="SC388" s="92"/>
      <c r="SD388" s="92"/>
      <c r="SE388" s="92"/>
      <c r="SF388" s="92"/>
      <c r="SG388" s="92"/>
      <c r="SH388" s="92"/>
      <c r="SI388" s="92"/>
      <c r="SJ388" s="92"/>
      <c r="SK388" s="92"/>
      <c r="SL388" s="92"/>
      <c r="SM388" s="92"/>
      <c r="SN388" s="92"/>
      <c r="SO388" s="92"/>
      <c r="SP388" s="92"/>
      <c r="SQ388" s="92"/>
      <c r="SR388" s="92"/>
      <c r="SS388" s="92"/>
      <c r="ST388" s="92"/>
      <c r="SU388" s="92"/>
      <c r="SV388" s="92"/>
      <c r="SW388" s="92"/>
      <c r="SX388" s="92"/>
      <c r="SY388" s="92"/>
      <c r="SZ388" s="92"/>
      <c r="TA388" s="92"/>
      <c r="TB388" s="92"/>
      <c r="TC388" s="92"/>
      <c r="TD388" s="92"/>
      <c r="TE388" s="92"/>
      <c r="TF388" s="92"/>
      <c r="TG388" s="92"/>
      <c r="TH388" s="92"/>
      <c r="TI388" s="92"/>
      <c r="TJ388" s="92"/>
      <c r="TK388" s="92"/>
      <c r="TL388" s="92"/>
      <c r="TM388" s="92"/>
      <c r="TN388" s="92"/>
      <c r="TO388" s="92"/>
      <c r="TP388" s="92"/>
      <c r="TQ388" s="92"/>
      <c r="TR388" s="92"/>
      <c r="TS388" s="92"/>
      <c r="TT388" s="92"/>
      <c r="TU388" s="92"/>
      <c r="TV388" s="92"/>
      <c r="TW388" s="92"/>
      <c r="TX388" s="92"/>
      <c r="TY388" s="92"/>
      <c r="TZ388" s="92"/>
      <c r="UA388" s="92"/>
      <c r="UB388" s="92"/>
      <c r="UC388" s="92"/>
      <c r="UD388" s="92"/>
      <c r="UE388" s="92"/>
      <c r="UF388" s="92"/>
      <c r="UG388" s="92"/>
      <c r="UH388" s="92"/>
      <c r="UI388" s="92"/>
      <c r="UJ388" s="92"/>
      <c r="UK388" s="92"/>
      <c r="UL388" s="92"/>
      <c r="UM388" s="92"/>
      <c r="UN388" s="92"/>
      <c r="UO388" s="92"/>
      <c r="UP388" s="92"/>
      <c r="UQ388" s="92"/>
      <c r="UR388" s="92"/>
      <c r="US388" s="92"/>
      <c r="UT388" s="92"/>
      <c r="UU388" s="92"/>
      <c r="UV388" s="92"/>
      <c r="UW388" s="92"/>
      <c r="UX388" s="92"/>
      <c r="UY388" s="92"/>
      <c r="UZ388" s="92"/>
      <c r="VA388" s="92"/>
      <c r="VB388" s="92"/>
      <c r="VC388" s="92"/>
      <c r="VD388" s="92"/>
      <c r="VE388" s="92"/>
      <c r="VF388" s="92"/>
      <c r="VG388" s="92"/>
      <c r="VH388" s="92"/>
      <c r="VI388" s="92"/>
      <c r="VJ388" s="92"/>
      <c r="VK388" s="92"/>
      <c r="VL388" s="92"/>
      <c r="VM388" s="92"/>
      <c r="VN388" s="92"/>
      <c r="VO388" s="92"/>
      <c r="VP388" s="92"/>
      <c r="VQ388" s="92"/>
      <c r="VR388" s="92"/>
      <c r="VS388" s="92"/>
      <c r="VT388" s="92"/>
      <c r="VU388" s="92"/>
      <c r="VV388" s="92"/>
      <c r="VW388" s="92"/>
      <c r="VX388" s="92"/>
      <c r="VY388" s="92"/>
      <c r="VZ388" s="92"/>
      <c r="WA388" s="92"/>
      <c r="WB388" s="92"/>
      <c r="WC388" s="92"/>
      <c r="WD388" s="92"/>
      <c r="WE388" s="92"/>
      <c r="WF388" s="92"/>
      <c r="WG388" s="92"/>
      <c r="WH388" s="92"/>
      <c r="WI388" s="92"/>
      <c r="WJ388" s="92"/>
      <c r="WK388" s="92"/>
      <c r="WL388" s="92"/>
      <c r="WM388" s="92"/>
      <c r="WN388" s="92"/>
      <c r="WO388" s="92"/>
      <c r="WP388" s="92"/>
      <c r="WQ388" s="92"/>
      <c r="WR388" s="92"/>
      <c r="WS388" s="92"/>
      <c r="WT388" s="92"/>
      <c r="WU388" s="92"/>
      <c r="WV388" s="92"/>
      <c r="WW388" s="92"/>
      <c r="WX388" s="92"/>
      <c r="WY388" s="92"/>
      <c r="WZ388" s="92"/>
      <c r="XA388" s="92"/>
      <c r="XB388" s="92"/>
      <c r="XC388" s="92"/>
      <c r="XD388" s="92"/>
      <c r="XE388" s="92"/>
      <c r="XF388" s="92"/>
      <c r="XG388" s="92"/>
      <c r="XH388" s="92"/>
      <c r="XI388" s="92"/>
      <c r="XJ388" s="92"/>
      <c r="XK388" s="92"/>
      <c r="XL388" s="92"/>
      <c r="XM388" s="92"/>
      <c r="XN388" s="92"/>
      <c r="XO388" s="92"/>
      <c r="XP388" s="92"/>
      <c r="XQ388" s="92"/>
      <c r="XR388" s="92"/>
      <c r="XS388" s="92"/>
      <c r="XT388" s="92"/>
      <c r="XU388" s="92"/>
      <c r="XV388" s="92"/>
      <c r="XW388" s="92"/>
      <c r="XX388" s="92"/>
      <c r="XY388" s="92"/>
      <c r="XZ388" s="92"/>
      <c r="YA388" s="92"/>
      <c r="YB388" s="92"/>
      <c r="YC388" s="92"/>
      <c r="YD388" s="92"/>
      <c r="YE388" s="92"/>
      <c r="YF388" s="92"/>
      <c r="YG388" s="92"/>
      <c r="YH388" s="92"/>
      <c r="YI388" s="92"/>
      <c r="YJ388" s="92"/>
      <c r="YK388" s="92"/>
      <c r="YL388" s="92"/>
      <c r="YM388" s="92"/>
      <c r="YN388" s="92"/>
      <c r="YO388" s="92"/>
      <c r="YP388" s="92"/>
      <c r="YQ388" s="92"/>
      <c r="YR388" s="92"/>
      <c r="YS388" s="92"/>
      <c r="YT388" s="92"/>
      <c r="YU388" s="92"/>
      <c r="YV388" s="92"/>
      <c r="YW388" s="92"/>
      <c r="YX388" s="92"/>
      <c r="YY388" s="92"/>
      <c r="YZ388" s="92"/>
      <c r="ZA388" s="92"/>
      <c r="ZB388" s="92"/>
      <c r="ZC388" s="92"/>
      <c r="ZD388" s="92"/>
      <c r="ZE388" s="92"/>
      <c r="ZF388" s="92"/>
      <c r="ZG388" s="92"/>
      <c r="ZH388" s="92"/>
      <c r="ZI388" s="92"/>
      <c r="ZJ388" s="92"/>
      <c r="ZK388" s="92"/>
      <c r="ZL388" s="92"/>
      <c r="ZM388" s="92"/>
      <c r="ZN388" s="92"/>
      <c r="ZO388" s="92"/>
      <c r="ZP388" s="92"/>
      <c r="ZQ388" s="92"/>
      <c r="ZR388" s="92"/>
      <c r="ZS388" s="92"/>
      <c r="ZT388" s="92"/>
      <c r="ZU388" s="92"/>
      <c r="ZV388" s="92"/>
      <c r="ZW388" s="92"/>
      <c r="ZX388" s="92"/>
      <c r="ZY388" s="92"/>
      <c r="ZZ388" s="92"/>
      <c r="AAA388" s="92"/>
      <c r="AAB388" s="92"/>
      <c r="AAC388" s="92"/>
      <c r="AAD388" s="92"/>
      <c r="AAE388" s="92"/>
      <c r="AAF388" s="92"/>
      <c r="AAG388" s="92"/>
      <c r="AAH388" s="92"/>
      <c r="AAI388" s="92"/>
      <c r="AAJ388" s="92"/>
      <c r="AAK388" s="92"/>
      <c r="AAL388" s="92"/>
      <c r="AAM388" s="92"/>
      <c r="AAN388" s="92"/>
      <c r="AAO388" s="92"/>
      <c r="AAP388" s="92"/>
      <c r="AAQ388" s="92"/>
      <c r="AAR388" s="92"/>
      <c r="AAS388" s="92"/>
      <c r="AAT388" s="92"/>
      <c r="AAU388" s="92"/>
      <c r="AAV388" s="92"/>
      <c r="AAW388" s="92"/>
      <c r="AAX388" s="92"/>
      <c r="AAY388" s="92"/>
      <c r="AAZ388" s="92"/>
      <c r="ABA388" s="92"/>
      <c r="ABB388" s="92"/>
      <c r="ABC388" s="92"/>
      <c r="ABD388" s="92"/>
      <c r="ABE388" s="92"/>
      <c r="ABF388" s="92"/>
      <c r="ABG388" s="92"/>
      <c r="ABH388" s="92"/>
      <c r="ABI388" s="92"/>
      <c r="ABJ388" s="92"/>
      <c r="ABK388" s="92"/>
      <c r="ABL388" s="92"/>
      <c r="ABM388" s="92"/>
      <c r="ABN388" s="92"/>
      <c r="ABO388" s="92"/>
      <c r="ABP388" s="92"/>
      <c r="ABQ388" s="92"/>
      <c r="ABR388" s="92"/>
      <c r="ABS388" s="92"/>
      <c r="ABT388" s="92"/>
      <c r="ABU388" s="92"/>
      <c r="ABV388" s="92"/>
      <c r="ABW388" s="92"/>
      <c r="ABX388" s="92"/>
      <c r="ABY388" s="92"/>
      <c r="ABZ388" s="92"/>
      <c r="ACA388" s="92"/>
      <c r="ACB388" s="92"/>
      <c r="ACC388" s="92"/>
      <c r="ACD388" s="92"/>
      <c r="ACE388" s="92"/>
      <c r="ACF388" s="92"/>
      <c r="ACG388" s="92"/>
      <c r="ACH388" s="92"/>
      <c r="ACI388" s="92"/>
      <c r="ACJ388" s="92"/>
      <c r="ACK388" s="92"/>
      <c r="ACL388" s="92"/>
      <c r="ACM388" s="92"/>
      <c r="ACN388" s="92"/>
      <c r="ACO388" s="92"/>
      <c r="ACP388" s="92"/>
      <c r="ACQ388" s="92"/>
      <c r="ACR388" s="92"/>
      <c r="ACS388" s="92"/>
      <c r="ACT388" s="92"/>
      <c r="ACU388" s="92"/>
      <c r="ACV388" s="92"/>
      <c r="ACW388" s="92"/>
      <c r="ACX388" s="92"/>
      <c r="ACY388" s="92"/>
      <c r="ACZ388" s="92"/>
      <c r="ADA388" s="92"/>
      <c r="ADB388" s="92"/>
      <c r="ADC388" s="92"/>
      <c r="ADD388" s="92"/>
      <c r="ADE388" s="92"/>
      <c r="ADF388" s="92"/>
      <c r="ADG388" s="92"/>
      <c r="ADH388" s="92"/>
      <c r="ADI388" s="92"/>
      <c r="ADJ388" s="92"/>
      <c r="ADK388" s="92"/>
      <c r="ADL388" s="92"/>
      <c r="ADM388" s="92"/>
      <c r="ADN388" s="92"/>
      <c r="ADO388" s="92"/>
      <c r="ADP388" s="92"/>
      <c r="ADQ388" s="92"/>
      <c r="ADR388" s="92"/>
      <c r="ADS388" s="92"/>
      <c r="ADT388" s="92"/>
      <c r="ADU388" s="92"/>
      <c r="ADV388" s="92"/>
      <c r="ADW388" s="92"/>
      <c r="ADX388" s="92"/>
      <c r="ADY388" s="92"/>
      <c r="ADZ388" s="92"/>
      <c r="AEA388" s="92"/>
      <c r="AEB388" s="92"/>
      <c r="AEC388" s="92"/>
      <c r="AED388" s="92"/>
      <c r="AEE388" s="92"/>
      <c r="AEF388" s="92"/>
      <c r="AEG388" s="92"/>
      <c r="AEH388" s="92"/>
      <c r="AEI388" s="92"/>
      <c r="AEJ388" s="92"/>
      <c r="AEK388" s="92"/>
      <c r="AEL388" s="92"/>
      <c r="AEM388" s="92"/>
      <c r="AEN388" s="92"/>
      <c r="AEO388" s="92"/>
      <c r="AEP388" s="92"/>
      <c r="AEQ388" s="92"/>
      <c r="AER388" s="92"/>
      <c r="AES388" s="92"/>
      <c r="AET388" s="92"/>
      <c r="AEU388" s="92"/>
      <c r="AEV388" s="92"/>
      <c r="AEW388" s="92"/>
      <c r="AEX388" s="92"/>
      <c r="AEY388" s="92"/>
      <c r="AEZ388" s="92"/>
      <c r="AFA388" s="92"/>
      <c r="AFB388" s="92"/>
      <c r="AFC388" s="92"/>
      <c r="AFD388" s="92"/>
      <c r="AFE388" s="92"/>
      <c r="AFF388" s="92"/>
      <c r="AFG388" s="92"/>
      <c r="AFH388" s="92"/>
      <c r="AFI388" s="92"/>
      <c r="AFJ388" s="92"/>
      <c r="AFK388" s="92"/>
      <c r="AFL388" s="92"/>
      <c r="AFM388" s="92"/>
      <c r="AFN388" s="92"/>
      <c r="AFO388" s="92"/>
      <c r="AFP388" s="92"/>
      <c r="AFQ388" s="92"/>
      <c r="AFR388" s="92"/>
      <c r="AFS388" s="92"/>
      <c r="AFT388" s="92"/>
      <c r="AFU388" s="92"/>
      <c r="AFV388" s="92"/>
      <c r="AFW388" s="92"/>
      <c r="AFX388" s="92"/>
      <c r="AFY388" s="92"/>
      <c r="AFZ388" s="92"/>
      <c r="AGA388" s="92"/>
      <c r="AGB388" s="92"/>
      <c r="AGC388" s="92"/>
      <c r="AGD388" s="92"/>
      <c r="AGE388" s="92"/>
      <c r="AGF388" s="92"/>
      <c r="AGG388" s="92"/>
      <c r="AGH388" s="92"/>
      <c r="AGI388" s="92"/>
      <c r="AGJ388" s="92"/>
      <c r="AGK388" s="92"/>
      <c r="AGL388" s="92"/>
      <c r="AGM388" s="92"/>
      <c r="AGN388" s="92"/>
      <c r="AGO388" s="92"/>
      <c r="AGP388" s="92"/>
      <c r="AGQ388" s="92"/>
      <c r="AGR388" s="92"/>
      <c r="AGS388" s="92"/>
      <c r="AGT388" s="92"/>
      <c r="AGU388" s="92"/>
      <c r="AGV388" s="92"/>
      <c r="AGW388" s="92"/>
      <c r="AGX388" s="92"/>
      <c r="AGY388" s="92"/>
      <c r="AGZ388" s="92"/>
      <c r="AHA388" s="92"/>
      <c r="AHB388" s="92"/>
      <c r="AHC388" s="92"/>
      <c r="AHD388" s="92"/>
      <c r="AHE388" s="92"/>
      <c r="AHF388" s="92"/>
      <c r="AHG388" s="92"/>
      <c r="AHH388" s="92"/>
      <c r="AHI388" s="92"/>
      <c r="AHJ388" s="92"/>
      <c r="AHK388" s="92"/>
      <c r="AHL388" s="92"/>
      <c r="AHM388" s="92"/>
      <c r="AHN388" s="92"/>
      <c r="AHO388" s="92"/>
      <c r="AHP388" s="92"/>
      <c r="AHQ388" s="92"/>
      <c r="AHR388" s="92"/>
      <c r="AHS388" s="92"/>
      <c r="AHT388" s="92"/>
      <c r="AHU388" s="92"/>
      <c r="AHV388" s="92"/>
      <c r="AHW388" s="92"/>
      <c r="AHX388" s="92"/>
      <c r="AHY388" s="92"/>
      <c r="AHZ388" s="92"/>
      <c r="AIA388" s="92"/>
      <c r="AIB388" s="92"/>
      <c r="AIC388" s="92"/>
      <c r="AID388" s="92"/>
      <c r="AIE388" s="92"/>
      <c r="AIF388" s="92"/>
      <c r="AIG388" s="92"/>
      <c r="AIH388" s="92"/>
      <c r="AII388" s="92"/>
      <c r="AIJ388" s="92"/>
      <c r="AIK388" s="92"/>
      <c r="AIL388" s="92"/>
      <c r="AIM388" s="92"/>
      <c r="AIN388" s="92"/>
      <c r="AIO388" s="92"/>
      <c r="AIP388" s="92"/>
      <c r="AIQ388" s="92"/>
      <c r="AIR388" s="92"/>
      <c r="AIS388" s="92"/>
      <c r="AIT388" s="92"/>
      <c r="AIU388" s="92"/>
      <c r="AIV388" s="92"/>
      <c r="AIW388" s="92"/>
      <c r="AIX388" s="92"/>
      <c r="AIY388" s="92"/>
      <c r="AIZ388" s="92"/>
      <c r="AJA388" s="92"/>
      <c r="AJB388" s="92"/>
      <c r="AJC388" s="92"/>
      <c r="AJD388" s="92"/>
      <c r="AJE388" s="92"/>
      <c r="AJF388" s="92"/>
      <c r="AJG388" s="92"/>
      <c r="AJH388" s="92"/>
      <c r="AJI388" s="92"/>
      <c r="AJJ388" s="92"/>
      <c r="AJK388" s="92"/>
    </row>
    <row r="389" spans="1:947" s="515" customFormat="1" ht="12.75" customHeight="1">
      <c r="A389" s="93"/>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c r="CM389" s="92"/>
      <c r="CN389" s="92"/>
      <c r="CO389" s="92"/>
      <c r="CP389" s="92"/>
      <c r="CQ389" s="92"/>
      <c r="CR389" s="92"/>
      <c r="CS389" s="92"/>
      <c r="CT389" s="92"/>
      <c r="CU389" s="92"/>
      <c r="CV389" s="92"/>
      <c r="CW389" s="92"/>
      <c r="CX389" s="92"/>
      <c r="CY389" s="92"/>
      <c r="CZ389" s="92"/>
      <c r="DA389" s="92"/>
      <c r="DB389" s="92"/>
      <c r="DC389" s="92"/>
      <c r="DD389" s="92"/>
      <c r="DE389" s="92"/>
      <c r="DF389" s="92"/>
      <c r="DG389" s="92"/>
      <c r="DH389" s="92"/>
      <c r="DI389" s="92"/>
      <c r="DJ389" s="92"/>
      <c r="DK389" s="92"/>
      <c r="DL389" s="92"/>
      <c r="DM389" s="92"/>
      <c r="DN389" s="92"/>
      <c r="DO389" s="92"/>
      <c r="DP389" s="92"/>
      <c r="DQ389" s="92"/>
      <c r="DR389" s="92"/>
      <c r="DS389" s="92"/>
      <c r="DT389" s="92"/>
      <c r="DU389" s="92"/>
      <c r="DV389" s="92"/>
      <c r="DW389" s="92"/>
      <c r="DX389" s="92"/>
      <c r="DY389" s="92"/>
      <c r="DZ389" s="92"/>
      <c r="EA389" s="92"/>
      <c r="EB389" s="92"/>
      <c r="EC389" s="92"/>
      <c r="ED389" s="92"/>
      <c r="EE389" s="92"/>
      <c r="EF389" s="92"/>
      <c r="EG389" s="92"/>
      <c r="EH389" s="92"/>
      <c r="EI389" s="92"/>
      <c r="EJ389" s="92"/>
      <c r="EK389" s="92"/>
      <c r="EL389" s="92"/>
      <c r="EM389" s="92"/>
      <c r="EN389" s="92"/>
      <c r="EO389" s="92"/>
      <c r="EP389" s="92"/>
      <c r="EQ389" s="92"/>
      <c r="ER389" s="92"/>
      <c r="ES389" s="92"/>
      <c r="ET389" s="92"/>
      <c r="EU389" s="92"/>
      <c r="EV389" s="92"/>
      <c r="EW389" s="92"/>
      <c r="EX389" s="92"/>
      <c r="EY389" s="92"/>
      <c r="EZ389" s="92"/>
      <c r="FA389" s="92"/>
      <c r="FB389" s="92"/>
      <c r="FC389" s="92"/>
      <c r="FD389" s="92"/>
      <c r="FE389" s="92"/>
      <c r="FF389" s="92"/>
      <c r="FG389" s="92"/>
      <c r="FH389" s="92"/>
      <c r="FI389" s="92"/>
      <c r="FJ389" s="92"/>
      <c r="FK389" s="92"/>
      <c r="FL389" s="92"/>
      <c r="FM389" s="92"/>
      <c r="FN389" s="92"/>
      <c r="FO389" s="92"/>
      <c r="FP389" s="92"/>
      <c r="FQ389" s="92"/>
      <c r="FR389" s="92"/>
      <c r="FS389" s="92"/>
      <c r="FT389" s="92"/>
      <c r="FU389" s="92"/>
      <c r="FV389" s="92"/>
      <c r="FW389" s="92"/>
      <c r="FX389" s="92"/>
      <c r="FY389" s="92"/>
      <c r="FZ389" s="92"/>
      <c r="GA389" s="92"/>
      <c r="GB389" s="92"/>
      <c r="GC389" s="92"/>
      <c r="GD389" s="92"/>
      <c r="GE389" s="92"/>
      <c r="GF389" s="92"/>
      <c r="GG389" s="92"/>
      <c r="GH389" s="92"/>
      <c r="GI389" s="92"/>
      <c r="GJ389" s="92"/>
      <c r="GK389" s="92"/>
      <c r="GL389" s="92"/>
      <c r="GM389" s="92"/>
      <c r="GN389" s="92"/>
      <c r="GO389" s="92"/>
      <c r="GP389" s="92"/>
      <c r="GQ389" s="92"/>
      <c r="GR389" s="92"/>
      <c r="GS389" s="92"/>
      <c r="GT389" s="92"/>
      <c r="GU389" s="92"/>
      <c r="GV389" s="92"/>
      <c r="GW389" s="92"/>
      <c r="GX389" s="92"/>
      <c r="GY389" s="92"/>
      <c r="GZ389" s="92"/>
      <c r="HA389" s="92"/>
      <c r="HB389" s="92"/>
      <c r="HC389" s="92"/>
      <c r="HD389" s="92"/>
      <c r="HE389" s="92"/>
      <c r="HF389" s="92"/>
      <c r="HG389" s="92"/>
      <c r="HH389" s="92"/>
      <c r="HI389" s="92"/>
      <c r="HJ389" s="92"/>
      <c r="HK389" s="92"/>
      <c r="HL389" s="92"/>
      <c r="HM389" s="92"/>
      <c r="HN389" s="92"/>
      <c r="HO389" s="92"/>
      <c r="HP389" s="92"/>
      <c r="HQ389" s="92"/>
      <c r="HR389" s="92"/>
      <c r="HS389" s="92"/>
      <c r="HT389" s="92"/>
      <c r="HU389" s="92"/>
      <c r="HV389" s="92"/>
      <c r="HW389" s="92"/>
      <c r="HX389" s="92"/>
      <c r="HY389" s="92"/>
      <c r="HZ389" s="92"/>
      <c r="IA389" s="92"/>
      <c r="IB389" s="92"/>
      <c r="IC389" s="92"/>
      <c r="ID389" s="92"/>
      <c r="IE389" s="92"/>
      <c r="IF389" s="92"/>
      <c r="IG389" s="92"/>
      <c r="IH389" s="92"/>
      <c r="II389" s="92"/>
      <c r="IJ389" s="92"/>
      <c r="IK389" s="92"/>
      <c r="IL389" s="92"/>
      <c r="IM389" s="92"/>
      <c r="IN389" s="92"/>
      <c r="IO389" s="92"/>
      <c r="IP389" s="92"/>
      <c r="IQ389" s="92"/>
      <c r="IR389" s="92"/>
      <c r="IS389" s="92"/>
      <c r="IT389" s="92"/>
      <c r="IU389" s="92"/>
      <c r="IV389" s="92"/>
      <c r="IW389" s="92"/>
      <c r="IX389" s="92"/>
      <c r="IY389" s="92"/>
      <c r="IZ389" s="92"/>
      <c r="JA389" s="92"/>
      <c r="JB389" s="92"/>
      <c r="JC389" s="92"/>
      <c r="JD389" s="92"/>
      <c r="JE389" s="92"/>
      <c r="JF389" s="92"/>
      <c r="JG389" s="92"/>
      <c r="JH389" s="92"/>
      <c r="JI389" s="92"/>
      <c r="JJ389" s="92"/>
      <c r="JK389" s="92"/>
      <c r="JL389" s="92"/>
      <c r="JM389" s="92"/>
      <c r="JN389" s="92"/>
      <c r="JO389" s="92"/>
      <c r="JP389" s="92"/>
      <c r="JQ389" s="92"/>
      <c r="JR389" s="92"/>
      <c r="JS389" s="92"/>
      <c r="JT389" s="92"/>
      <c r="JU389" s="92"/>
      <c r="JV389" s="92"/>
      <c r="JW389" s="92"/>
      <c r="JX389" s="92"/>
      <c r="JY389" s="92"/>
      <c r="JZ389" s="92"/>
      <c r="KA389" s="92"/>
      <c r="KB389" s="92"/>
      <c r="KC389" s="92"/>
      <c r="KD389" s="92"/>
      <c r="KE389" s="92"/>
      <c r="KF389" s="92"/>
      <c r="KG389" s="92"/>
      <c r="KH389" s="92"/>
      <c r="KI389" s="92"/>
      <c r="KJ389" s="92"/>
      <c r="KK389" s="92"/>
      <c r="KL389" s="92"/>
      <c r="KM389" s="92"/>
      <c r="KN389" s="92"/>
      <c r="KO389" s="92"/>
      <c r="KP389" s="92"/>
      <c r="KQ389" s="92"/>
      <c r="KR389" s="92"/>
      <c r="KS389" s="92"/>
      <c r="KT389" s="92"/>
      <c r="KU389" s="92"/>
      <c r="KV389" s="92"/>
      <c r="KW389" s="92"/>
      <c r="KX389" s="92"/>
      <c r="KY389" s="92"/>
      <c r="KZ389" s="92"/>
      <c r="LA389" s="92"/>
      <c r="LB389" s="92"/>
      <c r="LC389" s="92"/>
      <c r="LD389" s="92"/>
      <c r="LE389" s="92"/>
      <c r="LF389" s="92"/>
      <c r="LG389" s="92"/>
      <c r="LH389" s="92"/>
      <c r="LI389" s="92"/>
      <c r="LJ389" s="92"/>
      <c r="LK389" s="92"/>
      <c r="LL389" s="92"/>
      <c r="LM389" s="92"/>
      <c r="LN389" s="92"/>
      <c r="LO389" s="92"/>
      <c r="LP389" s="92"/>
      <c r="LQ389" s="92"/>
      <c r="LR389" s="92"/>
      <c r="LS389" s="92"/>
      <c r="LT389" s="92"/>
      <c r="LU389" s="92"/>
      <c r="LV389" s="92"/>
      <c r="LW389" s="92"/>
      <c r="LX389" s="92"/>
      <c r="LY389" s="92"/>
      <c r="LZ389" s="92"/>
      <c r="MA389" s="92"/>
      <c r="MB389" s="92"/>
      <c r="MC389" s="92"/>
      <c r="MD389" s="92"/>
      <c r="ME389" s="92"/>
      <c r="MF389" s="92"/>
      <c r="MG389" s="92"/>
      <c r="MH389" s="92"/>
      <c r="MI389" s="92"/>
      <c r="MJ389" s="92"/>
      <c r="MK389" s="92"/>
      <c r="ML389" s="92"/>
      <c r="MM389" s="92"/>
      <c r="MN389" s="92"/>
      <c r="MO389" s="92"/>
      <c r="MP389" s="92"/>
      <c r="MQ389" s="92"/>
      <c r="MR389" s="92"/>
      <c r="MS389" s="92"/>
      <c r="MT389" s="92"/>
      <c r="MU389" s="92"/>
      <c r="MV389" s="92"/>
      <c r="MW389" s="92"/>
      <c r="MX389" s="92"/>
      <c r="MY389" s="92"/>
      <c r="MZ389" s="92"/>
      <c r="NA389" s="92"/>
      <c r="NB389" s="92"/>
      <c r="NC389" s="92"/>
      <c r="ND389" s="92"/>
      <c r="NE389" s="92"/>
      <c r="NF389" s="92"/>
      <c r="NG389" s="92"/>
      <c r="NH389" s="92"/>
      <c r="NI389" s="92"/>
      <c r="NJ389" s="92"/>
      <c r="NK389" s="92"/>
      <c r="NL389" s="92"/>
      <c r="NM389" s="92"/>
      <c r="NN389" s="92"/>
      <c r="NO389" s="92"/>
      <c r="NP389" s="92"/>
      <c r="NQ389" s="92"/>
      <c r="NR389" s="92"/>
      <c r="NS389" s="92"/>
      <c r="NT389" s="92"/>
      <c r="NU389" s="92"/>
      <c r="NV389" s="92"/>
      <c r="NW389" s="92"/>
      <c r="NX389" s="92"/>
      <c r="NY389" s="92"/>
      <c r="NZ389" s="92"/>
      <c r="OA389" s="92"/>
      <c r="OB389" s="92"/>
      <c r="OC389" s="92"/>
      <c r="OD389" s="92"/>
      <c r="OE389" s="92"/>
      <c r="OF389" s="92"/>
      <c r="OG389" s="92"/>
      <c r="OH389" s="92"/>
      <c r="OI389" s="92"/>
      <c r="OJ389" s="92"/>
      <c r="OK389" s="92"/>
      <c r="OL389" s="92"/>
      <c r="OM389" s="92"/>
      <c r="ON389" s="92"/>
      <c r="OO389" s="92"/>
      <c r="OP389" s="92"/>
      <c r="OQ389" s="92"/>
      <c r="OR389" s="92"/>
      <c r="OS389" s="92"/>
      <c r="OT389" s="92"/>
      <c r="OU389" s="92"/>
      <c r="OV389" s="92"/>
      <c r="OW389" s="92"/>
      <c r="OX389" s="92"/>
      <c r="OY389" s="92"/>
      <c r="OZ389" s="92"/>
      <c r="PA389" s="92"/>
      <c r="PB389" s="92"/>
      <c r="PC389" s="92"/>
      <c r="PD389" s="92"/>
      <c r="PE389" s="92"/>
      <c r="PF389" s="92"/>
      <c r="PG389" s="92"/>
      <c r="PH389" s="92"/>
      <c r="PI389" s="92"/>
      <c r="PJ389" s="92"/>
      <c r="PK389" s="92"/>
      <c r="PL389" s="92"/>
      <c r="PM389" s="92"/>
      <c r="PN389" s="92"/>
      <c r="PO389" s="92"/>
      <c r="PP389" s="92"/>
      <c r="PQ389" s="92"/>
      <c r="PR389" s="92"/>
      <c r="PS389" s="92"/>
      <c r="PT389" s="92"/>
      <c r="PU389" s="92"/>
      <c r="PV389" s="92"/>
      <c r="PW389" s="92"/>
      <c r="PX389" s="92"/>
      <c r="PY389" s="92"/>
      <c r="PZ389" s="92"/>
      <c r="QA389" s="92"/>
      <c r="QB389" s="92"/>
      <c r="QC389" s="92"/>
      <c r="QD389" s="92"/>
      <c r="QE389" s="92"/>
      <c r="QF389" s="92"/>
      <c r="QG389" s="92"/>
      <c r="QH389" s="92"/>
      <c r="QI389" s="92"/>
      <c r="QJ389" s="92"/>
      <c r="QK389" s="92"/>
      <c r="QL389" s="92"/>
      <c r="QM389" s="92"/>
      <c r="QN389" s="92"/>
      <c r="QO389" s="92"/>
      <c r="QP389" s="92"/>
      <c r="QQ389" s="92"/>
      <c r="QR389" s="92"/>
      <c r="QS389" s="92"/>
      <c r="QT389" s="92"/>
      <c r="QU389" s="92"/>
      <c r="QV389" s="92"/>
      <c r="QW389" s="92"/>
      <c r="QX389" s="92"/>
      <c r="QY389" s="92"/>
      <c r="QZ389" s="92"/>
      <c r="RA389" s="92"/>
      <c r="RB389" s="92"/>
      <c r="RC389" s="92"/>
      <c r="RD389" s="92"/>
      <c r="RE389" s="92"/>
      <c r="RF389" s="92"/>
      <c r="RG389" s="92"/>
      <c r="RH389" s="92"/>
      <c r="RI389" s="92"/>
      <c r="RJ389" s="92"/>
      <c r="RK389" s="92"/>
      <c r="RL389" s="92"/>
      <c r="RM389" s="92"/>
      <c r="RN389" s="92"/>
      <c r="RO389" s="92"/>
      <c r="RP389" s="92"/>
      <c r="RQ389" s="92"/>
      <c r="RR389" s="92"/>
      <c r="RS389" s="92"/>
      <c r="RT389" s="92"/>
      <c r="RU389" s="92"/>
      <c r="RV389" s="92"/>
      <c r="RW389" s="92"/>
      <c r="RX389" s="92"/>
      <c r="RY389" s="92"/>
      <c r="RZ389" s="92"/>
      <c r="SA389" s="92"/>
      <c r="SB389" s="92"/>
      <c r="SC389" s="92"/>
      <c r="SD389" s="92"/>
      <c r="SE389" s="92"/>
      <c r="SF389" s="92"/>
      <c r="SG389" s="92"/>
      <c r="SH389" s="92"/>
      <c r="SI389" s="92"/>
      <c r="SJ389" s="92"/>
      <c r="SK389" s="92"/>
      <c r="SL389" s="92"/>
      <c r="SM389" s="92"/>
      <c r="SN389" s="92"/>
      <c r="SO389" s="92"/>
      <c r="SP389" s="92"/>
      <c r="SQ389" s="92"/>
      <c r="SR389" s="92"/>
      <c r="SS389" s="92"/>
      <c r="ST389" s="92"/>
      <c r="SU389" s="92"/>
      <c r="SV389" s="92"/>
      <c r="SW389" s="92"/>
      <c r="SX389" s="92"/>
      <c r="SY389" s="92"/>
      <c r="SZ389" s="92"/>
      <c r="TA389" s="92"/>
      <c r="TB389" s="92"/>
      <c r="TC389" s="92"/>
      <c r="TD389" s="92"/>
      <c r="TE389" s="92"/>
      <c r="TF389" s="92"/>
      <c r="TG389" s="92"/>
      <c r="TH389" s="92"/>
      <c r="TI389" s="92"/>
      <c r="TJ389" s="92"/>
      <c r="TK389" s="92"/>
      <c r="TL389" s="92"/>
      <c r="TM389" s="92"/>
      <c r="TN389" s="92"/>
      <c r="TO389" s="92"/>
      <c r="TP389" s="92"/>
      <c r="TQ389" s="92"/>
      <c r="TR389" s="92"/>
      <c r="TS389" s="92"/>
      <c r="TT389" s="92"/>
      <c r="TU389" s="92"/>
      <c r="TV389" s="92"/>
      <c r="TW389" s="92"/>
      <c r="TX389" s="92"/>
      <c r="TY389" s="92"/>
      <c r="TZ389" s="92"/>
      <c r="UA389" s="92"/>
      <c r="UB389" s="92"/>
      <c r="UC389" s="92"/>
      <c r="UD389" s="92"/>
      <c r="UE389" s="92"/>
      <c r="UF389" s="92"/>
      <c r="UG389" s="92"/>
      <c r="UH389" s="92"/>
      <c r="UI389" s="92"/>
      <c r="UJ389" s="92"/>
      <c r="UK389" s="92"/>
      <c r="UL389" s="92"/>
      <c r="UM389" s="92"/>
      <c r="UN389" s="92"/>
      <c r="UO389" s="92"/>
      <c r="UP389" s="92"/>
      <c r="UQ389" s="92"/>
      <c r="UR389" s="92"/>
      <c r="US389" s="92"/>
      <c r="UT389" s="92"/>
      <c r="UU389" s="92"/>
      <c r="UV389" s="92"/>
      <c r="UW389" s="92"/>
      <c r="UX389" s="92"/>
      <c r="UY389" s="92"/>
      <c r="UZ389" s="92"/>
      <c r="VA389" s="92"/>
      <c r="VB389" s="92"/>
      <c r="VC389" s="92"/>
      <c r="VD389" s="92"/>
      <c r="VE389" s="92"/>
      <c r="VF389" s="92"/>
      <c r="VG389" s="92"/>
      <c r="VH389" s="92"/>
      <c r="VI389" s="92"/>
      <c r="VJ389" s="92"/>
      <c r="VK389" s="92"/>
      <c r="VL389" s="92"/>
      <c r="VM389" s="92"/>
      <c r="VN389" s="92"/>
      <c r="VO389" s="92"/>
      <c r="VP389" s="92"/>
      <c r="VQ389" s="92"/>
      <c r="VR389" s="92"/>
      <c r="VS389" s="92"/>
      <c r="VT389" s="92"/>
      <c r="VU389" s="92"/>
      <c r="VV389" s="92"/>
      <c r="VW389" s="92"/>
      <c r="VX389" s="92"/>
      <c r="VY389" s="92"/>
      <c r="VZ389" s="92"/>
      <c r="WA389" s="92"/>
      <c r="WB389" s="92"/>
      <c r="WC389" s="92"/>
      <c r="WD389" s="92"/>
      <c r="WE389" s="92"/>
      <c r="WF389" s="92"/>
      <c r="WG389" s="92"/>
      <c r="WH389" s="92"/>
      <c r="WI389" s="92"/>
      <c r="WJ389" s="92"/>
      <c r="WK389" s="92"/>
      <c r="WL389" s="92"/>
      <c r="WM389" s="92"/>
      <c r="WN389" s="92"/>
      <c r="WO389" s="92"/>
      <c r="WP389" s="92"/>
      <c r="WQ389" s="92"/>
      <c r="WR389" s="92"/>
      <c r="WS389" s="92"/>
      <c r="WT389" s="92"/>
      <c r="WU389" s="92"/>
      <c r="WV389" s="92"/>
      <c r="WW389" s="92"/>
      <c r="WX389" s="92"/>
      <c r="WY389" s="92"/>
      <c r="WZ389" s="92"/>
      <c r="XA389" s="92"/>
      <c r="XB389" s="92"/>
      <c r="XC389" s="92"/>
      <c r="XD389" s="92"/>
      <c r="XE389" s="92"/>
      <c r="XF389" s="92"/>
      <c r="XG389" s="92"/>
      <c r="XH389" s="92"/>
      <c r="XI389" s="92"/>
      <c r="XJ389" s="92"/>
      <c r="XK389" s="92"/>
      <c r="XL389" s="92"/>
      <c r="XM389" s="92"/>
      <c r="XN389" s="92"/>
      <c r="XO389" s="92"/>
      <c r="XP389" s="92"/>
      <c r="XQ389" s="92"/>
      <c r="XR389" s="92"/>
      <c r="XS389" s="92"/>
      <c r="XT389" s="92"/>
      <c r="XU389" s="92"/>
      <c r="XV389" s="92"/>
      <c r="XW389" s="92"/>
      <c r="XX389" s="92"/>
      <c r="XY389" s="92"/>
      <c r="XZ389" s="92"/>
      <c r="YA389" s="92"/>
      <c r="YB389" s="92"/>
      <c r="YC389" s="92"/>
      <c r="YD389" s="92"/>
      <c r="YE389" s="92"/>
      <c r="YF389" s="92"/>
      <c r="YG389" s="92"/>
      <c r="YH389" s="92"/>
      <c r="YI389" s="92"/>
      <c r="YJ389" s="92"/>
      <c r="YK389" s="92"/>
      <c r="YL389" s="92"/>
      <c r="YM389" s="92"/>
      <c r="YN389" s="92"/>
      <c r="YO389" s="92"/>
      <c r="YP389" s="92"/>
      <c r="YQ389" s="92"/>
      <c r="YR389" s="92"/>
      <c r="YS389" s="92"/>
      <c r="YT389" s="92"/>
      <c r="YU389" s="92"/>
      <c r="YV389" s="92"/>
      <c r="YW389" s="92"/>
      <c r="YX389" s="92"/>
      <c r="YY389" s="92"/>
      <c r="YZ389" s="92"/>
      <c r="ZA389" s="92"/>
      <c r="ZB389" s="92"/>
      <c r="ZC389" s="92"/>
      <c r="ZD389" s="92"/>
      <c r="ZE389" s="92"/>
      <c r="ZF389" s="92"/>
      <c r="ZG389" s="92"/>
      <c r="ZH389" s="92"/>
      <c r="ZI389" s="92"/>
      <c r="ZJ389" s="92"/>
      <c r="ZK389" s="92"/>
      <c r="ZL389" s="92"/>
      <c r="ZM389" s="92"/>
      <c r="ZN389" s="92"/>
      <c r="ZO389" s="92"/>
      <c r="ZP389" s="92"/>
      <c r="ZQ389" s="92"/>
      <c r="ZR389" s="92"/>
      <c r="ZS389" s="92"/>
      <c r="ZT389" s="92"/>
      <c r="ZU389" s="92"/>
      <c r="ZV389" s="92"/>
      <c r="ZW389" s="92"/>
      <c r="ZX389" s="92"/>
      <c r="ZY389" s="92"/>
      <c r="ZZ389" s="92"/>
      <c r="AAA389" s="92"/>
      <c r="AAB389" s="92"/>
      <c r="AAC389" s="92"/>
      <c r="AAD389" s="92"/>
      <c r="AAE389" s="92"/>
      <c r="AAF389" s="92"/>
      <c r="AAG389" s="92"/>
      <c r="AAH389" s="92"/>
      <c r="AAI389" s="92"/>
      <c r="AAJ389" s="92"/>
      <c r="AAK389" s="92"/>
      <c r="AAL389" s="92"/>
      <c r="AAM389" s="92"/>
      <c r="AAN389" s="92"/>
      <c r="AAO389" s="92"/>
      <c r="AAP389" s="92"/>
      <c r="AAQ389" s="92"/>
      <c r="AAR389" s="92"/>
      <c r="AAS389" s="92"/>
      <c r="AAT389" s="92"/>
      <c r="AAU389" s="92"/>
      <c r="AAV389" s="92"/>
      <c r="AAW389" s="92"/>
      <c r="AAX389" s="92"/>
      <c r="AAY389" s="92"/>
      <c r="AAZ389" s="92"/>
      <c r="ABA389" s="92"/>
      <c r="ABB389" s="92"/>
      <c r="ABC389" s="92"/>
      <c r="ABD389" s="92"/>
      <c r="ABE389" s="92"/>
      <c r="ABF389" s="92"/>
      <c r="ABG389" s="92"/>
      <c r="ABH389" s="92"/>
      <c r="ABI389" s="92"/>
      <c r="ABJ389" s="92"/>
      <c r="ABK389" s="92"/>
      <c r="ABL389" s="92"/>
      <c r="ABM389" s="92"/>
      <c r="ABN389" s="92"/>
      <c r="ABO389" s="92"/>
      <c r="ABP389" s="92"/>
      <c r="ABQ389" s="92"/>
      <c r="ABR389" s="92"/>
      <c r="ABS389" s="92"/>
      <c r="ABT389" s="92"/>
      <c r="ABU389" s="92"/>
      <c r="ABV389" s="92"/>
      <c r="ABW389" s="92"/>
      <c r="ABX389" s="92"/>
      <c r="ABY389" s="92"/>
      <c r="ABZ389" s="92"/>
      <c r="ACA389" s="92"/>
      <c r="ACB389" s="92"/>
      <c r="ACC389" s="92"/>
      <c r="ACD389" s="92"/>
      <c r="ACE389" s="92"/>
      <c r="ACF389" s="92"/>
      <c r="ACG389" s="92"/>
      <c r="ACH389" s="92"/>
      <c r="ACI389" s="92"/>
      <c r="ACJ389" s="92"/>
      <c r="ACK389" s="92"/>
      <c r="ACL389" s="92"/>
      <c r="ACM389" s="92"/>
      <c r="ACN389" s="92"/>
      <c r="ACO389" s="92"/>
      <c r="ACP389" s="92"/>
      <c r="ACQ389" s="92"/>
      <c r="ACR389" s="92"/>
      <c r="ACS389" s="92"/>
      <c r="ACT389" s="92"/>
      <c r="ACU389" s="92"/>
      <c r="ACV389" s="92"/>
      <c r="ACW389" s="92"/>
      <c r="ACX389" s="92"/>
      <c r="ACY389" s="92"/>
      <c r="ACZ389" s="92"/>
      <c r="ADA389" s="92"/>
      <c r="ADB389" s="92"/>
      <c r="ADC389" s="92"/>
      <c r="ADD389" s="92"/>
      <c r="ADE389" s="92"/>
      <c r="ADF389" s="92"/>
      <c r="ADG389" s="92"/>
      <c r="ADH389" s="92"/>
      <c r="ADI389" s="92"/>
      <c r="ADJ389" s="92"/>
      <c r="ADK389" s="92"/>
      <c r="ADL389" s="92"/>
      <c r="ADM389" s="92"/>
      <c r="ADN389" s="92"/>
      <c r="ADO389" s="92"/>
      <c r="ADP389" s="92"/>
      <c r="ADQ389" s="92"/>
      <c r="ADR389" s="92"/>
      <c r="ADS389" s="92"/>
      <c r="ADT389" s="92"/>
      <c r="ADU389" s="92"/>
      <c r="ADV389" s="92"/>
      <c r="ADW389" s="92"/>
      <c r="ADX389" s="92"/>
      <c r="ADY389" s="92"/>
      <c r="ADZ389" s="92"/>
      <c r="AEA389" s="92"/>
      <c r="AEB389" s="92"/>
      <c r="AEC389" s="92"/>
      <c r="AED389" s="92"/>
      <c r="AEE389" s="92"/>
      <c r="AEF389" s="92"/>
      <c r="AEG389" s="92"/>
      <c r="AEH389" s="92"/>
      <c r="AEI389" s="92"/>
      <c r="AEJ389" s="92"/>
      <c r="AEK389" s="92"/>
      <c r="AEL389" s="92"/>
      <c r="AEM389" s="92"/>
      <c r="AEN389" s="92"/>
      <c r="AEO389" s="92"/>
      <c r="AEP389" s="92"/>
      <c r="AEQ389" s="92"/>
      <c r="AER389" s="92"/>
      <c r="AES389" s="92"/>
      <c r="AET389" s="92"/>
      <c r="AEU389" s="92"/>
      <c r="AEV389" s="92"/>
      <c r="AEW389" s="92"/>
      <c r="AEX389" s="92"/>
      <c r="AEY389" s="92"/>
      <c r="AEZ389" s="92"/>
      <c r="AFA389" s="92"/>
      <c r="AFB389" s="92"/>
      <c r="AFC389" s="92"/>
      <c r="AFD389" s="92"/>
      <c r="AFE389" s="92"/>
      <c r="AFF389" s="92"/>
      <c r="AFG389" s="92"/>
      <c r="AFH389" s="92"/>
      <c r="AFI389" s="92"/>
      <c r="AFJ389" s="92"/>
      <c r="AFK389" s="92"/>
      <c r="AFL389" s="92"/>
      <c r="AFM389" s="92"/>
      <c r="AFN389" s="92"/>
      <c r="AFO389" s="92"/>
      <c r="AFP389" s="92"/>
      <c r="AFQ389" s="92"/>
      <c r="AFR389" s="92"/>
      <c r="AFS389" s="92"/>
      <c r="AFT389" s="92"/>
      <c r="AFU389" s="92"/>
      <c r="AFV389" s="92"/>
      <c r="AFW389" s="92"/>
      <c r="AFX389" s="92"/>
      <c r="AFY389" s="92"/>
      <c r="AFZ389" s="92"/>
      <c r="AGA389" s="92"/>
      <c r="AGB389" s="92"/>
      <c r="AGC389" s="92"/>
      <c r="AGD389" s="92"/>
      <c r="AGE389" s="92"/>
      <c r="AGF389" s="92"/>
      <c r="AGG389" s="92"/>
      <c r="AGH389" s="92"/>
      <c r="AGI389" s="92"/>
      <c r="AGJ389" s="92"/>
      <c r="AGK389" s="92"/>
      <c r="AGL389" s="92"/>
      <c r="AGM389" s="92"/>
      <c r="AGN389" s="92"/>
      <c r="AGO389" s="92"/>
      <c r="AGP389" s="92"/>
      <c r="AGQ389" s="92"/>
      <c r="AGR389" s="92"/>
      <c r="AGS389" s="92"/>
      <c r="AGT389" s="92"/>
      <c r="AGU389" s="92"/>
      <c r="AGV389" s="92"/>
      <c r="AGW389" s="92"/>
      <c r="AGX389" s="92"/>
      <c r="AGY389" s="92"/>
      <c r="AGZ389" s="92"/>
      <c r="AHA389" s="92"/>
      <c r="AHB389" s="92"/>
      <c r="AHC389" s="92"/>
      <c r="AHD389" s="92"/>
      <c r="AHE389" s="92"/>
      <c r="AHF389" s="92"/>
      <c r="AHG389" s="92"/>
      <c r="AHH389" s="92"/>
      <c r="AHI389" s="92"/>
      <c r="AHJ389" s="92"/>
      <c r="AHK389" s="92"/>
      <c r="AHL389" s="92"/>
      <c r="AHM389" s="92"/>
      <c r="AHN389" s="92"/>
      <c r="AHO389" s="92"/>
      <c r="AHP389" s="92"/>
      <c r="AHQ389" s="92"/>
      <c r="AHR389" s="92"/>
      <c r="AHS389" s="92"/>
      <c r="AHT389" s="92"/>
      <c r="AHU389" s="92"/>
      <c r="AHV389" s="92"/>
      <c r="AHW389" s="92"/>
      <c r="AHX389" s="92"/>
      <c r="AHY389" s="92"/>
      <c r="AHZ389" s="92"/>
      <c r="AIA389" s="92"/>
      <c r="AIB389" s="92"/>
      <c r="AIC389" s="92"/>
      <c r="AID389" s="92"/>
      <c r="AIE389" s="92"/>
      <c r="AIF389" s="92"/>
      <c r="AIG389" s="92"/>
      <c r="AIH389" s="92"/>
      <c r="AII389" s="92"/>
      <c r="AIJ389" s="92"/>
      <c r="AIK389" s="92"/>
      <c r="AIL389" s="92"/>
      <c r="AIM389" s="92"/>
      <c r="AIN389" s="92"/>
      <c r="AIO389" s="92"/>
      <c r="AIP389" s="92"/>
      <c r="AIQ389" s="92"/>
      <c r="AIR389" s="92"/>
      <c r="AIS389" s="92"/>
      <c r="AIT389" s="92"/>
      <c r="AIU389" s="92"/>
      <c r="AIV389" s="92"/>
      <c r="AIW389" s="92"/>
      <c r="AIX389" s="92"/>
      <c r="AIY389" s="92"/>
      <c r="AIZ389" s="92"/>
      <c r="AJA389" s="92"/>
      <c r="AJB389" s="92"/>
      <c r="AJC389" s="92"/>
      <c r="AJD389" s="92"/>
      <c r="AJE389" s="92"/>
      <c r="AJF389" s="92"/>
      <c r="AJG389" s="92"/>
      <c r="AJH389" s="92"/>
      <c r="AJI389" s="92"/>
      <c r="AJJ389" s="92"/>
      <c r="AJK389" s="92"/>
    </row>
    <row r="390" spans="1:947" s="515" customFormat="1" ht="12.75" customHeight="1">
      <c r="A390" s="93"/>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c r="CM390" s="92"/>
      <c r="CN390" s="92"/>
      <c r="CO390" s="92"/>
      <c r="CP390" s="92"/>
      <c r="CQ390" s="92"/>
      <c r="CR390" s="92"/>
      <c r="CS390" s="92"/>
      <c r="CT390" s="92"/>
      <c r="CU390" s="92"/>
      <c r="CV390" s="92"/>
      <c r="CW390" s="92"/>
      <c r="CX390" s="92"/>
      <c r="CY390" s="92"/>
      <c r="CZ390" s="92"/>
      <c r="DA390" s="92"/>
      <c r="DB390" s="92"/>
      <c r="DC390" s="92"/>
      <c r="DD390" s="92"/>
      <c r="DE390" s="92"/>
      <c r="DF390" s="92"/>
      <c r="DG390" s="92"/>
      <c r="DH390" s="92"/>
      <c r="DI390" s="92"/>
      <c r="DJ390" s="92"/>
      <c r="DK390" s="92"/>
      <c r="DL390" s="92"/>
      <c r="DM390" s="92"/>
      <c r="DN390" s="92"/>
      <c r="DO390" s="92"/>
      <c r="DP390" s="92"/>
      <c r="DQ390" s="92"/>
      <c r="DR390" s="92"/>
      <c r="DS390" s="92"/>
      <c r="DT390" s="92"/>
      <c r="DU390" s="92"/>
      <c r="DV390" s="92"/>
      <c r="DW390" s="92"/>
      <c r="DX390" s="92"/>
      <c r="DY390" s="92"/>
      <c r="DZ390" s="92"/>
      <c r="EA390" s="92"/>
      <c r="EB390" s="92"/>
      <c r="EC390" s="92"/>
      <c r="ED390" s="92"/>
      <c r="EE390" s="92"/>
      <c r="EF390" s="92"/>
      <c r="EG390" s="92"/>
      <c r="EH390" s="92"/>
      <c r="EI390" s="92"/>
      <c r="EJ390" s="92"/>
      <c r="EK390" s="92"/>
      <c r="EL390" s="92"/>
      <c r="EM390" s="92"/>
      <c r="EN390" s="92"/>
      <c r="EO390" s="92"/>
      <c r="EP390" s="92"/>
      <c r="EQ390" s="92"/>
      <c r="ER390" s="92"/>
      <c r="ES390" s="92"/>
      <c r="ET390" s="92"/>
      <c r="EU390" s="92"/>
      <c r="EV390" s="92"/>
      <c r="EW390" s="92"/>
      <c r="EX390" s="92"/>
      <c r="EY390" s="92"/>
      <c r="EZ390" s="92"/>
      <c r="FA390" s="92"/>
      <c r="FB390" s="92"/>
      <c r="FC390" s="92"/>
      <c r="FD390" s="92"/>
      <c r="FE390" s="92"/>
      <c r="FF390" s="92"/>
      <c r="FG390" s="92"/>
      <c r="FH390" s="92"/>
      <c r="FI390" s="92"/>
      <c r="FJ390" s="92"/>
      <c r="FK390" s="92"/>
      <c r="FL390" s="92"/>
      <c r="FM390" s="92"/>
      <c r="FN390" s="92"/>
      <c r="FO390" s="92"/>
      <c r="FP390" s="92"/>
      <c r="FQ390" s="92"/>
      <c r="FR390" s="92"/>
      <c r="FS390" s="92"/>
      <c r="FT390" s="92"/>
      <c r="FU390" s="92"/>
      <c r="FV390" s="92"/>
      <c r="FW390" s="92"/>
      <c r="FX390" s="92"/>
      <c r="FY390" s="92"/>
      <c r="FZ390" s="92"/>
      <c r="GA390" s="92"/>
      <c r="GB390" s="92"/>
      <c r="GC390" s="92"/>
      <c r="GD390" s="92"/>
      <c r="GE390" s="92"/>
      <c r="GF390" s="92"/>
      <c r="GG390" s="92"/>
      <c r="GH390" s="92"/>
      <c r="GI390" s="92"/>
      <c r="GJ390" s="92"/>
      <c r="GK390" s="92"/>
      <c r="GL390" s="92"/>
      <c r="GM390" s="92"/>
      <c r="GN390" s="92"/>
      <c r="GO390" s="92"/>
      <c r="GP390" s="92"/>
      <c r="GQ390" s="92"/>
      <c r="GR390" s="92"/>
      <c r="GS390" s="92"/>
      <c r="GT390" s="92"/>
      <c r="GU390" s="92"/>
      <c r="GV390" s="92"/>
      <c r="GW390" s="92"/>
      <c r="GX390" s="92"/>
      <c r="GY390" s="92"/>
      <c r="GZ390" s="92"/>
      <c r="HA390" s="92"/>
      <c r="HB390" s="92"/>
      <c r="HC390" s="92"/>
      <c r="HD390" s="92"/>
      <c r="HE390" s="92"/>
      <c r="HF390" s="92"/>
      <c r="HG390" s="92"/>
      <c r="HH390" s="92"/>
      <c r="HI390" s="92"/>
      <c r="HJ390" s="92"/>
      <c r="HK390" s="92"/>
      <c r="HL390" s="92"/>
      <c r="HM390" s="92"/>
      <c r="HN390" s="92"/>
      <c r="HO390" s="92"/>
      <c r="HP390" s="92"/>
      <c r="HQ390" s="92"/>
      <c r="HR390" s="92"/>
      <c r="HS390" s="92"/>
      <c r="HT390" s="92"/>
      <c r="HU390" s="92"/>
      <c r="HV390" s="92"/>
      <c r="HW390" s="92"/>
      <c r="HX390" s="92"/>
      <c r="HY390" s="92"/>
      <c r="HZ390" s="92"/>
      <c r="IA390" s="92"/>
      <c r="IB390" s="92"/>
      <c r="IC390" s="92"/>
      <c r="ID390" s="92"/>
      <c r="IE390" s="92"/>
      <c r="IF390" s="92"/>
      <c r="IG390" s="92"/>
      <c r="IH390" s="92"/>
      <c r="II390" s="92"/>
      <c r="IJ390" s="92"/>
      <c r="IK390" s="92"/>
      <c r="IL390" s="92"/>
      <c r="IM390" s="92"/>
      <c r="IN390" s="92"/>
      <c r="IO390" s="92"/>
      <c r="IP390" s="92"/>
      <c r="IQ390" s="92"/>
      <c r="IR390" s="92"/>
      <c r="IS390" s="92"/>
      <c r="IT390" s="92"/>
      <c r="IU390" s="92"/>
      <c r="IV390" s="92"/>
      <c r="IW390" s="92"/>
      <c r="IX390" s="92"/>
      <c r="IY390" s="92"/>
      <c r="IZ390" s="92"/>
      <c r="JA390" s="92"/>
      <c r="JB390" s="92"/>
      <c r="JC390" s="92"/>
      <c r="JD390" s="92"/>
      <c r="JE390" s="92"/>
      <c r="JF390" s="92"/>
      <c r="JG390" s="92"/>
      <c r="JH390" s="92"/>
      <c r="JI390" s="92"/>
      <c r="JJ390" s="92"/>
      <c r="JK390" s="92"/>
      <c r="JL390" s="92"/>
      <c r="JM390" s="92"/>
      <c r="JN390" s="92"/>
      <c r="JO390" s="92"/>
      <c r="JP390" s="92"/>
      <c r="JQ390" s="92"/>
      <c r="JR390" s="92"/>
      <c r="JS390" s="92"/>
      <c r="JT390" s="92"/>
      <c r="JU390" s="92"/>
      <c r="JV390" s="92"/>
      <c r="JW390" s="92"/>
      <c r="JX390" s="92"/>
      <c r="JY390" s="92"/>
      <c r="JZ390" s="92"/>
      <c r="KA390" s="92"/>
      <c r="KB390" s="92"/>
      <c r="KC390" s="92"/>
      <c r="KD390" s="92"/>
      <c r="KE390" s="92"/>
      <c r="KF390" s="92"/>
      <c r="KG390" s="92"/>
      <c r="KH390" s="92"/>
      <c r="KI390" s="92"/>
      <c r="KJ390" s="92"/>
      <c r="KK390" s="92"/>
      <c r="KL390" s="92"/>
      <c r="KM390" s="92"/>
      <c r="KN390" s="92"/>
      <c r="KO390" s="92"/>
      <c r="KP390" s="92"/>
      <c r="KQ390" s="92"/>
      <c r="KR390" s="92"/>
      <c r="KS390" s="92"/>
      <c r="KT390" s="92"/>
      <c r="KU390" s="92"/>
      <c r="KV390" s="92"/>
      <c r="KW390" s="92"/>
      <c r="KX390" s="92"/>
      <c r="KY390" s="92"/>
      <c r="KZ390" s="92"/>
      <c r="LA390" s="92"/>
      <c r="LB390" s="92"/>
      <c r="LC390" s="92"/>
      <c r="LD390" s="92"/>
      <c r="LE390" s="92"/>
      <c r="LF390" s="92"/>
      <c r="LG390" s="92"/>
      <c r="LH390" s="92"/>
      <c r="LI390" s="92"/>
      <c r="LJ390" s="92"/>
      <c r="LK390" s="92"/>
      <c r="LL390" s="92"/>
      <c r="LM390" s="92"/>
      <c r="LN390" s="92"/>
      <c r="LO390" s="92"/>
      <c r="LP390" s="92"/>
      <c r="LQ390" s="92"/>
      <c r="LR390" s="92"/>
      <c r="LS390" s="92"/>
      <c r="LT390" s="92"/>
      <c r="LU390" s="92"/>
      <c r="LV390" s="92"/>
      <c r="LW390" s="92"/>
      <c r="LX390" s="92"/>
      <c r="LY390" s="92"/>
      <c r="LZ390" s="92"/>
      <c r="MA390" s="92"/>
      <c r="MB390" s="92"/>
      <c r="MC390" s="92"/>
      <c r="MD390" s="92"/>
      <c r="ME390" s="92"/>
      <c r="MF390" s="92"/>
      <c r="MG390" s="92"/>
      <c r="MH390" s="92"/>
      <c r="MI390" s="92"/>
      <c r="MJ390" s="92"/>
      <c r="MK390" s="92"/>
      <c r="ML390" s="92"/>
      <c r="MM390" s="92"/>
      <c r="MN390" s="92"/>
      <c r="MO390" s="92"/>
      <c r="MP390" s="92"/>
      <c r="MQ390" s="92"/>
      <c r="MR390" s="92"/>
      <c r="MS390" s="92"/>
      <c r="MT390" s="92"/>
      <c r="MU390" s="92"/>
      <c r="MV390" s="92"/>
      <c r="MW390" s="92"/>
      <c r="MX390" s="92"/>
      <c r="MY390" s="92"/>
      <c r="MZ390" s="92"/>
      <c r="NA390" s="92"/>
      <c r="NB390" s="92"/>
      <c r="NC390" s="92"/>
      <c r="ND390" s="92"/>
      <c r="NE390" s="92"/>
      <c r="NF390" s="92"/>
      <c r="NG390" s="92"/>
      <c r="NH390" s="92"/>
      <c r="NI390" s="92"/>
      <c r="NJ390" s="92"/>
      <c r="NK390" s="92"/>
      <c r="NL390" s="92"/>
      <c r="NM390" s="92"/>
      <c r="NN390" s="92"/>
      <c r="NO390" s="92"/>
      <c r="NP390" s="92"/>
      <c r="NQ390" s="92"/>
      <c r="NR390" s="92"/>
      <c r="NS390" s="92"/>
      <c r="NT390" s="92"/>
      <c r="NU390" s="92"/>
      <c r="NV390" s="92"/>
      <c r="NW390" s="92"/>
      <c r="NX390" s="92"/>
      <c r="NY390" s="92"/>
      <c r="NZ390" s="92"/>
      <c r="OA390" s="92"/>
      <c r="OB390" s="92"/>
      <c r="OC390" s="92"/>
      <c r="OD390" s="92"/>
      <c r="OE390" s="92"/>
      <c r="OF390" s="92"/>
      <c r="OG390" s="92"/>
      <c r="OH390" s="92"/>
      <c r="OI390" s="92"/>
      <c r="OJ390" s="92"/>
      <c r="OK390" s="92"/>
      <c r="OL390" s="92"/>
      <c r="OM390" s="92"/>
      <c r="ON390" s="92"/>
      <c r="OO390" s="92"/>
      <c r="OP390" s="92"/>
      <c r="OQ390" s="92"/>
      <c r="OR390" s="92"/>
      <c r="OS390" s="92"/>
      <c r="OT390" s="92"/>
      <c r="OU390" s="92"/>
      <c r="OV390" s="92"/>
      <c r="OW390" s="92"/>
      <c r="OX390" s="92"/>
      <c r="OY390" s="92"/>
      <c r="OZ390" s="92"/>
      <c r="PA390" s="92"/>
      <c r="PB390" s="92"/>
      <c r="PC390" s="92"/>
      <c r="PD390" s="92"/>
      <c r="PE390" s="92"/>
      <c r="PF390" s="92"/>
      <c r="PG390" s="92"/>
      <c r="PH390" s="92"/>
      <c r="PI390" s="92"/>
      <c r="PJ390" s="92"/>
      <c r="PK390" s="92"/>
      <c r="PL390" s="92"/>
      <c r="PM390" s="92"/>
      <c r="PN390" s="92"/>
      <c r="PO390" s="92"/>
      <c r="PP390" s="92"/>
      <c r="PQ390" s="92"/>
      <c r="PR390" s="92"/>
      <c r="PS390" s="92"/>
      <c r="PT390" s="92"/>
      <c r="PU390" s="92"/>
      <c r="PV390" s="92"/>
      <c r="PW390" s="92"/>
      <c r="PX390" s="92"/>
      <c r="PY390" s="92"/>
      <c r="PZ390" s="92"/>
      <c r="QA390" s="92"/>
      <c r="QB390" s="92"/>
      <c r="QC390" s="92"/>
      <c r="QD390" s="92"/>
      <c r="QE390" s="92"/>
      <c r="QF390" s="92"/>
      <c r="QG390" s="92"/>
      <c r="QH390" s="92"/>
      <c r="QI390" s="92"/>
      <c r="QJ390" s="92"/>
      <c r="QK390" s="92"/>
      <c r="QL390" s="92"/>
      <c r="QM390" s="92"/>
      <c r="QN390" s="92"/>
      <c r="QO390" s="92"/>
      <c r="QP390" s="92"/>
      <c r="QQ390" s="92"/>
      <c r="QR390" s="92"/>
      <c r="QS390" s="92"/>
      <c r="QT390" s="92"/>
      <c r="QU390" s="92"/>
      <c r="QV390" s="92"/>
      <c r="QW390" s="92"/>
      <c r="QX390" s="92"/>
      <c r="QY390" s="92"/>
      <c r="QZ390" s="92"/>
      <c r="RA390" s="92"/>
      <c r="RB390" s="92"/>
      <c r="RC390" s="92"/>
      <c r="RD390" s="92"/>
      <c r="RE390" s="92"/>
      <c r="RF390" s="92"/>
      <c r="RG390" s="92"/>
      <c r="RH390" s="92"/>
      <c r="RI390" s="92"/>
      <c r="RJ390" s="92"/>
      <c r="RK390" s="92"/>
      <c r="RL390" s="92"/>
      <c r="RM390" s="92"/>
      <c r="RN390" s="92"/>
      <c r="RO390" s="92"/>
      <c r="RP390" s="92"/>
      <c r="RQ390" s="92"/>
      <c r="RR390" s="92"/>
      <c r="RS390" s="92"/>
      <c r="RT390" s="92"/>
      <c r="RU390" s="92"/>
      <c r="RV390" s="92"/>
      <c r="RW390" s="92"/>
      <c r="RX390" s="92"/>
      <c r="RY390" s="92"/>
      <c r="RZ390" s="92"/>
      <c r="SA390" s="92"/>
      <c r="SB390" s="92"/>
      <c r="SC390" s="92"/>
      <c r="SD390" s="92"/>
      <c r="SE390" s="92"/>
      <c r="SF390" s="92"/>
      <c r="SG390" s="92"/>
      <c r="SH390" s="92"/>
      <c r="SI390" s="92"/>
      <c r="SJ390" s="92"/>
      <c r="SK390" s="92"/>
      <c r="SL390" s="92"/>
      <c r="SM390" s="92"/>
      <c r="SN390" s="92"/>
      <c r="SO390" s="92"/>
      <c r="SP390" s="92"/>
      <c r="SQ390" s="92"/>
      <c r="SR390" s="92"/>
      <c r="SS390" s="92"/>
      <c r="ST390" s="92"/>
      <c r="SU390" s="92"/>
      <c r="SV390" s="92"/>
      <c r="SW390" s="92"/>
      <c r="SX390" s="92"/>
      <c r="SY390" s="92"/>
      <c r="SZ390" s="92"/>
      <c r="TA390" s="92"/>
      <c r="TB390" s="92"/>
      <c r="TC390" s="92"/>
      <c r="TD390" s="92"/>
      <c r="TE390" s="92"/>
      <c r="TF390" s="92"/>
      <c r="TG390" s="92"/>
      <c r="TH390" s="92"/>
      <c r="TI390" s="92"/>
      <c r="TJ390" s="92"/>
      <c r="TK390" s="92"/>
      <c r="TL390" s="92"/>
      <c r="TM390" s="92"/>
      <c r="TN390" s="92"/>
      <c r="TO390" s="92"/>
      <c r="TP390" s="92"/>
      <c r="TQ390" s="92"/>
      <c r="TR390" s="92"/>
      <c r="TS390" s="92"/>
      <c r="TT390" s="92"/>
      <c r="TU390" s="92"/>
      <c r="TV390" s="92"/>
      <c r="TW390" s="92"/>
      <c r="TX390" s="92"/>
      <c r="TY390" s="92"/>
      <c r="TZ390" s="92"/>
      <c r="UA390" s="92"/>
      <c r="UB390" s="92"/>
      <c r="UC390" s="92"/>
      <c r="UD390" s="92"/>
      <c r="UE390" s="92"/>
      <c r="UF390" s="92"/>
      <c r="UG390" s="92"/>
      <c r="UH390" s="92"/>
      <c r="UI390" s="92"/>
      <c r="UJ390" s="92"/>
      <c r="UK390" s="92"/>
      <c r="UL390" s="92"/>
      <c r="UM390" s="92"/>
      <c r="UN390" s="92"/>
      <c r="UO390" s="92"/>
      <c r="UP390" s="92"/>
      <c r="UQ390" s="92"/>
      <c r="UR390" s="92"/>
      <c r="US390" s="92"/>
      <c r="UT390" s="92"/>
      <c r="UU390" s="92"/>
      <c r="UV390" s="92"/>
      <c r="UW390" s="92"/>
      <c r="UX390" s="92"/>
      <c r="UY390" s="92"/>
      <c r="UZ390" s="92"/>
      <c r="VA390" s="92"/>
      <c r="VB390" s="92"/>
      <c r="VC390" s="92"/>
      <c r="VD390" s="92"/>
      <c r="VE390" s="92"/>
      <c r="VF390" s="92"/>
      <c r="VG390" s="92"/>
      <c r="VH390" s="92"/>
      <c r="VI390" s="92"/>
      <c r="VJ390" s="92"/>
      <c r="VK390" s="92"/>
      <c r="VL390" s="92"/>
      <c r="VM390" s="92"/>
      <c r="VN390" s="92"/>
      <c r="VO390" s="92"/>
      <c r="VP390" s="92"/>
      <c r="VQ390" s="92"/>
      <c r="VR390" s="92"/>
      <c r="VS390" s="92"/>
      <c r="VT390" s="92"/>
      <c r="VU390" s="92"/>
      <c r="VV390" s="92"/>
      <c r="VW390" s="92"/>
      <c r="VX390" s="92"/>
      <c r="VY390" s="92"/>
      <c r="VZ390" s="92"/>
      <c r="WA390" s="92"/>
      <c r="WB390" s="92"/>
      <c r="WC390" s="92"/>
      <c r="WD390" s="92"/>
      <c r="WE390" s="92"/>
      <c r="WF390" s="92"/>
      <c r="WG390" s="92"/>
      <c r="WH390" s="92"/>
      <c r="WI390" s="92"/>
      <c r="WJ390" s="92"/>
      <c r="WK390" s="92"/>
      <c r="WL390" s="92"/>
      <c r="WM390" s="92"/>
      <c r="WN390" s="92"/>
      <c r="WO390" s="92"/>
      <c r="WP390" s="92"/>
      <c r="WQ390" s="92"/>
      <c r="WR390" s="92"/>
      <c r="WS390" s="92"/>
      <c r="WT390" s="92"/>
      <c r="WU390" s="92"/>
      <c r="WV390" s="92"/>
      <c r="WW390" s="92"/>
      <c r="WX390" s="92"/>
      <c r="WY390" s="92"/>
      <c r="WZ390" s="92"/>
      <c r="XA390" s="92"/>
      <c r="XB390" s="92"/>
      <c r="XC390" s="92"/>
      <c r="XD390" s="92"/>
      <c r="XE390" s="92"/>
      <c r="XF390" s="92"/>
      <c r="XG390" s="92"/>
      <c r="XH390" s="92"/>
      <c r="XI390" s="92"/>
      <c r="XJ390" s="92"/>
      <c r="XK390" s="92"/>
      <c r="XL390" s="92"/>
      <c r="XM390" s="92"/>
      <c r="XN390" s="92"/>
      <c r="XO390" s="92"/>
      <c r="XP390" s="92"/>
      <c r="XQ390" s="92"/>
      <c r="XR390" s="92"/>
      <c r="XS390" s="92"/>
      <c r="XT390" s="92"/>
      <c r="XU390" s="92"/>
      <c r="XV390" s="92"/>
      <c r="XW390" s="92"/>
      <c r="XX390" s="92"/>
      <c r="XY390" s="92"/>
      <c r="XZ390" s="92"/>
      <c r="YA390" s="92"/>
      <c r="YB390" s="92"/>
      <c r="YC390" s="92"/>
      <c r="YD390" s="92"/>
      <c r="YE390" s="92"/>
      <c r="YF390" s="92"/>
      <c r="YG390" s="92"/>
      <c r="YH390" s="92"/>
      <c r="YI390" s="92"/>
      <c r="YJ390" s="92"/>
      <c r="YK390" s="92"/>
      <c r="YL390" s="92"/>
      <c r="YM390" s="92"/>
      <c r="YN390" s="92"/>
      <c r="YO390" s="92"/>
      <c r="YP390" s="92"/>
      <c r="YQ390" s="92"/>
      <c r="YR390" s="92"/>
      <c r="YS390" s="92"/>
      <c r="YT390" s="92"/>
      <c r="YU390" s="92"/>
      <c r="YV390" s="92"/>
      <c r="YW390" s="92"/>
      <c r="YX390" s="92"/>
      <c r="YY390" s="92"/>
      <c r="YZ390" s="92"/>
      <c r="ZA390" s="92"/>
      <c r="ZB390" s="92"/>
      <c r="ZC390" s="92"/>
      <c r="ZD390" s="92"/>
      <c r="ZE390" s="92"/>
      <c r="ZF390" s="92"/>
      <c r="ZG390" s="92"/>
      <c r="ZH390" s="92"/>
      <c r="ZI390" s="92"/>
      <c r="ZJ390" s="92"/>
      <c r="ZK390" s="92"/>
      <c r="ZL390" s="92"/>
      <c r="ZM390" s="92"/>
      <c r="ZN390" s="92"/>
      <c r="ZO390" s="92"/>
      <c r="ZP390" s="92"/>
      <c r="ZQ390" s="92"/>
      <c r="ZR390" s="92"/>
      <c r="ZS390" s="92"/>
      <c r="ZT390" s="92"/>
      <c r="ZU390" s="92"/>
      <c r="ZV390" s="92"/>
      <c r="ZW390" s="92"/>
      <c r="ZX390" s="92"/>
      <c r="ZY390" s="92"/>
      <c r="ZZ390" s="92"/>
      <c r="AAA390" s="92"/>
      <c r="AAB390" s="92"/>
      <c r="AAC390" s="92"/>
      <c r="AAD390" s="92"/>
      <c r="AAE390" s="92"/>
      <c r="AAF390" s="92"/>
      <c r="AAG390" s="92"/>
      <c r="AAH390" s="92"/>
      <c r="AAI390" s="92"/>
      <c r="AAJ390" s="92"/>
      <c r="AAK390" s="92"/>
      <c r="AAL390" s="92"/>
      <c r="AAM390" s="92"/>
      <c r="AAN390" s="92"/>
      <c r="AAO390" s="92"/>
      <c r="AAP390" s="92"/>
      <c r="AAQ390" s="92"/>
      <c r="AAR390" s="92"/>
      <c r="AAS390" s="92"/>
      <c r="AAT390" s="92"/>
      <c r="AAU390" s="92"/>
      <c r="AAV390" s="92"/>
      <c r="AAW390" s="92"/>
      <c r="AAX390" s="92"/>
      <c r="AAY390" s="92"/>
      <c r="AAZ390" s="92"/>
      <c r="ABA390" s="92"/>
      <c r="ABB390" s="92"/>
      <c r="ABC390" s="92"/>
      <c r="ABD390" s="92"/>
      <c r="ABE390" s="92"/>
      <c r="ABF390" s="92"/>
      <c r="ABG390" s="92"/>
      <c r="ABH390" s="92"/>
      <c r="ABI390" s="92"/>
      <c r="ABJ390" s="92"/>
      <c r="ABK390" s="92"/>
      <c r="ABL390" s="92"/>
      <c r="ABM390" s="92"/>
      <c r="ABN390" s="92"/>
      <c r="ABO390" s="92"/>
      <c r="ABP390" s="92"/>
      <c r="ABQ390" s="92"/>
      <c r="ABR390" s="92"/>
      <c r="ABS390" s="92"/>
      <c r="ABT390" s="92"/>
      <c r="ABU390" s="92"/>
      <c r="ABV390" s="92"/>
      <c r="ABW390" s="92"/>
      <c r="ABX390" s="92"/>
      <c r="ABY390" s="92"/>
      <c r="ABZ390" s="92"/>
      <c r="ACA390" s="92"/>
      <c r="ACB390" s="92"/>
      <c r="ACC390" s="92"/>
      <c r="ACD390" s="92"/>
      <c r="ACE390" s="92"/>
      <c r="ACF390" s="92"/>
      <c r="ACG390" s="92"/>
      <c r="ACH390" s="92"/>
      <c r="ACI390" s="92"/>
      <c r="ACJ390" s="92"/>
      <c r="ACK390" s="92"/>
      <c r="ACL390" s="92"/>
      <c r="ACM390" s="92"/>
      <c r="ACN390" s="92"/>
      <c r="ACO390" s="92"/>
      <c r="ACP390" s="92"/>
      <c r="ACQ390" s="92"/>
      <c r="ACR390" s="92"/>
      <c r="ACS390" s="92"/>
      <c r="ACT390" s="92"/>
      <c r="ACU390" s="92"/>
      <c r="ACV390" s="92"/>
      <c r="ACW390" s="92"/>
      <c r="ACX390" s="92"/>
      <c r="ACY390" s="92"/>
      <c r="ACZ390" s="92"/>
      <c r="ADA390" s="92"/>
      <c r="ADB390" s="92"/>
      <c r="ADC390" s="92"/>
      <c r="ADD390" s="92"/>
      <c r="ADE390" s="92"/>
      <c r="ADF390" s="92"/>
      <c r="ADG390" s="92"/>
      <c r="ADH390" s="92"/>
      <c r="ADI390" s="92"/>
      <c r="ADJ390" s="92"/>
      <c r="ADK390" s="92"/>
      <c r="ADL390" s="92"/>
      <c r="ADM390" s="92"/>
      <c r="ADN390" s="92"/>
      <c r="ADO390" s="92"/>
      <c r="ADP390" s="92"/>
      <c r="ADQ390" s="92"/>
      <c r="ADR390" s="92"/>
      <c r="ADS390" s="92"/>
      <c r="ADT390" s="92"/>
      <c r="ADU390" s="92"/>
      <c r="ADV390" s="92"/>
      <c r="ADW390" s="92"/>
      <c r="ADX390" s="92"/>
      <c r="ADY390" s="92"/>
      <c r="ADZ390" s="92"/>
      <c r="AEA390" s="92"/>
      <c r="AEB390" s="92"/>
      <c r="AEC390" s="92"/>
      <c r="AED390" s="92"/>
      <c r="AEE390" s="92"/>
      <c r="AEF390" s="92"/>
      <c r="AEG390" s="92"/>
      <c r="AEH390" s="92"/>
      <c r="AEI390" s="92"/>
      <c r="AEJ390" s="92"/>
      <c r="AEK390" s="92"/>
      <c r="AEL390" s="92"/>
      <c r="AEM390" s="92"/>
      <c r="AEN390" s="92"/>
      <c r="AEO390" s="92"/>
      <c r="AEP390" s="92"/>
      <c r="AEQ390" s="92"/>
      <c r="AER390" s="92"/>
      <c r="AES390" s="92"/>
      <c r="AET390" s="92"/>
      <c r="AEU390" s="92"/>
      <c r="AEV390" s="92"/>
      <c r="AEW390" s="92"/>
      <c r="AEX390" s="92"/>
      <c r="AEY390" s="92"/>
      <c r="AEZ390" s="92"/>
      <c r="AFA390" s="92"/>
      <c r="AFB390" s="92"/>
      <c r="AFC390" s="92"/>
      <c r="AFD390" s="92"/>
      <c r="AFE390" s="92"/>
      <c r="AFF390" s="92"/>
      <c r="AFG390" s="92"/>
      <c r="AFH390" s="92"/>
      <c r="AFI390" s="92"/>
      <c r="AFJ390" s="92"/>
      <c r="AFK390" s="92"/>
      <c r="AFL390" s="92"/>
      <c r="AFM390" s="92"/>
      <c r="AFN390" s="92"/>
      <c r="AFO390" s="92"/>
      <c r="AFP390" s="92"/>
      <c r="AFQ390" s="92"/>
      <c r="AFR390" s="92"/>
      <c r="AFS390" s="92"/>
      <c r="AFT390" s="92"/>
      <c r="AFU390" s="92"/>
      <c r="AFV390" s="92"/>
      <c r="AFW390" s="92"/>
      <c r="AFX390" s="92"/>
      <c r="AFY390" s="92"/>
      <c r="AFZ390" s="92"/>
      <c r="AGA390" s="92"/>
      <c r="AGB390" s="92"/>
      <c r="AGC390" s="92"/>
      <c r="AGD390" s="92"/>
      <c r="AGE390" s="92"/>
      <c r="AGF390" s="92"/>
      <c r="AGG390" s="92"/>
      <c r="AGH390" s="92"/>
      <c r="AGI390" s="92"/>
      <c r="AGJ390" s="92"/>
      <c r="AGK390" s="92"/>
      <c r="AGL390" s="92"/>
      <c r="AGM390" s="92"/>
      <c r="AGN390" s="92"/>
      <c r="AGO390" s="92"/>
      <c r="AGP390" s="92"/>
      <c r="AGQ390" s="92"/>
      <c r="AGR390" s="92"/>
      <c r="AGS390" s="92"/>
      <c r="AGT390" s="92"/>
      <c r="AGU390" s="92"/>
      <c r="AGV390" s="92"/>
      <c r="AGW390" s="92"/>
      <c r="AGX390" s="92"/>
      <c r="AGY390" s="92"/>
      <c r="AGZ390" s="92"/>
      <c r="AHA390" s="92"/>
      <c r="AHB390" s="92"/>
      <c r="AHC390" s="92"/>
      <c r="AHD390" s="92"/>
      <c r="AHE390" s="92"/>
      <c r="AHF390" s="92"/>
      <c r="AHG390" s="92"/>
      <c r="AHH390" s="92"/>
      <c r="AHI390" s="92"/>
      <c r="AHJ390" s="92"/>
      <c r="AHK390" s="92"/>
      <c r="AHL390" s="92"/>
      <c r="AHM390" s="92"/>
      <c r="AHN390" s="92"/>
      <c r="AHO390" s="92"/>
      <c r="AHP390" s="92"/>
      <c r="AHQ390" s="92"/>
      <c r="AHR390" s="92"/>
      <c r="AHS390" s="92"/>
      <c r="AHT390" s="92"/>
      <c r="AHU390" s="92"/>
      <c r="AHV390" s="92"/>
      <c r="AHW390" s="92"/>
      <c r="AHX390" s="92"/>
      <c r="AHY390" s="92"/>
      <c r="AHZ390" s="92"/>
      <c r="AIA390" s="92"/>
      <c r="AIB390" s="92"/>
      <c r="AIC390" s="92"/>
      <c r="AID390" s="92"/>
      <c r="AIE390" s="92"/>
      <c r="AIF390" s="92"/>
      <c r="AIG390" s="92"/>
      <c r="AIH390" s="92"/>
      <c r="AII390" s="92"/>
      <c r="AIJ390" s="92"/>
      <c r="AIK390" s="92"/>
      <c r="AIL390" s="92"/>
      <c r="AIM390" s="92"/>
      <c r="AIN390" s="92"/>
      <c r="AIO390" s="92"/>
      <c r="AIP390" s="92"/>
      <c r="AIQ390" s="92"/>
      <c r="AIR390" s="92"/>
      <c r="AIS390" s="92"/>
      <c r="AIT390" s="92"/>
      <c r="AIU390" s="92"/>
      <c r="AIV390" s="92"/>
      <c r="AIW390" s="92"/>
      <c r="AIX390" s="92"/>
      <c r="AIY390" s="92"/>
      <c r="AIZ390" s="92"/>
      <c r="AJA390" s="92"/>
      <c r="AJB390" s="92"/>
      <c r="AJC390" s="92"/>
      <c r="AJD390" s="92"/>
      <c r="AJE390" s="92"/>
      <c r="AJF390" s="92"/>
      <c r="AJG390" s="92"/>
      <c r="AJH390" s="92"/>
      <c r="AJI390" s="92"/>
      <c r="AJJ390" s="92"/>
      <c r="AJK390" s="92"/>
    </row>
    <row r="391" spans="1:947" s="515" customFormat="1" ht="12.75" customHeight="1">
      <c r="A391" s="93"/>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c r="CM391" s="92"/>
      <c r="CN391" s="92"/>
      <c r="CO391" s="92"/>
      <c r="CP391" s="92"/>
      <c r="CQ391" s="92"/>
      <c r="CR391" s="92"/>
      <c r="CS391" s="92"/>
      <c r="CT391" s="92"/>
      <c r="CU391" s="92"/>
      <c r="CV391" s="92"/>
      <c r="CW391" s="92"/>
      <c r="CX391" s="92"/>
      <c r="CY391" s="92"/>
      <c r="CZ391" s="92"/>
      <c r="DA391" s="92"/>
      <c r="DB391" s="92"/>
      <c r="DC391" s="92"/>
      <c r="DD391" s="92"/>
      <c r="DE391" s="92"/>
      <c r="DF391" s="92"/>
      <c r="DG391" s="92"/>
      <c r="DH391" s="92"/>
      <c r="DI391" s="92"/>
      <c r="DJ391" s="92"/>
      <c r="DK391" s="92"/>
      <c r="DL391" s="92"/>
      <c r="DM391" s="92"/>
      <c r="DN391" s="92"/>
      <c r="DO391" s="92"/>
      <c r="DP391" s="92"/>
      <c r="DQ391" s="92"/>
      <c r="DR391" s="92"/>
      <c r="DS391" s="92"/>
      <c r="DT391" s="92"/>
      <c r="DU391" s="92"/>
      <c r="DV391" s="92"/>
      <c r="DW391" s="92"/>
      <c r="DX391" s="92"/>
      <c r="DY391" s="92"/>
      <c r="DZ391" s="92"/>
      <c r="EA391" s="92"/>
      <c r="EB391" s="92"/>
      <c r="EC391" s="92"/>
      <c r="ED391" s="92"/>
      <c r="EE391" s="92"/>
      <c r="EF391" s="92"/>
      <c r="EG391" s="92"/>
      <c r="EH391" s="92"/>
      <c r="EI391" s="92"/>
      <c r="EJ391" s="92"/>
      <c r="EK391" s="92"/>
      <c r="EL391" s="92"/>
      <c r="EM391" s="92"/>
      <c r="EN391" s="92"/>
      <c r="EO391" s="92"/>
      <c r="EP391" s="92"/>
      <c r="EQ391" s="92"/>
      <c r="ER391" s="92"/>
      <c r="ES391" s="92"/>
      <c r="ET391" s="92"/>
      <c r="EU391" s="92"/>
      <c r="EV391" s="92"/>
      <c r="EW391" s="92"/>
      <c r="EX391" s="92"/>
      <c r="EY391" s="92"/>
      <c r="EZ391" s="92"/>
      <c r="FA391" s="92"/>
      <c r="FB391" s="92"/>
      <c r="FC391" s="92"/>
      <c r="FD391" s="92"/>
      <c r="FE391" s="92"/>
      <c r="FF391" s="92"/>
      <c r="FG391" s="92"/>
      <c r="FH391" s="92"/>
      <c r="FI391" s="92"/>
      <c r="FJ391" s="92"/>
      <c r="FK391" s="92"/>
      <c r="FL391" s="92"/>
      <c r="FM391" s="92"/>
      <c r="FN391" s="92"/>
      <c r="FO391" s="92"/>
      <c r="FP391" s="92"/>
      <c r="FQ391" s="92"/>
      <c r="FR391" s="92"/>
      <c r="FS391" s="92"/>
      <c r="FT391" s="92"/>
      <c r="FU391" s="92"/>
      <c r="FV391" s="92"/>
      <c r="FW391" s="92"/>
      <c r="FX391" s="92"/>
      <c r="FY391" s="92"/>
      <c r="FZ391" s="92"/>
      <c r="GA391" s="92"/>
      <c r="GB391" s="92"/>
      <c r="GC391" s="92"/>
      <c r="GD391" s="92"/>
      <c r="GE391" s="92"/>
      <c r="GF391" s="92"/>
      <c r="GG391" s="92"/>
      <c r="GH391" s="92"/>
      <c r="GI391" s="92"/>
      <c r="GJ391" s="92"/>
      <c r="GK391" s="92"/>
      <c r="GL391" s="92"/>
      <c r="GM391" s="92"/>
      <c r="GN391" s="92"/>
      <c r="GO391" s="92"/>
      <c r="GP391" s="92"/>
      <c r="GQ391" s="92"/>
      <c r="GR391" s="92"/>
      <c r="GS391" s="92"/>
      <c r="GT391" s="92"/>
      <c r="GU391" s="92"/>
      <c r="GV391" s="92"/>
      <c r="GW391" s="92"/>
      <c r="GX391" s="92"/>
      <c r="GY391" s="92"/>
      <c r="GZ391" s="92"/>
      <c r="HA391" s="92"/>
      <c r="HB391" s="92"/>
      <c r="HC391" s="92"/>
      <c r="HD391" s="92"/>
      <c r="HE391" s="92"/>
      <c r="HF391" s="92"/>
      <c r="HG391" s="92"/>
      <c r="HH391" s="92"/>
      <c r="HI391" s="92"/>
      <c r="HJ391" s="92"/>
      <c r="HK391" s="92"/>
      <c r="HL391" s="92"/>
      <c r="HM391" s="92"/>
      <c r="HN391" s="92"/>
      <c r="HO391" s="92"/>
      <c r="HP391" s="92"/>
      <c r="HQ391" s="92"/>
      <c r="HR391" s="92"/>
      <c r="HS391" s="92"/>
      <c r="HT391" s="92"/>
      <c r="HU391" s="92"/>
      <c r="HV391" s="92"/>
      <c r="HW391" s="92"/>
      <c r="HX391" s="92"/>
      <c r="HY391" s="92"/>
      <c r="HZ391" s="92"/>
      <c r="IA391" s="92"/>
      <c r="IB391" s="92"/>
      <c r="IC391" s="92"/>
      <c r="ID391" s="92"/>
      <c r="IE391" s="92"/>
      <c r="IF391" s="92"/>
      <c r="IG391" s="92"/>
      <c r="IH391" s="92"/>
      <c r="II391" s="92"/>
      <c r="IJ391" s="92"/>
      <c r="IK391" s="92"/>
      <c r="IL391" s="92"/>
      <c r="IM391" s="92"/>
      <c r="IN391" s="92"/>
      <c r="IO391" s="92"/>
      <c r="IP391" s="92"/>
      <c r="IQ391" s="92"/>
      <c r="IR391" s="92"/>
      <c r="IS391" s="92"/>
      <c r="IT391" s="92"/>
      <c r="IU391" s="92"/>
      <c r="IV391" s="92"/>
      <c r="IW391" s="92"/>
      <c r="IX391" s="92"/>
      <c r="IY391" s="92"/>
      <c r="IZ391" s="92"/>
      <c r="JA391" s="92"/>
      <c r="JB391" s="92"/>
      <c r="JC391" s="92"/>
      <c r="JD391" s="92"/>
      <c r="JE391" s="92"/>
      <c r="JF391" s="92"/>
      <c r="JG391" s="92"/>
      <c r="JH391" s="92"/>
      <c r="JI391" s="92"/>
      <c r="JJ391" s="92"/>
      <c r="JK391" s="92"/>
      <c r="JL391" s="92"/>
      <c r="JM391" s="92"/>
      <c r="JN391" s="92"/>
      <c r="JO391" s="92"/>
      <c r="JP391" s="92"/>
      <c r="JQ391" s="92"/>
      <c r="JR391" s="92"/>
      <c r="JS391" s="92"/>
      <c r="JT391" s="92"/>
      <c r="JU391" s="92"/>
      <c r="JV391" s="92"/>
      <c r="JW391" s="92"/>
      <c r="JX391" s="92"/>
      <c r="JY391" s="92"/>
      <c r="JZ391" s="92"/>
      <c r="KA391" s="92"/>
      <c r="KB391" s="92"/>
      <c r="KC391" s="92"/>
      <c r="KD391" s="92"/>
      <c r="KE391" s="92"/>
      <c r="KF391" s="92"/>
      <c r="KG391" s="92"/>
      <c r="KH391" s="92"/>
      <c r="KI391" s="92"/>
      <c r="KJ391" s="92"/>
      <c r="KK391" s="92"/>
      <c r="KL391" s="92"/>
      <c r="KM391" s="92"/>
      <c r="KN391" s="92"/>
      <c r="KO391" s="92"/>
      <c r="KP391" s="92"/>
      <c r="KQ391" s="92"/>
      <c r="KR391" s="92"/>
      <c r="KS391" s="92"/>
      <c r="KT391" s="92"/>
      <c r="KU391" s="92"/>
      <c r="KV391" s="92"/>
      <c r="KW391" s="92"/>
      <c r="KX391" s="92"/>
      <c r="KY391" s="92"/>
      <c r="KZ391" s="92"/>
      <c r="LA391" s="92"/>
      <c r="LB391" s="92"/>
      <c r="LC391" s="92"/>
      <c r="LD391" s="92"/>
      <c r="LE391" s="92"/>
      <c r="LF391" s="92"/>
      <c r="LG391" s="92"/>
      <c r="LH391" s="92"/>
      <c r="LI391" s="92"/>
      <c r="LJ391" s="92"/>
      <c r="LK391" s="92"/>
      <c r="LL391" s="92"/>
      <c r="LM391" s="92"/>
      <c r="LN391" s="92"/>
      <c r="LO391" s="92"/>
      <c r="LP391" s="92"/>
      <c r="LQ391" s="92"/>
      <c r="LR391" s="92"/>
      <c r="LS391" s="92"/>
      <c r="LT391" s="92"/>
      <c r="LU391" s="92"/>
      <c r="LV391" s="92"/>
      <c r="LW391" s="92"/>
      <c r="LX391" s="92"/>
      <c r="LY391" s="92"/>
      <c r="LZ391" s="92"/>
      <c r="MA391" s="92"/>
      <c r="MB391" s="92"/>
      <c r="MC391" s="92"/>
      <c r="MD391" s="92"/>
      <c r="ME391" s="92"/>
      <c r="MF391" s="92"/>
      <c r="MG391" s="92"/>
      <c r="MH391" s="92"/>
      <c r="MI391" s="92"/>
      <c r="MJ391" s="92"/>
      <c r="MK391" s="92"/>
      <c r="ML391" s="92"/>
      <c r="MM391" s="92"/>
      <c r="MN391" s="92"/>
      <c r="MO391" s="92"/>
      <c r="MP391" s="92"/>
      <c r="MQ391" s="92"/>
      <c r="MR391" s="92"/>
      <c r="MS391" s="92"/>
      <c r="MT391" s="92"/>
      <c r="MU391" s="92"/>
      <c r="MV391" s="92"/>
      <c r="MW391" s="92"/>
      <c r="MX391" s="92"/>
      <c r="MY391" s="92"/>
      <c r="MZ391" s="92"/>
      <c r="NA391" s="92"/>
      <c r="NB391" s="92"/>
      <c r="NC391" s="92"/>
      <c r="ND391" s="92"/>
      <c r="NE391" s="92"/>
      <c r="NF391" s="92"/>
      <c r="NG391" s="92"/>
      <c r="NH391" s="92"/>
      <c r="NI391" s="92"/>
      <c r="NJ391" s="92"/>
      <c r="NK391" s="92"/>
      <c r="NL391" s="92"/>
      <c r="NM391" s="92"/>
      <c r="NN391" s="92"/>
      <c r="NO391" s="92"/>
      <c r="NP391" s="92"/>
      <c r="NQ391" s="92"/>
      <c r="NR391" s="92"/>
      <c r="NS391" s="92"/>
      <c r="NT391" s="92"/>
      <c r="NU391" s="92"/>
      <c r="NV391" s="92"/>
      <c r="NW391" s="92"/>
      <c r="NX391" s="92"/>
      <c r="NY391" s="92"/>
      <c r="NZ391" s="92"/>
      <c r="OA391" s="92"/>
      <c r="OB391" s="92"/>
      <c r="OC391" s="92"/>
      <c r="OD391" s="92"/>
      <c r="OE391" s="92"/>
      <c r="OF391" s="92"/>
      <c r="OG391" s="92"/>
      <c r="OH391" s="92"/>
      <c r="OI391" s="92"/>
      <c r="OJ391" s="92"/>
      <c r="OK391" s="92"/>
      <c r="OL391" s="92"/>
      <c r="OM391" s="92"/>
      <c r="ON391" s="92"/>
      <c r="OO391" s="92"/>
      <c r="OP391" s="92"/>
      <c r="OQ391" s="92"/>
      <c r="OR391" s="92"/>
      <c r="OS391" s="92"/>
      <c r="OT391" s="92"/>
      <c r="OU391" s="92"/>
      <c r="OV391" s="92"/>
      <c r="OW391" s="92"/>
      <c r="OX391" s="92"/>
      <c r="OY391" s="92"/>
      <c r="OZ391" s="92"/>
      <c r="PA391" s="92"/>
      <c r="PB391" s="92"/>
      <c r="PC391" s="92"/>
      <c r="PD391" s="92"/>
      <c r="PE391" s="92"/>
      <c r="PF391" s="92"/>
      <c r="PG391" s="92"/>
      <c r="PH391" s="92"/>
      <c r="PI391" s="92"/>
      <c r="PJ391" s="92"/>
      <c r="PK391" s="92"/>
      <c r="PL391" s="92"/>
      <c r="PM391" s="92"/>
      <c r="PN391" s="92"/>
      <c r="PO391" s="92"/>
      <c r="PP391" s="92"/>
      <c r="PQ391" s="92"/>
      <c r="PR391" s="92"/>
      <c r="PS391" s="92"/>
      <c r="PT391" s="92"/>
      <c r="PU391" s="92"/>
      <c r="PV391" s="92"/>
      <c r="PW391" s="92"/>
      <c r="PX391" s="92"/>
      <c r="PY391" s="92"/>
      <c r="PZ391" s="92"/>
      <c r="QA391" s="92"/>
      <c r="QB391" s="92"/>
      <c r="QC391" s="92"/>
      <c r="QD391" s="92"/>
      <c r="QE391" s="92"/>
      <c r="QF391" s="92"/>
      <c r="QG391" s="92"/>
      <c r="QH391" s="92"/>
      <c r="QI391" s="92"/>
      <c r="QJ391" s="92"/>
      <c r="QK391" s="92"/>
      <c r="QL391" s="92"/>
      <c r="QM391" s="92"/>
      <c r="QN391" s="92"/>
      <c r="QO391" s="92"/>
      <c r="QP391" s="92"/>
      <c r="QQ391" s="92"/>
      <c r="QR391" s="92"/>
      <c r="QS391" s="92"/>
      <c r="QT391" s="92"/>
      <c r="QU391" s="92"/>
      <c r="QV391" s="92"/>
      <c r="QW391" s="92"/>
      <c r="QX391" s="92"/>
      <c r="QY391" s="92"/>
      <c r="QZ391" s="92"/>
      <c r="RA391" s="92"/>
      <c r="RB391" s="92"/>
      <c r="RC391" s="92"/>
      <c r="RD391" s="92"/>
      <c r="RE391" s="92"/>
      <c r="RF391" s="92"/>
      <c r="RG391" s="92"/>
      <c r="RH391" s="92"/>
      <c r="RI391" s="92"/>
      <c r="RJ391" s="92"/>
      <c r="RK391" s="92"/>
      <c r="RL391" s="92"/>
      <c r="RM391" s="92"/>
      <c r="RN391" s="92"/>
      <c r="RO391" s="92"/>
      <c r="RP391" s="92"/>
      <c r="RQ391" s="92"/>
      <c r="RR391" s="92"/>
      <c r="RS391" s="92"/>
      <c r="RT391" s="92"/>
      <c r="RU391" s="92"/>
      <c r="RV391" s="92"/>
      <c r="RW391" s="92"/>
      <c r="RX391" s="92"/>
      <c r="RY391" s="92"/>
      <c r="RZ391" s="92"/>
      <c r="SA391" s="92"/>
      <c r="SB391" s="92"/>
      <c r="SC391" s="92"/>
      <c r="SD391" s="92"/>
      <c r="SE391" s="92"/>
      <c r="SF391" s="92"/>
      <c r="SG391" s="92"/>
      <c r="SH391" s="92"/>
      <c r="SI391" s="92"/>
      <c r="SJ391" s="92"/>
      <c r="SK391" s="92"/>
      <c r="SL391" s="92"/>
      <c r="SM391" s="92"/>
      <c r="SN391" s="92"/>
      <c r="SO391" s="92"/>
      <c r="SP391" s="92"/>
      <c r="SQ391" s="92"/>
      <c r="SR391" s="92"/>
      <c r="SS391" s="92"/>
      <c r="ST391" s="92"/>
      <c r="SU391" s="92"/>
      <c r="SV391" s="92"/>
      <c r="SW391" s="92"/>
      <c r="SX391" s="92"/>
      <c r="SY391" s="92"/>
      <c r="SZ391" s="92"/>
      <c r="TA391" s="92"/>
      <c r="TB391" s="92"/>
      <c r="TC391" s="92"/>
      <c r="TD391" s="92"/>
      <c r="TE391" s="92"/>
      <c r="TF391" s="92"/>
      <c r="TG391" s="92"/>
      <c r="TH391" s="92"/>
      <c r="TI391" s="92"/>
      <c r="TJ391" s="92"/>
      <c r="TK391" s="92"/>
      <c r="TL391" s="92"/>
      <c r="TM391" s="92"/>
      <c r="TN391" s="92"/>
      <c r="TO391" s="92"/>
      <c r="TP391" s="92"/>
      <c r="TQ391" s="92"/>
      <c r="TR391" s="92"/>
      <c r="TS391" s="92"/>
      <c r="TT391" s="92"/>
      <c r="TU391" s="92"/>
      <c r="TV391" s="92"/>
      <c r="TW391" s="92"/>
      <c r="TX391" s="92"/>
      <c r="TY391" s="92"/>
      <c r="TZ391" s="92"/>
      <c r="UA391" s="92"/>
      <c r="UB391" s="92"/>
      <c r="UC391" s="92"/>
      <c r="UD391" s="92"/>
      <c r="UE391" s="92"/>
      <c r="UF391" s="92"/>
      <c r="UG391" s="92"/>
      <c r="UH391" s="92"/>
      <c r="UI391" s="92"/>
      <c r="UJ391" s="92"/>
      <c r="UK391" s="92"/>
      <c r="UL391" s="92"/>
      <c r="UM391" s="92"/>
      <c r="UN391" s="92"/>
      <c r="UO391" s="92"/>
      <c r="UP391" s="92"/>
      <c r="UQ391" s="92"/>
      <c r="UR391" s="92"/>
      <c r="US391" s="92"/>
      <c r="UT391" s="92"/>
      <c r="UU391" s="92"/>
      <c r="UV391" s="92"/>
      <c r="UW391" s="92"/>
      <c r="UX391" s="92"/>
      <c r="UY391" s="92"/>
      <c r="UZ391" s="92"/>
      <c r="VA391" s="92"/>
      <c r="VB391" s="92"/>
      <c r="VC391" s="92"/>
      <c r="VD391" s="92"/>
      <c r="VE391" s="92"/>
      <c r="VF391" s="92"/>
      <c r="VG391" s="92"/>
      <c r="VH391" s="92"/>
      <c r="VI391" s="92"/>
      <c r="VJ391" s="92"/>
      <c r="VK391" s="92"/>
      <c r="VL391" s="92"/>
      <c r="VM391" s="92"/>
      <c r="VN391" s="92"/>
      <c r="VO391" s="92"/>
      <c r="VP391" s="92"/>
      <c r="VQ391" s="92"/>
      <c r="VR391" s="92"/>
      <c r="VS391" s="92"/>
      <c r="VT391" s="92"/>
      <c r="VU391" s="92"/>
      <c r="VV391" s="92"/>
      <c r="VW391" s="92"/>
      <c r="VX391" s="92"/>
      <c r="VY391" s="92"/>
      <c r="VZ391" s="92"/>
      <c r="WA391" s="92"/>
      <c r="WB391" s="92"/>
      <c r="WC391" s="92"/>
      <c r="WD391" s="92"/>
      <c r="WE391" s="92"/>
      <c r="WF391" s="92"/>
      <c r="WG391" s="92"/>
      <c r="WH391" s="92"/>
      <c r="WI391" s="92"/>
      <c r="WJ391" s="92"/>
      <c r="WK391" s="92"/>
      <c r="WL391" s="92"/>
      <c r="WM391" s="92"/>
      <c r="WN391" s="92"/>
      <c r="WO391" s="92"/>
      <c r="WP391" s="92"/>
      <c r="WQ391" s="92"/>
      <c r="WR391" s="92"/>
      <c r="WS391" s="92"/>
      <c r="WT391" s="92"/>
      <c r="WU391" s="92"/>
      <c r="WV391" s="92"/>
      <c r="WW391" s="92"/>
      <c r="WX391" s="92"/>
      <c r="WY391" s="92"/>
      <c r="WZ391" s="92"/>
      <c r="XA391" s="92"/>
      <c r="XB391" s="92"/>
      <c r="XC391" s="92"/>
      <c r="XD391" s="92"/>
      <c r="XE391" s="92"/>
      <c r="XF391" s="92"/>
      <c r="XG391" s="92"/>
      <c r="XH391" s="92"/>
      <c r="XI391" s="92"/>
      <c r="XJ391" s="92"/>
      <c r="XK391" s="92"/>
      <c r="XL391" s="92"/>
      <c r="XM391" s="92"/>
      <c r="XN391" s="92"/>
      <c r="XO391" s="92"/>
      <c r="XP391" s="92"/>
      <c r="XQ391" s="92"/>
      <c r="XR391" s="92"/>
      <c r="XS391" s="92"/>
      <c r="XT391" s="92"/>
      <c r="XU391" s="92"/>
      <c r="XV391" s="92"/>
      <c r="XW391" s="92"/>
      <c r="XX391" s="92"/>
      <c r="XY391" s="92"/>
      <c r="XZ391" s="92"/>
      <c r="YA391" s="92"/>
      <c r="YB391" s="92"/>
      <c r="YC391" s="92"/>
      <c r="YD391" s="92"/>
      <c r="YE391" s="92"/>
      <c r="YF391" s="92"/>
      <c r="YG391" s="92"/>
      <c r="YH391" s="92"/>
      <c r="YI391" s="92"/>
      <c r="YJ391" s="92"/>
      <c r="YK391" s="92"/>
      <c r="YL391" s="92"/>
      <c r="YM391" s="92"/>
      <c r="YN391" s="92"/>
      <c r="YO391" s="92"/>
      <c r="YP391" s="92"/>
      <c r="YQ391" s="92"/>
      <c r="YR391" s="92"/>
      <c r="YS391" s="92"/>
      <c r="YT391" s="92"/>
      <c r="YU391" s="92"/>
      <c r="YV391" s="92"/>
      <c r="YW391" s="92"/>
      <c r="YX391" s="92"/>
      <c r="YY391" s="92"/>
      <c r="YZ391" s="92"/>
      <c r="ZA391" s="92"/>
      <c r="ZB391" s="92"/>
      <c r="ZC391" s="92"/>
      <c r="ZD391" s="92"/>
      <c r="ZE391" s="92"/>
      <c r="ZF391" s="92"/>
      <c r="ZG391" s="92"/>
      <c r="ZH391" s="92"/>
      <c r="ZI391" s="92"/>
      <c r="ZJ391" s="92"/>
      <c r="ZK391" s="92"/>
      <c r="ZL391" s="92"/>
      <c r="ZM391" s="92"/>
      <c r="ZN391" s="92"/>
      <c r="ZO391" s="92"/>
      <c r="ZP391" s="92"/>
      <c r="ZQ391" s="92"/>
      <c r="ZR391" s="92"/>
      <c r="ZS391" s="92"/>
      <c r="ZT391" s="92"/>
      <c r="ZU391" s="92"/>
      <c r="ZV391" s="92"/>
      <c r="ZW391" s="92"/>
      <c r="ZX391" s="92"/>
      <c r="ZY391" s="92"/>
      <c r="ZZ391" s="92"/>
      <c r="AAA391" s="92"/>
      <c r="AAB391" s="92"/>
      <c r="AAC391" s="92"/>
      <c r="AAD391" s="92"/>
      <c r="AAE391" s="92"/>
      <c r="AAF391" s="92"/>
      <c r="AAG391" s="92"/>
      <c r="AAH391" s="92"/>
      <c r="AAI391" s="92"/>
      <c r="AAJ391" s="92"/>
      <c r="AAK391" s="92"/>
      <c r="AAL391" s="92"/>
      <c r="AAM391" s="92"/>
      <c r="AAN391" s="92"/>
      <c r="AAO391" s="92"/>
      <c r="AAP391" s="92"/>
      <c r="AAQ391" s="92"/>
      <c r="AAR391" s="92"/>
      <c r="AAS391" s="92"/>
      <c r="AAT391" s="92"/>
      <c r="AAU391" s="92"/>
      <c r="AAV391" s="92"/>
      <c r="AAW391" s="92"/>
      <c r="AAX391" s="92"/>
      <c r="AAY391" s="92"/>
      <c r="AAZ391" s="92"/>
      <c r="ABA391" s="92"/>
      <c r="ABB391" s="92"/>
      <c r="ABC391" s="92"/>
      <c r="ABD391" s="92"/>
      <c r="ABE391" s="92"/>
      <c r="ABF391" s="92"/>
      <c r="ABG391" s="92"/>
      <c r="ABH391" s="92"/>
      <c r="ABI391" s="92"/>
      <c r="ABJ391" s="92"/>
      <c r="ABK391" s="92"/>
      <c r="ABL391" s="92"/>
      <c r="ABM391" s="92"/>
      <c r="ABN391" s="92"/>
      <c r="ABO391" s="92"/>
      <c r="ABP391" s="92"/>
      <c r="ABQ391" s="92"/>
      <c r="ABR391" s="92"/>
      <c r="ABS391" s="92"/>
      <c r="ABT391" s="92"/>
      <c r="ABU391" s="92"/>
      <c r="ABV391" s="92"/>
      <c r="ABW391" s="92"/>
      <c r="ABX391" s="92"/>
      <c r="ABY391" s="92"/>
      <c r="ABZ391" s="92"/>
      <c r="ACA391" s="92"/>
      <c r="ACB391" s="92"/>
      <c r="ACC391" s="92"/>
      <c r="ACD391" s="92"/>
      <c r="ACE391" s="92"/>
      <c r="ACF391" s="92"/>
      <c r="ACG391" s="92"/>
      <c r="ACH391" s="92"/>
      <c r="ACI391" s="92"/>
      <c r="ACJ391" s="92"/>
      <c r="ACK391" s="92"/>
      <c r="ACL391" s="92"/>
      <c r="ACM391" s="92"/>
      <c r="ACN391" s="92"/>
      <c r="ACO391" s="92"/>
      <c r="ACP391" s="92"/>
      <c r="ACQ391" s="92"/>
      <c r="ACR391" s="92"/>
      <c r="ACS391" s="92"/>
      <c r="ACT391" s="92"/>
      <c r="ACU391" s="92"/>
      <c r="ACV391" s="92"/>
      <c r="ACW391" s="92"/>
      <c r="ACX391" s="92"/>
      <c r="ACY391" s="92"/>
      <c r="ACZ391" s="92"/>
      <c r="ADA391" s="92"/>
      <c r="ADB391" s="92"/>
      <c r="ADC391" s="92"/>
      <c r="ADD391" s="92"/>
      <c r="ADE391" s="92"/>
      <c r="ADF391" s="92"/>
      <c r="ADG391" s="92"/>
      <c r="ADH391" s="92"/>
      <c r="ADI391" s="92"/>
      <c r="ADJ391" s="92"/>
      <c r="ADK391" s="92"/>
      <c r="ADL391" s="92"/>
      <c r="ADM391" s="92"/>
      <c r="ADN391" s="92"/>
      <c r="ADO391" s="92"/>
      <c r="ADP391" s="92"/>
      <c r="ADQ391" s="92"/>
      <c r="ADR391" s="92"/>
      <c r="ADS391" s="92"/>
      <c r="ADT391" s="92"/>
      <c r="ADU391" s="92"/>
      <c r="ADV391" s="92"/>
      <c r="ADW391" s="92"/>
      <c r="ADX391" s="92"/>
      <c r="ADY391" s="92"/>
      <c r="ADZ391" s="92"/>
      <c r="AEA391" s="92"/>
      <c r="AEB391" s="92"/>
      <c r="AEC391" s="92"/>
      <c r="AED391" s="92"/>
      <c r="AEE391" s="92"/>
      <c r="AEF391" s="92"/>
      <c r="AEG391" s="92"/>
      <c r="AEH391" s="92"/>
      <c r="AEI391" s="92"/>
      <c r="AEJ391" s="92"/>
      <c r="AEK391" s="92"/>
      <c r="AEL391" s="92"/>
      <c r="AEM391" s="92"/>
      <c r="AEN391" s="92"/>
      <c r="AEO391" s="92"/>
      <c r="AEP391" s="92"/>
      <c r="AEQ391" s="92"/>
      <c r="AER391" s="92"/>
      <c r="AES391" s="92"/>
      <c r="AET391" s="92"/>
      <c r="AEU391" s="92"/>
      <c r="AEV391" s="92"/>
      <c r="AEW391" s="92"/>
      <c r="AEX391" s="92"/>
      <c r="AEY391" s="92"/>
      <c r="AEZ391" s="92"/>
      <c r="AFA391" s="92"/>
      <c r="AFB391" s="92"/>
      <c r="AFC391" s="92"/>
      <c r="AFD391" s="92"/>
      <c r="AFE391" s="92"/>
      <c r="AFF391" s="92"/>
      <c r="AFG391" s="92"/>
      <c r="AFH391" s="92"/>
      <c r="AFI391" s="92"/>
      <c r="AFJ391" s="92"/>
      <c r="AFK391" s="92"/>
      <c r="AFL391" s="92"/>
      <c r="AFM391" s="92"/>
      <c r="AFN391" s="92"/>
      <c r="AFO391" s="92"/>
      <c r="AFP391" s="92"/>
      <c r="AFQ391" s="92"/>
      <c r="AFR391" s="92"/>
      <c r="AFS391" s="92"/>
      <c r="AFT391" s="92"/>
      <c r="AFU391" s="92"/>
      <c r="AFV391" s="92"/>
      <c r="AFW391" s="92"/>
      <c r="AFX391" s="92"/>
      <c r="AFY391" s="92"/>
      <c r="AFZ391" s="92"/>
      <c r="AGA391" s="92"/>
      <c r="AGB391" s="92"/>
      <c r="AGC391" s="92"/>
      <c r="AGD391" s="92"/>
      <c r="AGE391" s="92"/>
      <c r="AGF391" s="92"/>
      <c r="AGG391" s="92"/>
      <c r="AGH391" s="92"/>
      <c r="AGI391" s="92"/>
      <c r="AGJ391" s="92"/>
      <c r="AGK391" s="92"/>
      <c r="AGL391" s="92"/>
      <c r="AGM391" s="92"/>
      <c r="AGN391" s="92"/>
      <c r="AGO391" s="92"/>
      <c r="AGP391" s="92"/>
      <c r="AGQ391" s="92"/>
      <c r="AGR391" s="92"/>
      <c r="AGS391" s="92"/>
      <c r="AGT391" s="92"/>
      <c r="AGU391" s="92"/>
      <c r="AGV391" s="92"/>
      <c r="AGW391" s="92"/>
      <c r="AGX391" s="92"/>
      <c r="AGY391" s="92"/>
      <c r="AGZ391" s="92"/>
      <c r="AHA391" s="92"/>
      <c r="AHB391" s="92"/>
      <c r="AHC391" s="92"/>
      <c r="AHD391" s="92"/>
      <c r="AHE391" s="92"/>
      <c r="AHF391" s="92"/>
      <c r="AHG391" s="92"/>
      <c r="AHH391" s="92"/>
      <c r="AHI391" s="92"/>
      <c r="AHJ391" s="92"/>
      <c r="AHK391" s="92"/>
      <c r="AHL391" s="92"/>
      <c r="AHM391" s="92"/>
      <c r="AHN391" s="92"/>
      <c r="AHO391" s="92"/>
      <c r="AHP391" s="92"/>
      <c r="AHQ391" s="92"/>
      <c r="AHR391" s="92"/>
      <c r="AHS391" s="92"/>
      <c r="AHT391" s="92"/>
      <c r="AHU391" s="92"/>
      <c r="AHV391" s="92"/>
      <c r="AHW391" s="92"/>
      <c r="AHX391" s="92"/>
      <c r="AHY391" s="92"/>
      <c r="AHZ391" s="92"/>
      <c r="AIA391" s="92"/>
      <c r="AIB391" s="92"/>
      <c r="AIC391" s="92"/>
      <c r="AID391" s="92"/>
      <c r="AIE391" s="92"/>
      <c r="AIF391" s="92"/>
      <c r="AIG391" s="92"/>
      <c r="AIH391" s="92"/>
      <c r="AII391" s="92"/>
      <c r="AIJ391" s="92"/>
      <c r="AIK391" s="92"/>
      <c r="AIL391" s="92"/>
      <c r="AIM391" s="92"/>
      <c r="AIN391" s="92"/>
      <c r="AIO391" s="92"/>
      <c r="AIP391" s="92"/>
      <c r="AIQ391" s="92"/>
      <c r="AIR391" s="92"/>
      <c r="AIS391" s="92"/>
      <c r="AIT391" s="92"/>
      <c r="AIU391" s="92"/>
      <c r="AIV391" s="92"/>
      <c r="AIW391" s="92"/>
      <c r="AIX391" s="92"/>
      <c r="AIY391" s="92"/>
      <c r="AIZ391" s="92"/>
      <c r="AJA391" s="92"/>
      <c r="AJB391" s="92"/>
      <c r="AJC391" s="92"/>
      <c r="AJD391" s="92"/>
      <c r="AJE391" s="92"/>
      <c r="AJF391" s="92"/>
      <c r="AJG391" s="92"/>
      <c r="AJH391" s="92"/>
      <c r="AJI391" s="92"/>
      <c r="AJJ391" s="92"/>
      <c r="AJK391" s="92"/>
    </row>
    <row r="392" spans="1:947" s="515" customFormat="1" ht="12.75" customHeight="1">
      <c r="A392" s="93"/>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92"/>
      <c r="CP392" s="92"/>
      <c r="CQ392" s="92"/>
      <c r="CR392" s="92"/>
      <c r="CS392" s="92"/>
      <c r="CT392" s="92"/>
      <c r="CU392" s="92"/>
      <c r="CV392" s="92"/>
      <c r="CW392" s="92"/>
      <c r="CX392" s="92"/>
      <c r="CY392" s="92"/>
      <c r="CZ392" s="92"/>
      <c r="DA392" s="92"/>
      <c r="DB392" s="92"/>
      <c r="DC392" s="92"/>
      <c r="DD392" s="92"/>
      <c r="DE392" s="92"/>
      <c r="DF392" s="92"/>
      <c r="DG392" s="92"/>
      <c r="DH392" s="92"/>
      <c r="DI392" s="92"/>
      <c r="DJ392" s="92"/>
      <c r="DK392" s="92"/>
      <c r="DL392" s="92"/>
      <c r="DM392" s="92"/>
      <c r="DN392" s="92"/>
      <c r="DO392" s="92"/>
      <c r="DP392" s="92"/>
      <c r="DQ392" s="92"/>
      <c r="DR392" s="92"/>
      <c r="DS392" s="92"/>
      <c r="DT392" s="92"/>
      <c r="DU392" s="92"/>
      <c r="DV392" s="92"/>
      <c r="DW392" s="92"/>
      <c r="DX392" s="92"/>
      <c r="DY392" s="92"/>
      <c r="DZ392" s="92"/>
      <c r="EA392" s="92"/>
      <c r="EB392" s="92"/>
      <c r="EC392" s="92"/>
      <c r="ED392" s="92"/>
      <c r="EE392" s="92"/>
      <c r="EF392" s="92"/>
      <c r="EG392" s="92"/>
      <c r="EH392" s="92"/>
      <c r="EI392" s="92"/>
      <c r="EJ392" s="92"/>
      <c r="EK392" s="92"/>
      <c r="EL392" s="92"/>
      <c r="EM392" s="92"/>
      <c r="EN392" s="92"/>
      <c r="EO392" s="92"/>
      <c r="EP392" s="92"/>
      <c r="EQ392" s="92"/>
      <c r="ER392" s="92"/>
      <c r="ES392" s="92"/>
      <c r="ET392" s="92"/>
      <c r="EU392" s="92"/>
      <c r="EV392" s="92"/>
      <c r="EW392" s="92"/>
      <c r="EX392" s="92"/>
      <c r="EY392" s="92"/>
      <c r="EZ392" s="92"/>
      <c r="FA392" s="92"/>
      <c r="FB392" s="92"/>
      <c r="FC392" s="92"/>
      <c r="FD392" s="92"/>
      <c r="FE392" s="92"/>
      <c r="FF392" s="92"/>
      <c r="FG392" s="92"/>
      <c r="FH392" s="92"/>
      <c r="FI392" s="92"/>
      <c r="FJ392" s="92"/>
      <c r="FK392" s="92"/>
      <c r="FL392" s="92"/>
      <c r="FM392" s="92"/>
      <c r="FN392" s="92"/>
      <c r="FO392" s="92"/>
      <c r="FP392" s="92"/>
      <c r="FQ392" s="92"/>
      <c r="FR392" s="92"/>
      <c r="FS392" s="92"/>
      <c r="FT392" s="92"/>
      <c r="FU392" s="92"/>
      <c r="FV392" s="92"/>
      <c r="FW392" s="92"/>
      <c r="FX392" s="92"/>
      <c r="FY392" s="92"/>
      <c r="FZ392" s="92"/>
      <c r="GA392" s="92"/>
      <c r="GB392" s="92"/>
      <c r="GC392" s="92"/>
      <c r="GD392" s="92"/>
      <c r="GE392" s="92"/>
      <c r="GF392" s="92"/>
      <c r="GG392" s="92"/>
      <c r="GH392" s="92"/>
      <c r="GI392" s="92"/>
      <c r="GJ392" s="92"/>
      <c r="GK392" s="92"/>
      <c r="GL392" s="92"/>
      <c r="GM392" s="92"/>
      <c r="GN392" s="92"/>
      <c r="GO392" s="92"/>
      <c r="GP392" s="92"/>
      <c r="GQ392" s="92"/>
      <c r="GR392" s="92"/>
      <c r="GS392" s="92"/>
      <c r="GT392" s="92"/>
      <c r="GU392" s="92"/>
      <c r="GV392" s="92"/>
      <c r="GW392" s="92"/>
      <c r="GX392" s="92"/>
      <c r="GY392" s="92"/>
      <c r="GZ392" s="92"/>
      <c r="HA392" s="92"/>
      <c r="HB392" s="92"/>
      <c r="HC392" s="92"/>
      <c r="HD392" s="92"/>
      <c r="HE392" s="92"/>
      <c r="HF392" s="92"/>
      <c r="HG392" s="92"/>
      <c r="HH392" s="92"/>
      <c r="HI392" s="92"/>
      <c r="HJ392" s="92"/>
      <c r="HK392" s="92"/>
      <c r="HL392" s="92"/>
      <c r="HM392" s="92"/>
      <c r="HN392" s="92"/>
      <c r="HO392" s="92"/>
      <c r="HP392" s="92"/>
      <c r="HQ392" s="92"/>
      <c r="HR392" s="92"/>
      <c r="HS392" s="92"/>
      <c r="HT392" s="92"/>
      <c r="HU392" s="92"/>
      <c r="HV392" s="92"/>
      <c r="HW392" s="92"/>
      <c r="HX392" s="92"/>
      <c r="HY392" s="92"/>
      <c r="HZ392" s="92"/>
      <c r="IA392" s="92"/>
      <c r="IB392" s="92"/>
      <c r="IC392" s="92"/>
      <c r="ID392" s="92"/>
      <c r="IE392" s="92"/>
      <c r="IF392" s="92"/>
      <c r="IG392" s="92"/>
      <c r="IH392" s="92"/>
      <c r="II392" s="92"/>
      <c r="IJ392" s="92"/>
      <c r="IK392" s="92"/>
      <c r="IL392" s="92"/>
      <c r="IM392" s="92"/>
      <c r="IN392" s="92"/>
      <c r="IO392" s="92"/>
      <c r="IP392" s="92"/>
      <c r="IQ392" s="92"/>
      <c r="IR392" s="92"/>
      <c r="IS392" s="92"/>
      <c r="IT392" s="92"/>
      <c r="IU392" s="92"/>
      <c r="IV392" s="92"/>
      <c r="IW392" s="92"/>
      <c r="IX392" s="92"/>
      <c r="IY392" s="92"/>
      <c r="IZ392" s="92"/>
      <c r="JA392" s="92"/>
      <c r="JB392" s="92"/>
      <c r="JC392" s="92"/>
      <c r="JD392" s="92"/>
      <c r="JE392" s="92"/>
      <c r="JF392" s="92"/>
      <c r="JG392" s="92"/>
      <c r="JH392" s="92"/>
      <c r="JI392" s="92"/>
      <c r="JJ392" s="92"/>
      <c r="JK392" s="92"/>
      <c r="JL392" s="92"/>
      <c r="JM392" s="92"/>
      <c r="JN392" s="92"/>
      <c r="JO392" s="92"/>
      <c r="JP392" s="92"/>
      <c r="JQ392" s="92"/>
      <c r="JR392" s="92"/>
      <c r="JS392" s="92"/>
      <c r="JT392" s="92"/>
      <c r="JU392" s="92"/>
      <c r="JV392" s="92"/>
      <c r="JW392" s="92"/>
      <c r="JX392" s="92"/>
      <c r="JY392" s="92"/>
      <c r="JZ392" s="92"/>
      <c r="KA392" s="92"/>
      <c r="KB392" s="92"/>
      <c r="KC392" s="92"/>
      <c r="KD392" s="92"/>
      <c r="KE392" s="92"/>
      <c r="KF392" s="92"/>
      <c r="KG392" s="92"/>
      <c r="KH392" s="92"/>
      <c r="KI392" s="92"/>
      <c r="KJ392" s="92"/>
      <c r="KK392" s="92"/>
      <c r="KL392" s="92"/>
      <c r="KM392" s="92"/>
      <c r="KN392" s="92"/>
      <c r="KO392" s="92"/>
      <c r="KP392" s="92"/>
      <c r="KQ392" s="92"/>
      <c r="KR392" s="92"/>
      <c r="KS392" s="92"/>
      <c r="KT392" s="92"/>
      <c r="KU392" s="92"/>
      <c r="KV392" s="92"/>
      <c r="KW392" s="92"/>
      <c r="KX392" s="92"/>
      <c r="KY392" s="92"/>
      <c r="KZ392" s="92"/>
      <c r="LA392" s="92"/>
      <c r="LB392" s="92"/>
      <c r="LC392" s="92"/>
      <c r="LD392" s="92"/>
      <c r="LE392" s="92"/>
      <c r="LF392" s="92"/>
      <c r="LG392" s="92"/>
      <c r="LH392" s="92"/>
      <c r="LI392" s="92"/>
      <c r="LJ392" s="92"/>
      <c r="LK392" s="92"/>
      <c r="LL392" s="92"/>
      <c r="LM392" s="92"/>
      <c r="LN392" s="92"/>
      <c r="LO392" s="92"/>
      <c r="LP392" s="92"/>
      <c r="LQ392" s="92"/>
      <c r="LR392" s="92"/>
      <c r="LS392" s="92"/>
      <c r="LT392" s="92"/>
      <c r="LU392" s="92"/>
      <c r="LV392" s="92"/>
      <c r="LW392" s="92"/>
      <c r="LX392" s="92"/>
      <c r="LY392" s="92"/>
      <c r="LZ392" s="92"/>
      <c r="MA392" s="92"/>
      <c r="MB392" s="92"/>
      <c r="MC392" s="92"/>
      <c r="MD392" s="92"/>
      <c r="ME392" s="92"/>
      <c r="MF392" s="92"/>
      <c r="MG392" s="92"/>
      <c r="MH392" s="92"/>
      <c r="MI392" s="92"/>
      <c r="MJ392" s="92"/>
      <c r="MK392" s="92"/>
      <c r="ML392" s="92"/>
      <c r="MM392" s="92"/>
      <c r="MN392" s="92"/>
      <c r="MO392" s="92"/>
      <c r="MP392" s="92"/>
      <c r="MQ392" s="92"/>
      <c r="MR392" s="92"/>
      <c r="MS392" s="92"/>
      <c r="MT392" s="92"/>
      <c r="MU392" s="92"/>
      <c r="MV392" s="92"/>
      <c r="MW392" s="92"/>
      <c r="MX392" s="92"/>
      <c r="MY392" s="92"/>
      <c r="MZ392" s="92"/>
      <c r="NA392" s="92"/>
      <c r="NB392" s="92"/>
      <c r="NC392" s="92"/>
      <c r="ND392" s="92"/>
      <c r="NE392" s="92"/>
      <c r="NF392" s="92"/>
      <c r="NG392" s="92"/>
      <c r="NH392" s="92"/>
      <c r="NI392" s="92"/>
      <c r="NJ392" s="92"/>
      <c r="NK392" s="92"/>
      <c r="NL392" s="92"/>
      <c r="NM392" s="92"/>
      <c r="NN392" s="92"/>
      <c r="NO392" s="92"/>
      <c r="NP392" s="92"/>
      <c r="NQ392" s="92"/>
      <c r="NR392" s="92"/>
      <c r="NS392" s="92"/>
      <c r="NT392" s="92"/>
      <c r="NU392" s="92"/>
      <c r="NV392" s="92"/>
      <c r="NW392" s="92"/>
      <c r="NX392" s="92"/>
      <c r="NY392" s="92"/>
      <c r="NZ392" s="92"/>
      <c r="OA392" s="92"/>
      <c r="OB392" s="92"/>
      <c r="OC392" s="92"/>
      <c r="OD392" s="92"/>
      <c r="OE392" s="92"/>
      <c r="OF392" s="92"/>
      <c r="OG392" s="92"/>
      <c r="OH392" s="92"/>
      <c r="OI392" s="92"/>
      <c r="OJ392" s="92"/>
      <c r="OK392" s="92"/>
      <c r="OL392" s="92"/>
      <c r="OM392" s="92"/>
      <c r="ON392" s="92"/>
      <c r="OO392" s="92"/>
      <c r="OP392" s="92"/>
      <c r="OQ392" s="92"/>
      <c r="OR392" s="92"/>
      <c r="OS392" s="92"/>
      <c r="OT392" s="92"/>
      <c r="OU392" s="92"/>
      <c r="OV392" s="92"/>
      <c r="OW392" s="92"/>
      <c r="OX392" s="92"/>
      <c r="OY392" s="92"/>
      <c r="OZ392" s="92"/>
      <c r="PA392" s="92"/>
      <c r="PB392" s="92"/>
      <c r="PC392" s="92"/>
      <c r="PD392" s="92"/>
      <c r="PE392" s="92"/>
      <c r="PF392" s="92"/>
      <c r="PG392" s="92"/>
      <c r="PH392" s="92"/>
      <c r="PI392" s="92"/>
      <c r="PJ392" s="92"/>
      <c r="PK392" s="92"/>
      <c r="PL392" s="92"/>
      <c r="PM392" s="92"/>
      <c r="PN392" s="92"/>
      <c r="PO392" s="92"/>
      <c r="PP392" s="92"/>
      <c r="PQ392" s="92"/>
      <c r="PR392" s="92"/>
      <c r="PS392" s="92"/>
      <c r="PT392" s="92"/>
      <c r="PU392" s="92"/>
      <c r="PV392" s="92"/>
      <c r="PW392" s="92"/>
      <c r="PX392" s="92"/>
      <c r="PY392" s="92"/>
      <c r="PZ392" s="92"/>
      <c r="QA392" s="92"/>
      <c r="QB392" s="92"/>
      <c r="QC392" s="92"/>
      <c r="QD392" s="92"/>
      <c r="QE392" s="92"/>
      <c r="QF392" s="92"/>
      <c r="QG392" s="92"/>
      <c r="QH392" s="92"/>
      <c r="QI392" s="92"/>
      <c r="QJ392" s="92"/>
      <c r="QK392" s="92"/>
      <c r="QL392" s="92"/>
      <c r="QM392" s="92"/>
      <c r="QN392" s="92"/>
      <c r="QO392" s="92"/>
      <c r="QP392" s="92"/>
      <c r="QQ392" s="92"/>
      <c r="QR392" s="92"/>
      <c r="QS392" s="92"/>
      <c r="QT392" s="92"/>
      <c r="QU392" s="92"/>
      <c r="QV392" s="92"/>
      <c r="QW392" s="92"/>
      <c r="QX392" s="92"/>
      <c r="QY392" s="92"/>
      <c r="QZ392" s="92"/>
      <c r="RA392" s="92"/>
      <c r="RB392" s="92"/>
      <c r="RC392" s="92"/>
      <c r="RD392" s="92"/>
      <c r="RE392" s="92"/>
      <c r="RF392" s="92"/>
      <c r="RG392" s="92"/>
      <c r="RH392" s="92"/>
      <c r="RI392" s="92"/>
      <c r="RJ392" s="92"/>
      <c r="RK392" s="92"/>
      <c r="RL392" s="92"/>
      <c r="RM392" s="92"/>
      <c r="RN392" s="92"/>
      <c r="RO392" s="92"/>
      <c r="RP392" s="92"/>
      <c r="RQ392" s="92"/>
      <c r="RR392" s="92"/>
      <c r="RS392" s="92"/>
      <c r="RT392" s="92"/>
      <c r="RU392" s="92"/>
      <c r="RV392" s="92"/>
      <c r="RW392" s="92"/>
      <c r="RX392" s="92"/>
      <c r="RY392" s="92"/>
      <c r="RZ392" s="92"/>
      <c r="SA392" s="92"/>
      <c r="SB392" s="92"/>
      <c r="SC392" s="92"/>
      <c r="SD392" s="92"/>
      <c r="SE392" s="92"/>
      <c r="SF392" s="92"/>
      <c r="SG392" s="92"/>
      <c r="SH392" s="92"/>
      <c r="SI392" s="92"/>
      <c r="SJ392" s="92"/>
      <c r="SK392" s="92"/>
      <c r="SL392" s="92"/>
      <c r="SM392" s="92"/>
      <c r="SN392" s="92"/>
      <c r="SO392" s="92"/>
      <c r="SP392" s="92"/>
      <c r="SQ392" s="92"/>
      <c r="SR392" s="92"/>
      <c r="SS392" s="92"/>
      <c r="ST392" s="92"/>
      <c r="SU392" s="92"/>
      <c r="SV392" s="92"/>
      <c r="SW392" s="92"/>
      <c r="SX392" s="92"/>
      <c r="SY392" s="92"/>
      <c r="SZ392" s="92"/>
      <c r="TA392" s="92"/>
      <c r="TB392" s="92"/>
      <c r="TC392" s="92"/>
      <c r="TD392" s="92"/>
      <c r="TE392" s="92"/>
      <c r="TF392" s="92"/>
      <c r="TG392" s="92"/>
      <c r="TH392" s="92"/>
      <c r="TI392" s="92"/>
      <c r="TJ392" s="92"/>
      <c r="TK392" s="92"/>
      <c r="TL392" s="92"/>
      <c r="TM392" s="92"/>
      <c r="TN392" s="92"/>
      <c r="TO392" s="92"/>
      <c r="TP392" s="92"/>
      <c r="TQ392" s="92"/>
      <c r="TR392" s="92"/>
      <c r="TS392" s="92"/>
      <c r="TT392" s="92"/>
      <c r="TU392" s="92"/>
      <c r="TV392" s="92"/>
      <c r="TW392" s="92"/>
      <c r="TX392" s="92"/>
      <c r="TY392" s="92"/>
      <c r="TZ392" s="92"/>
      <c r="UA392" s="92"/>
      <c r="UB392" s="92"/>
      <c r="UC392" s="92"/>
      <c r="UD392" s="92"/>
      <c r="UE392" s="92"/>
      <c r="UF392" s="92"/>
      <c r="UG392" s="92"/>
      <c r="UH392" s="92"/>
      <c r="UI392" s="92"/>
      <c r="UJ392" s="92"/>
      <c r="UK392" s="92"/>
      <c r="UL392" s="92"/>
      <c r="UM392" s="92"/>
      <c r="UN392" s="92"/>
      <c r="UO392" s="92"/>
      <c r="UP392" s="92"/>
      <c r="UQ392" s="92"/>
      <c r="UR392" s="92"/>
      <c r="US392" s="92"/>
      <c r="UT392" s="92"/>
      <c r="UU392" s="92"/>
      <c r="UV392" s="92"/>
      <c r="UW392" s="92"/>
      <c r="UX392" s="92"/>
      <c r="UY392" s="92"/>
      <c r="UZ392" s="92"/>
      <c r="VA392" s="92"/>
      <c r="VB392" s="92"/>
      <c r="VC392" s="92"/>
      <c r="VD392" s="92"/>
      <c r="VE392" s="92"/>
      <c r="VF392" s="92"/>
      <c r="VG392" s="92"/>
      <c r="VH392" s="92"/>
      <c r="VI392" s="92"/>
      <c r="VJ392" s="92"/>
      <c r="VK392" s="92"/>
      <c r="VL392" s="92"/>
      <c r="VM392" s="92"/>
      <c r="VN392" s="92"/>
      <c r="VO392" s="92"/>
      <c r="VP392" s="92"/>
      <c r="VQ392" s="92"/>
      <c r="VR392" s="92"/>
      <c r="VS392" s="92"/>
      <c r="VT392" s="92"/>
      <c r="VU392" s="92"/>
      <c r="VV392" s="92"/>
      <c r="VW392" s="92"/>
      <c r="VX392" s="92"/>
      <c r="VY392" s="92"/>
      <c r="VZ392" s="92"/>
      <c r="WA392" s="92"/>
      <c r="WB392" s="92"/>
      <c r="WC392" s="92"/>
      <c r="WD392" s="92"/>
      <c r="WE392" s="92"/>
      <c r="WF392" s="92"/>
      <c r="WG392" s="92"/>
      <c r="WH392" s="92"/>
      <c r="WI392" s="92"/>
      <c r="WJ392" s="92"/>
      <c r="WK392" s="92"/>
      <c r="WL392" s="92"/>
      <c r="WM392" s="92"/>
      <c r="WN392" s="92"/>
      <c r="WO392" s="92"/>
      <c r="WP392" s="92"/>
      <c r="WQ392" s="92"/>
      <c r="WR392" s="92"/>
      <c r="WS392" s="92"/>
      <c r="WT392" s="92"/>
      <c r="WU392" s="92"/>
      <c r="WV392" s="92"/>
      <c r="WW392" s="92"/>
      <c r="WX392" s="92"/>
      <c r="WY392" s="92"/>
      <c r="WZ392" s="92"/>
      <c r="XA392" s="92"/>
      <c r="XB392" s="92"/>
      <c r="XC392" s="92"/>
      <c r="XD392" s="92"/>
      <c r="XE392" s="92"/>
      <c r="XF392" s="92"/>
      <c r="XG392" s="92"/>
      <c r="XH392" s="92"/>
      <c r="XI392" s="92"/>
      <c r="XJ392" s="92"/>
      <c r="XK392" s="92"/>
      <c r="XL392" s="92"/>
      <c r="XM392" s="92"/>
      <c r="XN392" s="92"/>
      <c r="XO392" s="92"/>
      <c r="XP392" s="92"/>
      <c r="XQ392" s="92"/>
      <c r="XR392" s="92"/>
      <c r="XS392" s="92"/>
      <c r="XT392" s="92"/>
      <c r="XU392" s="92"/>
      <c r="XV392" s="92"/>
      <c r="XW392" s="92"/>
      <c r="XX392" s="92"/>
      <c r="XY392" s="92"/>
      <c r="XZ392" s="92"/>
      <c r="YA392" s="92"/>
      <c r="YB392" s="92"/>
      <c r="YC392" s="92"/>
      <c r="YD392" s="92"/>
      <c r="YE392" s="92"/>
      <c r="YF392" s="92"/>
      <c r="YG392" s="92"/>
      <c r="YH392" s="92"/>
      <c r="YI392" s="92"/>
      <c r="YJ392" s="92"/>
      <c r="YK392" s="92"/>
      <c r="YL392" s="92"/>
      <c r="YM392" s="92"/>
      <c r="YN392" s="92"/>
      <c r="YO392" s="92"/>
      <c r="YP392" s="92"/>
      <c r="YQ392" s="92"/>
      <c r="YR392" s="92"/>
      <c r="YS392" s="92"/>
      <c r="YT392" s="92"/>
      <c r="YU392" s="92"/>
      <c r="YV392" s="92"/>
      <c r="YW392" s="92"/>
      <c r="YX392" s="92"/>
      <c r="YY392" s="92"/>
      <c r="YZ392" s="92"/>
      <c r="ZA392" s="92"/>
      <c r="ZB392" s="92"/>
      <c r="ZC392" s="92"/>
      <c r="ZD392" s="92"/>
      <c r="ZE392" s="92"/>
      <c r="ZF392" s="92"/>
      <c r="ZG392" s="92"/>
      <c r="ZH392" s="92"/>
      <c r="ZI392" s="92"/>
      <c r="ZJ392" s="92"/>
      <c r="ZK392" s="92"/>
      <c r="ZL392" s="92"/>
      <c r="ZM392" s="92"/>
      <c r="ZN392" s="92"/>
      <c r="ZO392" s="92"/>
      <c r="ZP392" s="92"/>
      <c r="ZQ392" s="92"/>
      <c r="ZR392" s="92"/>
      <c r="ZS392" s="92"/>
      <c r="ZT392" s="92"/>
      <c r="ZU392" s="92"/>
      <c r="ZV392" s="92"/>
      <c r="ZW392" s="92"/>
      <c r="ZX392" s="92"/>
      <c r="ZY392" s="92"/>
      <c r="ZZ392" s="92"/>
      <c r="AAA392" s="92"/>
      <c r="AAB392" s="92"/>
      <c r="AAC392" s="92"/>
      <c r="AAD392" s="92"/>
      <c r="AAE392" s="92"/>
      <c r="AAF392" s="92"/>
      <c r="AAG392" s="92"/>
      <c r="AAH392" s="92"/>
      <c r="AAI392" s="92"/>
      <c r="AAJ392" s="92"/>
      <c r="AAK392" s="92"/>
      <c r="AAL392" s="92"/>
      <c r="AAM392" s="92"/>
      <c r="AAN392" s="92"/>
      <c r="AAO392" s="92"/>
      <c r="AAP392" s="92"/>
      <c r="AAQ392" s="92"/>
      <c r="AAR392" s="92"/>
      <c r="AAS392" s="92"/>
      <c r="AAT392" s="92"/>
      <c r="AAU392" s="92"/>
      <c r="AAV392" s="92"/>
      <c r="AAW392" s="92"/>
      <c r="AAX392" s="92"/>
      <c r="AAY392" s="92"/>
      <c r="AAZ392" s="92"/>
      <c r="ABA392" s="92"/>
      <c r="ABB392" s="92"/>
      <c r="ABC392" s="92"/>
      <c r="ABD392" s="92"/>
      <c r="ABE392" s="92"/>
      <c r="ABF392" s="92"/>
      <c r="ABG392" s="92"/>
      <c r="ABH392" s="92"/>
      <c r="ABI392" s="92"/>
      <c r="ABJ392" s="92"/>
      <c r="ABK392" s="92"/>
      <c r="ABL392" s="92"/>
      <c r="ABM392" s="92"/>
      <c r="ABN392" s="92"/>
      <c r="ABO392" s="92"/>
      <c r="ABP392" s="92"/>
      <c r="ABQ392" s="92"/>
      <c r="ABR392" s="92"/>
      <c r="ABS392" s="92"/>
      <c r="ABT392" s="92"/>
      <c r="ABU392" s="92"/>
      <c r="ABV392" s="92"/>
      <c r="ABW392" s="92"/>
      <c r="ABX392" s="92"/>
      <c r="ABY392" s="92"/>
      <c r="ABZ392" s="92"/>
      <c r="ACA392" s="92"/>
      <c r="ACB392" s="92"/>
      <c r="ACC392" s="92"/>
      <c r="ACD392" s="92"/>
      <c r="ACE392" s="92"/>
      <c r="ACF392" s="92"/>
      <c r="ACG392" s="92"/>
      <c r="ACH392" s="92"/>
      <c r="ACI392" s="92"/>
      <c r="ACJ392" s="92"/>
      <c r="ACK392" s="92"/>
      <c r="ACL392" s="92"/>
      <c r="ACM392" s="92"/>
      <c r="ACN392" s="92"/>
      <c r="ACO392" s="92"/>
      <c r="ACP392" s="92"/>
      <c r="ACQ392" s="92"/>
      <c r="ACR392" s="92"/>
      <c r="ACS392" s="92"/>
      <c r="ACT392" s="92"/>
      <c r="ACU392" s="92"/>
      <c r="ACV392" s="92"/>
      <c r="ACW392" s="92"/>
      <c r="ACX392" s="92"/>
      <c r="ACY392" s="92"/>
      <c r="ACZ392" s="92"/>
      <c r="ADA392" s="92"/>
      <c r="ADB392" s="92"/>
      <c r="ADC392" s="92"/>
      <c r="ADD392" s="92"/>
      <c r="ADE392" s="92"/>
      <c r="ADF392" s="92"/>
      <c r="ADG392" s="92"/>
      <c r="ADH392" s="92"/>
      <c r="ADI392" s="92"/>
      <c r="ADJ392" s="92"/>
      <c r="ADK392" s="92"/>
      <c r="ADL392" s="92"/>
      <c r="ADM392" s="92"/>
      <c r="ADN392" s="92"/>
      <c r="ADO392" s="92"/>
      <c r="ADP392" s="92"/>
      <c r="ADQ392" s="92"/>
      <c r="ADR392" s="92"/>
      <c r="ADS392" s="92"/>
      <c r="ADT392" s="92"/>
      <c r="ADU392" s="92"/>
      <c r="ADV392" s="92"/>
      <c r="ADW392" s="92"/>
      <c r="ADX392" s="92"/>
      <c r="ADY392" s="92"/>
      <c r="ADZ392" s="92"/>
      <c r="AEA392" s="92"/>
      <c r="AEB392" s="92"/>
      <c r="AEC392" s="92"/>
      <c r="AED392" s="92"/>
      <c r="AEE392" s="92"/>
      <c r="AEF392" s="92"/>
      <c r="AEG392" s="92"/>
      <c r="AEH392" s="92"/>
      <c r="AEI392" s="92"/>
      <c r="AEJ392" s="92"/>
      <c r="AEK392" s="92"/>
      <c r="AEL392" s="92"/>
      <c r="AEM392" s="92"/>
      <c r="AEN392" s="92"/>
      <c r="AEO392" s="92"/>
      <c r="AEP392" s="92"/>
      <c r="AEQ392" s="92"/>
      <c r="AER392" s="92"/>
      <c r="AES392" s="92"/>
      <c r="AET392" s="92"/>
      <c r="AEU392" s="92"/>
      <c r="AEV392" s="92"/>
      <c r="AEW392" s="92"/>
      <c r="AEX392" s="92"/>
      <c r="AEY392" s="92"/>
      <c r="AEZ392" s="92"/>
      <c r="AFA392" s="92"/>
      <c r="AFB392" s="92"/>
      <c r="AFC392" s="92"/>
      <c r="AFD392" s="92"/>
      <c r="AFE392" s="92"/>
      <c r="AFF392" s="92"/>
      <c r="AFG392" s="92"/>
      <c r="AFH392" s="92"/>
      <c r="AFI392" s="92"/>
      <c r="AFJ392" s="92"/>
      <c r="AFK392" s="92"/>
      <c r="AFL392" s="92"/>
      <c r="AFM392" s="92"/>
      <c r="AFN392" s="92"/>
      <c r="AFO392" s="92"/>
      <c r="AFP392" s="92"/>
      <c r="AFQ392" s="92"/>
      <c r="AFR392" s="92"/>
      <c r="AFS392" s="92"/>
      <c r="AFT392" s="92"/>
      <c r="AFU392" s="92"/>
      <c r="AFV392" s="92"/>
      <c r="AFW392" s="92"/>
      <c r="AFX392" s="92"/>
      <c r="AFY392" s="92"/>
      <c r="AFZ392" s="92"/>
      <c r="AGA392" s="92"/>
      <c r="AGB392" s="92"/>
      <c r="AGC392" s="92"/>
      <c r="AGD392" s="92"/>
      <c r="AGE392" s="92"/>
      <c r="AGF392" s="92"/>
      <c r="AGG392" s="92"/>
      <c r="AGH392" s="92"/>
      <c r="AGI392" s="92"/>
      <c r="AGJ392" s="92"/>
      <c r="AGK392" s="92"/>
      <c r="AGL392" s="92"/>
      <c r="AGM392" s="92"/>
      <c r="AGN392" s="92"/>
      <c r="AGO392" s="92"/>
      <c r="AGP392" s="92"/>
      <c r="AGQ392" s="92"/>
      <c r="AGR392" s="92"/>
      <c r="AGS392" s="92"/>
      <c r="AGT392" s="92"/>
      <c r="AGU392" s="92"/>
      <c r="AGV392" s="92"/>
      <c r="AGW392" s="92"/>
      <c r="AGX392" s="92"/>
      <c r="AGY392" s="92"/>
      <c r="AGZ392" s="92"/>
      <c r="AHA392" s="92"/>
      <c r="AHB392" s="92"/>
      <c r="AHC392" s="92"/>
      <c r="AHD392" s="92"/>
      <c r="AHE392" s="92"/>
      <c r="AHF392" s="92"/>
      <c r="AHG392" s="92"/>
      <c r="AHH392" s="92"/>
      <c r="AHI392" s="92"/>
      <c r="AHJ392" s="92"/>
      <c r="AHK392" s="92"/>
      <c r="AHL392" s="92"/>
      <c r="AHM392" s="92"/>
      <c r="AHN392" s="92"/>
      <c r="AHO392" s="92"/>
      <c r="AHP392" s="92"/>
      <c r="AHQ392" s="92"/>
      <c r="AHR392" s="92"/>
      <c r="AHS392" s="92"/>
      <c r="AHT392" s="92"/>
      <c r="AHU392" s="92"/>
      <c r="AHV392" s="92"/>
      <c r="AHW392" s="92"/>
      <c r="AHX392" s="92"/>
      <c r="AHY392" s="92"/>
      <c r="AHZ392" s="92"/>
      <c r="AIA392" s="92"/>
      <c r="AIB392" s="92"/>
      <c r="AIC392" s="92"/>
      <c r="AID392" s="92"/>
      <c r="AIE392" s="92"/>
      <c r="AIF392" s="92"/>
      <c r="AIG392" s="92"/>
      <c r="AIH392" s="92"/>
      <c r="AII392" s="92"/>
      <c r="AIJ392" s="92"/>
      <c r="AIK392" s="92"/>
      <c r="AIL392" s="92"/>
      <c r="AIM392" s="92"/>
      <c r="AIN392" s="92"/>
      <c r="AIO392" s="92"/>
      <c r="AIP392" s="92"/>
      <c r="AIQ392" s="92"/>
      <c r="AIR392" s="92"/>
      <c r="AIS392" s="92"/>
      <c r="AIT392" s="92"/>
      <c r="AIU392" s="92"/>
      <c r="AIV392" s="92"/>
      <c r="AIW392" s="92"/>
      <c r="AIX392" s="92"/>
      <c r="AIY392" s="92"/>
      <c r="AIZ392" s="92"/>
      <c r="AJA392" s="92"/>
      <c r="AJB392" s="92"/>
      <c r="AJC392" s="92"/>
      <c r="AJD392" s="92"/>
      <c r="AJE392" s="92"/>
      <c r="AJF392" s="92"/>
      <c r="AJG392" s="92"/>
      <c r="AJH392" s="92"/>
      <c r="AJI392" s="92"/>
      <c r="AJJ392" s="92"/>
      <c r="AJK392" s="92"/>
    </row>
    <row r="393" spans="1:947" s="515" customFormat="1" ht="12.75" customHeight="1">
      <c r="A393" s="93"/>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c r="CM393" s="92"/>
      <c r="CN393" s="92"/>
      <c r="CO393" s="92"/>
      <c r="CP393" s="92"/>
      <c r="CQ393" s="92"/>
      <c r="CR393" s="92"/>
      <c r="CS393" s="92"/>
      <c r="CT393" s="92"/>
      <c r="CU393" s="92"/>
      <c r="CV393" s="92"/>
      <c r="CW393" s="92"/>
      <c r="CX393" s="92"/>
      <c r="CY393" s="92"/>
      <c r="CZ393" s="92"/>
      <c r="DA393" s="92"/>
      <c r="DB393" s="92"/>
      <c r="DC393" s="92"/>
      <c r="DD393" s="92"/>
      <c r="DE393" s="92"/>
      <c r="DF393" s="92"/>
      <c r="DG393" s="92"/>
      <c r="DH393" s="92"/>
      <c r="DI393" s="92"/>
      <c r="DJ393" s="92"/>
      <c r="DK393" s="92"/>
      <c r="DL393" s="92"/>
      <c r="DM393" s="92"/>
      <c r="DN393" s="92"/>
      <c r="DO393" s="92"/>
      <c r="DP393" s="92"/>
      <c r="DQ393" s="92"/>
      <c r="DR393" s="92"/>
      <c r="DS393" s="92"/>
      <c r="DT393" s="92"/>
      <c r="DU393" s="92"/>
      <c r="DV393" s="92"/>
      <c r="DW393" s="92"/>
      <c r="DX393" s="92"/>
      <c r="DY393" s="92"/>
      <c r="DZ393" s="92"/>
      <c r="EA393" s="92"/>
      <c r="EB393" s="92"/>
      <c r="EC393" s="92"/>
      <c r="ED393" s="92"/>
      <c r="EE393" s="92"/>
      <c r="EF393" s="92"/>
      <c r="EG393" s="92"/>
      <c r="EH393" s="92"/>
      <c r="EI393" s="92"/>
      <c r="EJ393" s="92"/>
      <c r="EK393" s="92"/>
      <c r="EL393" s="92"/>
      <c r="EM393" s="92"/>
      <c r="EN393" s="92"/>
      <c r="EO393" s="92"/>
      <c r="EP393" s="92"/>
      <c r="EQ393" s="92"/>
      <c r="ER393" s="92"/>
      <c r="ES393" s="92"/>
      <c r="ET393" s="92"/>
      <c r="EU393" s="92"/>
      <c r="EV393" s="92"/>
      <c r="EW393" s="92"/>
      <c r="EX393" s="92"/>
      <c r="EY393" s="92"/>
      <c r="EZ393" s="92"/>
      <c r="FA393" s="92"/>
      <c r="FB393" s="92"/>
      <c r="FC393" s="92"/>
      <c r="FD393" s="92"/>
      <c r="FE393" s="92"/>
      <c r="FF393" s="92"/>
      <c r="FG393" s="92"/>
      <c r="FH393" s="92"/>
      <c r="FI393" s="92"/>
      <c r="FJ393" s="92"/>
      <c r="FK393" s="92"/>
      <c r="FL393" s="92"/>
      <c r="FM393" s="92"/>
      <c r="FN393" s="92"/>
      <c r="FO393" s="92"/>
      <c r="FP393" s="92"/>
      <c r="FQ393" s="92"/>
      <c r="FR393" s="92"/>
      <c r="FS393" s="92"/>
      <c r="FT393" s="92"/>
      <c r="FU393" s="92"/>
      <c r="FV393" s="92"/>
      <c r="FW393" s="92"/>
      <c r="FX393" s="92"/>
      <c r="FY393" s="92"/>
      <c r="FZ393" s="92"/>
      <c r="GA393" s="92"/>
      <c r="GB393" s="92"/>
      <c r="GC393" s="92"/>
      <c r="GD393" s="92"/>
      <c r="GE393" s="92"/>
      <c r="GF393" s="92"/>
      <c r="GG393" s="92"/>
      <c r="GH393" s="92"/>
      <c r="GI393" s="92"/>
      <c r="GJ393" s="92"/>
      <c r="GK393" s="92"/>
      <c r="GL393" s="92"/>
      <c r="GM393" s="92"/>
      <c r="GN393" s="92"/>
      <c r="GO393" s="92"/>
      <c r="GP393" s="92"/>
      <c r="GQ393" s="92"/>
      <c r="GR393" s="92"/>
      <c r="GS393" s="92"/>
      <c r="GT393" s="92"/>
      <c r="GU393" s="92"/>
      <c r="GV393" s="92"/>
      <c r="GW393" s="92"/>
      <c r="GX393" s="92"/>
      <c r="GY393" s="92"/>
      <c r="GZ393" s="92"/>
      <c r="HA393" s="92"/>
      <c r="HB393" s="92"/>
      <c r="HC393" s="92"/>
      <c r="HD393" s="92"/>
      <c r="HE393" s="92"/>
      <c r="HF393" s="92"/>
      <c r="HG393" s="92"/>
      <c r="HH393" s="92"/>
      <c r="HI393" s="92"/>
      <c r="HJ393" s="92"/>
      <c r="HK393" s="92"/>
      <c r="HL393" s="92"/>
      <c r="HM393" s="92"/>
      <c r="HN393" s="92"/>
      <c r="HO393" s="92"/>
      <c r="HP393" s="92"/>
      <c r="HQ393" s="92"/>
      <c r="HR393" s="92"/>
      <c r="HS393" s="92"/>
      <c r="HT393" s="92"/>
      <c r="HU393" s="92"/>
      <c r="HV393" s="92"/>
      <c r="HW393" s="92"/>
      <c r="HX393" s="92"/>
      <c r="HY393" s="92"/>
      <c r="HZ393" s="92"/>
      <c r="IA393" s="92"/>
      <c r="IB393" s="92"/>
      <c r="IC393" s="92"/>
      <c r="ID393" s="92"/>
      <c r="IE393" s="92"/>
      <c r="IF393" s="92"/>
      <c r="IG393" s="92"/>
      <c r="IH393" s="92"/>
      <c r="II393" s="92"/>
      <c r="IJ393" s="92"/>
      <c r="IK393" s="92"/>
      <c r="IL393" s="92"/>
      <c r="IM393" s="92"/>
      <c r="IN393" s="92"/>
      <c r="IO393" s="92"/>
      <c r="IP393" s="92"/>
      <c r="IQ393" s="92"/>
      <c r="IR393" s="92"/>
      <c r="IS393" s="92"/>
      <c r="IT393" s="92"/>
      <c r="IU393" s="92"/>
      <c r="IV393" s="92"/>
      <c r="IW393" s="92"/>
      <c r="IX393" s="92"/>
      <c r="IY393" s="92"/>
      <c r="IZ393" s="92"/>
      <c r="JA393" s="92"/>
      <c r="JB393" s="92"/>
      <c r="JC393" s="92"/>
      <c r="JD393" s="92"/>
      <c r="JE393" s="92"/>
      <c r="JF393" s="92"/>
      <c r="JG393" s="92"/>
      <c r="JH393" s="92"/>
      <c r="JI393" s="92"/>
      <c r="JJ393" s="92"/>
      <c r="JK393" s="92"/>
      <c r="JL393" s="92"/>
      <c r="JM393" s="92"/>
      <c r="JN393" s="92"/>
      <c r="JO393" s="92"/>
      <c r="JP393" s="92"/>
      <c r="JQ393" s="92"/>
      <c r="JR393" s="92"/>
      <c r="JS393" s="92"/>
      <c r="JT393" s="92"/>
      <c r="JU393" s="92"/>
      <c r="JV393" s="92"/>
      <c r="JW393" s="92"/>
      <c r="JX393" s="92"/>
      <c r="JY393" s="92"/>
      <c r="JZ393" s="92"/>
      <c r="KA393" s="92"/>
      <c r="KB393" s="92"/>
      <c r="KC393" s="92"/>
      <c r="KD393" s="92"/>
      <c r="KE393" s="92"/>
      <c r="KF393" s="92"/>
      <c r="KG393" s="92"/>
      <c r="KH393" s="92"/>
      <c r="KI393" s="92"/>
      <c r="KJ393" s="92"/>
      <c r="KK393" s="92"/>
      <c r="KL393" s="92"/>
      <c r="KM393" s="92"/>
      <c r="KN393" s="92"/>
      <c r="KO393" s="92"/>
      <c r="KP393" s="92"/>
      <c r="KQ393" s="92"/>
      <c r="KR393" s="92"/>
      <c r="KS393" s="92"/>
      <c r="KT393" s="92"/>
      <c r="KU393" s="92"/>
      <c r="KV393" s="92"/>
      <c r="KW393" s="92"/>
      <c r="KX393" s="92"/>
      <c r="KY393" s="92"/>
      <c r="KZ393" s="92"/>
      <c r="LA393" s="92"/>
      <c r="LB393" s="92"/>
      <c r="LC393" s="92"/>
      <c r="LD393" s="92"/>
      <c r="LE393" s="92"/>
      <c r="LF393" s="92"/>
      <c r="LG393" s="92"/>
      <c r="LH393" s="92"/>
      <c r="LI393" s="92"/>
      <c r="LJ393" s="92"/>
      <c r="LK393" s="92"/>
      <c r="LL393" s="92"/>
      <c r="LM393" s="92"/>
      <c r="LN393" s="92"/>
      <c r="LO393" s="92"/>
      <c r="LP393" s="92"/>
      <c r="LQ393" s="92"/>
      <c r="LR393" s="92"/>
      <c r="LS393" s="92"/>
      <c r="LT393" s="92"/>
      <c r="LU393" s="92"/>
      <c r="LV393" s="92"/>
      <c r="LW393" s="92"/>
      <c r="LX393" s="92"/>
      <c r="LY393" s="92"/>
      <c r="LZ393" s="92"/>
      <c r="MA393" s="92"/>
      <c r="MB393" s="92"/>
      <c r="MC393" s="92"/>
      <c r="MD393" s="92"/>
      <c r="ME393" s="92"/>
      <c r="MF393" s="92"/>
      <c r="MG393" s="92"/>
      <c r="MH393" s="92"/>
      <c r="MI393" s="92"/>
      <c r="MJ393" s="92"/>
      <c r="MK393" s="92"/>
      <c r="ML393" s="92"/>
      <c r="MM393" s="92"/>
      <c r="MN393" s="92"/>
      <c r="MO393" s="92"/>
      <c r="MP393" s="92"/>
      <c r="MQ393" s="92"/>
      <c r="MR393" s="92"/>
      <c r="MS393" s="92"/>
      <c r="MT393" s="92"/>
      <c r="MU393" s="92"/>
      <c r="MV393" s="92"/>
      <c r="MW393" s="92"/>
      <c r="MX393" s="92"/>
      <c r="MY393" s="92"/>
      <c r="MZ393" s="92"/>
      <c r="NA393" s="92"/>
      <c r="NB393" s="92"/>
      <c r="NC393" s="92"/>
      <c r="ND393" s="92"/>
      <c r="NE393" s="92"/>
      <c r="NF393" s="92"/>
      <c r="NG393" s="92"/>
      <c r="NH393" s="92"/>
      <c r="NI393" s="92"/>
      <c r="NJ393" s="92"/>
      <c r="NK393" s="92"/>
      <c r="NL393" s="92"/>
      <c r="NM393" s="92"/>
      <c r="NN393" s="92"/>
      <c r="NO393" s="92"/>
      <c r="NP393" s="92"/>
      <c r="NQ393" s="92"/>
      <c r="NR393" s="92"/>
      <c r="NS393" s="92"/>
      <c r="NT393" s="92"/>
      <c r="NU393" s="92"/>
      <c r="NV393" s="92"/>
      <c r="NW393" s="92"/>
      <c r="NX393" s="92"/>
      <c r="NY393" s="92"/>
      <c r="NZ393" s="92"/>
      <c r="OA393" s="92"/>
      <c r="OB393" s="92"/>
      <c r="OC393" s="92"/>
      <c r="OD393" s="92"/>
      <c r="OE393" s="92"/>
      <c r="OF393" s="92"/>
      <c r="OG393" s="92"/>
      <c r="OH393" s="92"/>
      <c r="OI393" s="92"/>
      <c r="OJ393" s="92"/>
      <c r="OK393" s="92"/>
      <c r="OL393" s="92"/>
      <c r="OM393" s="92"/>
      <c r="ON393" s="92"/>
      <c r="OO393" s="92"/>
      <c r="OP393" s="92"/>
      <c r="OQ393" s="92"/>
      <c r="OR393" s="92"/>
      <c r="OS393" s="92"/>
      <c r="OT393" s="92"/>
      <c r="OU393" s="92"/>
      <c r="OV393" s="92"/>
      <c r="OW393" s="92"/>
      <c r="OX393" s="92"/>
      <c r="OY393" s="92"/>
      <c r="OZ393" s="92"/>
      <c r="PA393" s="92"/>
      <c r="PB393" s="92"/>
      <c r="PC393" s="92"/>
      <c r="PD393" s="92"/>
      <c r="PE393" s="92"/>
      <c r="PF393" s="92"/>
      <c r="PG393" s="92"/>
      <c r="PH393" s="92"/>
      <c r="PI393" s="92"/>
      <c r="PJ393" s="92"/>
      <c r="PK393" s="92"/>
      <c r="PL393" s="92"/>
      <c r="PM393" s="92"/>
      <c r="PN393" s="92"/>
      <c r="PO393" s="92"/>
      <c r="PP393" s="92"/>
      <c r="PQ393" s="92"/>
      <c r="PR393" s="92"/>
      <c r="PS393" s="92"/>
      <c r="PT393" s="92"/>
      <c r="PU393" s="92"/>
      <c r="PV393" s="92"/>
      <c r="PW393" s="92"/>
      <c r="PX393" s="92"/>
      <c r="PY393" s="92"/>
      <c r="PZ393" s="92"/>
      <c r="QA393" s="92"/>
      <c r="QB393" s="92"/>
      <c r="QC393" s="92"/>
      <c r="QD393" s="92"/>
      <c r="QE393" s="92"/>
      <c r="QF393" s="92"/>
      <c r="QG393" s="92"/>
      <c r="QH393" s="92"/>
      <c r="QI393" s="92"/>
      <c r="QJ393" s="92"/>
      <c r="QK393" s="92"/>
      <c r="QL393" s="92"/>
      <c r="QM393" s="92"/>
      <c r="QN393" s="92"/>
      <c r="QO393" s="92"/>
      <c r="QP393" s="92"/>
      <c r="QQ393" s="92"/>
      <c r="QR393" s="92"/>
      <c r="QS393" s="92"/>
      <c r="QT393" s="92"/>
      <c r="QU393" s="92"/>
      <c r="QV393" s="92"/>
      <c r="QW393" s="92"/>
      <c r="QX393" s="92"/>
      <c r="QY393" s="92"/>
      <c r="QZ393" s="92"/>
      <c r="RA393" s="92"/>
      <c r="RB393" s="92"/>
      <c r="RC393" s="92"/>
      <c r="RD393" s="92"/>
      <c r="RE393" s="92"/>
      <c r="RF393" s="92"/>
      <c r="RG393" s="92"/>
      <c r="RH393" s="92"/>
      <c r="RI393" s="92"/>
      <c r="RJ393" s="92"/>
      <c r="RK393" s="92"/>
      <c r="RL393" s="92"/>
      <c r="RM393" s="92"/>
      <c r="RN393" s="92"/>
      <c r="RO393" s="92"/>
      <c r="RP393" s="92"/>
      <c r="RQ393" s="92"/>
      <c r="RR393" s="92"/>
      <c r="RS393" s="92"/>
      <c r="RT393" s="92"/>
      <c r="RU393" s="92"/>
      <c r="RV393" s="92"/>
      <c r="RW393" s="92"/>
      <c r="RX393" s="92"/>
      <c r="RY393" s="92"/>
      <c r="RZ393" s="92"/>
      <c r="SA393" s="92"/>
      <c r="SB393" s="92"/>
      <c r="SC393" s="92"/>
      <c r="SD393" s="92"/>
      <c r="SE393" s="92"/>
      <c r="SF393" s="92"/>
      <c r="SG393" s="92"/>
      <c r="SH393" s="92"/>
      <c r="SI393" s="92"/>
      <c r="SJ393" s="92"/>
      <c r="SK393" s="92"/>
      <c r="SL393" s="92"/>
      <c r="SM393" s="92"/>
      <c r="SN393" s="92"/>
      <c r="SO393" s="92"/>
      <c r="SP393" s="92"/>
      <c r="SQ393" s="92"/>
      <c r="SR393" s="92"/>
      <c r="SS393" s="92"/>
      <c r="ST393" s="92"/>
      <c r="SU393" s="92"/>
      <c r="SV393" s="92"/>
      <c r="SW393" s="92"/>
      <c r="SX393" s="92"/>
      <c r="SY393" s="92"/>
      <c r="SZ393" s="92"/>
      <c r="TA393" s="92"/>
      <c r="TB393" s="92"/>
      <c r="TC393" s="92"/>
      <c r="TD393" s="92"/>
      <c r="TE393" s="92"/>
      <c r="TF393" s="92"/>
      <c r="TG393" s="92"/>
      <c r="TH393" s="92"/>
      <c r="TI393" s="92"/>
      <c r="TJ393" s="92"/>
      <c r="TK393" s="92"/>
      <c r="TL393" s="92"/>
      <c r="TM393" s="92"/>
      <c r="TN393" s="92"/>
      <c r="TO393" s="92"/>
      <c r="TP393" s="92"/>
      <c r="TQ393" s="92"/>
      <c r="TR393" s="92"/>
      <c r="TS393" s="92"/>
      <c r="TT393" s="92"/>
      <c r="TU393" s="92"/>
      <c r="TV393" s="92"/>
      <c r="TW393" s="92"/>
      <c r="TX393" s="92"/>
      <c r="TY393" s="92"/>
      <c r="TZ393" s="92"/>
      <c r="UA393" s="92"/>
      <c r="UB393" s="92"/>
      <c r="UC393" s="92"/>
      <c r="UD393" s="92"/>
      <c r="UE393" s="92"/>
      <c r="UF393" s="92"/>
      <c r="UG393" s="92"/>
      <c r="UH393" s="92"/>
      <c r="UI393" s="92"/>
      <c r="UJ393" s="92"/>
      <c r="UK393" s="92"/>
      <c r="UL393" s="92"/>
      <c r="UM393" s="92"/>
      <c r="UN393" s="92"/>
      <c r="UO393" s="92"/>
      <c r="UP393" s="92"/>
      <c r="UQ393" s="92"/>
      <c r="UR393" s="92"/>
      <c r="US393" s="92"/>
      <c r="UT393" s="92"/>
      <c r="UU393" s="92"/>
      <c r="UV393" s="92"/>
      <c r="UW393" s="92"/>
      <c r="UX393" s="92"/>
      <c r="UY393" s="92"/>
      <c r="UZ393" s="92"/>
      <c r="VA393" s="92"/>
      <c r="VB393" s="92"/>
      <c r="VC393" s="92"/>
      <c r="VD393" s="92"/>
      <c r="VE393" s="92"/>
      <c r="VF393" s="92"/>
      <c r="VG393" s="92"/>
      <c r="VH393" s="92"/>
      <c r="VI393" s="92"/>
      <c r="VJ393" s="92"/>
      <c r="VK393" s="92"/>
      <c r="VL393" s="92"/>
      <c r="VM393" s="92"/>
      <c r="VN393" s="92"/>
      <c r="VO393" s="92"/>
      <c r="VP393" s="92"/>
      <c r="VQ393" s="92"/>
      <c r="VR393" s="92"/>
      <c r="VS393" s="92"/>
      <c r="VT393" s="92"/>
      <c r="VU393" s="92"/>
      <c r="VV393" s="92"/>
      <c r="VW393" s="92"/>
      <c r="VX393" s="92"/>
      <c r="VY393" s="92"/>
      <c r="VZ393" s="92"/>
      <c r="WA393" s="92"/>
      <c r="WB393" s="92"/>
      <c r="WC393" s="92"/>
      <c r="WD393" s="92"/>
      <c r="WE393" s="92"/>
      <c r="WF393" s="92"/>
      <c r="WG393" s="92"/>
      <c r="WH393" s="92"/>
      <c r="WI393" s="92"/>
      <c r="WJ393" s="92"/>
      <c r="WK393" s="92"/>
      <c r="WL393" s="92"/>
      <c r="WM393" s="92"/>
      <c r="WN393" s="92"/>
      <c r="WO393" s="92"/>
      <c r="WP393" s="92"/>
      <c r="WQ393" s="92"/>
      <c r="WR393" s="92"/>
      <c r="WS393" s="92"/>
      <c r="WT393" s="92"/>
      <c r="WU393" s="92"/>
      <c r="WV393" s="92"/>
      <c r="WW393" s="92"/>
      <c r="WX393" s="92"/>
      <c r="WY393" s="92"/>
      <c r="WZ393" s="92"/>
      <c r="XA393" s="92"/>
      <c r="XB393" s="92"/>
      <c r="XC393" s="92"/>
      <c r="XD393" s="92"/>
      <c r="XE393" s="92"/>
      <c r="XF393" s="92"/>
      <c r="XG393" s="92"/>
      <c r="XH393" s="92"/>
      <c r="XI393" s="92"/>
      <c r="XJ393" s="92"/>
      <c r="XK393" s="92"/>
      <c r="XL393" s="92"/>
      <c r="XM393" s="92"/>
      <c r="XN393" s="92"/>
      <c r="XO393" s="92"/>
      <c r="XP393" s="92"/>
      <c r="XQ393" s="92"/>
      <c r="XR393" s="92"/>
      <c r="XS393" s="92"/>
      <c r="XT393" s="92"/>
      <c r="XU393" s="92"/>
      <c r="XV393" s="92"/>
      <c r="XW393" s="92"/>
      <c r="XX393" s="92"/>
      <c r="XY393" s="92"/>
      <c r="XZ393" s="92"/>
      <c r="YA393" s="92"/>
      <c r="YB393" s="92"/>
      <c r="YC393" s="92"/>
      <c r="YD393" s="92"/>
      <c r="YE393" s="92"/>
      <c r="YF393" s="92"/>
      <c r="YG393" s="92"/>
      <c r="YH393" s="92"/>
      <c r="YI393" s="92"/>
      <c r="YJ393" s="92"/>
      <c r="YK393" s="92"/>
      <c r="YL393" s="92"/>
      <c r="YM393" s="92"/>
      <c r="YN393" s="92"/>
      <c r="YO393" s="92"/>
      <c r="YP393" s="92"/>
      <c r="YQ393" s="92"/>
      <c r="YR393" s="92"/>
      <c r="YS393" s="92"/>
      <c r="YT393" s="92"/>
      <c r="YU393" s="92"/>
      <c r="YV393" s="92"/>
      <c r="YW393" s="92"/>
      <c r="YX393" s="92"/>
      <c r="YY393" s="92"/>
      <c r="YZ393" s="92"/>
      <c r="ZA393" s="92"/>
      <c r="ZB393" s="92"/>
      <c r="ZC393" s="92"/>
      <c r="ZD393" s="92"/>
      <c r="ZE393" s="92"/>
      <c r="ZF393" s="92"/>
      <c r="ZG393" s="92"/>
      <c r="ZH393" s="92"/>
      <c r="ZI393" s="92"/>
      <c r="ZJ393" s="92"/>
      <c r="ZK393" s="92"/>
      <c r="ZL393" s="92"/>
      <c r="ZM393" s="92"/>
      <c r="ZN393" s="92"/>
      <c r="ZO393" s="92"/>
      <c r="ZP393" s="92"/>
      <c r="ZQ393" s="92"/>
      <c r="ZR393" s="92"/>
      <c r="ZS393" s="92"/>
      <c r="ZT393" s="92"/>
      <c r="ZU393" s="92"/>
      <c r="ZV393" s="92"/>
      <c r="ZW393" s="92"/>
      <c r="ZX393" s="92"/>
      <c r="ZY393" s="92"/>
      <c r="ZZ393" s="92"/>
      <c r="AAA393" s="92"/>
      <c r="AAB393" s="92"/>
      <c r="AAC393" s="92"/>
      <c r="AAD393" s="92"/>
      <c r="AAE393" s="92"/>
      <c r="AAF393" s="92"/>
      <c r="AAG393" s="92"/>
      <c r="AAH393" s="92"/>
      <c r="AAI393" s="92"/>
      <c r="AAJ393" s="92"/>
      <c r="AAK393" s="92"/>
      <c r="AAL393" s="92"/>
      <c r="AAM393" s="92"/>
      <c r="AAN393" s="92"/>
      <c r="AAO393" s="92"/>
      <c r="AAP393" s="92"/>
      <c r="AAQ393" s="92"/>
      <c r="AAR393" s="92"/>
      <c r="AAS393" s="92"/>
      <c r="AAT393" s="92"/>
      <c r="AAU393" s="92"/>
      <c r="AAV393" s="92"/>
      <c r="AAW393" s="92"/>
      <c r="AAX393" s="92"/>
      <c r="AAY393" s="92"/>
      <c r="AAZ393" s="92"/>
      <c r="ABA393" s="92"/>
      <c r="ABB393" s="92"/>
      <c r="ABC393" s="92"/>
      <c r="ABD393" s="92"/>
      <c r="ABE393" s="92"/>
      <c r="ABF393" s="92"/>
      <c r="ABG393" s="92"/>
      <c r="ABH393" s="92"/>
      <c r="ABI393" s="92"/>
      <c r="ABJ393" s="92"/>
      <c r="ABK393" s="92"/>
      <c r="ABL393" s="92"/>
      <c r="ABM393" s="92"/>
      <c r="ABN393" s="92"/>
      <c r="ABO393" s="92"/>
      <c r="ABP393" s="92"/>
      <c r="ABQ393" s="92"/>
      <c r="ABR393" s="92"/>
      <c r="ABS393" s="92"/>
      <c r="ABT393" s="92"/>
      <c r="ABU393" s="92"/>
      <c r="ABV393" s="92"/>
      <c r="ABW393" s="92"/>
      <c r="ABX393" s="92"/>
      <c r="ABY393" s="92"/>
      <c r="ABZ393" s="92"/>
      <c r="ACA393" s="92"/>
      <c r="ACB393" s="92"/>
      <c r="ACC393" s="92"/>
      <c r="ACD393" s="92"/>
      <c r="ACE393" s="92"/>
      <c r="ACF393" s="92"/>
      <c r="ACG393" s="92"/>
      <c r="ACH393" s="92"/>
      <c r="ACI393" s="92"/>
      <c r="ACJ393" s="92"/>
      <c r="ACK393" s="92"/>
      <c r="ACL393" s="92"/>
      <c r="ACM393" s="92"/>
      <c r="ACN393" s="92"/>
      <c r="ACO393" s="92"/>
      <c r="ACP393" s="92"/>
      <c r="ACQ393" s="92"/>
      <c r="ACR393" s="92"/>
      <c r="ACS393" s="92"/>
      <c r="ACT393" s="92"/>
      <c r="ACU393" s="92"/>
      <c r="ACV393" s="92"/>
      <c r="ACW393" s="92"/>
      <c r="ACX393" s="92"/>
      <c r="ACY393" s="92"/>
      <c r="ACZ393" s="92"/>
      <c r="ADA393" s="92"/>
      <c r="ADB393" s="92"/>
      <c r="ADC393" s="92"/>
      <c r="ADD393" s="92"/>
      <c r="ADE393" s="92"/>
      <c r="ADF393" s="92"/>
      <c r="ADG393" s="92"/>
      <c r="ADH393" s="92"/>
      <c r="ADI393" s="92"/>
      <c r="ADJ393" s="92"/>
      <c r="ADK393" s="92"/>
      <c r="ADL393" s="92"/>
      <c r="ADM393" s="92"/>
      <c r="ADN393" s="92"/>
      <c r="ADO393" s="92"/>
      <c r="ADP393" s="92"/>
      <c r="ADQ393" s="92"/>
      <c r="ADR393" s="92"/>
      <c r="ADS393" s="92"/>
      <c r="ADT393" s="92"/>
      <c r="ADU393" s="92"/>
      <c r="ADV393" s="92"/>
      <c r="ADW393" s="92"/>
      <c r="ADX393" s="92"/>
      <c r="ADY393" s="92"/>
      <c r="ADZ393" s="92"/>
      <c r="AEA393" s="92"/>
      <c r="AEB393" s="92"/>
      <c r="AEC393" s="92"/>
      <c r="AED393" s="92"/>
      <c r="AEE393" s="92"/>
      <c r="AEF393" s="92"/>
      <c r="AEG393" s="92"/>
      <c r="AEH393" s="92"/>
      <c r="AEI393" s="92"/>
      <c r="AEJ393" s="92"/>
      <c r="AEK393" s="92"/>
      <c r="AEL393" s="92"/>
      <c r="AEM393" s="92"/>
      <c r="AEN393" s="92"/>
      <c r="AEO393" s="92"/>
      <c r="AEP393" s="92"/>
      <c r="AEQ393" s="92"/>
      <c r="AER393" s="92"/>
      <c r="AES393" s="92"/>
      <c r="AET393" s="92"/>
      <c r="AEU393" s="92"/>
      <c r="AEV393" s="92"/>
      <c r="AEW393" s="92"/>
      <c r="AEX393" s="92"/>
      <c r="AEY393" s="92"/>
      <c r="AEZ393" s="92"/>
      <c r="AFA393" s="92"/>
      <c r="AFB393" s="92"/>
      <c r="AFC393" s="92"/>
      <c r="AFD393" s="92"/>
      <c r="AFE393" s="92"/>
      <c r="AFF393" s="92"/>
      <c r="AFG393" s="92"/>
      <c r="AFH393" s="92"/>
      <c r="AFI393" s="92"/>
      <c r="AFJ393" s="92"/>
      <c r="AFK393" s="92"/>
      <c r="AFL393" s="92"/>
      <c r="AFM393" s="92"/>
      <c r="AFN393" s="92"/>
      <c r="AFO393" s="92"/>
      <c r="AFP393" s="92"/>
      <c r="AFQ393" s="92"/>
      <c r="AFR393" s="92"/>
      <c r="AFS393" s="92"/>
      <c r="AFT393" s="92"/>
      <c r="AFU393" s="92"/>
      <c r="AFV393" s="92"/>
      <c r="AFW393" s="92"/>
      <c r="AFX393" s="92"/>
      <c r="AFY393" s="92"/>
      <c r="AFZ393" s="92"/>
      <c r="AGA393" s="92"/>
      <c r="AGB393" s="92"/>
      <c r="AGC393" s="92"/>
      <c r="AGD393" s="92"/>
      <c r="AGE393" s="92"/>
      <c r="AGF393" s="92"/>
      <c r="AGG393" s="92"/>
      <c r="AGH393" s="92"/>
      <c r="AGI393" s="92"/>
      <c r="AGJ393" s="92"/>
      <c r="AGK393" s="92"/>
      <c r="AGL393" s="92"/>
      <c r="AGM393" s="92"/>
      <c r="AGN393" s="92"/>
      <c r="AGO393" s="92"/>
      <c r="AGP393" s="92"/>
      <c r="AGQ393" s="92"/>
      <c r="AGR393" s="92"/>
      <c r="AGS393" s="92"/>
      <c r="AGT393" s="92"/>
      <c r="AGU393" s="92"/>
      <c r="AGV393" s="92"/>
      <c r="AGW393" s="92"/>
      <c r="AGX393" s="92"/>
      <c r="AGY393" s="92"/>
      <c r="AGZ393" s="92"/>
      <c r="AHA393" s="92"/>
      <c r="AHB393" s="92"/>
      <c r="AHC393" s="92"/>
      <c r="AHD393" s="92"/>
      <c r="AHE393" s="92"/>
      <c r="AHF393" s="92"/>
      <c r="AHG393" s="92"/>
      <c r="AHH393" s="92"/>
      <c r="AHI393" s="92"/>
      <c r="AHJ393" s="92"/>
      <c r="AHK393" s="92"/>
      <c r="AHL393" s="92"/>
      <c r="AHM393" s="92"/>
      <c r="AHN393" s="92"/>
      <c r="AHO393" s="92"/>
      <c r="AHP393" s="92"/>
      <c r="AHQ393" s="92"/>
      <c r="AHR393" s="92"/>
      <c r="AHS393" s="92"/>
      <c r="AHT393" s="92"/>
      <c r="AHU393" s="92"/>
      <c r="AHV393" s="92"/>
      <c r="AHW393" s="92"/>
      <c r="AHX393" s="92"/>
      <c r="AHY393" s="92"/>
      <c r="AHZ393" s="92"/>
      <c r="AIA393" s="92"/>
      <c r="AIB393" s="92"/>
      <c r="AIC393" s="92"/>
      <c r="AID393" s="92"/>
      <c r="AIE393" s="92"/>
      <c r="AIF393" s="92"/>
      <c r="AIG393" s="92"/>
      <c r="AIH393" s="92"/>
      <c r="AII393" s="92"/>
      <c r="AIJ393" s="92"/>
      <c r="AIK393" s="92"/>
      <c r="AIL393" s="92"/>
      <c r="AIM393" s="92"/>
      <c r="AIN393" s="92"/>
      <c r="AIO393" s="92"/>
      <c r="AIP393" s="92"/>
      <c r="AIQ393" s="92"/>
      <c r="AIR393" s="92"/>
      <c r="AIS393" s="92"/>
      <c r="AIT393" s="92"/>
      <c r="AIU393" s="92"/>
      <c r="AIV393" s="92"/>
      <c r="AIW393" s="92"/>
      <c r="AIX393" s="92"/>
      <c r="AIY393" s="92"/>
      <c r="AIZ393" s="92"/>
      <c r="AJA393" s="92"/>
      <c r="AJB393" s="92"/>
      <c r="AJC393" s="92"/>
      <c r="AJD393" s="92"/>
      <c r="AJE393" s="92"/>
      <c r="AJF393" s="92"/>
      <c r="AJG393" s="92"/>
      <c r="AJH393" s="92"/>
      <c r="AJI393" s="92"/>
      <c r="AJJ393" s="92"/>
      <c r="AJK393" s="92"/>
    </row>
    <row r="394" spans="1:947" s="515" customFormat="1" ht="12.75" customHeight="1">
      <c r="A394" s="93"/>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c r="CM394" s="92"/>
      <c r="CN394" s="92"/>
      <c r="CO394" s="92"/>
      <c r="CP394" s="92"/>
      <c r="CQ394" s="92"/>
      <c r="CR394" s="92"/>
      <c r="CS394" s="92"/>
      <c r="CT394" s="92"/>
      <c r="CU394" s="92"/>
      <c r="CV394" s="92"/>
      <c r="CW394" s="92"/>
      <c r="CX394" s="92"/>
      <c r="CY394" s="92"/>
      <c r="CZ394" s="92"/>
      <c r="DA394" s="92"/>
      <c r="DB394" s="92"/>
      <c r="DC394" s="92"/>
      <c r="DD394" s="92"/>
      <c r="DE394" s="92"/>
      <c r="DF394" s="92"/>
      <c r="DG394" s="92"/>
      <c r="DH394" s="92"/>
      <c r="DI394" s="92"/>
      <c r="DJ394" s="92"/>
      <c r="DK394" s="92"/>
      <c r="DL394" s="92"/>
      <c r="DM394" s="92"/>
      <c r="DN394" s="92"/>
      <c r="DO394" s="92"/>
      <c r="DP394" s="92"/>
      <c r="DQ394" s="92"/>
      <c r="DR394" s="92"/>
      <c r="DS394" s="92"/>
      <c r="DT394" s="92"/>
      <c r="DU394" s="92"/>
      <c r="DV394" s="92"/>
      <c r="DW394" s="92"/>
      <c r="DX394" s="92"/>
      <c r="DY394" s="92"/>
      <c r="DZ394" s="92"/>
      <c r="EA394" s="92"/>
      <c r="EB394" s="92"/>
      <c r="EC394" s="92"/>
      <c r="ED394" s="92"/>
      <c r="EE394" s="92"/>
      <c r="EF394" s="92"/>
      <c r="EG394" s="92"/>
      <c r="EH394" s="92"/>
      <c r="EI394" s="92"/>
      <c r="EJ394" s="92"/>
      <c r="EK394" s="92"/>
      <c r="EL394" s="92"/>
      <c r="EM394" s="92"/>
      <c r="EN394" s="92"/>
      <c r="EO394" s="92"/>
      <c r="EP394" s="92"/>
      <c r="EQ394" s="92"/>
      <c r="ER394" s="92"/>
      <c r="ES394" s="92"/>
      <c r="ET394" s="92"/>
      <c r="EU394" s="92"/>
      <c r="EV394" s="92"/>
      <c r="EW394" s="92"/>
      <c r="EX394" s="92"/>
      <c r="EY394" s="92"/>
      <c r="EZ394" s="92"/>
      <c r="FA394" s="92"/>
      <c r="FB394" s="92"/>
      <c r="FC394" s="92"/>
      <c r="FD394" s="92"/>
      <c r="FE394" s="92"/>
      <c r="FF394" s="92"/>
      <c r="FG394" s="92"/>
      <c r="FH394" s="92"/>
      <c r="FI394" s="92"/>
      <c r="FJ394" s="92"/>
      <c r="FK394" s="92"/>
      <c r="FL394" s="92"/>
      <c r="FM394" s="92"/>
      <c r="FN394" s="92"/>
      <c r="FO394" s="92"/>
      <c r="FP394" s="92"/>
      <c r="FQ394" s="92"/>
      <c r="FR394" s="92"/>
      <c r="FS394" s="92"/>
      <c r="FT394" s="92"/>
      <c r="FU394" s="92"/>
      <c r="FV394" s="92"/>
      <c r="FW394" s="92"/>
      <c r="FX394" s="92"/>
      <c r="FY394" s="92"/>
      <c r="FZ394" s="92"/>
      <c r="GA394" s="92"/>
      <c r="GB394" s="92"/>
      <c r="GC394" s="92"/>
      <c r="GD394" s="92"/>
      <c r="GE394" s="92"/>
      <c r="GF394" s="92"/>
      <c r="GG394" s="92"/>
      <c r="GH394" s="92"/>
      <c r="GI394" s="92"/>
      <c r="GJ394" s="92"/>
      <c r="GK394" s="92"/>
      <c r="GL394" s="92"/>
      <c r="GM394" s="92"/>
      <c r="GN394" s="92"/>
      <c r="GO394" s="92"/>
      <c r="GP394" s="92"/>
      <c r="GQ394" s="92"/>
      <c r="GR394" s="92"/>
      <c r="GS394" s="92"/>
      <c r="GT394" s="92"/>
      <c r="GU394" s="92"/>
      <c r="GV394" s="92"/>
      <c r="GW394" s="92"/>
      <c r="GX394" s="92"/>
      <c r="GY394" s="92"/>
      <c r="GZ394" s="92"/>
      <c r="HA394" s="92"/>
      <c r="HB394" s="92"/>
      <c r="HC394" s="92"/>
      <c r="HD394" s="92"/>
      <c r="HE394" s="92"/>
      <c r="HF394" s="92"/>
      <c r="HG394" s="92"/>
      <c r="HH394" s="92"/>
      <c r="HI394" s="92"/>
      <c r="HJ394" s="92"/>
      <c r="HK394" s="92"/>
      <c r="HL394" s="92"/>
      <c r="HM394" s="92"/>
      <c r="HN394" s="92"/>
      <c r="HO394" s="92"/>
      <c r="HP394" s="92"/>
      <c r="HQ394" s="92"/>
      <c r="HR394" s="92"/>
      <c r="HS394" s="92"/>
      <c r="HT394" s="92"/>
      <c r="HU394" s="92"/>
      <c r="HV394" s="92"/>
      <c r="HW394" s="92"/>
      <c r="HX394" s="92"/>
      <c r="HY394" s="92"/>
      <c r="HZ394" s="92"/>
      <c r="IA394" s="92"/>
      <c r="IB394" s="92"/>
      <c r="IC394" s="92"/>
      <c r="ID394" s="92"/>
      <c r="IE394" s="92"/>
      <c r="IF394" s="92"/>
      <c r="IG394" s="92"/>
      <c r="IH394" s="92"/>
      <c r="II394" s="92"/>
      <c r="IJ394" s="92"/>
      <c r="IK394" s="92"/>
      <c r="IL394" s="92"/>
      <c r="IM394" s="92"/>
      <c r="IN394" s="92"/>
      <c r="IO394" s="92"/>
      <c r="IP394" s="92"/>
      <c r="IQ394" s="92"/>
      <c r="IR394" s="92"/>
      <c r="IS394" s="92"/>
      <c r="IT394" s="92"/>
      <c r="IU394" s="92"/>
      <c r="IV394" s="92"/>
      <c r="IW394" s="92"/>
      <c r="IX394" s="92"/>
      <c r="IY394" s="92"/>
      <c r="IZ394" s="92"/>
      <c r="JA394" s="92"/>
      <c r="JB394" s="92"/>
      <c r="JC394" s="92"/>
      <c r="JD394" s="92"/>
      <c r="JE394" s="92"/>
      <c r="JF394" s="92"/>
      <c r="JG394" s="92"/>
      <c r="JH394" s="92"/>
      <c r="JI394" s="92"/>
      <c r="JJ394" s="92"/>
      <c r="JK394" s="92"/>
      <c r="JL394" s="92"/>
      <c r="JM394" s="92"/>
      <c r="JN394" s="92"/>
      <c r="JO394" s="92"/>
      <c r="JP394" s="92"/>
      <c r="JQ394" s="92"/>
      <c r="JR394" s="92"/>
      <c r="JS394" s="92"/>
      <c r="JT394" s="92"/>
      <c r="JU394" s="92"/>
      <c r="JV394" s="92"/>
      <c r="JW394" s="92"/>
      <c r="JX394" s="92"/>
      <c r="JY394" s="92"/>
      <c r="JZ394" s="92"/>
      <c r="KA394" s="92"/>
      <c r="KB394" s="92"/>
      <c r="KC394" s="92"/>
      <c r="KD394" s="92"/>
      <c r="KE394" s="92"/>
      <c r="KF394" s="92"/>
      <c r="KG394" s="92"/>
      <c r="KH394" s="92"/>
      <c r="KI394" s="92"/>
      <c r="KJ394" s="92"/>
      <c r="KK394" s="92"/>
      <c r="KL394" s="92"/>
      <c r="KM394" s="92"/>
      <c r="KN394" s="92"/>
      <c r="KO394" s="92"/>
      <c r="KP394" s="92"/>
      <c r="KQ394" s="92"/>
      <c r="KR394" s="92"/>
      <c r="KS394" s="92"/>
      <c r="KT394" s="92"/>
      <c r="KU394" s="92"/>
      <c r="KV394" s="92"/>
      <c r="KW394" s="92"/>
      <c r="KX394" s="92"/>
      <c r="KY394" s="92"/>
      <c r="KZ394" s="92"/>
      <c r="LA394" s="92"/>
      <c r="LB394" s="92"/>
      <c r="LC394" s="92"/>
      <c r="LD394" s="92"/>
      <c r="LE394" s="92"/>
      <c r="LF394" s="92"/>
      <c r="LG394" s="92"/>
      <c r="LH394" s="92"/>
      <c r="LI394" s="92"/>
      <c r="LJ394" s="92"/>
      <c r="LK394" s="92"/>
      <c r="LL394" s="92"/>
      <c r="LM394" s="92"/>
      <c r="LN394" s="92"/>
      <c r="LO394" s="92"/>
      <c r="LP394" s="92"/>
      <c r="LQ394" s="92"/>
      <c r="LR394" s="92"/>
      <c r="LS394" s="92"/>
      <c r="LT394" s="92"/>
      <c r="LU394" s="92"/>
      <c r="LV394" s="92"/>
      <c r="LW394" s="92"/>
      <c r="LX394" s="92"/>
      <c r="LY394" s="92"/>
      <c r="LZ394" s="92"/>
      <c r="MA394" s="92"/>
      <c r="MB394" s="92"/>
      <c r="MC394" s="92"/>
      <c r="MD394" s="92"/>
      <c r="ME394" s="92"/>
      <c r="MF394" s="92"/>
      <c r="MG394" s="92"/>
      <c r="MH394" s="92"/>
      <c r="MI394" s="92"/>
      <c r="MJ394" s="92"/>
      <c r="MK394" s="92"/>
      <c r="ML394" s="92"/>
      <c r="MM394" s="92"/>
      <c r="MN394" s="92"/>
      <c r="MO394" s="92"/>
      <c r="MP394" s="92"/>
      <c r="MQ394" s="92"/>
      <c r="MR394" s="92"/>
      <c r="MS394" s="92"/>
      <c r="MT394" s="92"/>
      <c r="MU394" s="92"/>
      <c r="MV394" s="92"/>
      <c r="MW394" s="92"/>
      <c r="MX394" s="92"/>
      <c r="MY394" s="92"/>
      <c r="MZ394" s="92"/>
      <c r="NA394" s="92"/>
      <c r="NB394" s="92"/>
      <c r="NC394" s="92"/>
      <c r="ND394" s="92"/>
      <c r="NE394" s="92"/>
      <c r="NF394" s="92"/>
      <c r="NG394" s="92"/>
      <c r="NH394" s="92"/>
      <c r="NI394" s="92"/>
      <c r="NJ394" s="92"/>
      <c r="NK394" s="92"/>
      <c r="NL394" s="92"/>
      <c r="NM394" s="92"/>
      <c r="NN394" s="92"/>
      <c r="NO394" s="92"/>
      <c r="NP394" s="92"/>
      <c r="NQ394" s="92"/>
      <c r="NR394" s="92"/>
      <c r="NS394" s="92"/>
      <c r="NT394" s="92"/>
      <c r="NU394" s="92"/>
      <c r="NV394" s="92"/>
      <c r="NW394" s="92"/>
      <c r="NX394" s="92"/>
      <c r="NY394" s="92"/>
      <c r="NZ394" s="92"/>
      <c r="OA394" s="92"/>
      <c r="OB394" s="92"/>
      <c r="OC394" s="92"/>
      <c r="OD394" s="92"/>
      <c r="OE394" s="92"/>
      <c r="OF394" s="92"/>
      <c r="OG394" s="92"/>
      <c r="OH394" s="92"/>
      <c r="OI394" s="92"/>
      <c r="OJ394" s="92"/>
      <c r="OK394" s="92"/>
      <c r="OL394" s="92"/>
      <c r="OM394" s="92"/>
      <c r="ON394" s="92"/>
      <c r="OO394" s="92"/>
      <c r="OP394" s="92"/>
      <c r="OQ394" s="92"/>
      <c r="OR394" s="92"/>
      <c r="OS394" s="92"/>
      <c r="OT394" s="92"/>
      <c r="OU394" s="92"/>
      <c r="OV394" s="92"/>
      <c r="OW394" s="92"/>
      <c r="OX394" s="92"/>
      <c r="OY394" s="92"/>
      <c r="OZ394" s="92"/>
      <c r="PA394" s="92"/>
      <c r="PB394" s="92"/>
      <c r="PC394" s="92"/>
      <c r="PD394" s="92"/>
      <c r="PE394" s="92"/>
      <c r="PF394" s="92"/>
      <c r="PG394" s="92"/>
      <c r="PH394" s="92"/>
      <c r="PI394" s="92"/>
      <c r="PJ394" s="92"/>
      <c r="PK394" s="92"/>
      <c r="PL394" s="92"/>
      <c r="PM394" s="92"/>
      <c r="PN394" s="92"/>
      <c r="PO394" s="92"/>
      <c r="PP394" s="92"/>
      <c r="PQ394" s="92"/>
      <c r="PR394" s="92"/>
      <c r="PS394" s="92"/>
      <c r="PT394" s="92"/>
      <c r="PU394" s="92"/>
      <c r="PV394" s="92"/>
      <c r="PW394" s="92"/>
      <c r="PX394" s="92"/>
      <c r="PY394" s="92"/>
      <c r="PZ394" s="92"/>
      <c r="QA394" s="92"/>
      <c r="QB394" s="92"/>
      <c r="QC394" s="92"/>
      <c r="QD394" s="92"/>
      <c r="QE394" s="92"/>
      <c r="QF394" s="92"/>
      <c r="QG394" s="92"/>
      <c r="QH394" s="92"/>
      <c r="QI394" s="92"/>
      <c r="QJ394" s="92"/>
      <c r="QK394" s="92"/>
      <c r="QL394" s="92"/>
      <c r="QM394" s="92"/>
      <c r="QN394" s="92"/>
      <c r="QO394" s="92"/>
      <c r="QP394" s="92"/>
      <c r="QQ394" s="92"/>
      <c r="QR394" s="92"/>
      <c r="QS394" s="92"/>
      <c r="QT394" s="92"/>
      <c r="QU394" s="92"/>
      <c r="QV394" s="92"/>
      <c r="QW394" s="92"/>
      <c r="QX394" s="92"/>
      <c r="QY394" s="92"/>
      <c r="QZ394" s="92"/>
      <c r="RA394" s="92"/>
      <c r="RB394" s="92"/>
      <c r="RC394" s="92"/>
      <c r="RD394" s="92"/>
      <c r="RE394" s="92"/>
      <c r="RF394" s="92"/>
      <c r="RG394" s="92"/>
      <c r="RH394" s="92"/>
      <c r="RI394" s="92"/>
      <c r="RJ394" s="92"/>
      <c r="RK394" s="92"/>
      <c r="RL394" s="92"/>
      <c r="RM394" s="92"/>
      <c r="RN394" s="92"/>
      <c r="RO394" s="92"/>
      <c r="RP394" s="92"/>
      <c r="RQ394" s="92"/>
      <c r="RR394" s="92"/>
      <c r="RS394" s="92"/>
      <c r="RT394" s="92"/>
      <c r="RU394" s="92"/>
      <c r="RV394" s="92"/>
      <c r="RW394" s="92"/>
      <c r="RX394" s="92"/>
      <c r="RY394" s="92"/>
      <c r="RZ394" s="92"/>
      <c r="SA394" s="92"/>
      <c r="SB394" s="92"/>
      <c r="SC394" s="92"/>
      <c r="SD394" s="92"/>
      <c r="SE394" s="92"/>
      <c r="SF394" s="92"/>
      <c r="SG394" s="92"/>
      <c r="SH394" s="92"/>
      <c r="SI394" s="92"/>
      <c r="SJ394" s="92"/>
      <c r="SK394" s="92"/>
      <c r="SL394" s="92"/>
      <c r="SM394" s="92"/>
      <c r="SN394" s="92"/>
      <c r="SO394" s="92"/>
      <c r="SP394" s="92"/>
      <c r="SQ394" s="92"/>
      <c r="SR394" s="92"/>
      <c r="SS394" s="92"/>
      <c r="ST394" s="92"/>
      <c r="SU394" s="92"/>
      <c r="SV394" s="92"/>
      <c r="SW394" s="92"/>
      <c r="SX394" s="92"/>
      <c r="SY394" s="92"/>
      <c r="SZ394" s="92"/>
      <c r="TA394" s="92"/>
      <c r="TB394" s="92"/>
      <c r="TC394" s="92"/>
      <c r="TD394" s="92"/>
      <c r="TE394" s="92"/>
      <c r="TF394" s="92"/>
      <c r="TG394" s="92"/>
      <c r="TH394" s="92"/>
      <c r="TI394" s="92"/>
      <c r="TJ394" s="92"/>
      <c r="TK394" s="92"/>
      <c r="TL394" s="92"/>
      <c r="TM394" s="92"/>
      <c r="TN394" s="92"/>
      <c r="TO394" s="92"/>
      <c r="TP394" s="92"/>
      <c r="TQ394" s="92"/>
      <c r="TR394" s="92"/>
      <c r="TS394" s="92"/>
      <c r="TT394" s="92"/>
      <c r="TU394" s="92"/>
      <c r="TV394" s="92"/>
      <c r="TW394" s="92"/>
      <c r="TX394" s="92"/>
      <c r="TY394" s="92"/>
      <c r="TZ394" s="92"/>
      <c r="UA394" s="92"/>
      <c r="UB394" s="92"/>
      <c r="UC394" s="92"/>
      <c r="UD394" s="92"/>
      <c r="UE394" s="92"/>
      <c r="UF394" s="92"/>
      <c r="UG394" s="92"/>
      <c r="UH394" s="92"/>
      <c r="UI394" s="92"/>
      <c r="UJ394" s="92"/>
      <c r="UK394" s="92"/>
      <c r="UL394" s="92"/>
      <c r="UM394" s="92"/>
      <c r="UN394" s="92"/>
      <c r="UO394" s="92"/>
      <c r="UP394" s="92"/>
      <c r="UQ394" s="92"/>
      <c r="UR394" s="92"/>
      <c r="US394" s="92"/>
      <c r="UT394" s="92"/>
      <c r="UU394" s="92"/>
      <c r="UV394" s="92"/>
      <c r="UW394" s="92"/>
      <c r="UX394" s="92"/>
      <c r="UY394" s="92"/>
      <c r="UZ394" s="92"/>
      <c r="VA394" s="92"/>
      <c r="VB394" s="92"/>
      <c r="VC394" s="92"/>
      <c r="VD394" s="92"/>
      <c r="VE394" s="92"/>
      <c r="VF394" s="92"/>
      <c r="VG394" s="92"/>
      <c r="VH394" s="92"/>
      <c r="VI394" s="92"/>
      <c r="VJ394" s="92"/>
      <c r="VK394" s="92"/>
      <c r="VL394" s="92"/>
      <c r="VM394" s="92"/>
      <c r="VN394" s="92"/>
      <c r="VO394" s="92"/>
      <c r="VP394" s="92"/>
      <c r="VQ394" s="92"/>
      <c r="VR394" s="92"/>
      <c r="VS394" s="92"/>
      <c r="VT394" s="92"/>
      <c r="VU394" s="92"/>
      <c r="VV394" s="92"/>
      <c r="VW394" s="92"/>
      <c r="VX394" s="92"/>
      <c r="VY394" s="92"/>
      <c r="VZ394" s="92"/>
      <c r="WA394" s="92"/>
      <c r="WB394" s="92"/>
      <c r="WC394" s="92"/>
      <c r="WD394" s="92"/>
      <c r="WE394" s="92"/>
      <c r="WF394" s="92"/>
      <c r="WG394" s="92"/>
      <c r="WH394" s="92"/>
      <c r="WI394" s="92"/>
      <c r="WJ394" s="92"/>
      <c r="WK394" s="92"/>
      <c r="WL394" s="92"/>
      <c r="WM394" s="92"/>
      <c r="WN394" s="92"/>
      <c r="WO394" s="92"/>
      <c r="WP394" s="92"/>
      <c r="WQ394" s="92"/>
      <c r="WR394" s="92"/>
      <c r="WS394" s="92"/>
      <c r="WT394" s="92"/>
      <c r="WU394" s="92"/>
      <c r="WV394" s="92"/>
      <c r="WW394" s="92"/>
      <c r="WX394" s="92"/>
      <c r="WY394" s="92"/>
      <c r="WZ394" s="92"/>
      <c r="XA394" s="92"/>
      <c r="XB394" s="92"/>
      <c r="XC394" s="92"/>
      <c r="XD394" s="92"/>
      <c r="XE394" s="92"/>
      <c r="XF394" s="92"/>
      <c r="XG394" s="92"/>
      <c r="XH394" s="92"/>
      <c r="XI394" s="92"/>
      <c r="XJ394" s="92"/>
      <c r="XK394" s="92"/>
      <c r="XL394" s="92"/>
      <c r="XM394" s="92"/>
      <c r="XN394" s="92"/>
      <c r="XO394" s="92"/>
      <c r="XP394" s="92"/>
      <c r="XQ394" s="92"/>
      <c r="XR394" s="92"/>
      <c r="XS394" s="92"/>
      <c r="XT394" s="92"/>
      <c r="XU394" s="92"/>
      <c r="XV394" s="92"/>
      <c r="XW394" s="92"/>
      <c r="XX394" s="92"/>
      <c r="XY394" s="92"/>
      <c r="XZ394" s="92"/>
      <c r="YA394" s="92"/>
      <c r="YB394" s="92"/>
      <c r="YC394" s="92"/>
      <c r="YD394" s="92"/>
      <c r="YE394" s="92"/>
      <c r="YF394" s="92"/>
      <c r="YG394" s="92"/>
      <c r="YH394" s="92"/>
      <c r="YI394" s="92"/>
      <c r="YJ394" s="92"/>
      <c r="YK394" s="92"/>
      <c r="YL394" s="92"/>
      <c r="YM394" s="92"/>
      <c r="YN394" s="92"/>
      <c r="YO394" s="92"/>
      <c r="YP394" s="92"/>
      <c r="YQ394" s="92"/>
      <c r="YR394" s="92"/>
      <c r="YS394" s="92"/>
      <c r="YT394" s="92"/>
      <c r="YU394" s="92"/>
      <c r="YV394" s="92"/>
      <c r="YW394" s="92"/>
      <c r="YX394" s="92"/>
      <c r="YY394" s="92"/>
      <c r="YZ394" s="92"/>
      <c r="ZA394" s="92"/>
      <c r="ZB394" s="92"/>
      <c r="ZC394" s="92"/>
      <c r="ZD394" s="92"/>
      <c r="ZE394" s="92"/>
      <c r="ZF394" s="92"/>
      <c r="ZG394" s="92"/>
      <c r="ZH394" s="92"/>
      <c r="ZI394" s="92"/>
      <c r="ZJ394" s="92"/>
      <c r="ZK394" s="92"/>
      <c r="ZL394" s="92"/>
      <c r="ZM394" s="92"/>
      <c r="ZN394" s="92"/>
      <c r="ZO394" s="92"/>
      <c r="ZP394" s="92"/>
      <c r="ZQ394" s="92"/>
      <c r="ZR394" s="92"/>
      <c r="ZS394" s="92"/>
      <c r="ZT394" s="92"/>
      <c r="ZU394" s="92"/>
      <c r="ZV394" s="92"/>
      <c r="ZW394" s="92"/>
      <c r="ZX394" s="92"/>
      <c r="ZY394" s="92"/>
      <c r="ZZ394" s="92"/>
      <c r="AAA394" s="92"/>
      <c r="AAB394" s="92"/>
      <c r="AAC394" s="92"/>
      <c r="AAD394" s="92"/>
      <c r="AAE394" s="92"/>
      <c r="AAF394" s="92"/>
      <c r="AAG394" s="92"/>
      <c r="AAH394" s="92"/>
      <c r="AAI394" s="92"/>
      <c r="AAJ394" s="92"/>
      <c r="AAK394" s="92"/>
      <c r="AAL394" s="92"/>
      <c r="AAM394" s="92"/>
      <c r="AAN394" s="92"/>
      <c r="AAO394" s="92"/>
      <c r="AAP394" s="92"/>
      <c r="AAQ394" s="92"/>
      <c r="AAR394" s="92"/>
      <c r="AAS394" s="92"/>
      <c r="AAT394" s="92"/>
      <c r="AAU394" s="92"/>
      <c r="AAV394" s="92"/>
      <c r="AAW394" s="92"/>
      <c r="AAX394" s="92"/>
      <c r="AAY394" s="92"/>
      <c r="AAZ394" s="92"/>
      <c r="ABA394" s="92"/>
      <c r="ABB394" s="92"/>
      <c r="ABC394" s="92"/>
      <c r="ABD394" s="92"/>
      <c r="ABE394" s="92"/>
      <c r="ABF394" s="92"/>
      <c r="ABG394" s="92"/>
      <c r="ABH394" s="92"/>
      <c r="ABI394" s="92"/>
      <c r="ABJ394" s="92"/>
      <c r="ABK394" s="92"/>
      <c r="ABL394" s="92"/>
      <c r="ABM394" s="92"/>
      <c r="ABN394" s="92"/>
      <c r="ABO394" s="92"/>
      <c r="ABP394" s="92"/>
      <c r="ABQ394" s="92"/>
      <c r="ABR394" s="92"/>
      <c r="ABS394" s="92"/>
      <c r="ABT394" s="92"/>
      <c r="ABU394" s="92"/>
      <c r="ABV394" s="92"/>
      <c r="ABW394" s="92"/>
      <c r="ABX394" s="92"/>
      <c r="ABY394" s="92"/>
      <c r="ABZ394" s="92"/>
      <c r="ACA394" s="92"/>
      <c r="ACB394" s="92"/>
      <c r="ACC394" s="92"/>
      <c r="ACD394" s="92"/>
      <c r="ACE394" s="92"/>
      <c r="ACF394" s="92"/>
      <c r="ACG394" s="92"/>
      <c r="ACH394" s="92"/>
      <c r="ACI394" s="92"/>
      <c r="ACJ394" s="92"/>
      <c r="ACK394" s="92"/>
      <c r="ACL394" s="92"/>
      <c r="ACM394" s="92"/>
      <c r="ACN394" s="92"/>
      <c r="ACO394" s="92"/>
      <c r="ACP394" s="92"/>
      <c r="ACQ394" s="92"/>
      <c r="ACR394" s="92"/>
      <c r="ACS394" s="92"/>
      <c r="ACT394" s="92"/>
      <c r="ACU394" s="92"/>
      <c r="ACV394" s="92"/>
      <c r="ACW394" s="92"/>
      <c r="ACX394" s="92"/>
      <c r="ACY394" s="92"/>
      <c r="ACZ394" s="92"/>
      <c r="ADA394" s="92"/>
      <c r="ADB394" s="92"/>
      <c r="ADC394" s="92"/>
      <c r="ADD394" s="92"/>
      <c r="ADE394" s="92"/>
      <c r="ADF394" s="92"/>
      <c r="ADG394" s="92"/>
      <c r="ADH394" s="92"/>
      <c r="ADI394" s="92"/>
      <c r="ADJ394" s="92"/>
      <c r="ADK394" s="92"/>
      <c r="ADL394" s="92"/>
      <c r="ADM394" s="92"/>
      <c r="ADN394" s="92"/>
      <c r="ADO394" s="92"/>
      <c r="ADP394" s="92"/>
      <c r="ADQ394" s="92"/>
      <c r="ADR394" s="92"/>
      <c r="ADS394" s="92"/>
      <c r="ADT394" s="92"/>
      <c r="ADU394" s="92"/>
      <c r="ADV394" s="92"/>
      <c r="ADW394" s="92"/>
      <c r="ADX394" s="92"/>
      <c r="ADY394" s="92"/>
      <c r="ADZ394" s="92"/>
      <c r="AEA394" s="92"/>
      <c r="AEB394" s="92"/>
      <c r="AEC394" s="92"/>
      <c r="AED394" s="92"/>
      <c r="AEE394" s="92"/>
      <c r="AEF394" s="92"/>
      <c r="AEG394" s="92"/>
      <c r="AEH394" s="92"/>
      <c r="AEI394" s="92"/>
      <c r="AEJ394" s="92"/>
      <c r="AEK394" s="92"/>
      <c r="AEL394" s="92"/>
      <c r="AEM394" s="92"/>
      <c r="AEN394" s="92"/>
      <c r="AEO394" s="92"/>
      <c r="AEP394" s="92"/>
      <c r="AEQ394" s="92"/>
      <c r="AER394" s="92"/>
      <c r="AES394" s="92"/>
      <c r="AET394" s="92"/>
      <c r="AEU394" s="92"/>
      <c r="AEV394" s="92"/>
      <c r="AEW394" s="92"/>
      <c r="AEX394" s="92"/>
      <c r="AEY394" s="92"/>
      <c r="AEZ394" s="92"/>
      <c r="AFA394" s="92"/>
      <c r="AFB394" s="92"/>
      <c r="AFC394" s="92"/>
      <c r="AFD394" s="92"/>
      <c r="AFE394" s="92"/>
      <c r="AFF394" s="92"/>
      <c r="AFG394" s="92"/>
      <c r="AFH394" s="92"/>
      <c r="AFI394" s="92"/>
      <c r="AFJ394" s="92"/>
      <c r="AFK394" s="92"/>
      <c r="AFL394" s="92"/>
      <c r="AFM394" s="92"/>
      <c r="AFN394" s="92"/>
      <c r="AFO394" s="92"/>
      <c r="AFP394" s="92"/>
      <c r="AFQ394" s="92"/>
      <c r="AFR394" s="92"/>
      <c r="AFS394" s="92"/>
      <c r="AFT394" s="92"/>
      <c r="AFU394" s="92"/>
      <c r="AFV394" s="92"/>
      <c r="AFW394" s="92"/>
      <c r="AFX394" s="92"/>
      <c r="AFY394" s="92"/>
      <c r="AFZ394" s="92"/>
      <c r="AGA394" s="92"/>
      <c r="AGB394" s="92"/>
      <c r="AGC394" s="92"/>
      <c r="AGD394" s="92"/>
      <c r="AGE394" s="92"/>
      <c r="AGF394" s="92"/>
      <c r="AGG394" s="92"/>
      <c r="AGH394" s="92"/>
      <c r="AGI394" s="92"/>
      <c r="AGJ394" s="92"/>
      <c r="AGK394" s="92"/>
      <c r="AGL394" s="92"/>
      <c r="AGM394" s="92"/>
      <c r="AGN394" s="92"/>
      <c r="AGO394" s="92"/>
      <c r="AGP394" s="92"/>
      <c r="AGQ394" s="92"/>
      <c r="AGR394" s="92"/>
      <c r="AGS394" s="92"/>
      <c r="AGT394" s="92"/>
      <c r="AGU394" s="92"/>
      <c r="AGV394" s="92"/>
      <c r="AGW394" s="92"/>
      <c r="AGX394" s="92"/>
      <c r="AGY394" s="92"/>
      <c r="AGZ394" s="92"/>
      <c r="AHA394" s="92"/>
      <c r="AHB394" s="92"/>
      <c r="AHC394" s="92"/>
      <c r="AHD394" s="92"/>
      <c r="AHE394" s="92"/>
      <c r="AHF394" s="92"/>
      <c r="AHG394" s="92"/>
      <c r="AHH394" s="92"/>
      <c r="AHI394" s="92"/>
      <c r="AHJ394" s="92"/>
      <c r="AHK394" s="92"/>
      <c r="AHL394" s="92"/>
      <c r="AHM394" s="92"/>
      <c r="AHN394" s="92"/>
      <c r="AHO394" s="92"/>
      <c r="AHP394" s="92"/>
      <c r="AHQ394" s="92"/>
      <c r="AHR394" s="92"/>
      <c r="AHS394" s="92"/>
      <c r="AHT394" s="92"/>
      <c r="AHU394" s="92"/>
      <c r="AHV394" s="92"/>
      <c r="AHW394" s="92"/>
      <c r="AHX394" s="92"/>
      <c r="AHY394" s="92"/>
      <c r="AHZ394" s="92"/>
      <c r="AIA394" s="92"/>
      <c r="AIB394" s="92"/>
      <c r="AIC394" s="92"/>
      <c r="AID394" s="92"/>
      <c r="AIE394" s="92"/>
      <c r="AIF394" s="92"/>
      <c r="AIG394" s="92"/>
      <c r="AIH394" s="92"/>
      <c r="AII394" s="92"/>
      <c r="AIJ394" s="92"/>
      <c r="AIK394" s="92"/>
      <c r="AIL394" s="92"/>
      <c r="AIM394" s="92"/>
      <c r="AIN394" s="92"/>
      <c r="AIO394" s="92"/>
      <c r="AIP394" s="92"/>
      <c r="AIQ394" s="92"/>
      <c r="AIR394" s="92"/>
      <c r="AIS394" s="92"/>
      <c r="AIT394" s="92"/>
      <c r="AIU394" s="92"/>
      <c r="AIV394" s="92"/>
      <c r="AIW394" s="92"/>
      <c r="AIX394" s="92"/>
      <c r="AIY394" s="92"/>
      <c r="AIZ394" s="92"/>
      <c r="AJA394" s="92"/>
      <c r="AJB394" s="92"/>
      <c r="AJC394" s="92"/>
      <c r="AJD394" s="92"/>
      <c r="AJE394" s="92"/>
      <c r="AJF394" s="92"/>
      <c r="AJG394" s="92"/>
      <c r="AJH394" s="92"/>
      <c r="AJI394" s="92"/>
      <c r="AJJ394" s="92"/>
      <c r="AJK394" s="92"/>
    </row>
    <row r="395" spans="1:947" s="515" customFormat="1" ht="12.75" customHeight="1">
      <c r="A395" s="93"/>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c r="CM395" s="92"/>
      <c r="CN395" s="92"/>
      <c r="CO395" s="92"/>
      <c r="CP395" s="92"/>
      <c r="CQ395" s="92"/>
      <c r="CR395" s="92"/>
      <c r="CS395" s="92"/>
      <c r="CT395" s="92"/>
      <c r="CU395" s="92"/>
      <c r="CV395" s="92"/>
      <c r="CW395" s="92"/>
      <c r="CX395" s="92"/>
      <c r="CY395" s="92"/>
      <c r="CZ395" s="92"/>
      <c r="DA395" s="92"/>
      <c r="DB395" s="92"/>
      <c r="DC395" s="92"/>
      <c r="DD395" s="92"/>
      <c r="DE395" s="92"/>
      <c r="DF395" s="92"/>
      <c r="DG395" s="92"/>
      <c r="DH395" s="92"/>
      <c r="DI395" s="92"/>
      <c r="DJ395" s="92"/>
      <c r="DK395" s="92"/>
      <c r="DL395" s="92"/>
      <c r="DM395" s="92"/>
      <c r="DN395" s="92"/>
      <c r="DO395" s="92"/>
      <c r="DP395" s="92"/>
      <c r="DQ395" s="92"/>
      <c r="DR395" s="92"/>
      <c r="DS395" s="92"/>
      <c r="DT395" s="92"/>
      <c r="DU395" s="92"/>
      <c r="DV395" s="92"/>
      <c r="DW395" s="92"/>
      <c r="DX395" s="92"/>
      <c r="DY395" s="92"/>
      <c r="DZ395" s="92"/>
      <c r="EA395" s="92"/>
      <c r="EB395" s="92"/>
      <c r="EC395" s="92"/>
      <c r="ED395" s="92"/>
      <c r="EE395" s="92"/>
      <c r="EF395" s="92"/>
      <c r="EG395" s="92"/>
      <c r="EH395" s="92"/>
      <c r="EI395" s="92"/>
      <c r="EJ395" s="92"/>
      <c r="EK395" s="92"/>
      <c r="EL395" s="92"/>
      <c r="EM395" s="92"/>
      <c r="EN395" s="92"/>
      <c r="EO395" s="92"/>
      <c r="EP395" s="92"/>
      <c r="EQ395" s="92"/>
      <c r="ER395" s="92"/>
      <c r="ES395" s="92"/>
      <c r="ET395" s="92"/>
      <c r="EU395" s="92"/>
      <c r="EV395" s="92"/>
      <c r="EW395" s="92"/>
      <c r="EX395" s="92"/>
      <c r="EY395" s="92"/>
      <c r="EZ395" s="92"/>
      <c r="FA395" s="92"/>
      <c r="FB395" s="92"/>
      <c r="FC395" s="92"/>
      <c r="FD395" s="92"/>
      <c r="FE395" s="92"/>
      <c r="FF395" s="92"/>
      <c r="FG395" s="92"/>
      <c r="FH395" s="92"/>
      <c r="FI395" s="92"/>
      <c r="FJ395" s="92"/>
      <c r="FK395" s="92"/>
      <c r="FL395" s="92"/>
      <c r="FM395" s="92"/>
      <c r="FN395" s="92"/>
      <c r="FO395" s="92"/>
      <c r="FP395" s="92"/>
      <c r="FQ395" s="92"/>
      <c r="FR395" s="92"/>
      <c r="FS395" s="92"/>
      <c r="FT395" s="92"/>
      <c r="FU395" s="92"/>
      <c r="FV395" s="92"/>
      <c r="FW395" s="92"/>
      <c r="FX395" s="92"/>
      <c r="FY395" s="92"/>
      <c r="FZ395" s="92"/>
      <c r="GA395" s="92"/>
      <c r="GB395" s="92"/>
      <c r="GC395" s="92"/>
      <c r="GD395" s="92"/>
      <c r="GE395" s="92"/>
      <c r="GF395" s="92"/>
      <c r="GG395" s="92"/>
      <c r="GH395" s="92"/>
      <c r="GI395" s="92"/>
      <c r="GJ395" s="92"/>
      <c r="GK395" s="92"/>
      <c r="GL395" s="92"/>
      <c r="GM395" s="92"/>
      <c r="GN395" s="92"/>
      <c r="GO395" s="92"/>
      <c r="GP395" s="92"/>
      <c r="GQ395" s="92"/>
      <c r="GR395" s="92"/>
      <c r="GS395" s="92"/>
      <c r="GT395" s="92"/>
      <c r="GU395" s="92"/>
      <c r="GV395" s="92"/>
      <c r="GW395" s="92"/>
      <c r="GX395" s="92"/>
      <c r="GY395" s="92"/>
      <c r="GZ395" s="92"/>
      <c r="HA395" s="92"/>
      <c r="HB395" s="92"/>
      <c r="HC395" s="92"/>
      <c r="HD395" s="92"/>
      <c r="HE395" s="92"/>
      <c r="HF395" s="92"/>
      <c r="HG395" s="92"/>
      <c r="HH395" s="92"/>
      <c r="HI395" s="92"/>
      <c r="HJ395" s="92"/>
      <c r="HK395" s="92"/>
      <c r="HL395" s="92"/>
      <c r="HM395" s="92"/>
      <c r="HN395" s="92"/>
      <c r="HO395" s="92"/>
      <c r="HP395" s="92"/>
      <c r="HQ395" s="92"/>
      <c r="HR395" s="92"/>
      <c r="HS395" s="92"/>
      <c r="HT395" s="92"/>
      <c r="HU395" s="92"/>
      <c r="HV395" s="92"/>
      <c r="HW395" s="92"/>
      <c r="HX395" s="92"/>
      <c r="HY395" s="92"/>
      <c r="HZ395" s="92"/>
      <c r="IA395" s="92"/>
      <c r="IB395" s="92"/>
      <c r="IC395" s="92"/>
      <c r="ID395" s="92"/>
      <c r="IE395" s="92"/>
      <c r="IF395" s="92"/>
      <c r="IG395" s="92"/>
      <c r="IH395" s="92"/>
      <c r="II395" s="92"/>
      <c r="IJ395" s="92"/>
      <c r="IK395" s="92"/>
      <c r="IL395" s="92"/>
      <c r="IM395" s="92"/>
      <c r="IN395" s="92"/>
      <c r="IO395" s="92"/>
      <c r="IP395" s="92"/>
      <c r="IQ395" s="92"/>
      <c r="IR395" s="92"/>
      <c r="IS395" s="92"/>
      <c r="IT395" s="92"/>
      <c r="IU395" s="92"/>
      <c r="IV395" s="92"/>
      <c r="IW395" s="92"/>
      <c r="IX395" s="92"/>
      <c r="IY395" s="92"/>
      <c r="IZ395" s="92"/>
      <c r="JA395" s="92"/>
      <c r="JB395" s="92"/>
      <c r="JC395" s="92"/>
      <c r="JD395" s="92"/>
      <c r="JE395" s="92"/>
      <c r="JF395" s="92"/>
      <c r="JG395" s="92"/>
      <c r="JH395" s="92"/>
      <c r="JI395" s="92"/>
      <c r="JJ395" s="92"/>
      <c r="JK395" s="92"/>
      <c r="JL395" s="92"/>
      <c r="JM395" s="92"/>
      <c r="JN395" s="92"/>
      <c r="JO395" s="92"/>
      <c r="JP395" s="92"/>
      <c r="JQ395" s="92"/>
      <c r="JR395" s="92"/>
      <c r="JS395" s="92"/>
      <c r="JT395" s="92"/>
      <c r="JU395" s="92"/>
      <c r="JV395" s="92"/>
      <c r="JW395" s="92"/>
      <c r="JX395" s="92"/>
      <c r="JY395" s="92"/>
      <c r="JZ395" s="92"/>
      <c r="KA395" s="92"/>
      <c r="KB395" s="92"/>
      <c r="KC395" s="92"/>
      <c r="KD395" s="92"/>
      <c r="KE395" s="92"/>
      <c r="KF395" s="92"/>
      <c r="KG395" s="92"/>
      <c r="KH395" s="92"/>
      <c r="KI395" s="92"/>
      <c r="KJ395" s="92"/>
      <c r="KK395" s="92"/>
      <c r="KL395" s="92"/>
      <c r="KM395" s="92"/>
      <c r="KN395" s="92"/>
      <c r="KO395" s="92"/>
      <c r="KP395" s="92"/>
      <c r="KQ395" s="92"/>
      <c r="KR395" s="92"/>
      <c r="KS395" s="92"/>
      <c r="KT395" s="92"/>
      <c r="KU395" s="92"/>
      <c r="KV395" s="92"/>
      <c r="KW395" s="92"/>
      <c r="KX395" s="92"/>
      <c r="KY395" s="92"/>
      <c r="KZ395" s="92"/>
      <c r="LA395" s="92"/>
      <c r="LB395" s="92"/>
      <c r="LC395" s="92"/>
      <c r="LD395" s="92"/>
      <c r="LE395" s="92"/>
      <c r="LF395" s="92"/>
      <c r="LG395" s="92"/>
      <c r="LH395" s="92"/>
      <c r="LI395" s="92"/>
      <c r="LJ395" s="92"/>
      <c r="LK395" s="92"/>
      <c r="LL395" s="92"/>
      <c r="LM395" s="92"/>
      <c r="LN395" s="92"/>
      <c r="LO395" s="92"/>
      <c r="LP395" s="92"/>
      <c r="LQ395" s="92"/>
      <c r="LR395" s="92"/>
      <c r="LS395" s="92"/>
      <c r="LT395" s="92"/>
      <c r="LU395" s="92"/>
      <c r="LV395" s="92"/>
      <c r="LW395" s="92"/>
      <c r="LX395" s="92"/>
      <c r="LY395" s="92"/>
      <c r="LZ395" s="92"/>
      <c r="MA395" s="92"/>
      <c r="MB395" s="92"/>
      <c r="MC395" s="92"/>
      <c r="MD395" s="92"/>
      <c r="ME395" s="92"/>
      <c r="MF395" s="92"/>
      <c r="MG395" s="92"/>
      <c r="MH395" s="92"/>
      <c r="MI395" s="92"/>
      <c r="MJ395" s="92"/>
      <c r="MK395" s="92"/>
      <c r="ML395" s="92"/>
      <c r="MM395" s="92"/>
      <c r="MN395" s="92"/>
      <c r="MO395" s="92"/>
      <c r="MP395" s="92"/>
      <c r="MQ395" s="92"/>
      <c r="MR395" s="92"/>
      <c r="MS395" s="92"/>
      <c r="MT395" s="92"/>
      <c r="MU395" s="92"/>
      <c r="MV395" s="92"/>
      <c r="MW395" s="92"/>
      <c r="MX395" s="92"/>
      <c r="MY395" s="92"/>
      <c r="MZ395" s="92"/>
      <c r="NA395" s="92"/>
      <c r="NB395" s="92"/>
      <c r="NC395" s="92"/>
      <c r="ND395" s="92"/>
      <c r="NE395" s="92"/>
      <c r="NF395" s="92"/>
      <c r="NG395" s="92"/>
      <c r="NH395" s="92"/>
      <c r="NI395" s="92"/>
      <c r="NJ395" s="92"/>
      <c r="NK395" s="92"/>
      <c r="NL395" s="92"/>
      <c r="NM395" s="92"/>
      <c r="NN395" s="92"/>
      <c r="NO395" s="92"/>
      <c r="NP395" s="92"/>
      <c r="NQ395" s="92"/>
      <c r="NR395" s="92"/>
      <c r="NS395" s="92"/>
      <c r="NT395" s="92"/>
      <c r="NU395" s="92"/>
      <c r="NV395" s="92"/>
      <c r="NW395" s="92"/>
      <c r="NX395" s="92"/>
      <c r="NY395" s="92"/>
      <c r="NZ395" s="92"/>
      <c r="OA395" s="92"/>
      <c r="OB395" s="92"/>
      <c r="OC395" s="92"/>
      <c r="OD395" s="92"/>
      <c r="OE395" s="92"/>
      <c r="OF395" s="92"/>
      <c r="OG395" s="92"/>
      <c r="OH395" s="92"/>
      <c r="OI395" s="92"/>
      <c r="OJ395" s="92"/>
      <c r="OK395" s="92"/>
      <c r="OL395" s="92"/>
      <c r="OM395" s="92"/>
      <c r="ON395" s="92"/>
      <c r="OO395" s="92"/>
      <c r="OP395" s="92"/>
      <c r="OQ395" s="92"/>
      <c r="OR395" s="92"/>
      <c r="OS395" s="92"/>
      <c r="OT395" s="92"/>
      <c r="OU395" s="92"/>
      <c r="OV395" s="92"/>
      <c r="OW395" s="92"/>
      <c r="OX395" s="92"/>
      <c r="OY395" s="92"/>
      <c r="OZ395" s="92"/>
      <c r="PA395" s="92"/>
      <c r="PB395" s="92"/>
      <c r="PC395" s="92"/>
      <c r="PD395" s="92"/>
      <c r="PE395" s="92"/>
      <c r="PF395" s="92"/>
      <c r="PG395" s="92"/>
      <c r="PH395" s="92"/>
      <c r="PI395" s="92"/>
      <c r="PJ395" s="92"/>
      <c r="PK395" s="92"/>
      <c r="PL395" s="92"/>
      <c r="PM395" s="92"/>
      <c r="PN395" s="92"/>
      <c r="PO395" s="92"/>
      <c r="PP395" s="92"/>
      <c r="PQ395" s="92"/>
      <c r="PR395" s="92"/>
      <c r="PS395" s="92"/>
      <c r="PT395" s="92"/>
      <c r="PU395" s="92"/>
      <c r="PV395" s="92"/>
      <c r="PW395" s="92"/>
      <c r="PX395" s="92"/>
      <c r="PY395" s="92"/>
      <c r="PZ395" s="92"/>
      <c r="QA395" s="92"/>
      <c r="QB395" s="92"/>
      <c r="QC395" s="92"/>
      <c r="QD395" s="92"/>
      <c r="QE395" s="92"/>
      <c r="QF395" s="92"/>
      <c r="QG395" s="92"/>
      <c r="QH395" s="92"/>
      <c r="QI395" s="92"/>
      <c r="QJ395" s="92"/>
      <c r="QK395" s="92"/>
      <c r="QL395" s="92"/>
      <c r="QM395" s="92"/>
      <c r="QN395" s="92"/>
      <c r="QO395" s="92"/>
      <c r="QP395" s="92"/>
      <c r="QQ395" s="92"/>
      <c r="QR395" s="92"/>
      <c r="QS395" s="92"/>
      <c r="QT395" s="92"/>
      <c r="QU395" s="92"/>
      <c r="QV395" s="92"/>
      <c r="QW395" s="92"/>
      <c r="QX395" s="92"/>
      <c r="QY395" s="92"/>
      <c r="QZ395" s="92"/>
      <c r="RA395" s="92"/>
      <c r="RB395" s="92"/>
      <c r="RC395" s="92"/>
      <c r="RD395" s="92"/>
      <c r="RE395" s="92"/>
      <c r="RF395" s="92"/>
      <c r="RG395" s="92"/>
      <c r="RH395" s="92"/>
      <c r="RI395" s="92"/>
      <c r="RJ395" s="92"/>
      <c r="RK395" s="92"/>
      <c r="RL395" s="92"/>
      <c r="RM395" s="92"/>
      <c r="RN395" s="92"/>
      <c r="RO395" s="92"/>
      <c r="RP395" s="92"/>
      <c r="RQ395" s="92"/>
      <c r="RR395" s="92"/>
      <c r="RS395" s="92"/>
      <c r="RT395" s="92"/>
      <c r="RU395" s="92"/>
      <c r="RV395" s="92"/>
      <c r="RW395" s="92"/>
      <c r="RX395" s="92"/>
      <c r="RY395" s="92"/>
      <c r="RZ395" s="92"/>
      <c r="SA395" s="92"/>
      <c r="SB395" s="92"/>
      <c r="SC395" s="92"/>
      <c r="SD395" s="92"/>
      <c r="SE395" s="92"/>
      <c r="SF395" s="92"/>
      <c r="SG395" s="92"/>
      <c r="SH395" s="92"/>
      <c r="SI395" s="92"/>
      <c r="SJ395" s="92"/>
      <c r="SK395" s="92"/>
      <c r="SL395" s="92"/>
      <c r="SM395" s="92"/>
      <c r="SN395" s="92"/>
      <c r="SO395" s="92"/>
      <c r="SP395" s="92"/>
      <c r="SQ395" s="92"/>
      <c r="SR395" s="92"/>
      <c r="SS395" s="92"/>
      <c r="ST395" s="92"/>
      <c r="SU395" s="92"/>
      <c r="SV395" s="92"/>
      <c r="SW395" s="92"/>
      <c r="SX395" s="92"/>
      <c r="SY395" s="92"/>
      <c r="SZ395" s="92"/>
      <c r="TA395" s="92"/>
      <c r="TB395" s="92"/>
      <c r="TC395" s="92"/>
      <c r="TD395" s="92"/>
      <c r="TE395" s="92"/>
      <c r="TF395" s="92"/>
      <c r="TG395" s="92"/>
      <c r="TH395" s="92"/>
      <c r="TI395" s="92"/>
      <c r="TJ395" s="92"/>
      <c r="TK395" s="92"/>
      <c r="TL395" s="92"/>
      <c r="TM395" s="92"/>
      <c r="TN395" s="92"/>
      <c r="TO395" s="92"/>
      <c r="TP395" s="92"/>
      <c r="TQ395" s="92"/>
      <c r="TR395" s="92"/>
      <c r="TS395" s="92"/>
      <c r="TT395" s="92"/>
      <c r="TU395" s="92"/>
      <c r="TV395" s="92"/>
      <c r="TW395" s="92"/>
      <c r="TX395" s="92"/>
      <c r="TY395" s="92"/>
      <c r="TZ395" s="92"/>
      <c r="UA395" s="92"/>
      <c r="UB395" s="92"/>
      <c r="UC395" s="92"/>
      <c r="UD395" s="92"/>
      <c r="UE395" s="92"/>
      <c r="UF395" s="92"/>
      <c r="UG395" s="92"/>
      <c r="UH395" s="92"/>
      <c r="UI395" s="92"/>
      <c r="UJ395" s="92"/>
      <c r="UK395" s="92"/>
      <c r="UL395" s="92"/>
      <c r="UM395" s="92"/>
      <c r="UN395" s="92"/>
      <c r="UO395" s="92"/>
      <c r="UP395" s="92"/>
      <c r="UQ395" s="92"/>
      <c r="UR395" s="92"/>
      <c r="US395" s="92"/>
      <c r="UT395" s="92"/>
      <c r="UU395" s="92"/>
      <c r="UV395" s="92"/>
      <c r="UW395" s="92"/>
      <c r="UX395" s="92"/>
      <c r="UY395" s="92"/>
      <c r="UZ395" s="92"/>
      <c r="VA395" s="92"/>
      <c r="VB395" s="92"/>
      <c r="VC395" s="92"/>
      <c r="VD395" s="92"/>
      <c r="VE395" s="92"/>
      <c r="VF395" s="92"/>
      <c r="VG395" s="92"/>
      <c r="VH395" s="92"/>
      <c r="VI395" s="92"/>
      <c r="VJ395" s="92"/>
      <c r="VK395" s="92"/>
      <c r="VL395" s="92"/>
      <c r="VM395" s="92"/>
      <c r="VN395" s="92"/>
      <c r="VO395" s="92"/>
      <c r="VP395" s="92"/>
      <c r="VQ395" s="92"/>
      <c r="VR395" s="92"/>
      <c r="VS395" s="92"/>
      <c r="VT395" s="92"/>
      <c r="VU395" s="92"/>
      <c r="VV395" s="92"/>
      <c r="VW395" s="92"/>
      <c r="VX395" s="92"/>
      <c r="VY395" s="92"/>
      <c r="VZ395" s="92"/>
      <c r="WA395" s="92"/>
      <c r="WB395" s="92"/>
      <c r="WC395" s="92"/>
      <c r="WD395" s="92"/>
      <c r="WE395" s="92"/>
      <c r="WF395" s="92"/>
      <c r="WG395" s="92"/>
      <c r="WH395" s="92"/>
      <c r="WI395" s="92"/>
      <c r="WJ395" s="92"/>
      <c r="WK395" s="92"/>
      <c r="WL395" s="92"/>
      <c r="WM395" s="92"/>
      <c r="WN395" s="92"/>
      <c r="WO395" s="92"/>
      <c r="WP395" s="92"/>
      <c r="WQ395" s="92"/>
      <c r="WR395" s="92"/>
      <c r="WS395" s="92"/>
      <c r="WT395" s="92"/>
      <c r="WU395" s="92"/>
      <c r="WV395" s="92"/>
      <c r="WW395" s="92"/>
      <c r="WX395" s="92"/>
      <c r="WY395" s="92"/>
      <c r="WZ395" s="92"/>
      <c r="XA395" s="92"/>
      <c r="XB395" s="92"/>
      <c r="XC395" s="92"/>
      <c r="XD395" s="92"/>
      <c r="XE395" s="92"/>
      <c r="XF395" s="92"/>
      <c r="XG395" s="92"/>
      <c r="XH395" s="92"/>
      <c r="XI395" s="92"/>
      <c r="XJ395" s="92"/>
      <c r="XK395" s="92"/>
      <c r="XL395" s="92"/>
      <c r="XM395" s="92"/>
      <c r="XN395" s="92"/>
      <c r="XO395" s="92"/>
      <c r="XP395" s="92"/>
      <c r="XQ395" s="92"/>
      <c r="XR395" s="92"/>
      <c r="XS395" s="92"/>
      <c r="XT395" s="92"/>
      <c r="XU395" s="92"/>
      <c r="XV395" s="92"/>
      <c r="XW395" s="92"/>
      <c r="XX395" s="92"/>
      <c r="XY395" s="92"/>
      <c r="XZ395" s="92"/>
      <c r="YA395" s="92"/>
      <c r="YB395" s="92"/>
      <c r="YC395" s="92"/>
      <c r="YD395" s="92"/>
      <c r="YE395" s="92"/>
      <c r="YF395" s="92"/>
      <c r="YG395" s="92"/>
      <c r="YH395" s="92"/>
      <c r="YI395" s="92"/>
      <c r="YJ395" s="92"/>
      <c r="YK395" s="92"/>
      <c r="YL395" s="92"/>
      <c r="YM395" s="92"/>
      <c r="YN395" s="92"/>
      <c r="YO395" s="92"/>
      <c r="YP395" s="92"/>
      <c r="YQ395" s="92"/>
      <c r="YR395" s="92"/>
      <c r="YS395" s="92"/>
      <c r="YT395" s="92"/>
      <c r="YU395" s="92"/>
      <c r="YV395" s="92"/>
      <c r="YW395" s="92"/>
      <c r="YX395" s="92"/>
      <c r="YY395" s="92"/>
      <c r="YZ395" s="92"/>
      <c r="ZA395" s="92"/>
      <c r="ZB395" s="92"/>
      <c r="ZC395" s="92"/>
      <c r="ZD395" s="92"/>
      <c r="ZE395" s="92"/>
      <c r="ZF395" s="92"/>
      <c r="ZG395" s="92"/>
      <c r="ZH395" s="92"/>
      <c r="ZI395" s="92"/>
      <c r="ZJ395" s="92"/>
      <c r="ZK395" s="92"/>
      <c r="ZL395" s="92"/>
      <c r="ZM395" s="92"/>
      <c r="ZN395" s="92"/>
      <c r="ZO395" s="92"/>
      <c r="ZP395" s="92"/>
      <c r="ZQ395" s="92"/>
      <c r="ZR395" s="92"/>
      <c r="ZS395" s="92"/>
      <c r="ZT395" s="92"/>
      <c r="ZU395" s="92"/>
      <c r="ZV395" s="92"/>
      <c r="ZW395" s="92"/>
      <c r="ZX395" s="92"/>
      <c r="ZY395" s="92"/>
      <c r="ZZ395" s="92"/>
      <c r="AAA395" s="92"/>
      <c r="AAB395" s="92"/>
      <c r="AAC395" s="92"/>
      <c r="AAD395" s="92"/>
      <c r="AAE395" s="92"/>
      <c r="AAF395" s="92"/>
      <c r="AAG395" s="92"/>
      <c r="AAH395" s="92"/>
      <c r="AAI395" s="92"/>
      <c r="AAJ395" s="92"/>
      <c r="AAK395" s="92"/>
      <c r="AAL395" s="92"/>
      <c r="AAM395" s="92"/>
      <c r="AAN395" s="92"/>
      <c r="AAO395" s="92"/>
      <c r="AAP395" s="92"/>
      <c r="AAQ395" s="92"/>
      <c r="AAR395" s="92"/>
      <c r="AAS395" s="92"/>
      <c r="AAT395" s="92"/>
      <c r="AAU395" s="92"/>
      <c r="AAV395" s="92"/>
      <c r="AAW395" s="92"/>
      <c r="AAX395" s="92"/>
      <c r="AAY395" s="92"/>
      <c r="AAZ395" s="92"/>
      <c r="ABA395" s="92"/>
      <c r="ABB395" s="92"/>
      <c r="ABC395" s="92"/>
      <c r="ABD395" s="92"/>
      <c r="ABE395" s="92"/>
      <c r="ABF395" s="92"/>
      <c r="ABG395" s="92"/>
      <c r="ABH395" s="92"/>
      <c r="ABI395" s="92"/>
      <c r="ABJ395" s="92"/>
      <c r="ABK395" s="92"/>
      <c r="ABL395" s="92"/>
      <c r="ABM395" s="92"/>
      <c r="ABN395" s="92"/>
      <c r="ABO395" s="92"/>
      <c r="ABP395" s="92"/>
      <c r="ABQ395" s="92"/>
      <c r="ABR395" s="92"/>
      <c r="ABS395" s="92"/>
      <c r="ABT395" s="92"/>
      <c r="ABU395" s="92"/>
      <c r="ABV395" s="92"/>
      <c r="ABW395" s="92"/>
      <c r="ABX395" s="92"/>
      <c r="ABY395" s="92"/>
      <c r="ABZ395" s="92"/>
      <c r="ACA395" s="92"/>
      <c r="ACB395" s="92"/>
      <c r="ACC395" s="92"/>
      <c r="ACD395" s="92"/>
      <c r="ACE395" s="92"/>
      <c r="ACF395" s="92"/>
      <c r="ACG395" s="92"/>
      <c r="ACH395" s="92"/>
      <c r="ACI395" s="92"/>
      <c r="ACJ395" s="92"/>
      <c r="ACK395" s="92"/>
      <c r="ACL395" s="92"/>
      <c r="ACM395" s="92"/>
      <c r="ACN395" s="92"/>
      <c r="ACO395" s="92"/>
      <c r="ACP395" s="92"/>
      <c r="ACQ395" s="92"/>
      <c r="ACR395" s="92"/>
      <c r="ACS395" s="92"/>
      <c r="ACT395" s="92"/>
      <c r="ACU395" s="92"/>
      <c r="ACV395" s="92"/>
      <c r="ACW395" s="92"/>
      <c r="ACX395" s="92"/>
      <c r="ACY395" s="92"/>
      <c r="ACZ395" s="92"/>
      <c r="ADA395" s="92"/>
      <c r="ADB395" s="92"/>
      <c r="ADC395" s="92"/>
      <c r="ADD395" s="92"/>
      <c r="ADE395" s="92"/>
      <c r="ADF395" s="92"/>
      <c r="ADG395" s="92"/>
      <c r="ADH395" s="92"/>
      <c r="ADI395" s="92"/>
      <c r="ADJ395" s="92"/>
      <c r="ADK395" s="92"/>
      <c r="ADL395" s="92"/>
      <c r="ADM395" s="92"/>
      <c r="ADN395" s="92"/>
      <c r="ADO395" s="92"/>
      <c r="ADP395" s="92"/>
      <c r="ADQ395" s="92"/>
      <c r="ADR395" s="92"/>
      <c r="ADS395" s="92"/>
      <c r="ADT395" s="92"/>
      <c r="ADU395" s="92"/>
      <c r="ADV395" s="92"/>
      <c r="ADW395" s="92"/>
      <c r="ADX395" s="92"/>
      <c r="ADY395" s="92"/>
      <c r="ADZ395" s="92"/>
      <c r="AEA395" s="92"/>
      <c r="AEB395" s="92"/>
      <c r="AEC395" s="92"/>
      <c r="AED395" s="92"/>
      <c r="AEE395" s="92"/>
      <c r="AEF395" s="92"/>
      <c r="AEG395" s="92"/>
      <c r="AEH395" s="92"/>
      <c r="AEI395" s="92"/>
      <c r="AEJ395" s="92"/>
      <c r="AEK395" s="92"/>
      <c r="AEL395" s="92"/>
      <c r="AEM395" s="92"/>
      <c r="AEN395" s="92"/>
      <c r="AEO395" s="92"/>
      <c r="AEP395" s="92"/>
      <c r="AEQ395" s="92"/>
      <c r="AER395" s="92"/>
      <c r="AES395" s="92"/>
      <c r="AET395" s="92"/>
      <c r="AEU395" s="92"/>
      <c r="AEV395" s="92"/>
      <c r="AEW395" s="92"/>
      <c r="AEX395" s="92"/>
      <c r="AEY395" s="92"/>
      <c r="AEZ395" s="92"/>
      <c r="AFA395" s="92"/>
      <c r="AFB395" s="92"/>
      <c r="AFC395" s="92"/>
      <c r="AFD395" s="92"/>
      <c r="AFE395" s="92"/>
      <c r="AFF395" s="92"/>
      <c r="AFG395" s="92"/>
      <c r="AFH395" s="92"/>
      <c r="AFI395" s="92"/>
      <c r="AFJ395" s="92"/>
      <c r="AFK395" s="92"/>
      <c r="AFL395" s="92"/>
      <c r="AFM395" s="92"/>
      <c r="AFN395" s="92"/>
      <c r="AFO395" s="92"/>
      <c r="AFP395" s="92"/>
      <c r="AFQ395" s="92"/>
      <c r="AFR395" s="92"/>
      <c r="AFS395" s="92"/>
      <c r="AFT395" s="92"/>
      <c r="AFU395" s="92"/>
      <c r="AFV395" s="92"/>
      <c r="AFW395" s="92"/>
      <c r="AFX395" s="92"/>
      <c r="AFY395" s="92"/>
      <c r="AFZ395" s="92"/>
      <c r="AGA395" s="92"/>
      <c r="AGB395" s="92"/>
      <c r="AGC395" s="92"/>
      <c r="AGD395" s="92"/>
      <c r="AGE395" s="92"/>
      <c r="AGF395" s="92"/>
      <c r="AGG395" s="92"/>
      <c r="AGH395" s="92"/>
      <c r="AGI395" s="92"/>
      <c r="AGJ395" s="92"/>
      <c r="AGK395" s="92"/>
      <c r="AGL395" s="92"/>
      <c r="AGM395" s="92"/>
      <c r="AGN395" s="92"/>
      <c r="AGO395" s="92"/>
      <c r="AGP395" s="92"/>
      <c r="AGQ395" s="92"/>
      <c r="AGR395" s="92"/>
      <c r="AGS395" s="92"/>
      <c r="AGT395" s="92"/>
      <c r="AGU395" s="92"/>
      <c r="AGV395" s="92"/>
      <c r="AGW395" s="92"/>
      <c r="AGX395" s="92"/>
      <c r="AGY395" s="92"/>
      <c r="AGZ395" s="92"/>
      <c r="AHA395" s="92"/>
      <c r="AHB395" s="92"/>
      <c r="AHC395" s="92"/>
      <c r="AHD395" s="92"/>
      <c r="AHE395" s="92"/>
      <c r="AHF395" s="92"/>
      <c r="AHG395" s="92"/>
      <c r="AHH395" s="92"/>
      <c r="AHI395" s="92"/>
      <c r="AHJ395" s="92"/>
      <c r="AHK395" s="92"/>
      <c r="AHL395" s="92"/>
      <c r="AHM395" s="92"/>
      <c r="AHN395" s="92"/>
      <c r="AHO395" s="92"/>
      <c r="AHP395" s="92"/>
      <c r="AHQ395" s="92"/>
      <c r="AHR395" s="92"/>
      <c r="AHS395" s="92"/>
      <c r="AHT395" s="92"/>
      <c r="AHU395" s="92"/>
      <c r="AHV395" s="92"/>
      <c r="AHW395" s="92"/>
      <c r="AHX395" s="92"/>
      <c r="AHY395" s="92"/>
      <c r="AHZ395" s="92"/>
      <c r="AIA395" s="92"/>
      <c r="AIB395" s="92"/>
      <c r="AIC395" s="92"/>
      <c r="AID395" s="92"/>
      <c r="AIE395" s="92"/>
      <c r="AIF395" s="92"/>
      <c r="AIG395" s="92"/>
      <c r="AIH395" s="92"/>
      <c r="AII395" s="92"/>
      <c r="AIJ395" s="92"/>
      <c r="AIK395" s="92"/>
      <c r="AIL395" s="92"/>
      <c r="AIM395" s="92"/>
      <c r="AIN395" s="92"/>
      <c r="AIO395" s="92"/>
      <c r="AIP395" s="92"/>
      <c r="AIQ395" s="92"/>
      <c r="AIR395" s="92"/>
      <c r="AIS395" s="92"/>
      <c r="AIT395" s="92"/>
      <c r="AIU395" s="92"/>
      <c r="AIV395" s="92"/>
      <c r="AIW395" s="92"/>
      <c r="AIX395" s="92"/>
      <c r="AIY395" s="92"/>
      <c r="AIZ395" s="92"/>
      <c r="AJA395" s="92"/>
      <c r="AJB395" s="92"/>
      <c r="AJC395" s="92"/>
      <c r="AJD395" s="92"/>
      <c r="AJE395" s="92"/>
      <c r="AJF395" s="92"/>
      <c r="AJG395" s="92"/>
      <c r="AJH395" s="92"/>
      <c r="AJI395" s="92"/>
      <c r="AJJ395" s="92"/>
      <c r="AJK395" s="92"/>
    </row>
    <row r="396" spans="1:947" s="515" customFormat="1" ht="12.75" customHeight="1">
      <c r="A396" s="93"/>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c r="CM396" s="92"/>
      <c r="CN396" s="92"/>
      <c r="CO396" s="92"/>
      <c r="CP396" s="92"/>
      <c r="CQ396" s="92"/>
      <c r="CR396" s="92"/>
      <c r="CS396" s="92"/>
      <c r="CT396" s="92"/>
      <c r="CU396" s="92"/>
      <c r="CV396" s="92"/>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2"/>
      <c r="DV396" s="92"/>
      <c r="DW396" s="92"/>
      <c r="DX396" s="92"/>
      <c r="DY396" s="92"/>
      <c r="DZ396" s="92"/>
      <c r="EA396" s="92"/>
      <c r="EB396" s="92"/>
      <c r="EC396" s="92"/>
      <c r="ED396" s="92"/>
      <c r="EE396" s="92"/>
      <c r="EF396" s="92"/>
      <c r="EG396" s="92"/>
      <c r="EH396" s="92"/>
      <c r="EI396" s="92"/>
      <c r="EJ396" s="92"/>
      <c r="EK396" s="92"/>
      <c r="EL396" s="92"/>
      <c r="EM396" s="92"/>
      <c r="EN396" s="92"/>
      <c r="EO396" s="92"/>
      <c r="EP396" s="92"/>
      <c r="EQ396" s="92"/>
      <c r="ER396" s="92"/>
      <c r="ES396" s="92"/>
      <c r="ET396" s="92"/>
      <c r="EU396" s="92"/>
      <c r="EV396" s="92"/>
      <c r="EW396" s="92"/>
      <c r="EX396" s="92"/>
      <c r="EY396" s="92"/>
      <c r="EZ396" s="92"/>
      <c r="FA396" s="92"/>
      <c r="FB396" s="92"/>
      <c r="FC396" s="92"/>
      <c r="FD396" s="92"/>
      <c r="FE396" s="92"/>
      <c r="FF396" s="92"/>
      <c r="FG396" s="92"/>
      <c r="FH396" s="92"/>
      <c r="FI396" s="92"/>
      <c r="FJ396" s="92"/>
      <c r="FK396" s="92"/>
      <c r="FL396" s="92"/>
      <c r="FM396" s="92"/>
      <c r="FN396" s="92"/>
      <c r="FO396" s="92"/>
      <c r="FP396" s="92"/>
      <c r="FQ396" s="92"/>
      <c r="FR396" s="92"/>
      <c r="FS396" s="92"/>
      <c r="FT396" s="92"/>
      <c r="FU396" s="92"/>
      <c r="FV396" s="92"/>
      <c r="FW396" s="92"/>
      <c r="FX396" s="92"/>
      <c r="FY396" s="92"/>
      <c r="FZ396" s="92"/>
      <c r="GA396" s="92"/>
      <c r="GB396" s="92"/>
      <c r="GC396" s="92"/>
      <c r="GD396" s="92"/>
      <c r="GE396" s="92"/>
      <c r="GF396" s="92"/>
      <c r="GG396" s="92"/>
      <c r="GH396" s="92"/>
      <c r="GI396" s="92"/>
      <c r="GJ396" s="92"/>
      <c r="GK396" s="92"/>
      <c r="GL396" s="92"/>
      <c r="GM396" s="92"/>
      <c r="GN396" s="92"/>
      <c r="GO396" s="92"/>
      <c r="GP396" s="92"/>
      <c r="GQ396" s="92"/>
      <c r="GR396" s="92"/>
      <c r="GS396" s="92"/>
      <c r="GT396" s="92"/>
      <c r="GU396" s="92"/>
      <c r="GV396" s="92"/>
      <c r="GW396" s="92"/>
      <c r="GX396" s="92"/>
      <c r="GY396" s="92"/>
      <c r="GZ396" s="92"/>
      <c r="HA396" s="92"/>
      <c r="HB396" s="92"/>
      <c r="HC396" s="92"/>
      <c r="HD396" s="92"/>
      <c r="HE396" s="92"/>
      <c r="HF396" s="92"/>
      <c r="HG396" s="92"/>
      <c r="HH396" s="92"/>
      <c r="HI396" s="92"/>
      <c r="HJ396" s="92"/>
      <c r="HK396" s="92"/>
      <c r="HL396" s="92"/>
      <c r="HM396" s="92"/>
      <c r="HN396" s="92"/>
      <c r="HO396" s="92"/>
      <c r="HP396" s="92"/>
      <c r="HQ396" s="92"/>
      <c r="HR396" s="92"/>
      <c r="HS396" s="92"/>
      <c r="HT396" s="92"/>
      <c r="HU396" s="92"/>
      <c r="HV396" s="92"/>
      <c r="HW396" s="92"/>
      <c r="HX396" s="92"/>
      <c r="HY396" s="92"/>
      <c r="HZ396" s="92"/>
      <c r="IA396" s="92"/>
      <c r="IB396" s="92"/>
      <c r="IC396" s="92"/>
      <c r="ID396" s="92"/>
      <c r="IE396" s="92"/>
      <c r="IF396" s="92"/>
      <c r="IG396" s="92"/>
      <c r="IH396" s="92"/>
      <c r="II396" s="92"/>
      <c r="IJ396" s="92"/>
      <c r="IK396" s="92"/>
      <c r="IL396" s="92"/>
      <c r="IM396" s="92"/>
      <c r="IN396" s="92"/>
      <c r="IO396" s="92"/>
      <c r="IP396" s="92"/>
      <c r="IQ396" s="92"/>
      <c r="IR396" s="92"/>
      <c r="IS396" s="92"/>
      <c r="IT396" s="92"/>
      <c r="IU396" s="92"/>
      <c r="IV396" s="92"/>
      <c r="IW396" s="92"/>
      <c r="IX396" s="92"/>
      <c r="IY396" s="92"/>
      <c r="IZ396" s="92"/>
      <c r="JA396" s="92"/>
      <c r="JB396" s="92"/>
      <c r="JC396" s="92"/>
      <c r="JD396" s="92"/>
      <c r="JE396" s="92"/>
      <c r="JF396" s="92"/>
      <c r="JG396" s="92"/>
      <c r="JH396" s="92"/>
      <c r="JI396" s="92"/>
      <c r="JJ396" s="92"/>
      <c r="JK396" s="92"/>
      <c r="JL396" s="92"/>
      <c r="JM396" s="92"/>
      <c r="JN396" s="92"/>
      <c r="JO396" s="92"/>
      <c r="JP396" s="92"/>
      <c r="JQ396" s="92"/>
      <c r="JR396" s="92"/>
      <c r="JS396" s="92"/>
      <c r="JT396" s="92"/>
      <c r="JU396" s="92"/>
      <c r="JV396" s="92"/>
      <c r="JW396" s="92"/>
      <c r="JX396" s="92"/>
      <c r="JY396" s="92"/>
      <c r="JZ396" s="92"/>
      <c r="KA396" s="92"/>
      <c r="KB396" s="92"/>
      <c r="KC396" s="92"/>
      <c r="KD396" s="92"/>
      <c r="KE396" s="92"/>
      <c r="KF396" s="92"/>
      <c r="KG396" s="92"/>
      <c r="KH396" s="92"/>
      <c r="KI396" s="92"/>
      <c r="KJ396" s="92"/>
      <c r="KK396" s="92"/>
      <c r="KL396" s="92"/>
      <c r="KM396" s="92"/>
      <c r="KN396" s="92"/>
      <c r="KO396" s="92"/>
      <c r="KP396" s="92"/>
      <c r="KQ396" s="92"/>
      <c r="KR396" s="92"/>
      <c r="KS396" s="92"/>
      <c r="KT396" s="92"/>
      <c r="KU396" s="92"/>
      <c r="KV396" s="92"/>
      <c r="KW396" s="92"/>
      <c r="KX396" s="92"/>
      <c r="KY396" s="92"/>
      <c r="KZ396" s="92"/>
      <c r="LA396" s="92"/>
      <c r="LB396" s="92"/>
      <c r="LC396" s="92"/>
      <c r="LD396" s="92"/>
      <c r="LE396" s="92"/>
      <c r="LF396" s="92"/>
      <c r="LG396" s="92"/>
      <c r="LH396" s="92"/>
      <c r="LI396" s="92"/>
      <c r="LJ396" s="92"/>
      <c r="LK396" s="92"/>
      <c r="LL396" s="92"/>
      <c r="LM396" s="92"/>
      <c r="LN396" s="92"/>
      <c r="LO396" s="92"/>
      <c r="LP396" s="92"/>
      <c r="LQ396" s="92"/>
      <c r="LR396" s="92"/>
      <c r="LS396" s="92"/>
      <c r="LT396" s="92"/>
      <c r="LU396" s="92"/>
      <c r="LV396" s="92"/>
      <c r="LW396" s="92"/>
      <c r="LX396" s="92"/>
      <c r="LY396" s="92"/>
      <c r="LZ396" s="92"/>
      <c r="MA396" s="92"/>
      <c r="MB396" s="92"/>
      <c r="MC396" s="92"/>
      <c r="MD396" s="92"/>
      <c r="ME396" s="92"/>
      <c r="MF396" s="92"/>
      <c r="MG396" s="92"/>
      <c r="MH396" s="92"/>
      <c r="MI396" s="92"/>
      <c r="MJ396" s="92"/>
      <c r="MK396" s="92"/>
      <c r="ML396" s="92"/>
      <c r="MM396" s="92"/>
      <c r="MN396" s="92"/>
      <c r="MO396" s="92"/>
      <c r="MP396" s="92"/>
      <c r="MQ396" s="92"/>
      <c r="MR396" s="92"/>
      <c r="MS396" s="92"/>
      <c r="MT396" s="92"/>
      <c r="MU396" s="92"/>
      <c r="MV396" s="92"/>
      <c r="MW396" s="92"/>
      <c r="MX396" s="92"/>
      <c r="MY396" s="92"/>
      <c r="MZ396" s="92"/>
      <c r="NA396" s="92"/>
      <c r="NB396" s="92"/>
      <c r="NC396" s="92"/>
      <c r="ND396" s="92"/>
      <c r="NE396" s="92"/>
      <c r="NF396" s="92"/>
      <c r="NG396" s="92"/>
      <c r="NH396" s="92"/>
      <c r="NI396" s="92"/>
      <c r="NJ396" s="92"/>
      <c r="NK396" s="92"/>
      <c r="NL396" s="92"/>
      <c r="NM396" s="92"/>
      <c r="NN396" s="92"/>
      <c r="NO396" s="92"/>
      <c r="NP396" s="92"/>
      <c r="NQ396" s="92"/>
      <c r="NR396" s="92"/>
      <c r="NS396" s="92"/>
      <c r="NT396" s="92"/>
      <c r="NU396" s="92"/>
      <c r="NV396" s="92"/>
      <c r="NW396" s="92"/>
      <c r="NX396" s="92"/>
      <c r="NY396" s="92"/>
      <c r="NZ396" s="92"/>
      <c r="OA396" s="92"/>
      <c r="OB396" s="92"/>
      <c r="OC396" s="92"/>
      <c r="OD396" s="92"/>
      <c r="OE396" s="92"/>
      <c r="OF396" s="92"/>
      <c r="OG396" s="92"/>
      <c r="OH396" s="92"/>
      <c r="OI396" s="92"/>
      <c r="OJ396" s="92"/>
      <c r="OK396" s="92"/>
      <c r="OL396" s="92"/>
      <c r="OM396" s="92"/>
      <c r="ON396" s="92"/>
      <c r="OO396" s="92"/>
      <c r="OP396" s="92"/>
      <c r="OQ396" s="92"/>
      <c r="OR396" s="92"/>
      <c r="OS396" s="92"/>
      <c r="OT396" s="92"/>
      <c r="OU396" s="92"/>
      <c r="OV396" s="92"/>
      <c r="OW396" s="92"/>
      <c r="OX396" s="92"/>
      <c r="OY396" s="92"/>
      <c r="OZ396" s="92"/>
      <c r="PA396" s="92"/>
      <c r="PB396" s="92"/>
      <c r="PC396" s="92"/>
      <c r="PD396" s="92"/>
      <c r="PE396" s="92"/>
      <c r="PF396" s="92"/>
      <c r="PG396" s="92"/>
      <c r="PH396" s="92"/>
      <c r="PI396" s="92"/>
      <c r="PJ396" s="92"/>
      <c r="PK396" s="92"/>
      <c r="PL396" s="92"/>
      <c r="PM396" s="92"/>
      <c r="PN396" s="92"/>
      <c r="PO396" s="92"/>
      <c r="PP396" s="92"/>
      <c r="PQ396" s="92"/>
      <c r="PR396" s="92"/>
      <c r="PS396" s="92"/>
      <c r="PT396" s="92"/>
      <c r="PU396" s="92"/>
      <c r="PV396" s="92"/>
      <c r="PW396" s="92"/>
      <c r="PX396" s="92"/>
      <c r="PY396" s="92"/>
      <c r="PZ396" s="92"/>
      <c r="QA396" s="92"/>
      <c r="QB396" s="92"/>
      <c r="QC396" s="92"/>
      <c r="QD396" s="92"/>
      <c r="QE396" s="92"/>
      <c r="QF396" s="92"/>
      <c r="QG396" s="92"/>
      <c r="QH396" s="92"/>
      <c r="QI396" s="92"/>
      <c r="QJ396" s="92"/>
      <c r="QK396" s="92"/>
      <c r="QL396" s="92"/>
      <c r="QM396" s="92"/>
      <c r="QN396" s="92"/>
      <c r="QO396" s="92"/>
      <c r="QP396" s="92"/>
      <c r="QQ396" s="92"/>
      <c r="QR396" s="92"/>
      <c r="QS396" s="92"/>
      <c r="QT396" s="92"/>
      <c r="QU396" s="92"/>
      <c r="QV396" s="92"/>
      <c r="QW396" s="92"/>
      <c r="QX396" s="92"/>
      <c r="QY396" s="92"/>
      <c r="QZ396" s="92"/>
      <c r="RA396" s="92"/>
      <c r="RB396" s="92"/>
      <c r="RC396" s="92"/>
      <c r="RD396" s="92"/>
      <c r="RE396" s="92"/>
      <c r="RF396" s="92"/>
      <c r="RG396" s="92"/>
      <c r="RH396" s="92"/>
      <c r="RI396" s="92"/>
      <c r="RJ396" s="92"/>
      <c r="RK396" s="92"/>
      <c r="RL396" s="92"/>
      <c r="RM396" s="92"/>
      <c r="RN396" s="92"/>
      <c r="RO396" s="92"/>
      <c r="RP396" s="92"/>
      <c r="RQ396" s="92"/>
      <c r="RR396" s="92"/>
      <c r="RS396" s="92"/>
      <c r="RT396" s="92"/>
      <c r="RU396" s="92"/>
      <c r="RV396" s="92"/>
      <c r="RW396" s="92"/>
      <c r="RX396" s="92"/>
      <c r="RY396" s="92"/>
      <c r="RZ396" s="92"/>
      <c r="SA396" s="92"/>
      <c r="SB396" s="92"/>
      <c r="SC396" s="92"/>
      <c r="SD396" s="92"/>
      <c r="SE396" s="92"/>
      <c r="SF396" s="92"/>
      <c r="SG396" s="92"/>
      <c r="SH396" s="92"/>
      <c r="SI396" s="92"/>
      <c r="SJ396" s="92"/>
      <c r="SK396" s="92"/>
      <c r="SL396" s="92"/>
      <c r="SM396" s="92"/>
      <c r="SN396" s="92"/>
      <c r="SO396" s="92"/>
      <c r="SP396" s="92"/>
      <c r="SQ396" s="92"/>
      <c r="SR396" s="92"/>
      <c r="SS396" s="92"/>
      <c r="ST396" s="92"/>
      <c r="SU396" s="92"/>
      <c r="SV396" s="92"/>
      <c r="SW396" s="92"/>
      <c r="SX396" s="92"/>
      <c r="SY396" s="92"/>
      <c r="SZ396" s="92"/>
      <c r="TA396" s="92"/>
      <c r="TB396" s="92"/>
      <c r="TC396" s="92"/>
      <c r="TD396" s="92"/>
      <c r="TE396" s="92"/>
      <c r="TF396" s="92"/>
      <c r="TG396" s="92"/>
      <c r="TH396" s="92"/>
      <c r="TI396" s="92"/>
      <c r="TJ396" s="92"/>
      <c r="TK396" s="92"/>
      <c r="TL396" s="92"/>
      <c r="TM396" s="92"/>
      <c r="TN396" s="92"/>
      <c r="TO396" s="92"/>
      <c r="TP396" s="92"/>
      <c r="TQ396" s="92"/>
      <c r="TR396" s="92"/>
      <c r="TS396" s="92"/>
      <c r="TT396" s="92"/>
      <c r="TU396" s="92"/>
      <c r="TV396" s="92"/>
      <c r="TW396" s="92"/>
      <c r="TX396" s="92"/>
      <c r="TY396" s="92"/>
      <c r="TZ396" s="92"/>
      <c r="UA396" s="92"/>
      <c r="UB396" s="92"/>
      <c r="UC396" s="92"/>
      <c r="UD396" s="92"/>
      <c r="UE396" s="92"/>
      <c r="UF396" s="92"/>
      <c r="UG396" s="92"/>
      <c r="UH396" s="92"/>
      <c r="UI396" s="92"/>
      <c r="UJ396" s="92"/>
      <c r="UK396" s="92"/>
      <c r="UL396" s="92"/>
      <c r="UM396" s="92"/>
      <c r="UN396" s="92"/>
      <c r="UO396" s="92"/>
      <c r="UP396" s="92"/>
      <c r="UQ396" s="92"/>
      <c r="UR396" s="92"/>
      <c r="US396" s="92"/>
      <c r="UT396" s="92"/>
      <c r="UU396" s="92"/>
      <c r="UV396" s="92"/>
      <c r="UW396" s="92"/>
      <c r="UX396" s="92"/>
      <c r="UY396" s="92"/>
      <c r="UZ396" s="92"/>
      <c r="VA396" s="92"/>
      <c r="VB396" s="92"/>
      <c r="VC396" s="92"/>
      <c r="VD396" s="92"/>
      <c r="VE396" s="92"/>
      <c r="VF396" s="92"/>
      <c r="VG396" s="92"/>
      <c r="VH396" s="92"/>
      <c r="VI396" s="92"/>
      <c r="VJ396" s="92"/>
      <c r="VK396" s="92"/>
      <c r="VL396" s="92"/>
      <c r="VM396" s="92"/>
      <c r="VN396" s="92"/>
      <c r="VO396" s="92"/>
      <c r="VP396" s="92"/>
      <c r="VQ396" s="92"/>
      <c r="VR396" s="92"/>
      <c r="VS396" s="92"/>
      <c r="VT396" s="92"/>
      <c r="VU396" s="92"/>
      <c r="VV396" s="92"/>
      <c r="VW396" s="92"/>
      <c r="VX396" s="92"/>
      <c r="VY396" s="92"/>
      <c r="VZ396" s="92"/>
      <c r="WA396" s="92"/>
      <c r="WB396" s="92"/>
      <c r="WC396" s="92"/>
      <c r="WD396" s="92"/>
      <c r="WE396" s="92"/>
      <c r="WF396" s="92"/>
      <c r="WG396" s="92"/>
      <c r="WH396" s="92"/>
      <c r="WI396" s="92"/>
      <c r="WJ396" s="92"/>
      <c r="WK396" s="92"/>
      <c r="WL396" s="92"/>
      <c r="WM396" s="92"/>
      <c r="WN396" s="92"/>
      <c r="WO396" s="92"/>
      <c r="WP396" s="92"/>
      <c r="WQ396" s="92"/>
      <c r="WR396" s="92"/>
      <c r="WS396" s="92"/>
      <c r="WT396" s="92"/>
      <c r="WU396" s="92"/>
      <c r="WV396" s="92"/>
      <c r="WW396" s="92"/>
      <c r="WX396" s="92"/>
      <c r="WY396" s="92"/>
      <c r="WZ396" s="92"/>
      <c r="XA396" s="92"/>
      <c r="XB396" s="92"/>
      <c r="XC396" s="92"/>
      <c r="XD396" s="92"/>
      <c r="XE396" s="92"/>
      <c r="XF396" s="92"/>
      <c r="XG396" s="92"/>
      <c r="XH396" s="92"/>
      <c r="XI396" s="92"/>
      <c r="XJ396" s="92"/>
      <c r="XK396" s="92"/>
      <c r="XL396" s="92"/>
      <c r="XM396" s="92"/>
      <c r="XN396" s="92"/>
      <c r="XO396" s="92"/>
      <c r="XP396" s="92"/>
      <c r="XQ396" s="92"/>
      <c r="XR396" s="92"/>
      <c r="XS396" s="92"/>
      <c r="XT396" s="92"/>
      <c r="XU396" s="92"/>
      <c r="XV396" s="92"/>
      <c r="XW396" s="92"/>
      <c r="XX396" s="92"/>
      <c r="XY396" s="92"/>
      <c r="XZ396" s="92"/>
      <c r="YA396" s="92"/>
      <c r="YB396" s="92"/>
      <c r="YC396" s="92"/>
      <c r="YD396" s="92"/>
      <c r="YE396" s="92"/>
      <c r="YF396" s="92"/>
      <c r="YG396" s="92"/>
      <c r="YH396" s="92"/>
      <c r="YI396" s="92"/>
      <c r="YJ396" s="92"/>
      <c r="YK396" s="92"/>
      <c r="YL396" s="92"/>
      <c r="YM396" s="92"/>
      <c r="YN396" s="92"/>
      <c r="YO396" s="92"/>
      <c r="YP396" s="92"/>
      <c r="YQ396" s="92"/>
      <c r="YR396" s="92"/>
      <c r="YS396" s="92"/>
      <c r="YT396" s="92"/>
      <c r="YU396" s="92"/>
      <c r="YV396" s="92"/>
      <c r="YW396" s="92"/>
      <c r="YX396" s="92"/>
      <c r="YY396" s="92"/>
      <c r="YZ396" s="92"/>
      <c r="ZA396" s="92"/>
      <c r="ZB396" s="92"/>
      <c r="ZC396" s="92"/>
      <c r="ZD396" s="92"/>
      <c r="ZE396" s="92"/>
      <c r="ZF396" s="92"/>
      <c r="ZG396" s="92"/>
      <c r="ZH396" s="92"/>
      <c r="ZI396" s="92"/>
      <c r="ZJ396" s="92"/>
      <c r="ZK396" s="92"/>
      <c r="ZL396" s="92"/>
      <c r="ZM396" s="92"/>
      <c r="ZN396" s="92"/>
      <c r="ZO396" s="92"/>
      <c r="ZP396" s="92"/>
      <c r="ZQ396" s="92"/>
      <c r="ZR396" s="92"/>
      <c r="ZS396" s="92"/>
      <c r="ZT396" s="92"/>
      <c r="ZU396" s="92"/>
      <c r="ZV396" s="92"/>
      <c r="ZW396" s="92"/>
      <c r="ZX396" s="92"/>
      <c r="ZY396" s="92"/>
      <c r="ZZ396" s="92"/>
      <c r="AAA396" s="92"/>
      <c r="AAB396" s="92"/>
      <c r="AAC396" s="92"/>
      <c r="AAD396" s="92"/>
      <c r="AAE396" s="92"/>
      <c r="AAF396" s="92"/>
      <c r="AAG396" s="92"/>
      <c r="AAH396" s="92"/>
      <c r="AAI396" s="92"/>
      <c r="AAJ396" s="92"/>
      <c r="AAK396" s="92"/>
      <c r="AAL396" s="92"/>
      <c r="AAM396" s="92"/>
      <c r="AAN396" s="92"/>
      <c r="AAO396" s="92"/>
      <c r="AAP396" s="92"/>
      <c r="AAQ396" s="92"/>
      <c r="AAR396" s="92"/>
      <c r="AAS396" s="92"/>
      <c r="AAT396" s="92"/>
      <c r="AAU396" s="92"/>
      <c r="AAV396" s="92"/>
      <c r="AAW396" s="92"/>
      <c r="AAX396" s="92"/>
      <c r="AAY396" s="92"/>
      <c r="AAZ396" s="92"/>
      <c r="ABA396" s="92"/>
      <c r="ABB396" s="92"/>
      <c r="ABC396" s="92"/>
      <c r="ABD396" s="92"/>
      <c r="ABE396" s="92"/>
      <c r="ABF396" s="92"/>
      <c r="ABG396" s="92"/>
      <c r="ABH396" s="92"/>
      <c r="ABI396" s="92"/>
      <c r="ABJ396" s="92"/>
      <c r="ABK396" s="92"/>
      <c r="ABL396" s="92"/>
      <c r="ABM396" s="92"/>
      <c r="ABN396" s="92"/>
      <c r="ABO396" s="92"/>
      <c r="ABP396" s="92"/>
      <c r="ABQ396" s="92"/>
      <c r="ABR396" s="92"/>
      <c r="ABS396" s="92"/>
      <c r="ABT396" s="92"/>
      <c r="ABU396" s="92"/>
      <c r="ABV396" s="92"/>
      <c r="ABW396" s="92"/>
      <c r="ABX396" s="92"/>
      <c r="ABY396" s="92"/>
      <c r="ABZ396" s="92"/>
      <c r="ACA396" s="92"/>
      <c r="ACB396" s="92"/>
      <c r="ACC396" s="92"/>
      <c r="ACD396" s="92"/>
      <c r="ACE396" s="92"/>
      <c r="ACF396" s="92"/>
      <c r="ACG396" s="92"/>
      <c r="ACH396" s="92"/>
      <c r="ACI396" s="92"/>
      <c r="ACJ396" s="92"/>
      <c r="ACK396" s="92"/>
      <c r="ACL396" s="92"/>
      <c r="ACM396" s="92"/>
      <c r="ACN396" s="92"/>
      <c r="ACO396" s="92"/>
      <c r="ACP396" s="92"/>
      <c r="ACQ396" s="92"/>
      <c r="ACR396" s="92"/>
      <c r="ACS396" s="92"/>
      <c r="ACT396" s="92"/>
      <c r="ACU396" s="92"/>
      <c r="ACV396" s="92"/>
      <c r="ACW396" s="92"/>
      <c r="ACX396" s="92"/>
      <c r="ACY396" s="92"/>
      <c r="ACZ396" s="92"/>
      <c r="ADA396" s="92"/>
      <c r="ADB396" s="92"/>
      <c r="ADC396" s="92"/>
      <c r="ADD396" s="92"/>
      <c r="ADE396" s="92"/>
      <c r="ADF396" s="92"/>
      <c r="ADG396" s="92"/>
      <c r="ADH396" s="92"/>
      <c r="ADI396" s="92"/>
      <c r="ADJ396" s="92"/>
      <c r="ADK396" s="92"/>
      <c r="ADL396" s="92"/>
      <c r="ADM396" s="92"/>
      <c r="ADN396" s="92"/>
      <c r="ADO396" s="92"/>
      <c r="ADP396" s="92"/>
      <c r="ADQ396" s="92"/>
      <c r="ADR396" s="92"/>
      <c r="ADS396" s="92"/>
      <c r="ADT396" s="92"/>
      <c r="ADU396" s="92"/>
      <c r="ADV396" s="92"/>
      <c r="ADW396" s="92"/>
      <c r="ADX396" s="92"/>
      <c r="ADY396" s="92"/>
      <c r="ADZ396" s="92"/>
      <c r="AEA396" s="92"/>
      <c r="AEB396" s="92"/>
      <c r="AEC396" s="92"/>
      <c r="AED396" s="92"/>
      <c r="AEE396" s="92"/>
      <c r="AEF396" s="92"/>
      <c r="AEG396" s="92"/>
      <c r="AEH396" s="92"/>
      <c r="AEI396" s="92"/>
      <c r="AEJ396" s="92"/>
      <c r="AEK396" s="92"/>
      <c r="AEL396" s="92"/>
      <c r="AEM396" s="92"/>
      <c r="AEN396" s="92"/>
      <c r="AEO396" s="92"/>
      <c r="AEP396" s="92"/>
      <c r="AEQ396" s="92"/>
      <c r="AER396" s="92"/>
      <c r="AES396" s="92"/>
      <c r="AET396" s="92"/>
      <c r="AEU396" s="92"/>
      <c r="AEV396" s="92"/>
      <c r="AEW396" s="92"/>
      <c r="AEX396" s="92"/>
      <c r="AEY396" s="92"/>
      <c r="AEZ396" s="92"/>
      <c r="AFA396" s="92"/>
      <c r="AFB396" s="92"/>
      <c r="AFC396" s="92"/>
      <c r="AFD396" s="92"/>
      <c r="AFE396" s="92"/>
      <c r="AFF396" s="92"/>
      <c r="AFG396" s="92"/>
      <c r="AFH396" s="92"/>
      <c r="AFI396" s="92"/>
      <c r="AFJ396" s="92"/>
      <c r="AFK396" s="92"/>
      <c r="AFL396" s="92"/>
      <c r="AFM396" s="92"/>
      <c r="AFN396" s="92"/>
      <c r="AFO396" s="92"/>
      <c r="AFP396" s="92"/>
      <c r="AFQ396" s="92"/>
      <c r="AFR396" s="92"/>
      <c r="AFS396" s="92"/>
      <c r="AFT396" s="92"/>
      <c r="AFU396" s="92"/>
      <c r="AFV396" s="92"/>
      <c r="AFW396" s="92"/>
      <c r="AFX396" s="92"/>
      <c r="AFY396" s="92"/>
      <c r="AFZ396" s="92"/>
      <c r="AGA396" s="92"/>
      <c r="AGB396" s="92"/>
      <c r="AGC396" s="92"/>
      <c r="AGD396" s="92"/>
      <c r="AGE396" s="92"/>
      <c r="AGF396" s="92"/>
      <c r="AGG396" s="92"/>
      <c r="AGH396" s="92"/>
      <c r="AGI396" s="92"/>
      <c r="AGJ396" s="92"/>
      <c r="AGK396" s="92"/>
      <c r="AGL396" s="92"/>
      <c r="AGM396" s="92"/>
      <c r="AGN396" s="92"/>
      <c r="AGO396" s="92"/>
      <c r="AGP396" s="92"/>
      <c r="AGQ396" s="92"/>
      <c r="AGR396" s="92"/>
      <c r="AGS396" s="92"/>
      <c r="AGT396" s="92"/>
      <c r="AGU396" s="92"/>
      <c r="AGV396" s="92"/>
      <c r="AGW396" s="92"/>
      <c r="AGX396" s="92"/>
      <c r="AGY396" s="92"/>
      <c r="AGZ396" s="92"/>
      <c r="AHA396" s="92"/>
      <c r="AHB396" s="92"/>
      <c r="AHC396" s="92"/>
      <c r="AHD396" s="92"/>
      <c r="AHE396" s="92"/>
      <c r="AHF396" s="92"/>
      <c r="AHG396" s="92"/>
      <c r="AHH396" s="92"/>
      <c r="AHI396" s="92"/>
      <c r="AHJ396" s="92"/>
      <c r="AHK396" s="92"/>
      <c r="AHL396" s="92"/>
      <c r="AHM396" s="92"/>
      <c r="AHN396" s="92"/>
      <c r="AHO396" s="92"/>
      <c r="AHP396" s="92"/>
      <c r="AHQ396" s="92"/>
      <c r="AHR396" s="92"/>
      <c r="AHS396" s="92"/>
      <c r="AHT396" s="92"/>
      <c r="AHU396" s="92"/>
      <c r="AHV396" s="92"/>
      <c r="AHW396" s="92"/>
      <c r="AHX396" s="92"/>
      <c r="AHY396" s="92"/>
      <c r="AHZ396" s="92"/>
      <c r="AIA396" s="92"/>
      <c r="AIB396" s="92"/>
      <c r="AIC396" s="92"/>
      <c r="AID396" s="92"/>
      <c r="AIE396" s="92"/>
      <c r="AIF396" s="92"/>
      <c r="AIG396" s="92"/>
      <c r="AIH396" s="92"/>
      <c r="AII396" s="92"/>
      <c r="AIJ396" s="92"/>
      <c r="AIK396" s="92"/>
      <c r="AIL396" s="92"/>
      <c r="AIM396" s="92"/>
      <c r="AIN396" s="92"/>
      <c r="AIO396" s="92"/>
      <c r="AIP396" s="92"/>
      <c r="AIQ396" s="92"/>
      <c r="AIR396" s="92"/>
      <c r="AIS396" s="92"/>
      <c r="AIT396" s="92"/>
      <c r="AIU396" s="92"/>
      <c r="AIV396" s="92"/>
      <c r="AIW396" s="92"/>
      <c r="AIX396" s="92"/>
      <c r="AIY396" s="92"/>
      <c r="AIZ396" s="92"/>
      <c r="AJA396" s="92"/>
      <c r="AJB396" s="92"/>
      <c r="AJC396" s="92"/>
      <c r="AJD396" s="92"/>
      <c r="AJE396" s="92"/>
      <c r="AJF396" s="92"/>
      <c r="AJG396" s="92"/>
      <c r="AJH396" s="92"/>
      <c r="AJI396" s="92"/>
      <c r="AJJ396" s="92"/>
      <c r="AJK396" s="92"/>
    </row>
    <row r="397" spans="1:947" s="515" customFormat="1" ht="12.75" customHeight="1">
      <c r="A397" s="93"/>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92"/>
      <c r="CP397" s="92"/>
      <c r="CQ397" s="92"/>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2"/>
      <c r="DV397" s="92"/>
      <c r="DW397" s="92"/>
      <c r="DX397" s="92"/>
      <c r="DY397" s="92"/>
      <c r="DZ397" s="92"/>
      <c r="EA397" s="92"/>
      <c r="EB397" s="92"/>
      <c r="EC397" s="92"/>
      <c r="ED397" s="92"/>
      <c r="EE397" s="92"/>
      <c r="EF397" s="92"/>
      <c r="EG397" s="92"/>
      <c r="EH397" s="92"/>
      <c r="EI397" s="92"/>
      <c r="EJ397" s="92"/>
      <c r="EK397" s="92"/>
      <c r="EL397" s="92"/>
      <c r="EM397" s="92"/>
      <c r="EN397" s="92"/>
      <c r="EO397" s="92"/>
      <c r="EP397" s="92"/>
      <c r="EQ397" s="92"/>
      <c r="ER397" s="92"/>
      <c r="ES397" s="92"/>
      <c r="ET397" s="92"/>
      <c r="EU397" s="92"/>
      <c r="EV397" s="92"/>
      <c r="EW397" s="92"/>
      <c r="EX397" s="92"/>
      <c r="EY397" s="92"/>
      <c r="EZ397" s="92"/>
      <c r="FA397" s="92"/>
      <c r="FB397" s="92"/>
      <c r="FC397" s="92"/>
      <c r="FD397" s="92"/>
      <c r="FE397" s="92"/>
      <c r="FF397" s="92"/>
      <c r="FG397" s="92"/>
      <c r="FH397" s="92"/>
      <c r="FI397" s="92"/>
      <c r="FJ397" s="92"/>
      <c r="FK397" s="92"/>
      <c r="FL397" s="92"/>
      <c r="FM397" s="92"/>
      <c r="FN397" s="92"/>
      <c r="FO397" s="92"/>
      <c r="FP397" s="92"/>
      <c r="FQ397" s="92"/>
      <c r="FR397" s="92"/>
      <c r="FS397" s="92"/>
      <c r="FT397" s="92"/>
      <c r="FU397" s="92"/>
      <c r="FV397" s="92"/>
      <c r="FW397" s="92"/>
      <c r="FX397" s="92"/>
      <c r="FY397" s="92"/>
      <c r="FZ397" s="92"/>
      <c r="GA397" s="92"/>
      <c r="GB397" s="92"/>
      <c r="GC397" s="92"/>
      <c r="GD397" s="92"/>
      <c r="GE397" s="92"/>
      <c r="GF397" s="92"/>
      <c r="GG397" s="92"/>
      <c r="GH397" s="92"/>
      <c r="GI397" s="92"/>
      <c r="GJ397" s="92"/>
      <c r="GK397" s="92"/>
      <c r="GL397" s="92"/>
      <c r="GM397" s="92"/>
      <c r="GN397" s="92"/>
      <c r="GO397" s="92"/>
      <c r="GP397" s="92"/>
      <c r="GQ397" s="92"/>
      <c r="GR397" s="92"/>
      <c r="GS397" s="92"/>
      <c r="GT397" s="92"/>
      <c r="GU397" s="92"/>
      <c r="GV397" s="92"/>
      <c r="GW397" s="92"/>
      <c r="GX397" s="92"/>
      <c r="GY397" s="92"/>
      <c r="GZ397" s="92"/>
      <c r="HA397" s="92"/>
      <c r="HB397" s="92"/>
      <c r="HC397" s="92"/>
      <c r="HD397" s="92"/>
      <c r="HE397" s="92"/>
      <c r="HF397" s="92"/>
      <c r="HG397" s="92"/>
      <c r="HH397" s="92"/>
      <c r="HI397" s="92"/>
      <c r="HJ397" s="92"/>
      <c r="HK397" s="92"/>
      <c r="HL397" s="92"/>
      <c r="HM397" s="92"/>
      <c r="HN397" s="92"/>
      <c r="HO397" s="92"/>
      <c r="HP397" s="92"/>
      <c r="HQ397" s="92"/>
      <c r="HR397" s="92"/>
      <c r="HS397" s="92"/>
      <c r="HT397" s="92"/>
      <c r="HU397" s="92"/>
      <c r="HV397" s="92"/>
      <c r="HW397" s="92"/>
      <c r="HX397" s="92"/>
      <c r="HY397" s="92"/>
      <c r="HZ397" s="92"/>
      <c r="IA397" s="92"/>
      <c r="IB397" s="92"/>
      <c r="IC397" s="92"/>
      <c r="ID397" s="92"/>
      <c r="IE397" s="92"/>
      <c r="IF397" s="92"/>
      <c r="IG397" s="92"/>
      <c r="IH397" s="92"/>
      <c r="II397" s="92"/>
      <c r="IJ397" s="92"/>
      <c r="IK397" s="92"/>
      <c r="IL397" s="92"/>
      <c r="IM397" s="92"/>
      <c r="IN397" s="92"/>
      <c r="IO397" s="92"/>
      <c r="IP397" s="92"/>
      <c r="IQ397" s="92"/>
      <c r="IR397" s="92"/>
      <c r="IS397" s="92"/>
      <c r="IT397" s="92"/>
      <c r="IU397" s="92"/>
      <c r="IV397" s="92"/>
      <c r="IW397" s="92"/>
      <c r="IX397" s="92"/>
      <c r="IY397" s="92"/>
      <c r="IZ397" s="92"/>
      <c r="JA397" s="92"/>
      <c r="JB397" s="92"/>
      <c r="JC397" s="92"/>
      <c r="JD397" s="92"/>
      <c r="JE397" s="92"/>
      <c r="JF397" s="92"/>
      <c r="JG397" s="92"/>
      <c r="JH397" s="92"/>
      <c r="JI397" s="92"/>
      <c r="JJ397" s="92"/>
      <c r="JK397" s="92"/>
      <c r="JL397" s="92"/>
      <c r="JM397" s="92"/>
      <c r="JN397" s="92"/>
      <c r="JO397" s="92"/>
      <c r="JP397" s="92"/>
      <c r="JQ397" s="92"/>
      <c r="JR397" s="92"/>
      <c r="JS397" s="92"/>
      <c r="JT397" s="92"/>
      <c r="JU397" s="92"/>
      <c r="JV397" s="92"/>
      <c r="JW397" s="92"/>
      <c r="JX397" s="92"/>
      <c r="JY397" s="92"/>
      <c r="JZ397" s="92"/>
      <c r="KA397" s="92"/>
      <c r="KB397" s="92"/>
      <c r="KC397" s="92"/>
      <c r="KD397" s="92"/>
      <c r="KE397" s="92"/>
      <c r="KF397" s="92"/>
      <c r="KG397" s="92"/>
      <c r="KH397" s="92"/>
      <c r="KI397" s="92"/>
      <c r="KJ397" s="92"/>
      <c r="KK397" s="92"/>
      <c r="KL397" s="92"/>
      <c r="KM397" s="92"/>
      <c r="KN397" s="92"/>
      <c r="KO397" s="92"/>
      <c r="KP397" s="92"/>
      <c r="KQ397" s="92"/>
      <c r="KR397" s="92"/>
      <c r="KS397" s="92"/>
      <c r="KT397" s="92"/>
      <c r="KU397" s="92"/>
      <c r="KV397" s="92"/>
      <c r="KW397" s="92"/>
      <c r="KX397" s="92"/>
      <c r="KY397" s="92"/>
      <c r="KZ397" s="92"/>
      <c r="LA397" s="92"/>
      <c r="LB397" s="92"/>
      <c r="LC397" s="92"/>
      <c r="LD397" s="92"/>
      <c r="LE397" s="92"/>
      <c r="LF397" s="92"/>
      <c r="LG397" s="92"/>
      <c r="LH397" s="92"/>
      <c r="LI397" s="92"/>
      <c r="LJ397" s="92"/>
      <c r="LK397" s="92"/>
      <c r="LL397" s="92"/>
      <c r="LM397" s="92"/>
      <c r="LN397" s="92"/>
      <c r="LO397" s="92"/>
      <c r="LP397" s="92"/>
      <c r="LQ397" s="92"/>
      <c r="LR397" s="92"/>
      <c r="LS397" s="92"/>
      <c r="LT397" s="92"/>
      <c r="LU397" s="92"/>
      <c r="LV397" s="92"/>
      <c r="LW397" s="92"/>
      <c r="LX397" s="92"/>
      <c r="LY397" s="92"/>
      <c r="LZ397" s="92"/>
      <c r="MA397" s="92"/>
      <c r="MB397" s="92"/>
      <c r="MC397" s="92"/>
      <c r="MD397" s="92"/>
      <c r="ME397" s="92"/>
      <c r="MF397" s="92"/>
      <c r="MG397" s="92"/>
      <c r="MH397" s="92"/>
      <c r="MI397" s="92"/>
      <c r="MJ397" s="92"/>
      <c r="MK397" s="92"/>
      <c r="ML397" s="92"/>
      <c r="MM397" s="92"/>
      <c r="MN397" s="92"/>
      <c r="MO397" s="92"/>
      <c r="MP397" s="92"/>
      <c r="MQ397" s="92"/>
      <c r="MR397" s="92"/>
      <c r="MS397" s="92"/>
      <c r="MT397" s="92"/>
      <c r="MU397" s="92"/>
      <c r="MV397" s="92"/>
      <c r="MW397" s="92"/>
      <c r="MX397" s="92"/>
      <c r="MY397" s="92"/>
      <c r="MZ397" s="92"/>
      <c r="NA397" s="92"/>
      <c r="NB397" s="92"/>
      <c r="NC397" s="92"/>
      <c r="ND397" s="92"/>
      <c r="NE397" s="92"/>
      <c r="NF397" s="92"/>
      <c r="NG397" s="92"/>
      <c r="NH397" s="92"/>
      <c r="NI397" s="92"/>
      <c r="NJ397" s="92"/>
      <c r="NK397" s="92"/>
      <c r="NL397" s="92"/>
      <c r="NM397" s="92"/>
      <c r="NN397" s="92"/>
      <c r="NO397" s="92"/>
      <c r="NP397" s="92"/>
      <c r="NQ397" s="92"/>
      <c r="NR397" s="92"/>
      <c r="NS397" s="92"/>
      <c r="NT397" s="92"/>
      <c r="NU397" s="92"/>
      <c r="NV397" s="92"/>
      <c r="NW397" s="92"/>
      <c r="NX397" s="92"/>
      <c r="NY397" s="92"/>
      <c r="NZ397" s="92"/>
      <c r="OA397" s="92"/>
      <c r="OB397" s="92"/>
      <c r="OC397" s="92"/>
      <c r="OD397" s="92"/>
      <c r="OE397" s="92"/>
      <c r="OF397" s="92"/>
      <c r="OG397" s="92"/>
      <c r="OH397" s="92"/>
      <c r="OI397" s="92"/>
      <c r="OJ397" s="92"/>
      <c r="OK397" s="92"/>
      <c r="OL397" s="92"/>
      <c r="OM397" s="92"/>
      <c r="ON397" s="92"/>
      <c r="OO397" s="92"/>
      <c r="OP397" s="92"/>
      <c r="OQ397" s="92"/>
      <c r="OR397" s="92"/>
      <c r="OS397" s="92"/>
      <c r="OT397" s="92"/>
      <c r="OU397" s="92"/>
      <c r="OV397" s="92"/>
      <c r="OW397" s="92"/>
      <c r="OX397" s="92"/>
      <c r="OY397" s="92"/>
      <c r="OZ397" s="92"/>
      <c r="PA397" s="92"/>
      <c r="PB397" s="92"/>
      <c r="PC397" s="92"/>
      <c r="PD397" s="92"/>
      <c r="PE397" s="92"/>
      <c r="PF397" s="92"/>
      <c r="PG397" s="92"/>
      <c r="PH397" s="92"/>
      <c r="PI397" s="92"/>
      <c r="PJ397" s="92"/>
      <c r="PK397" s="92"/>
      <c r="PL397" s="92"/>
      <c r="PM397" s="92"/>
      <c r="PN397" s="92"/>
      <c r="PO397" s="92"/>
      <c r="PP397" s="92"/>
      <c r="PQ397" s="92"/>
      <c r="PR397" s="92"/>
      <c r="PS397" s="92"/>
      <c r="PT397" s="92"/>
      <c r="PU397" s="92"/>
      <c r="PV397" s="92"/>
      <c r="PW397" s="92"/>
      <c r="PX397" s="92"/>
      <c r="PY397" s="92"/>
      <c r="PZ397" s="92"/>
      <c r="QA397" s="92"/>
      <c r="QB397" s="92"/>
      <c r="QC397" s="92"/>
      <c r="QD397" s="92"/>
      <c r="QE397" s="92"/>
      <c r="QF397" s="92"/>
      <c r="QG397" s="92"/>
      <c r="QH397" s="92"/>
      <c r="QI397" s="92"/>
      <c r="QJ397" s="92"/>
      <c r="QK397" s="92"/>
      <c r="QL397" s="92"/>
      <c r="QM397" s="92"/>
      <c r="QN397" s="92"/>
      <c r="QO397" s="92"/>
      <c r="QP397" s="92"/>
      <c r="QQ397" s="92"/>
      <c r="QR397" s="92"/>
      <c r="QS397" s="92"/>
      <c r="QT397" s="92"/>
      <c r="QU397" s="92"/>
      <c r="QV397" s="92"/>
      <c r="QW397" s="92"/>
      <c r="QX397" s="92"/>
      <c r="QY397" s="92"/>
      <c r="QZ397" s="92"/>
      <c r="RA397" s="92"/>
      <c r="RB397" s="92"/>
      <c r="RC397" s="92"/>
      <c r="RD397" s="92"/>
      <c r="RE397" s="92"/>
      <c r="RF397" s="92"/>
      <c r="RG397" s="92"/>
      <c r="RH397" s="92"/>
      <c r="RI397" s="92"/>
      <c r="RJ397" s="92"/>
      <c r="RK397" s="92"/>
      <c r="RL397" s="92"/>
      <c r="RM397" s="92"/>
      <c r="RN397" s="92"/>
      <c r="RO397" s="92"/>
      <c r="RP397" s="92"/>
      <c r="RQ397" s="92"/>
      <c r="RR397" s="92"/>
      <c r="RS397" s="92"/>
      <c r="RT397" s="92"/>
      <c r="RU397" s="92"/>
      <c r="RV397" s="92"/>
      <c r="RW397" s="92"/>
      <c r="RX397" s="92"/>
      <c r="RY397" s="92"/>
      <c r="RZ397" s="92"/>
      <c r="SA397" s="92"/>
      <c r="SB397" s="92"/>
      <c r="SC397" s="92"/>
      <c r="SD397" s="92"/>
      <c r="SE397" s="92"/>
      <c r="SF397" s="92"/>
      <c r="SG397" s="92"/>
      <c r="SH397" s="92"/>
      <c r="SI397" s="92"/>
      <c r="SJ397" s="92"/>
      <c r="SK397" s="92"/>
      <c r="SL397" s="92"/>
      <c r="SM397" s="92"/>
      <c r="SN397" s="92"/>
      <c r="SO397" s="92"/>
      <c r="SP397" s="92"/>
      <c r="SQ397" s="92"/>
      <c r="SR397" s="92"/>
      <c r="SS397" s="92"/>
      <c r="ST397" s="92"/>
      <c r="SU397" s="92"/>
      <c r="SV397" s="92"/>
      <c r="SW397" s="92"/>
      <c r="SX397" s="92"/>
      <c r="SY397" s="92"/>
      <c r="SZ397" s="92"/>
      <c r="TA397" s="92"/>
      <c r="TB397" s="92"/>
      <c r="TC397" s="92"/>
      <c r="TD397" s="92"/>
      <c r="TE397" s="92"/>
      <c r="TF397" s="92"/>
      <c r="TG397" s="92"/>
      <c r="TH397" s="92"/>
      <c r="TI397" s="92"/>
      <c r="TJ397" s="92"/>
      <c r="TK397" s="92"/>
      <c r="TL397" s="92"/>
      <c r="TM397" s="92"/>
      <c r="TN397" s="92"/>
      <c r="TO397" s="92"/>
      <c r="TP397" s="92"/>
      <c r="TQ397" s="92"/>
      <c r="TR397" s="92"/>
      <c r="TS397" s="92"/>
      <c r="TT397" s="92"/>
      <c r="TU397" s="92"/>
      <c r="TV397" s="92"/>
      <c r="TW397" s="92"/>
      <c r="TX397" s="92"/>
      <c r="TY397" s="92"/>
      <c r="TZ397" s="92"/>
      <c r="UA397" s="92"/>
      <c r="UB397" s="92"/>
      <c r="UC397" s="92"/>
      <c r="UD397" s="92"/>
      <c r="UE397" s="92"/>
      <c r="UF397" s="92"/>
      <c r="UG397" s="92"/>
      <c r="UH397" s="92"/>
      <c r="UI397" s="92"/>
      <c r="UJ397" s="92"/>
      <c r="UK397" s="92"/>
      <c r="UL397" s="92"/>
      <c r="UM397" s="92"/>
      <c r="UN397" s="92"/>
      <c r="UO397" s="92"/>
      <c r="UP397" s="92"/>
      <c r="UQ397" s="92"/>
      <c r="UR397" s="92"/>
      <c r="US397" s="92"/>
      <c r="UT397" s="92"/>
      <c r="UU397" s="92"/>
      <c r="UV397" s="92"/>
      <c r="UW397" s="92"/>
      <c r="UX397" s="92"/>
      <c r="UY397" s="92"/>
      <c r="UZ397" s="92"/>
      <c r="VA397" s="92"/>
      <c r="VB397" s="92"/>
      <c r="VC397" s="92"/>
      <c r="VD397" s="92"/>
      <c r="VE397" s="92"/>
      <c r="VF397" s="92"/>
      <c r="VG397" s="92"/>
      <c r="VH397" s="92"/>
      <c r="VI397" s="92"/>
      <c r="VJ397" s="92"/>
      <c r="VK397" s="92"/>
      <c r="VL397" s="92"/>
      <c r="VM397" s="92"/>
      <c r="VN397" s="92"/>
      <c r="VO397" s="92"/>
      <c r="VP397" s="92"/>
      <c r="VQ397" s="92"/>
      <c r="VR397" s="92"/>
      <c r="VS397" s="92"/>
      <c r="VT397" s="92"/>
      <c r="VU397" s="92"/>
      <c r="VV397" s="92"/>
      <c r="VW397" s="92"/>
      <c r="VX397" s="92"/>
      <c r="VY397" s="92"/>
      <c r="VZ397" s="92"/>
      <c r="WA397" s="92"/>
      <c r="WB397" s="92"/>
      <c r="WC397" s="92"/>
      <c r="WD397" s="92"/>
      <c r="WE397" s="92"/>
      <c r="WF397" s="92"/>
      <c r="WG397" s="92"/>
      <c r="WH397" s="92"/>
      <c r="WI397" s="92"/>
      <c r="WJ397" s="92"/>
      <c r="WK397" s="92"/>
      <c r="WL397" s="92"/>
      <c r="WM397" s="92"/>
      <c r="WN397" s="92"/>
      <c r="WO397" s="92"/>
      <c r="WP397" s="92"/>
      <c r="WQ397" s="92"/>
      <c r="WR397" s="92"/>
      <c r="WS397" s="92"/>
      <c r="WT397" s="92"/>
      <c r="WU397" s="92"/>
      <c r="WV397" s="92"/>
      <c r="WW397" s="92"/>
      <c r="WX397" s="92"/>
      <c r="WY397" s="92"/>
      <c r="WZ397" s="92"/>
      <c r="XA397" s="92"/>
      <c r="XB397" s="92"/>
      <c r="XC397" s="92"/>
      <c r="XD397" s="92"/>
      <c r="XE397" s="92"/>
      <c r="XF397" s="92"/>
      <c r="XG397" s="92"/>
      <c r="XH397" s="92"/>
      <c r="XI397" s="92"/>
      <c r="XJ397" s="92"/>
      <c r="XK397" s="92"/>
      <c r="XL397" s="92"/>
      <c r="XM397" s="92"/>
      <c r="XN397" s="92"/>
      <c r="XO397" s="92"/>
      <c r="XP397" s="92"/>
      <c r="XQ397" s="92"/>
      <c r="XR397" s="92"/>
      <c r="XS397" s="92"/>
      <c r="XT397" s="92"/>
      <c r="XU397" s="92"/>
      <c r="XV397" s="92"/>
      <c r="XW397" s="92"/>
      <c r="XX397" s="92"/>
      <c r="XY397" s="92"/>
      <c r="XZ397" s="92"/>
      <c r="YA397" s="92"/>
      <c r="YB397" s="92"/>
      <c r="YC397" s="92"/>
      <c r="YD397" s="92"/>
      <c r="YE397" s="92"/>
      <c r="YF397" s="92"/>
      <c r="YG397" s="92"/>
      <c r="YH397" s="92"/>
      <c r="YI397" s="92"/>
      <c r="YJ397" s="92"/>
      <c r="YK397" s="92"/>
      <c r="YL397" s="92"/>
      <c r="YM397" s="92"/>
      <c r="YN397" s="92"/>
      <c r="YO397" s="92"/>
      <c r="YP397" s="92"/>
      <c r="YQ397" s="92"/>
      <c r="YR397" s="92"/>
      <c r="YS397" s="92"/>
      <c r="YT397" s="92"/>
      <c r="YU397" s="92"/>
      <c r="YV397" s="92"/>
      <c r="YW397" s="92"/>
      <c r="YX397" s="92"/>
      <c r="YY397" s="92"/>
      <c r="YZ397" s="92"/>
      <c r="ZA397" s="92"/>
      <c r="ZB397" s="92"/>
      <c r="ZC397" s="92"/>
      <c r="ZD397" s="92"/>
      <c r="ZE397" s="92"/>
      <c r="ZF397" s="92"/>
      <c r="ZG397" s="92"/>
      <c r="ZH397" s="92"/>
      <c r="ZI397" s="92"/>
      <c r="ZJ397" s="92"/>
      <c r="ZK397" s="92"/>
      <c r="ZL397" s="92"/>
      <c r="ZM397" s="92"/>
      <c r="ZN397" s="92"/>
      <c r="ZO397" s="92"/>
      <c r="ZP397" s="92"/>
      <c r="ZQ397" s="92"/>
      <c r="ZR397" s="92"/>
      <c r="ZS397" s="92"/>
      <c r="ZT397" s="92"/>
      <c r="ZU397" s="92"/>
      <c r="ZV397" s="92"/>
      <c r="ZW397" s="92"/>
      <c r="ZX397" s="92"/>
      <c r="ZY397" s="92"/>
      <c r="ZZ397" s="92"/>
      <c r="AAA397" s="92"/>
      <c r="AAB397" s="92"/>
      <c r="AAC397" s="92"/>
      <c r="AAD397" s="92"/>
      <c r="AAE397" s="92"/>
      <c r="AAF397" s="92"/>
      <c r="AAG397" s="92"/>
      <c r="AAH397" s="92"/>
      <c r="AAI397" s="92"/>
      <c r="AAJ397" s="92"/>
      <c r="AAK397" s="92"/>
      <c r="AAL397" s="92"/>
      <c r="AAM397" s="92"/>
      <c r="AAN397" s="92"/>
      <c r="AAO397" s="92"/>
      <c r="AAP397" s="92"/>
      <c r="AAQ397" s="92"/>
      <c r="AAR397" s="92"/>
      <c r="AAS397" s="92"/>
      <c r="AAT397" s="92"/>
      <c r="AAU397" s="92"/>
      <c r="AAV397" s="92"/>
      <c r="AAW397" s="92"/>
      <c r="AAX397" s="92"/>
      <c r="AAY397" s="92"/>
      <c r="AAZ397" s="92"/>
      <c r="ABA397" s="92"/>
      <c r="ABB397" s="92"/>
      <c r="ABC397" s="92"/>
      <c r="ABD397" s="92"/>
      <c r="ABE397" s="92"/>
      <c r="ABF397" s="92"/>
      <c r="ABG397" s="92"/>
      <c r="ABH397" s="92"/>
      <c r="ABI397" s="92"/>
      <c r="ABJ397" s="92"/>
      <c r="ABK397" s="92"/>
      <c r="ABL397" s="92"/>
      <c r="ABM397" s="92"/>
      <c r="ABN397" s="92"/>
      <c r="ABO397" s="92"/>
      <c r="ABP397" s="92"/>
      <c r="ABQ397" s="92"/>
      <c r="ABR397" s="92"/>
      <c r="ABS397" s="92"/>
      <c r="ABT397" s="92"/>
      <c r="ABU397" s="92"/>
      <c r="ABV397" s="92"/>
      <c r="ABW397" s="92"/>
      <c r="ABX397" s="92"/>
      <c r="ABY397" s="92"/>
      <c r="ABZ397" s="92"/>
      <c r="ACA397" s="92"/>
      <c r="ACB397" s="92"/>
      <c r="ACC397" s="92"/>
      <c r="ACD397" s="92"/>
      <c r="ACE397" s="92"/>
      <c r="ACF397" s="92"/>
      <c r="ACG397" s="92"/>
      <c r="ACH397" s="92"/>
      <c r="ACI397" s="92"/>
      <c r="ACJ397" s="92"/>
      <c r="ACK397" s="92"/>
      <c r="ACL397" s="92"/>
      <c r="ACM397" s="92"/>
      <c r="ACN397" s="92"/>
      <c r="ACO397" s="92"/>
      <c r="ACP397" s="92"/>
      <c r="ACQ397" s="92"/>
      <c r="ACR397" s="92"/>
      <c r="ACS397" s="92"/>
      <c r="ACT397" s="92"/>
      <c r="ACU397" s="92"/>
      <c r="ACV397" s="92"/>
      <c r="ACW397" s="92"/>
      <c r="ACX397" s="92"/>
      <c r="ACY397" s="92"/>
      <c r="ACZ397" s="92"/>
      <c r="ADA397" s="92"/>
      <c r="ADB397" s="92"/>
      <c r="ADC397" s="92"/>
      <c r="ADD397" s="92"/>
      <c r="ADE397" s="92"/>
      <c r="ADF397" s="92"/>
      <c r="ADG397" s="92"/>
      <c r="ADH397" s="92"/>
      <c r="ADI397" s="92"/>
      <c r="ADJ397" s="92"/>
      <c r="ADK397" s="92"/>
      <c r="ADL397" s="92"/>
      <c r="ADM397" s="92"/>
      <c r="ADN397" s="92"/>
      <c r="ADO397" s="92"/>
      <c r="ADP397" s="92"/>
      <c r="ADQ397" s="92"/>
      <c r="ADR397" s="92"/>
      <c r="ADS397" s="92"/>
      <c r="ADT397" s="92"/>
      <c r="ADU397" s="92"/>
      <c r="ADV397" s="92"/>
      <c r="ADW397" s="92"/>
      <c r="ADX397" s="92"/>
      <c r="ADY397" s="92"/>
      <c r="ADZ397" s="92"/>
      <c r="AEA397" s="92"/>
      <c r="AEB397" s="92"/>
      <c r="AEC397" s="92"/>
      <c r="AED397" s="92"/>
      <c r="AEE397" s="92"/>
      <c r="AEF397" s="92"/>
      <c r="AEG397" s="92"/>
      <c r="AEH397" s="92"/>
      <c r="AEI397" s="92"/>
      <c r="AEJ397" s="92"/>
      <c r="AEK397" s="92"/>
      <c r="AEL397" s="92"/>
      <c r="AEM397" s="92"/>
      <c r="AEN397" s="92"/>
      <c r="AEO397" s="92"/>
      <c r="AEP397" s="92"/>
      <c r="AEQ397" s="92"/>
      <c r="AER397" s="92"/>
      <c r="AES397" s="92"/>
      <c r="AET397" s="92"/>
      <c r="AEU397" s="92"/>
      <c r="AEV397" s="92"/>
      <c r="AEW397" s="92"/>
      <c r="AEX397" s="92"/>
      <c r="AEY397" s="92"/>
      <c r="AEZ397" s="92"/>
      <c r="AFA397" s="92"/>
      <c r="AFB397" s="92"/>
      <c r="AFC397" s="92"/>
      <c r="AFD397" s="92"/>
      <c r="AFE397" s="92"/>
      <c r="AFF397" s="92"/>
      <c r="AFG397" s="92"/>
      <c r="AFH397" s="92"/>
      <c r="AFI397" s="92"/>
      <c r="AFJ397" s="92"/>
      <c r="AFK397" s="92"/>
      <c r="AFL397" s="92"/>
      <c r="AFM397" s="92"/>
      <c r="AFN397" s="92"/>
      <c r="AFO397" s="92"/>
      <c r="AFP397" s="92"/>
      <c r="AFQ397" s="92"/>
      <c r="AFR397" s="92"/>
      <c r="AFS397" s="92"/>
      <c r="AFT397" s="92"/>
      <c r="AFU397" s="92"/>
      <c r="AFV397" s="92"/>
      <c r="AFW397" s="92"/>
      <c r="AFX397" s="92"/>
      <c r="AFY397" s="92"/>
      <c r="AFZ397" s="92"/>
      <c r="AGA397" s="92"/>
      <c r="AGB397" s="92"/>
      <c r="AGC397" s="92"/>
      <c r="AGD397" s="92"/>
      <c r="AGE397" s="92"/>
      <c r="AGF397" s="92"/>
      <c r="AGG397" s="92"/>
      <c r="AGH397" s="92"/>
      <c r="AGI397" s="92"/>
      <c r="AGJ397" s="92"/>
      <c r="AGK397" s="92"/>
      <c r="AGL397" s="92"/>
      <c r="AGM397" s="92"/>
      <c r="AGN397" s="92"/>
      <c r="AGO397" s="92"/>
      <c r="AGP397" s="92"/>
      <c r="AGQ397" s="92"/>
      <c r="AGR397" s="92"/>
      <c r="AGS397" s="92"/>
      <c r="AGT397" s="92"/>
      <c r="AGU397" s="92"/>
      <c r="AGV397" s="92"/>
      <c r="AGW397" s="92"/>
      <c r="AGX397" s="92"/>
      <c r="AGY397" s="92"/>
      <c r="AGZ397" s="92"/>
      <c r="AHA397" s="92"/>
      <c r="AHB397" s="92"/>
      <c r="AHC397" s="92"/>
      <c r="AHD397" s="92"/>
      <c r="AHE397" s="92"/>
      <c r="AHF397" s="92"/>
      <c r="AHG397" s="92"/>
      <c r="AHH397" s="92"/>
      <c r="AHI397" s="92"/>
      <c r="AHJ397" s="92"/>
      <c r="AHK397" s="92"/>
      <c r="AHL397" s="92"/>
      <c r="AHM397" s="92"/>
      <c r="AHN397" s="92"/>
      <c r="AHO397" s="92"/>
      <c r="AHP397" s="92"/>
      <c r="AHQ397" s="92"/>
      <c r="AHR397" s="92"/>
      <c r="AHS397" s="92"/>
      <c r="AHT397" s="92"/>
      <c r="AHU397" s="92"/>
      <c r="AHV397" s="92"/>
      <c r="AHW397" s="92"/>
      <c r="AHX397" s="92"/>
      <c r="AHY397" s="92"/>
      <c r="AHZ397" s="92"/>
      <c r="AIA397" s="92"/>
      <c r="AIB397" s="92"/>
      <c r="AIC397" s="92"/>
      <c r="AID397" s="92"/>
      <c r="AIE397" s="92"/>
      <c r="AIF397" s="92"/>
      <c r="AIG397" s="92"/>
      <c r="AIH397" s="92"/>
      <c r="AII397" s="92"/>
      <c r="AIJ397" s="92"/>
      <c r="AIK397" s="92"/>
      <c r="AIL397" s="92"/>
      <c r="AIM397" s="92"/>
      <c r="AIN397" s="92"/>
      <c r="AIO397" s="92"/>
      <c r="AIP397" s="92"/>
      <c r="AIQ397" s="92"/>
      <c r="AIR397" s="92"/>
      <c r="AIS397" s="92"/>
      <c r="AIT397" s="92"/>
      <c r="AIU397" s="92"/>
      <c r="AIV397" s="92"/>
      <c r="AIW397" s="92"/>
      <c r="AIX397" s="92"/>
      <c r="AIY397" s="92"/>
      <c r="AIZ397" s="92"/>
      <c r="AJA397" s="92"/>
      <c r="AJB397" s="92"/>
      <c r="AJC397" s="92"/>
      <c r="AJD397" s="92"/>
      <c r="AJE397" s="92"/>
      <c r="AJF397" s="92"/>
      <c r="AJG397" s="92"/>
      <c r="AJH397" s="92"/>
      <c r="AJI397" s="92"/>
      <c r="AJJ397" s="92"/>
      <c r="AJK397" s="92"/>
    </row>
    <row r="398" spans="1:947" s="515" customFormat="1" ht="12.75" customHeight="1">
      <c r="A398" s="93"/>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c r="CM398" s="92"/>
      <c r="CN398" s="92"/>
      <c r="CO398" s="92"/>
      <c r="CP398" s="92"/>
      <c r="CQ398" s="92"/>
      <c r="CR398" s="92"/>
      <c r="CS398" s="92"/>
      <c r="CT398" s="92"/>
      <c r="CU398" s="92"/>
      <c r="CV398" s="92"/>
      <c r="CW398" s="92"/>
      <c r="CX398" s="92"/>
      <c r="CY398" s="92"/>
      <c r="CZ398" s="92"/>
      <c r="DA398" s="92"/>
      <c r="DB398" s="92"/>
      <c r="DC398" s="92"/>
      <c r="DD398" s="92"/>
      <c r="DE398" s="92"/>
      <c r="DF398" s="92"/>
      <c r="DG398" s="92"/>
      <c r="DH398" s="92"/>
      <c r="DI398" s="92"/>
      <c r="DJ398" s="92"/>
      <c r="DK398" s="92"/>
      <c r="DL398" s="92"/>
      <c r="DM398" s="92"/>
      <c r="DN398" s="92"/>
      <c r="DO398" s="92"/>
      <c r="DP398" s="92"/>
      <c r="DQ398" s="92"/>
      <c r="DR398" s="92"/>
      <c r="DS398" s="92"/>
      <c r="DT398" s="92"/>
      <c r="DU398" s="92"/>
      <c r="DV398" s="92"/>
      <c r="DW398" s="92"/>
      <c r="DX398" s="92"/>
      <c r="DY398" s="92"/>
      <c r="DZ398" s="92"/>
      <c r="EA398" s="92"/>
      <c r="EB398" s="92"/>
      <c r="EC398" s="92"/>
      <c r="ED398" s="92"/>
      <c r="EE398" s="92"/>
      <c r="EF398" s="92"/>
      <c r="EG398" s="92"/>
      <c r="EH398" s="92"/>
      <c r="EI398" s="92"/>
      <c r="EJ398" s="92"/>
      <c r="EK398" s="92"/>
      <c r="EL398" s="92"/>
      <c r="EM398" s="92"/>
      <c r="EN398" s="92"/>
      <c r="EO398" s="92"/>
      <c r="EP398" s="92"/>
      <c r="EQ398" s="92"/>
      <c r="ER398" s="92"/>
      <c r="ES398" s="92"/>
      <c r="ET398" s="92"/>
      <c r="EU398" s="92"/>
      <c r="EV398" s="92"/>
      <c r="EW398" s="92"/>
      <c r="EX398" s="92"/>
      <c r="EY398" s="92"/>
      <c r="EZ398" s="92"/>
      <c r="FA398" s="92"/>
      <c r="FB398" s="92"/>
      <c r="FC398" s="92"/>
      <c r="FD398" s="92"/>
      <c r="FE398" s="92"/>
      <c r="FF398" s="92"/>
      <c r="FG398" s="92"/>
      <c r="FH398" s="92"/>
      <c r="FI398" s="92"/>
      <c r="FJ398" s="92"/>
      <c r="FK398" s="92"/>
      <c r="FL398" s="92"/>
      <c r="FM398" s="92"/>
      <c r="FN398" s="92"/>
      <c r="FO398" s="92"/>
      <c r="FP398" s="92"/>
      <c r="FQ398" s="92"/>
      <c r="FR398" s="92"/>
      <c r="FS398" s="92"/>
      <c r="FT398" s="92"/>
      <c r="FU398" s="92"/>
      <c r="FV398" s="92"/>
      <c r="FW398" s="92"/>
      <c r="FX398" s="92"/>
      <c r="FY398" s="92"/>
      <c r="FZ398" s="92"/>
      <c r="GA398" s="92"/>
      <c r="GB398" s="92"/>
      <c r="GC398" s="92"/>
      <c r="GD398" s="92"/>
      <c r="GE398" s="92"/>
      <c r="GF398" s="92"/>
      <c r="GG398" s="92"/>
      <c r="GH398" s="92"/>
      <c r="GI398" s="92"/>
      <c r="GJ398" s="92"/>
      <c r="GK398" s="92"/>
      <c r="GL398" s="92"/>
      <c r="GM398" s="92"/>
      <c r="GN398" s="92"/>
      <c r="GO398" s="92"/>
      <c r="GP398" s="92"/>
      <c r="GQ398" s="92"/>
      <c r="GR398" s="92"/>
      <c r="GS398" s="92"/>
      <c r="GT398" s="92"/>
      <c r="GU398" s="92"/>
      <c r="GV398" s="92"/>
      <c r="GW398" s="92"/>
      <c r="GX398" s="92"/>
      <c r="GY398" s="92"/>
      <c r="GZ398" s="92"/>
      <c r="HA398" s="92"/>
      <c r="HB398" s="92"/>
      <c r="HC398" s="92"/>
      <c r="HD398" s="92"/>
      <c r="HE398" s="92"/>
      <c r="HF398" s="92"/>
      <c r="HG398" s="92"/>
      <c r="HH398" s="92"/>
      <c r="HI398" s="92"/>
      <c r="HJ398" s="92"/>
      <c r="HK398" s="92"/>
      <c r="HL398" s="92"/>
      <c r="HM398" s="92"/>
      <c r="HN398" s="92"/>
      <c r="HO398" s="92"/>
      <c r="HP398" s="92"/>
      <c r="HQ398" s="92"/>
      <c r="HR398" s="92"/>
      <c r="HS398" s="92"/>
      <c r="HT398" s="92"/>
      <c r="HU398" s="92"/>
      <c r="HV398" s="92"/>
      <c r="HW398" s="92"/>
      <c r="HX398" s="92"/>
      <c r="HY398" s="92"/>
      <c r="HZ398" s="92"/>
      <c r="IA398" s="92"/>
      <c r="IB398" s="92"/>
      <c r="IC398" s="92"/>
      <c r="ID398" s="92"/>
      <c r="IE398" s="92"/>
      <c r="IF398" s="92"/>
      <c r="IG398" s="92"/>
      <c r="IH398" s="92"/>
      <c r="II398" s="92"/>
      <c r="IJ398" s="92"/>
      <c r="IK398" s="92"/>
      <c r="IL398" s="92"/>
      <c r="IM398" s="92"/>
      <c r="IN398" s="92"/>
      <c r="IO398" s="92"/>
      <c r="IP398" s="92"/>
      <c r="IQ398" s="92"/>
      <c r="IR398" s="92"/>
      <c r="IS398" s="92"/>
      <c r="IT398" s="92"/>
      <c r="IU398" s="92"/>
      <c r="IV398" s="92"/>
      <c r="IW398" s="92"/>
      <c r="IX398" s="92"/>
      <c r="IY398" s="92"/>
      <c r="IZ398" s="92"/>
      <c r="JA398" s="92"/>
      <c r="JB398" s="92"/>
      <c r="JC398" s="92"/>
      <c r="JD398" s="92"/>
      <c r="JE398" s="92"/>
      <c r="JF398" s="92"/>
      <c r="JG398" s="92"/>
      <c r="JH398" s="92"/>
      <c r="JI398" s="92"/>
      <c r="JJ398" s="92"/>
      <c r="JK398" s="92"/>
      <c r="JL398" s="92"/>
      <c r="JM398" s="92"/>
      <c r="JN398" s="92"/>
      <c r="JO398" s="92"/>
      <c r="JP398" s="92"/>
      <c r="JQ398" s="92"/>
      <c r="JR398" s="92"/>
      <c r="JS398" s="92"/>
      <c r="JT398" s="92"/>
      <c r="JU398" s="92"/>
      <c r="JV398" s="92"/>
      <c r="JW398" s="92"/>
      <c r="JX398" s="92"/>
      <c r="JY398" s="92"/>
      <c r="JZ398" s="92"/>
      <c r="KA398" s="92"/>
      <c r="KB398" s="92"/>
      <c r="KC398" s="92"/>
      <c r="KD398" s="92"/>
      <c r="KE398" s="92"/>
      <c r="KF398" s="92"/>
      <c r="KG398" s="92"/>
      <c r="KH398" s="92"/>
      <c r="KI398" s="92"/>
      <c r="KJ398" s="92"/>
      <c r="KK398" s="92"/>
      <c r="KL398" s="92"/>
      <c r="KM398" s="92"/>
      <c r="KN398" s="92"/>
      <c r="KO398" s="92"/>
      <c r="KP398" s="92"/>
      <c r="KQ398" s="92"/>
      <c r="KR398" s="92"/>
      <c r="KS398" s="92"/>
      <c r="KT398" s="92"/>
      <c r="KU398" s="92"/>
      <c r="KV398" s="92"/>
      <c r="KW398" s="92"/>
      <c r="KX398" s="92"/>
      <c r="KY398" s="92"/>
      <c r="KZ398" s="92"/>
      <c r="LA398" s="92"/>
      <c r="LB398" s="92"/>
      <c r="LC398" s="92"/>
      <c r="LD398" s="92"/>
      <c r="LE398" s="92"/>
      <c r="LF398" s="92"/>
      <c r="LG398" s="92"/>
      <c r="LH398" s="92"/>
      <c r="LI398" s="92"/>
      <c r="LJ398" s="92"/>
      <c r="LK398" s="92"/>
      <c r="LL398" s="92"/>
      <c r="LM398" s="92"/>
      <c r="LN398" s="92"/>
      <c r="LO398" s="92"/>
      <c r="LP398" s="92"/>
      <c r="LQ398" s="92"/>
      <c r="LR398" s="92"/>
      <c r="LS398" s="92"/>
      <c r="LT398" s="92"/>
      <c r="LU398" s="92"/>
      <c r="LV398" s="92"/>
      <c r="LW398" s="92"/>
      <c r="LX398" s="92"/>
      <c r="LY398" s="92"/>
      <c r="LZ398" s="92"/>
      <c r="MA398" s="92"/>
      <c r="MB398" s="92"/>
      <c r="MC398" s="92"/>
      <c r="MD398" s="92"/>
      <c r="ME398" s="92"/>
      <c r="MF398" s="92"/>
      <c r="MG398" s="92"/>
      <c r="MH398" s="92"/>
      <c r="MI398" s="92"/>
      <c r="MJ398" s="92"/>
      <c r="MK398" s="92"/>
      <c r="ML398" s="92"/>
      <c r="MM398" s="92"/>
      <c r="MN398" s="92"/>
      <c r="MO398" s="92"/>
      <c r="MP398" s="92"/>
      <c r="MQ398" s="92"/>
      <c r="MR398" s="92"/>
      <c r="MS398" s="92"/>
      <c r="MT398" s="92"/>
      <c r="MU398" s="92"/>
      <c r="MV398" s="92"/>
      <c r="MW398" s="92"/>
      <c r="MX398" s="92"/>
      <c r="MY398" s="92"/>
      <c r="MZ398" s="92"/>
      <c r="NA398" s="92"/>
      <c r="NB398" s="92"/>
      <c r="NC398" s="92"/>
      <c r="ND398" s="92"/>
      <c r="NE398" s="92"/>
      <c r="NF398" s="92"/>
      <c r="NG398" s="92"/>
      <c r="NH398" s="92"/>
      <c r="NI398" s="92"/>
      <c r="NJ398" s="92"/>
      <c r="NK398" s="92"/>
      <c r="NL398" s="92"/>
      <c r="NM398" s="92"/>
      <c r="NN398" s="92"/>
      <c r="NO398" s="92"/>
      <c r="NP398" s="92"/>
      <c r="NQ398" s="92"/>
      <c r="NR398" s="92"/>
      <c r="NS398" s="92"/>
      <c r="NT398" s="92"/>
      <c r="NU398" s="92"/>
      <c r="NV398" s="92"/>
      <c r="NW398" s="92"/>
      <c r="NX398" s="92"/>
      <c r="NY398" s="92"/>
      <c r="NZ398" s="92"/>
      <c r="OA398" s="92"/>
      <c r="OB398" s="92"/>
      <c r="OC398" s="92"/>
      <c r="OD398" s="92"/>
      <c r="OE398" s="92"/>
      <c r="OF398" s="92"/>
      <c r="OG398" s="92"/>
      <c r="OH398" s="92"/>
      <c r="OI398" s="92"/>
      <c r="OJ398" s="92"/>
      <c r="OK398" s="92"/>
      <c r="OL398" s="92"/>
      <c r="OM398" s="92"/>
      <c r="ON398" s="92"/>
      <c r="OO398" s="92"/>
      <c r="OP398" s="92"/>
      <c r="OQ398" s="92"/>
      <c r="OR398" s="92"/>
      <c r="OS398" s="92"/>
      <c r="OT398" s="92"/>
      <c r="OU398" s="92"/>
      <c r="OV398" s="92"/>
      <c r="OW398" s="92"/>
      <c r="OX398" s="92"/>
      <c r="OY398" s="92"/>
      <c r="OZ398" s="92"/>
      <c r="PA398" s="92"/>
      <c r="PB398" s="92"/>
      <c r="PC398" s="92"/>
      <c r="PD398" s="92"/>
      <c r="PE398" s="92"/>
      <c r="PF398" s="92"/>
      <c r="PG398" s="92"/>
      <c r="PH398" s="92"/>
      <c r="PI398" s="92"/>
      <c r="PJ398" s="92"/>
      <c r="PK398" s="92"/>
      <c r="PL398" s="92"/>
      <c r="PM398" s="92"/>
      <c r="PN398" s="92"/>
      <c r="PO398" s="92"/>
      <c r="PP398" s="92"/>
      <c r="PQ398" s="92"/>
      <c r="PR398" s="92"/>
      <c r="PS398" s="92"/>
      <c r="PT398" s="92"/>
      <c r="PU398" s="92"/>
      <c r="PV398" s="92"/>
      <c r="PW398" s="92"/>
      <c r="PX398" s="92"/>
      <c r="PY398" s="92"/>
      <c r="PZ398" s="92"/>
      <c r="QA398" s="92"/>
      <c r="QB398" s="92"/>
      <c r="QC398" s="92"/>
      <c r="QD398" s="92"/>
      <c r="QE398" s="92"/>
      <c r="QF398" s="92"/>
      <c r="QG398" s="92"/>
      <c r="QH398" s="92"/>
      <c r="QI398" s="92"/>
      <c r="QJ398" s="92"/>
      <c r="QK398" s="92"/>
      <c r="QL398" s="92"/>
      <c r="QM398" s="92"/>
      <c r="QN398" s="92"/>
      <c r="QO398" s="92"/>
      <c r="QP398" s="92"/>
      <c r="QQ398" s="92"/>
      <c r="QR398" s="92"/>
      <c r="QS398" s="92"/>
      <c r="QT398" s="92"/>
      <c r="QU398" s="92"/>
      <c r="QV398" s="92"/>
      <c r="QW398" s="92"/>
      <c r="QX398" s="92"/>
      <c r="QY398" s="92"/>
      <c r="QZ398" s="92"/>
      <c r="RA398" s="92"/>
      <c r="RB398" s="92"/>
      <c r="RC398" s="92"/>
      <c r="RD398" s="92"/>
      <c r="RE398" s="92"/>
      <c r="RF398" s="92"/>
      <c r="RG398" s="92"/>
      <c r="RH398" s="92"/>
      <c r="RI398" s="92"/>
      <c r="RJ398" s="92"/>
      <c r="RK398" s="92"/>
      <c r="RL398" s="92"/>
      <c r="RM398" s="92"/>
      <c r="RN398" s="92"/>
      <c r="RO398" s="92"/>
      <c r="RP398" s="92"/>
      <c r="RQ398" s="92"/>
      <c r="RR398" s="92"/>
      <c r="RS398" s="92"/>
      <c r="RT398" s="92"/>
      <c r="RU398" s="92"/>
      <c r="RV398" s="92"/>
      <c r="RW398" s="92"/>
      <c r="RX398" s="92"/>
      <c r="RY398" s="92"/>
      <c r="RZ398" s="92"/>
      <c r="SA398" s="92"/>
      <c r="SB398" s="92"/>
      <c r="SC398" s="92"/>
      <c r="SD398" s="92"/>
      <c r="SE398" s="92"/>
      <c r="SF398" s="92"/>
      <c r="SG398" s="92"/>
      <c r="SH398" s="92"/>
      <c r="SI398" s="92"/>
      <c r="SJ398" s="92"/>
      <c r="SK398" s="92"/>
      <c r="SL398" s="92"/>
      <c r="SM398" s="92"/>
      <c r="SN398" s="92"/>
      <c r="SO398" s="92"/>
      <c r="SP398" s="92"/>
      <c r="SQ398" s="92"/>
      <c r="SR398" s="92"/>
      <c r="SS398" s="92"/>
      <c r="ST398" s="92"/>
      <c r="SU398" s="92"/>
      <c r="SV398" s="92"/>
      <c r="SW398" s="92"/>
      <c r="SX398" s="92"/>
      <c r="SY398" s="92"/>
      <c r="SZ398" s="92"/>
      <c r="TA398" s="92"/>
      <c r="TB398" s="92"/>
      <c r="TC398" s="92"/>
      <c r="TD398" s="92"/>
      <c r="TE398" s="92"/>
      <c r="TF398" s="92"/>
      <c r="TG398" s="92"/>
      <c r="TH398" s="92"/>
      <c r="TI398" s="92"/>
      <c r="TJ398" s="92"/>
      <c r="TK398" s="92"/>
      <c r="TL398" s="92"/>
      <c r="TM398" s="92"/>
      <c r="TN398" s="92"/>
      <c r="TO398" s="92"/>
      <c r="TP398" s="92"/>
      <c r="TQ398" s="92"/>
      <c r="TR398" s="92"/>
      <c r="TS398" s="92"/>
      <c r="TT398" s="92"/>
      <c r="TU398" s="92"/>
      <c r="TV398" s="92"/>
      <c r="TW398" s="92"/>
      <c r="TX398" s="92"/>
      <c r="TY398" s="92"/>
      <c r="TZ398" s="92"/>
      <c r="UA398" s="92"/>
      <c r="UB398" s="92"/>
      <c r="UC398" s="92"/>
      <c r="UD398" s="92"/>
      <c r="UE398" s="92"/>
      <c r="UF398" s="92"/>
      <c r="UG398" s="92"/>
      <c r="UH398" s="92"/>
      <c r="UI398" s="92"/>
      <c r="UJ398" s="92"/>
      <c r="UK398" s="92"/>
      <c r="UL398" s="92"/>
      <c r="UM398" s="92"/>
      <c r="UN398" s="92"/>
      <c r="UO398" s="92"/>
      <c r="UP398" s="92"/>
      <c r="UQ398" s="92"/>
      <c r="UR398" s="92"/>
      <c r="US398" s="92"/>
      <c r="UT398" s="92"/>
      <c r="UU398" s="92"/>
      <c r="UV398" s="92"/>
      <c r="UW398" s="92"/>
      <c r="UX398" s="92"/>
      <c r="UY398" s="92"/>
      <c r="UZ398" s="92"/>
      <c r="VA398" s="92"/>
      <c r="VB398" s="92"/>
      <c r="VC398" s="92"/>
      <c r="VD398" s="92"/>
      <c r="VE398" s="92"/>
      <c r="VF398" s="92"/>
      <c r="VG398" s="92"/>
      <c r="VH398" s="92"/>
      <c r="VI398" s="92"/>
      <c r="VJ398" s="92"/>
      <c r="VK398" s="92"/>
      <c r="VL398" s="92"/>
      <c r="VM398" s="92"/>
      <c r="VN398" s="92"/>
      <c r="VO398" s="92"/>
      <c r="VP398" s="92"/>
      <c r="VQ398" s="92"/>
      <c r="VR398" s="92"/>
      <c r="VS398" s="92"/>
      <c r="VT398" s="92"/>
      <c r="VU398" s="92"/>
      <c r="VV398" s="92"/>
      <c r="VW398" s="92"/>
      <c r="VX398" s="92"/>
      <c r="VY398" s="92"/>
      <c r="VZ398" s="92"/>
      <c r="WA398" s="92"/>
      <c r="WB398" s="92"/>
      <c r="WC398" s="92"/>
      <c r="WD398" s="92"/>
      <c r="WE398" s="92"/>
      <c r="WF398" s="92"/>
      <c r="WG398" s="92"/>
      <c r="WH398" s="92"/>
      <c r="WI398" s="92"/>
      <c r="WJ398" s="92"/>
      <c r="WK398" s="92"/>
      <c r="WL398" s="92"/>
      <c r="WM398" s="92"/>
      <c r="WN398" s="92"/>
      <c r="WO398" s="92"/>
      <c r="WP398" s="92"/>
      <c r="WQ398" s="92"/>
      <c r="WR398" s="92"/>
      <c r="WS398" s="92"/>
      <c r="WT398" s="92"/>
      <c r="WU398" s="92"/>
      <c r="WV398" s="92"/>
      <c r="WW398" s="92"/>
      <c r="WX398" s="92"/>
      <c r="WY398" s="92"/>
      <c r="WZ398" s="92"/>
      <c r="XA398" s="92"/>
      <c r="XB398" s="92"/>
      <c r="XC398" s="92"/>
      <c r="XD398" s="92"/>
      <c r="XE398" s="92"/>
      <c r="XF398" s="92"/>
      <c r="XG398" s="92"/>
      <c r="XH398" s="92"/>
      <c r="XI398" s="92"/>
      <c r="XJ398" s="92"/>
      <c r="XK398" s="92"/>
      <c r="XL398" s="92"/>
      <c r="XM398" s="92"/>
      <c r="XN398" s="92"/>
      <c r="XO398" s="92"/>
      <c r="XP398" s="92"/>
      <c r="XQ398" s="92"/>
      <c r="XR398" s="92"/>
      <c r="XS398" s="92"/>
      <c r="XT398" s="92"/>
      <c r="XU398" s="92"/>
      <c r="XV398" s="92"/>
      <c r="XW398" s="92"/>
      <c r="XX398" s="92"/>
      <c r="XY398" s="92"/>
      <c r="XZ398" s="92"/>
      <c r="YA398" s="92"/>
      <c r="YB398" s="92"/>
      <c r="YC398" s="92"/>
      <c r="YD398" s="92"/>
      <c r="YE398" s="92"/>
      <c r="YF398" s="92"/>
      <c r="YG398" s="92"/>
      <c r="YH398" s="92"/>
      <c r="YI398" s="92"/>
      <c r="YJ398" s="92"/>
      <c r="YK398" s="92"/>
      <c r="YL398" s="92"/>
      <c r="YM398" s="92"/>
      <c r="YN398" s="92"/>
      <c r="YO398" s="92"/>
      <c r="YP398" s="92"/>
      <c r="YQ398" s="92"/>
      <c r="YR398" s="92"/>
      <c r="YS398" s="92"/>
      <c r="YT398" s="92"/>
      <c r="YU398" s="92"/>
      <c r="YV398" s="92"/>
      <c r="YW398" s="92"/>
      <c r="YX398" s="92"/>
      <c r="YY398" s="92"/>
      <c r="YZ398" s="92"/>
      <c r="ZA398" s="92"/>
      <c r="ZB398" s="92"/>
      <c r="ZC398" s="92"/>
      <c r="ZD398" s="92"/>
      <c r="ZE398" s="92"/>
      <c r="ZF398" s="92"/>
      <c r="ZG398" s="92"/>
      <c r="ZH398" s="92"/>
      <c r="ZI398" s="92"/>
      <c r="ZJ398" s="92"/>
      <c r="ZK398" s="92"/>
      <c r="ZL398" s="92"/>
      <c r="ZM398" s="92"/>
      <c r="ZN398" s="92"/>
      <c r="ZO398" s="92"/>
      <c r="ZP398" s="92"/>
      <c r="ZQ398" s="92"/>
      <c r="ZR398" s="92"/>
      <c r="ZS398" s="92"/>
      <c r="ZT398" s="92"/>
      <c r="ZU398" s="92"/>
      <c r="ZV398" s="92"/>
      <c r="ZW398" s="92"/>
      <c r="ZX398" s="92"/>
      <c r="ZY398" s="92"/>
      <c r="ZZ398" s="92"/>
      <c r="AAA398" s="92"/>
      <c r="AAB398" s="92"/>
      <c r="AAC398" s="92"/>
      <c r="AAD398" s="92"/>
      <c r="AAE398" s="92"/>
      <c r="AAF398" s="92"/>
      <c r="AAG398" s="92"/>
      <c r="AAH398" s="92"/>
      <c r="AAI398" s="92"/>
      <c r="AAJ398" s="92"/>
      <c r="AAK398" s="92"/>
      <c r="AAL398" s="92"/>
      <c r="AAM398" s="92"/>
      <c r="AAN398" s="92"/>
      <c r="AAO398" s="92"/>
      <c r="AAP398" s="92"/>
      <c r="AAQ398" s="92"/>
      <c r="AAR398" s="92"/>
      <c r="AAS398" s="92"/>
      <c r="AAT398" s="92"/>
      <c r="AAU398" s="92"/>
      <c r="AAV398" s="92"/>
      <c r="AAW398" s="92"/>
      <c r="AAX398" s="92"/>
      <c r="AAY398" s="92"/>
      <c r="AAZ398" s="92"/>
      <c r="ABA398" s="92"/>
      <c r="ABB398" s="92"/>
      <c r="ABC398" s="92"/>
      <c r="ABD398" s="92"/>
      <c r="ABE398" s="92"/>
      <c r="ABF398" s="92"/>
      <c r="ABG398" s="92"/>
      <c r="ABH398" s="92"/>
      <c r="ABI398" s="92"/>
      <c r="ABJ398" s="92"/>
      <c r="ABK398" s="92"/>
      <c r="ABL398" s="92"/>
      <c r="ABM398" s="92"/>
      <c r="ABN398" s="92"/>
      <c r="ABO398" s="92"/>
      <c r="ABP398" s="92"/>
      <c r="ABQ398" s="92"/>
      <c r="ABR398" s="92"/>
      <c r="ABS398" s="92"/>
      <c r="ABT398" s="92"/>
      <c r="ABU398" s="92"/>
      <c r="ABV398" s="92"/>
      <c r="ABW398" s="92"/>
      <c r="ABX398" s="92"/>
      <c r="ABY398" s="92"/>
      <c r="ABZ398" s="92"/>
      <c r="ACA398" s="92"/>
      <c r="ACB398" s="92"/>
      <c r="ACC398" s="92"/>
      <c r="ACD398" s="92"/>
      <c r="ACE398" s="92"/>
      <c r="ACF398" s="92"/>
      <c r="ACG398" s="92"/>
      <c r="ACH398" s="92"/>
      <c r="ACI398" s="92"/>
      <c r="ACJ398" s="92"/>
      <c r="ACK398" s="92"/>
      <c r="ACL398" s="92"/>
      <c r="ACM398" s="92"/>
      <c r="ACN398" s="92"/>
      <c r="ACO398" s="92"/>
      <c r="ACP398" s="92"/>
      <c r="ACQ398" s="92"/>
      <c r="ACR398" s="92"/>
      <c r="ACS398" s="92"/>
      <c r="ACT398" s="92"/>
      <c r="ACU398" s="92"/>
      <c r="ACV398" s="92"/>
      <c r="ACW398" s="92"/>
      <c r="ACX398" s="92"/>
      <c r="ACY398" s="92"/>
      <c r="ACZ398" s="92"/>
      <c r="ADA398" s="92"/>
      <c r="ADB398" s="92"/>
      <c r="ADC398" s="92"/>
      <c r="ADD398" s="92"/>
      <c r="ADE398" s="92"/>
      <c r="ADF398" s="92"/>
      <c r="ADG398" s="92"/>
      <c r="ADH398" s="92"/>
      <c r="ADI398" s="92"/>
      <c r="ADJ398" s="92"/>
      <c r="ADK398" s="92"/>
      <c r="ADL398" s="92"/>
      <c r="ADM398" s="92"/>
      <c r="ADN398" s="92"/>
      <c r="ADO398" s="92"/>
      <c r="ADP398" s="92"/>
      <c r="ADQ398" s="92"/>
      <c r="ADR398" s="92"/>
      <c r="ADS398" s="92"/>
      <c r="ADT398" s="92"/>
      <c r="ADU398" s="92"/>
      <c r="ADV398" s="92"/>
      <c r="ADW398" s="92"/>
      <c r="ADX398" s="92"/>
      <c r="ADY398" s="92"/>
      <c r="ADZ398" s="92"/>
      <c r="AEA398" s="92"/>
      <c r="AEB398" s="92"/>
      <c r="AEC398" s="92"/>
      <c r="AED398" s="92"/>
      <c r="AEE398" s="92"/>
      <c r="AEF398" s="92"/>
      <c r="AEG398" s="92"/>
      <c r="AEH398" s="92"/>
      <c r="AEI398" s="92"/>
      <c r="AEJ398" s="92"/>
      <c r="AEK398" s="92"/>
      <c r="AEL398" s="92"/>
      <c r="AEM398" s="92"/>
      <c r="AEN398" s="92"/>
      <c r="AEO398" s="92"/>
      <c r="AEP398" s="92"/>
      <c r="AEQ398" s="92"/>
      <c r="AER398" s="92"/>
      <c r="AES398" s="92"/>
      <c r="AET398" s="92"/>
      <c r="AEU398" s="92"/>
      <c r="AEV398" s="92"/>
      <c r="AEW398" s="92"/>
      <c r="AEX398" s="92"/>
      <c r="AEY398" s="92"/>
      <c r="AEZ398" s="92"/>
      <c r="AFA398" s="92"/>
      <c r="AFB398" s="92"/>
      <c r="AFC398" s="92"/>
      <c r="AFD398" s="92"/>
      <c r="AFE398" s="92"/>
      <c r="AFF398" s="92"/>
      <c r="AFG398" s="92"/>
      <c r="AFH398" s="92"/>
      <c r="AFI398" s="92"/>
      <c r="AFJ398" s="92"/>
      <c r="AFK398" s="92"/>
      <c r="AFL398" s="92"/>
      <c r="AFM398" s="92"/>
      <c r="AFN398" s="92"/>
      <c r="AFO398" s="92"/>
      <c r="AFP398" s="92"/>
      <c r="AFQ398" s="92"/>
      <c r="AFR398" s="92"/>
      <c r="AFS398" s="92"/>
      <c r="AFT398" s="92"/>
      <c r="AFU398" s="92"/>
      <c r="AFV398" s="92"/>
      <c r="AFW398" s="92"/>
      <c r="AFX398" s="92"/>
      <c r="AFY398" s="92"/>
      <c r="AFZ398" s="92"/>
      <c r="AGA398" s="92"/>
      <c r="AGB398" s="92"/>
      <c r="AGC398" s="92"/>
      <c r="AGD398" s="92"/>
      <c r="AGE398" s="92"/>
      <c r="AGF398" s="92"/>
      <c r="AGG398" s="92"/>
      <c r="AGH398" s="92"/>
      <c r="AGI398" s="92"/>
      <c r="AGJ398" s="92"/>
      <c r="AGK398" s="92"/>
      <c r="AGL398" s="92"/>
      <c r="AGM398" s="92"/>
      <c r="AGN398" s="92"/>
      <c r="AGO398" s="92"/>
      <c r="AGP398" s="92"/>
      <c r="AGQ398" s="92"/>
      <c r="AGR398" s="92"/>
      <c r="AGS398" s="92"/>
      <c r="AGT398" s="92"/>
      <c r="AGU398" s="92"/>
      <c r="AGV398" s="92"/>
      <c r="AGW398" s="92"/>
      <c r="AGX398" s="92"/>
      <c r="AGY398" s="92"/>
      <c r="AGZ398" s="92"/>
      <c r="AHA398" s="92"/>
      <c r="AHB398" s="92"/>
      <c r="AHC398" s="92"/>
      <c r="AHD398" s="92"/>
      <c r="AHE398" s="92"/>
      <c r="AHF398" s="92"/>
      <c r="AHG398" s="92"/>
      <c r="AHH398" s="92"/>
      <c r="AHI398" s="92"/>
      <c r="AHJ398" s="92"/>
      <c r="AHK398" s="92"/>
      <c r="AHL398" s="92"/>
      <c r="AHM398" s="92"/>
      <c r="AHN398" s="92"/>
      <c r="AHO398" s="92"/>
      <c r="AHP398" s="92"/>
      <c r="AHQ398" s="92"/>
      <c r="AHR398" s="92"/>
      <c r="AHS398" s="92"/>
      <c r="AHT398" s="92"/>
      <c r="AHU398" s="92"/>
      <c r="AHV398" s="92"/>
      <c r="AHW398" s="92"/>
      <c r="AHX398" s="92"/>
      <c r="AHY398" s="92"/>
      <c r="AHZ398" s="92"/>
      <c r="AIA398" s="92"/>
      <c r="AIB398" s="92"/>
      <c r="AIC398" s="92"/>
      <c r="AID398" s="92"/>
      <c r="AIE398" s="92"/>
      <c r="AIF398" s="92"/>
      <c r="AIG398" s="92"/>
      <c r="AIH398" s="92"/>
      <c r="AII398" s="92"/>
      <c r="AIJ398" s="92"/>
      <c r="AIK398" s="92"/>
      <c r="AIL398" s="92"/>
      <c r="AIM398" s="92"/>
      <c r="AIN398" s="92"/>
      <c r="AIO398" s="92"/>
      <c r="AIP398" s="92"/>
      <c r="AIQ398" s="92"/>
      <c r="AIR398" s="92"/>
      <c r="AIS398" s="92"/>
      <c r="AIT398" s="92"/>
      <c r="AIU398" s="92"/>
      <c r="AIV398" s="92"/>
      <c r="AIW398" s="92"/>
      <c r="AIX398" s="92"/>
      <c r="AIY398" s="92"/>
      <c r="AIZ398" s="92"/>
      <c r="AJA398" s="92"/>
      <c r="AJB398" s="92"/>
      <c r="AJC398" s="92"/>
      <c r="AJD398" s="92"/>
      <c r="AJE398" s="92"/>
      <c r="AJF398" s="92"/>
      <c r="AJG398" s="92"/>
      <c r="AJH398" s="92"/>
      <c r="AJI398" s="92"/>
      <c r="AJJ398" s="92"/>
      <c r="AJK398" s="92"/>
    </row>
    <row r="399" spans="1:947" s="515" customFormat="1" ht="12.75" customHeight="1">
      <c r="A399" s="93"/>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c r="CM399" s="92"/>
      <c r="CN399" s="92"/>
      <c r="CO399" s="92"/>
      <c r="CP399" s="92"/>
      <c r="CQ399" s="92"/>
      <c r="CR399" s="92"/>
      <c r="CS399" s="92"/>
      <c r="CT399" s="92"/>
      <c r="CU399" s="92"/>
      <c r="CV399" s="92"/>
      <c r="CW399" s="92"/>
      <c r="CX399" s="92"/>
      <c r="CY399" s="92"/>
      <c r="CZ399" s="92"/>
      <c r="DA399" s="92"/>
      <c r="DB399" s="92"/>
      <c r="DC399" s="92"/>
      <c r="DD399" s="92"/>
      <c r="DE399" s="92"/>
      <c r="DF399" s="92"/>
      <c r="DG399" s="92"/>
      <c r="DH399" s="92"/>
      <c r="DI399" s="92"/>
      <c r="DJ399" s="92"/>
      <c r="DK399" s="92"/>
      <c r="DL399" s="92"/>
      <c r="DM399" s="92"/>
      <c r="DN399" s="92"/>
      <c r="DO399" s="92"/>
      <c r="DP399" s="92"/>
      <c r="DQ399" s="92"/>
      <c r="DR399" s="92"/>
      <c r="DS399" s="92"/>
      <c r="DT399" s="92"/>
      <c r="DU399" s="92"/>
      <c r="DV399" s="92"/>
      <c r="DW399" s="92"/>
      <c r="DX399" s="92"/>
      <c r="DY399" s="92"/>
      <c r="DZ399" s="92"/>
      <c r="EA399" s="92"/>
      <c r="EB399" s="92"/>
      <c r="EC399" s="92"/>
      <c r="ED399" s="92"/>
      <c r="EE399" s="92"/>
      <c r="EF399" s="92"/>
      <c r="EG399" s="92"/>
      <c r="EH399" s="92"/>
      <c r="EI399" s="92"/>
      <c r="EJ399" s="92"/>
      <c r="EK399" s="92"/>
      <c r="EL399" s="92"/>
      <c r="EM399" s="92"/>
      <c r="EN399" s="92"/>
      <c r="EO399" s="92"/>
      <c r="EP399" s="92"/>
      <c r="EQ399" s="92"/>
      <c r="ER399" s="92"/>
      <c r="ES399" s="92"/>
      <c r="ET399" s="92"/>
      <c r="EU399" s="92"/>
      <c r="EV399" s="92"/>
      <c r="EW399" s="92"/>
      <c r="EX399" s="92"/>
      <c r="EY399" s="92"/>
      <c r="EZ399" s="92"/>
      <c r="FA399" s="92"/>
      <c r="FB399" s="92"/>
      <c r="FC399" s="92"/>
      <c r="FD399" s="92"/>
      <c r="FE399" s="92"/>
      <c r="FF399" s="92"/>
      <c r="FG399" s="92"/>
      <c r="FH399" s="92"/>
      <c r="FI399" s="92"/>
      <c r="FJ399" s="92"/>
      <c r="FK399" s="92"/>
      <c r="FL399" s="92"/>
      <c r="FM399" s="92"/>
      <c r="FN399" s="92"/>
      <c r="FO399" s="92"/>
      <c r="FP399" s="92"/>
      <c r="FQ399" s="92"/>
      <c r="FR399" s="92"/>
      <c r="FS399" s="92"/>
      <c r="FT399" s="92"/>
      <c r="FU399" s="92"/>
      <c r="FV399" s="92"/>
      <c r="FW399" s="92"/>
      <c r="FX399" s="92"/>
      <c r="FY399" s="92"/>
      <c r="FZ399" s="92"/>
      <c r="GA399" s="92"/>
      <c r="GB399" s="92"/>
      <c r="GC399" s="92"/>
      <c r="GD399" s="92"/>
      <c r="GE399" s="92"/>
      <c r="GF399" s="92"/>
      <c r="GG399" s="92"/>
      <c r="GH399" s="92"/>
      <c r="GI399" s="92"/>
      <c r="GJ399" s="92"/>
      <c r="GK399" s="92"/>
      <c r="GL399" s="92"/>
      <c r="GM399" s="92"/>
      <c r="GN399" s="92"/>
      <c r="GO399" s="92"/>
      <c r="GP399" s="92"/>
      <c r="GQ399" s="92"/>
      <c r="GR399" s="92"/>
      <c r="GS399" s="92"/>
      <c r="GT399" s="92"/>
      <c r="GU399" s="92"/>
      <c r="GV399" s="92"/>
      <c r="GW399" s="92"/>
      <c r="GX399" s="92"/>
      <c r="GY399" s="92"/>
      <c r="GZ399" s="92"/>
      <c r="HA399" s="92"/>
      <c r="HB399" s="92"/>
      <c r="HC399" s="92"/>
      <c r="HD399" s="92"/>
      <c r="HE399" s="92"/>
      <c r="HF399" s="92"/>
      <c r="HG399" s="92"/>
      <c r="HH399" s="92"/>
      <c r="HI399" s="92"/>
      <c r="HJ399" s="92"/>
      <c r="HK399" s="92"/>
      <c r="HL399" s="92"/>
      <c r="HM399" s="92"/>
      <c r="HN399" s="92"/>
      <c r="HO399" s="92"/>
      <c r="HP399" s="92"/>
      <c r="HQ399" s="92"/>
      <c r="HR399" s="92"/>
      <c r="HS399" s="92"/>
      <c r="HT399" s="92"/>
      <c r="HU399" s="92"/>
      <c r="HV399" s="92"/>
      <c r="HW399" s="92"/>
      <c r="HX399" s="92"/>
      <c r="HY399" s="92"/>
      <c r="HZ399" s="92"/>
      <c r="IA399" s="92"/>
      <c r="IB399" s="92"/>
      <c r="IC399" s="92"/>
      <c r="ID399" s="92"/>
      <c r="IE399" s="92"/>
      <c r="IF399" s="92"/>
      <c r="IG399" s="92"/>
      <c r="IH399" s="92"/>
      <c r="II399" s="92"/>
      <c r="IJ399" s="92"/>
      <c r="IK399" s="92"/>
      <c r="IL399" s="92"/>
      <c r="IM399" s="92"/>
      <c r="IN399" s="92"/>
      <c r="IO399" s="92"/>
      <c r="IP399" s="92"/>
      <c r="IQ399" s="92"/>
      <c r="IR399" s="92"/>
      <c r="IS399" s="92"/>
      <c r="IT399" s="92"/>
      <c r="IU399" s="92"/>
      <c r="IV399" s="92"/>
      <c r="IW399" s="92"/>
      <c r="IX399" s="92"/>
      <c r="IY399" s="92"/>
      <c r="IZ399" s="92"/>
      <c r="JA399" s="92"/>
      <c r="JB399" s="92"/>
      <c r="JC399" s="92"/>
      <c r="JD399" s="92"/>
      <c r="JE399" s="92"/>
      <c r="JF399" s="92"/>
      <c r="JG399" s="92"/>
      <c r="JH399" s="92"/>
      <c r="JI399" s="92"/>
      <c r="JJ399" s="92"/>
      <c r="JK399" s="92"/>
      <c r="JL399" s="92"/>
      <c r="JM399" s="92"/>
      <c r="JN399" s="92"/>
      <c r="JO399" s="92"/>
      <c r="JP399" s="92"/>
      <c r="JQ399" s="92"/>
      <c r="JR399" s="92"/>
      <c r="JS399" s="92"/>
      <c r="JT399" s="92"/>
      <c r="JU399" s="92"/>
      <c r="JV399" s="92"/>
      <c r="JW399" s="92"/>
      <c r="JX399" s="92"/>
      <c r="JY399" s="92"/>
      <c r="JZ399" s="92"/>
      <c r="KA399" s="92"/>
      <c r="KB399" s="92"/>
      <c r="KC399" s="92"/>
      <c r="KD399" s="92"/>
      <c r="KE399" s="92"/>
      <c r="KF399" s="92"/>
      <c r="KG399" s="92"/>
      <c r="KH399" s="92"/>
      <c r="KI399" s="92"/>
      <c r="KJ399" s="92"/>
      <c r="KK399" s="92"/>
      <c r="KL399" s="92"/>
      <c r="KM399" s="92"/>
      <c r="KN399" s="92"/>
      <c r="KO399" s="92"/>
      <c r="KP399" s="92"/>
      <c r="KQ399" s="92"/>
      <c r="KR399" s="92"/>
      <c r="KS399" s="92"/>
      <c r="KT399" s="92"/>
      <c r="KU399" s="92"/>
      <c r="KV399" s="92"/>
      <c r="KW399" s="92"/>
      <c r="KX399" s="92"/>
      <c r="KY399" s="92"/>
      <c r="KZ399" s="92"/>
      <c r="LA399" s="92"/>
      <c r="LB399" s="92"/>
      <c r="LC399" s="92"/>
      <c r="LD399" s="92"/>
      <c r="LE399" s="92"/>
      <c r="LF399" s="92"/>
      <c r="LG399" s="92"/>
      <c r="LH399" s="92"/>
      <c r="LI399" s="92"/>
      <c r="LJ399" s="92"/>
      <c r="LK399" s="92"/>
      <c r="LL399" s="92"/>
      <c r="LM399" s="92"/>
      <c r="LN399" s="92"/>
      <c r="LO399" s="92"/>
      <c r="LP399" s="92"/>
      <c r="LQ399" s="92"/>
      <c r="LR399" s="92"/>
      <c r="LS399" s="92"/>
      <c r="LT399" s="92"/>
      <c r="LU399" s="92"/>
      <c r="LV399" s="92"/>
      <c r="LW399" s="92"/>
      <c r="LX399" s="92"/>
      <c r="LY399" s="92"/>
      <c r="LZ399" s="92"/>
      <c r="MA399" s="92"/>
      <c r="MB399" s="92"/>
      <c r="MC399" s="92"/>
      <c r="MD399" s="92"/>
      <c r="ME399" s="92"/>
      <c r="MF399" s="92"/>
      <c r="MG399" s="92"/>
      <c r="MH399" s="92"/>
      <c r="MI399" s="92"/>
      <c r="MJ399" s="92"/>
      <c r="MK399" s="92"/>
      <c r="ML399" s="92"/>
      <c r="MM399" s="92"/>
      <c r="MN399" s="92"/>
      <c r="MO399" s="92"/>
      <c r="MP399" s="92"/>
      <c r="MQ399" s="92"/>
      <c r="MR399" s="92"/>
      <c r="MS399" s="92"/>
      <c r="MT399" s="92"/>
      <c r="MU399" s="92"/>
      <c r="MV399" s="92"/>
      <c r="MW399" s="92"/>
      <c r="MX399" s="92"/>
      <c r="MY399" s="92"/>
      <c r="MZ399" s="92"/>
      <c r="NA399" s="92"/>
      <c r="NB399" s="92"/>
      <c r="NC399" s="92"/>
      <c r="ND399" s="92"/>
      <c r="NE399" s="92"/>
      <c r="NF399" s="92"/>
      <c r="NG399" s="92"/>
      <c r="NH399" s="92"/>
      <c r="NI399" s="92"/>
      <c r="NJ399" s="92"/>
      <c r="NK399" s="92"/>
      <c r="NL399" s="92"/>
      <c r="NM399" s="92"/>
      <c r="NN399" s="92"/>
      <c r="NO399" s="92"/>
      <c r="NP399" s="92"/>
      <c r="NQ399" s="92"/>
      <c r="NR399" s="92"/>
      <c r="NS399" s="92"/>
      <c r="NT399" s="92"/>
      <c r="NU399" s="92"/>
      <c r="NV399" s="92"/>
      <c r="NW399" s="92"/>
      <c r="NX399" s="92"/>
      <c r="NY399" s="92"/>
      <c r="NZ399" s="92"/>
      <c r="OA399" s="92"/>
      <c r="OB399" s="92"/>
      <c r="OC399" s="92"/>
      <c r="OD399" s="92"/>
      <c r="OE399" s="92"/>
      <c r="OF399" s="92"/>
      <c r="OG399" s="92"/>
      <c r="OH399" s="92"/>
      <c r="OI399" s="92"/>
      <c r="OJ399" s="92"/>
      <c r="OK399" s="92"/>
      <c r="OL399" s="92"/>
      <c r="OM399" s="92"/>
      <c r="ON399" s="92"/>
      <c r="OO399" s="92"/>
      <c r="OP399" s="92"/>
      <c r="OQ399" s="92"/>
      <c r="OR399" s="92"/>
      <c r="OS399" s="92"/>
      <c r="OT399" s="92"/>
      <c r="OU399" s="92"/>
      <c r="OV399" s="92"/>
      <c r="OW399" s="92"/>
      <c r="OX399" s="92"/>
      <c r="OY399" s="92"/>
      <c r="OZ399" s="92"/>
      <c r="PA399" s="92"/>
      <c r="PB399" s="92"/>
      <c r="PC399" s="92"/>
      <c r="PD399" s="92"/>
      <c r="PE399" s="92"/>
      <c r="PF399" s="92"/>
      <c r="PG399" s="92"/>
      <c r="PH399" s="92"/>
      <c r="PI399" s="92"/>
      <c r="PJ399" s="92"/>
      <c r="PK399" s="92"/>
      <c r="PL399" s="92"/>
      <c r="PM399" s="92"/>
      <c r="PN399" s="92"/>
      <c r="PO399" s="92"/>
      <c r="PP399" s="92"/>
      <c r="PQ399" s="92"/>
      <c r="PR399" s="92"/>
      <c r="PS399" s="92"/>
      <c r="PT399" s="92"/>
      <c r="PU399" s="92"/>
      <c r="PV399" s="92"/>
      <c r="PW399" s="92"/>
      <c r="PX399" s="92"/>
      <c r="PY399" s="92"/>
      <c r="PZ399" s="92"/>
      <c r="QA399" s="92"/>
      <c r="QB399" s="92"/>
      <c r="QC399" s="92"/>
      <c r="QD399" s="92"/>
      <c r="QE399" s="92"/>
      <c r="QF399" s="92"/>
      <c r="QG399" s="92"/>
      <c r="QH399" s="92"/>
      <c r="QI399" s="92"/>
      <c r="QJ399" s="92"/>
      <c r="QK399" s="92"/>
      <c r="QL399" s="92"/>
      <c r="QM399" s="92"/>
      <c r="QN399" s="92"/>
      <c r="QO399" s="92"/>
      <c r="QP399" s="92"/>
      <c r="QQ399" s="92"/>
      <c r="QR399" s="92"/>
      <c r="QS399" s="92"/>
      <c r="QT399" s="92"/>
      <c r="QU399" s="92"/>
      <c r="QV399" s="92"/>
      <c r="QW399" s="92"/>
      <c r="QX399" s="92"/>
      <c r="QY399" s="92"/>
      <c r="QZ399" s="92"/>
      <c r="RA399" s="92"/>
      <c r="RB399" s="92"/>
      <c r="RC399" s="92"/>
      <c r="RD399" s="92"/>
      <c r="RE399" s="92"/>
      <c r="RF399" s="92"/>
      <c r="RG399" s="92"/>
      <c r="RH399" s="92"/>
      <c r="RI399" s="92"/>
      <c r="RJ399" s="92"/>
      <c r="RK399" s="92"/>
      <c r="RL399" s="92"/>
      <c r="RM399" s="92"/>
      <c r="RN399" s="92"/>
      <c r="RO399" s="92"/>
      <c r="RP399" s="92"/>
      <c r="RQ399" s="92"/>
      <c r="RR399" s="92"/>
      <c r="RS399" s="92"/>
      <c r="RT399" s="92"/>
      <c r="RU399" s="92"/>
      <c r="RV399" s="92"/>
      <c r="RW399" s="92"/>
      <c r="RX399" s="92"/>
      <c r="RY399" s="92"/>
      <c r="RZ399" s="92"/>
      <c r="SA399" s="92"/>
      <c r="SB399" s="92"/>
      <c r="SC399" s="92"/>
      <c r="SD399" s="92"/>
      <c r="SE399" s="92"/>
      <c r="SF399" s="92"/>
      <c r="SG399" s="92"/>
      <c r="SH399" s="92"/>
      <c r="SI399" s="92"/>
      <c r="SJ399" s="92"/>
      <c r="SK399" s="92"/>
      <c r="SL399" s="92"/>
      <c r="SM399" s="92"/>
      <c r="SN399" s="92"/>
      <c r="SO399" s="92"/>
      <c r="SP399" s="92"/>
      <c r="SQ399" s="92"/>
      <c r="SR399" s="92"/>
      <c r="SS399" s="92"/>
      <c r="ST399" s="92"/>
      <c r="SU399" s="92"/>
      <c r="SV399" s="92"/>
      <c r="SW399" s="92"/>
      <c r="SX399" s="92"/>
      <c r="SY399" s="92"/>
      <c r="SZ399" s="92"/>
      <c r="TA399" s="92"/>
      <c r="TB399" s="92"/>
      <c r="TC399" s="92"/>
      <c r="TD399" s="92"/>
      <c r="TE399" s="92"/>
      <c r="TF399" s="92"/>
      <c r="TG399" s="92"/>
      <c r="TH399" s="92"/>
      <c r="TI399" s="92"/>
      <c r="TJ399" s="92"/>
      <c r="TK399" s="92"/>
      <c r="TL399" s="92"/>
      <c r="TM399" s="92"/>
      <c r="TN399" s="92"/>
      <c r="TO399" s="92"/>
      <c r="TP399" s="92"/>
      <c r="TQ399" s="92"/>
      <c r="TR399" s="92"/>
      <c r="TS399" s="92"/>
      <c r="TT399" s="92"/>
      <c r="TU399" s="92"/>
      <c r="TV399" s="92"/>
      <c r="TW399" s="92"/>
      <c r="TX399" s="92"/>
      <c r="TY399" s="92"/>
      <c r="TZ399" s="92"/>
      <c r="UA399" s="92"/>
      <c r="UB399" s="92"/>
      <c r="UC399" s="92"/>
      <c r="UD399" s="92"/>
      <c r="UE399" s="92"/>
      <c r="UF399" s="92"/>
      <c r="UG399" s="92"/>
      <c r="UH399" s="92"/>
      <c r="UI399" s="92"/>
      <c r="UJ399" s="92"/>
      <c r="UK399" s="92"/>
      <c r="UL399" s="92"/>
      <c r="UM399" s="92"/>
      <c r="UN399" s="92"/>
      <c r="UO399" s="92"/>
      <c r="UP399" s="92"/>
      <c r="UQ399" s="92"/>
      <c r="UR399" s="92"/>
      <c r="US399" s="92"/>
      <c r="UT399" s="92"/>
      <c r="UU399" s="92"/>
      <c r="UV399" s="92"/>
      <c r="UW399" s="92"/>
      <c r="UX399" s="92"/>
      <c r="UY399" s="92"/>
      <c r="UZ399" s="92"/>
      <c r="VA399" s="92"/>
      <c r="VB399" s="92"/>
      <c r="VC399" s="92"/>
      <c r="VD399" s="92"/>
      <c r="VE399" s="92"/>
      <c r="VF399" s="92"/>
      <c r="VG399" s="92"/>
      <c r="VH399" s="92"/>
      <c r="VI399" s="92"/>
      <c r="VJ399" s="92"/>
      <c r="VK399" s="92"/>
      <c r="VL399" s="92"/>
      <c r="VM399" s="92"/>
      <c r="VN399" s="92"/>
      <c r="VO399" s="92"/>
      <c r="VP399" s="92"/>
      <c r="VQ399" s="92"/>
      <c r="VR399" s="92"/>
      <c r="VS399" s="92"/>
      <c r="VT399" s="92"/>
      <c r="VU399" s="92"/>
      <c r="VV399" s="92"/>
      <c r="VW399" s="92"/>
      <c r="VX399" s="92"/>
      <c r="VY399" s="92"/>
      <c r="VZ399" s="92"/>
      <c r="WA399" s="92"/>
      <c r="WB399" s="92"/>
      <c r="WC399" s="92"/>
      <c r="WD399" s="92"/>
      <c r="WE399" s="92"/>
      <c r="WF399" s="92"/>
      <c r="WG399" s="92"/>
      <c r="WH399" s="92"/>
      <c r="WI399" s="92"/>
      <c r="WJ399" s="92"/>
      <c r="WK399" s="92"/>
      <c r="WL399" s="92"/>
      <c r="WM399" s="92"/>
      <c r="WN399" s="92"/>
      <c r="WO399" s="92"/>
      <c r="WP399" s="92"/>
      <c r="WQ399" s="92"/>
      <c r="WR399" s="92"/>
      <c r="WS399" s="92"/>
      <c r="WT399" s="92"/>
      <c r="WU399" s="92"/>
      <c r="WV399" s="92"/>
      <c r="WW399" s="92"/>
      <c r="WX399" s="92"/>
      <c r="WY399" s="92"/>
      <c r="WZ399" s="92"/>
      <c r="XA399" s="92"/>
      <c r="XB399" s="92"/>
      <c r="XC399" s="92"/>
      <c r="XD399" s="92"/>
      <c r="XE399" s="92"/>
      <c r="XF399" s="92"/>
      <c r="XG399" s="92"/>
      <c r="XH399" s="92"/>
      <c r="XI399" s="92"/>
      <c r="XJ399" s="92"/>
      <c r="XK399" s="92"/>
      <c r="XL399" s="92"/>
      <c r="XM399" s="92"/>
      <c r="XN399" s="92"/>
      <c r="XO399" s="92"/>
      <c r="XP399" s="92"/>
      <c r="XQ399" s="92"/>
      <c r="XR399" s="92"/>
      <c r="XS399" s="92"/>
      <c r="XT399" s="92"/>
      <c r="XU399" s="92"/>
      <c r="XV399" s="92"/>
      <c r="XW399" s="92"/>
      <c r="XX399" s="92"/>
      <c r="XY399" s="92"/>
      <c r="XZ399" s="92"/>
      <c r="YA399" s="92"/>
      <c r="YB399" s="92"/>
      <c r="YC399" s="92"/>
      <c r="YD399" s="92"/>
      <c r="YE399" s="92"/>
      <c r="YF399" s="92"/>
      <c r="YG399" s="92"/>
      <c r="YH399" s="92"/>
      <c r="YI399" s="92"/>
      <c r="YJ399" s="92"/>
      <c r="YK399" s="92"/>
      <c r="YL399" s="92"/>
      <c r="YM399" s="92"/>
      <c r="YN399" s="92"/>
      <c r="YO399" s="92"/>
      <c r="YP399" s="92"/>
      <c r="YQ399" s="92"/>
      <c r="YR399" s="92"/>
      <c r="YS399" s="92"/>
      <c r="YT399" s="92"/>
      <c r="YU399" s="92"/>
      <c r="YV399" s="92"/>
      <c r="YW399" s="92"/>
      <c r="YX399" s="92"/>
      <c r="YY399" s="92"/>
      <c r="YZ399" s="92"/>
      <c r="ZA399" s="92"/>
      <c r="ZB399" s="92"/>
      <c r="ZC399" s="92"/>
      <c r="ZD399" s="92"/>
      <c r="ZE399" s="92"/>
      <c r="ZF399" s="92"/>
      <c r="ZG399" s="92"/>
      <c r="ZH399" s="92"/>
      <c r="ZI399" s="92"/>
      <c r="ZJ399" s="92"/>
      <c r="ZK399" s="92"/>
      <c r="ZL399" s="92"/>
      <c r="ZM399" s="92"/>
      <c r="ZN399" s="92"/>
      <c r="ZO399" s="92"/>
      <c r="ZP399" s="92"/>
      <c r="ZQ399" s="92"/>
      <c r="ZR399" s="92"/>
      <c r="ZS399" s="92"/>
      <c r="ZT399" s="92"/>
      <c r="ZU399" s="92"/>
      <c r="ZV399" s="92"/>
      <c r="ZW399" s="92"/>
      <c r="ZX399" s="92"/>
      <c r="ZY399" s="92"/>
      <c r="ZZ399" s="92"/>
      <c r="AAA399" s="92"/>
      <c r="AAB399" s="92"/>
      <c r="AAC399" s="92"/>
      <c r="AAD399" s="92"/>
      <c r="AAE399" s="92"/>
      <c r="AAF399" s="92"/>
      <c r="AAG399" s="92"/>
      <c r="AAH399" s="92"/>
      <c r="AAI399" s="92"/>
      <c r="AAJ399" s="92"/>
      <c r="AAK399" s="92"/>
      <c r="AAL399" s="92"/>
      <c r="AAM399" s="92"/>
      <c r="AAN399" s="92"/>
      <c r="AAO399" s="92"/>
      <c r="AAP399" s="92"/>
      <c r="AAQ399" s="92"/>
      <c r="AAR399" s="92"/>
      <c r="AAS399" s="92"/>
      <c r="AAT399" s="92"/>
      <c r="AAU399" s="92"/>
      <c r="AAV399" s="92"/>
      <c r="AAW399" s="92"/>
      <c r="AAX399" s="92"/>
      <c r="AAY399" s="92"/>
      <c r="AAZ399" s="92"/>
      <c r="ABA399" s="92"/>
      <c r="ABB399" s="92"/>
      <c r="ABC399" s="92"/>
      <c r="ABD399" s="92"/>
      <c r="ABE399" s="92"/>
      <c r="ABF399" s="92"/>
      <c r="ABG399" s="92"/>
      <c r="ABH399" s="92"/>
      <c r="ABI399" s="92"/>
      <c r="ABJ399" s="92"/>
      <c r="ABK399" s="92"/>
      <c r="ABL399" s="92"/>
      <c r="ABM399" s="92"/>
      <c r="ABN399" s="92"/>
      <c r="ABO399" s="92"/>
      <c r="ABP399" s="92"/>
      <c r="ABQ399" s="92"/>
      <c r="ABR399" s="92"/>
      <c r="ABS399" s="92"/>
      <c r="ABT399" s="92"/>
      <c r="ABU399" s="92"/>
      <c r="ABV399" s="92"/>
      <c r="ABW399" s="92"/>
      <c r="ABX399" s="92"/>
      <c r="ABY399" s="92"/>
      <c r="ABZ399" s="92"/>
      <c r="ACA399" s="92"/>
      <c r="ACB399" s="92"/>
      <c r="ACC399" s="92"/>
      <c r="ACD399" s="92"/>
      <c r="ACE399" s="92"/>
      <c r="ACF399" s="92"/>
      <c r="ACG399" s="92"/>
      <c r="ACH399" s="92"/>
      <c r="ACI399" s="92"/>
      <c r="ACJ399" s="92"/>
      <c r="ACK399" s="92"/>
      <c r="ACL399" s="92"/>
      <c r="ACM399" s="92"/>
      <c r="ACN399" s="92"/>
      <c r="ACO399" s="92"/>
      <c r="ACP399" s="92"/>
      <c r="ACQ399" s="92"/>
      <c r="ACR399" s="92"/>
      <c r="ACS399" s="92"/>
      <c r="ACT399" s="92"/>
      <c r="ACU399" s="92"/>
      <c r="ACV399" s="92"/>
      <c r="ACW399" s="92"/>
      <c r="ACX399" s="92"/>
      <c r="ACY399" s="92"/>
      <c r="ACZ399" s="92"/>
      <c r="ADA399" s="92"/>
      <c r="ADB399" s="92"/>
      <c r="ADC399" s="92"/>
      <c r="ADD399" s="92"/>
      <c r="ADE399" s="92"/>
      <c r="ADF399" s="92"/>
      <c r="ADG399" s="92"/>
      <c r="ADH399" s="92"/>
      <c r="ADI399" s="92"/>
      <c r="ADJ399" s="92"/>
      <c r="ADK399" s="92"/>
      <c r="ADL399" s="92"/>
      <c r="ADM399" s="92"/>
      <c r="ADN399" s="92"/>
      <c r="ADO399" s="92"/>
      <c r="ADP399" s="92"/>
      <c r="ADQ399" s="92"/>
      <c r="ADR399" s="92"/>
      <c r="ADS399" s="92"/>
      <c r="ADT399" s="92"/>
      <c r="ADU399" s="92"/>
      <c r="ADV399" s="92"/>
      <c r="ADW399" s="92"/>
      <c r="ADX399" s="92"/>
      <c r="ADY399" s="92"/>
      <c r="ADZ399" s="92"/>
      <c r="AEA399" s="92"/>
      <c r="AEB399" s="92"/>
      <c r="AEC399" s="92"/>
      <c r="AED399" s="92"/>
      <c r="AEE399" s="92"/>
      <c r="AEF399" s="92"/>
      <c r="AEG399" s="92"/>
      <c r="AEH399" s="92"/>
      <c r="AEI399" s="92"/>
      <c r="AEJ399" s="92"/>
      <c r="AEK399" s="92"/>
      <c r="AEL399" s="92"/>
      <c r="AEM399" s="92"/>
      <c r="AEN399" s="92"/>
      <c r="AEO399" s="92"/>
      <c r="AEP399" s="92"/>
      <c r="AEQ399" s="92"/>
      <c r="AER399" s="92"/>
      <c r="AES399" s="92"/>
      <c r="AET399" s="92"/>
      <c r="AEU399" s="92"/>
      <c r="AEV399" s="92"/>
      <c r="AEW399" s="92"/>
      <c r="AEX399" s="92"/>
      <c r="AEY399" s="92"/>
      <c r="AEZ399" s="92"/>
      <c r="AFA399" s="92"/>
      <c r="AFB399" s="92"/>
      <c r="AFC399" s="92"/>
      <c r="AFD399" s="92"/>
      <c r="AFE399" s="92"/>
      <c r="AFF399" s="92"/>
      <c r="AFG399" s="92"/>
      <c r="AFH399" s="92"/>
      <c r="AFI399" s="92"/>
      <c r="AFJ399" s="92"/>
      <c r="AFK399" s="92"/>
      <c r="AFL399" s="92"/>
      <c r="AFM399" s="92"/>
      <c r="AFN399" s="92"/>
      <c r="AFO399" s="92"/>
      <c r="AFP399" s="92"/>
      <c r="AFQ399" s="92"/>
      <c r="AFR399" s="92"/>
      <c r="AFS399" s="92"/>
      <c r="AFT399" s="92"/>
      <c r="AFU399" s="92"/>
      <c r="AFV399" s="92"/>
      <c r="AFW399" s="92"/>
      <c r="AFX399" s="92"/>
      <c r="AFY399" s="92"/>
      <c r="AFZ399" s="92"/>
      <c r="AGA399" s="92"/>
      <c r="AGB399" s="92"/>
      <c r="AGC399" s="92"/>
      <c r="AGD399" s="92"/>
      <c r="AGE399" s="92"/>
      <c r="AGF399" s="92"/>
      <c r="AGG399" s="92"/>
      <c r="AGH399" s="92"/>
      <c r="AGI399" s="92"/>
      <c r="AGJ399" s="92"/>
      <c r="AGK399" s="92"/>
      <c r="AGL399" s="92"/>
      <c r="AGM399" s="92"/>
      <c r="AGN399" s="92"/>
      <c r="AGO399" s="92"/>
      <c r="AGP399" s="92"/>
      <c r="AGQ399" s="92"/>
      <c r="AGR399" s="92"/>
      <c r="AGS399" s="92"/>
      <c r="AGT399" s="92"/>
      <c r="AGU399" s="92"/>
      <c r="AGV399" s="92"/>
      <c r="AGW399" s="92"/>
      <c r="AGX399" s="92"/>
      <c r="AGY399" s="92"/>
      <c r="AGZ399" s="92"/>
      <c r="AHA399" s="92"/>
      <c r="AHB399" s="92"/>
      <c r="AHC399" s="92"/>
      <c r="AHD399" s="92"/>
      <c r="AHE399" s="92"/>
      <c r="AHF399" s="92"/>
      <c r="AHG399" s="92"/>
      <c r="AHH399" s="92"/>
      <c r="AHI399" s="92"/>
      <c r="AHJ399" s="92"/>
      <c r="AHK399" s="92"/>
      <c r="AHL399" s="92"/>
      <c r="AHM399" s="92"/>
      <c r="AHN399" s="92"/>
      <c r="AHO399" s="92"/>
      <c r="AHP399" s="92"/>
      <c r="AHQ399" s="92"/>
      <c r="AHR399" s="92"/>
      <c r="AHS399" s="92"/>
      <c r="AHT399" s="92"/>
      <c r="AHU399" s="92"/>
      <c r="AHV399" s="92"/>
      <c r="AHW399" s="92"/>
      <c r="AHX399" s="92"/>
      <c r="AHY399" s="92"/>
      <c r="AHZ399" s="92"/>
      <c r="AIA399" s="92"/>
      <c r="AIB399" s="92"/>
      <c r="AIC399" s="92"/>
      <c r="AID399" s="92"/>
      <c r="AIE399" s="92"/>
      <c r="AIF399" s="92"/>
      <c r="AIG399" s="92"/>
      <c r="AIH399" s="92"/>
      <c r="AII399" s="92"/>
      <c r="AIJ399" s="92"/>
      <c r="AIK399" s="92"/>
      <c r="AIL399" s="92"/>
      <c r="AIM399" s="92"/>
      <c r="AIN399" s="92"/>
      <c r="AIO399" s="92"/>
      <c r="AIP399" s="92"/>
      <c r="AIQ399" s="92"/>
      <c r="AIR399" s="92"/>
      <c r="AIS399" s="92"/>
      <c r="AIT399" s="92"/>
      <c r="AIU399" s="92"/>
      <c r="AIV399" s="92"/>
      <c r="AIW399" s="92"/>
      <c r="AIX399" s="92"/>
      <c r="AIY399" s="92"/>
      <c r="AIZ399" s="92"/>
      <c r="AJA399" s="92"/>
      <c r="AJB399" s="92"/>
      <c r="AJC399" s="92"/>
      <c r="AJD399" s="92"/>
      <c r="AJE399" s="92"/>
      <c r="AJF399" s="92"/>
      <c r="AJG399" s="92"/>
      <c r="AJH399" s="92"/>
      <c r="AJI399" s="92"/>
      <c r="AJJ399" s="92"/>
      <c r="AJK399" s="92"/>
    </row>
    <row r="400" spans="1:947" s="515" customFormat="1" ht="12.75" customHeight="1">
      <c r="A400" s="93"/>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c r="CM400" s="92"/>
      <c r="CN400" s="92"/>
      <c r="CO400" s="92"/>
      <c r="CP400" s="92"/>
      <c r="CQ400" s="92"/>
      <c r="CR400" s="92"/>
      <c r="CS400" s="92"/>
      <c r="CT400" s="92"/>
      <c r="CU400" s="92"/>
      <c r="CV400" s="92"/>
      <c r="CW400" s="92"/>
      <c r="CX400" s="92"/>
      <c r="CY400" s="92"/>
      <c r="CZ400" s="92"/>
      <c r="DA400" s="92"/>
      <c r="DB400" s="92"/>
      <c r="DC400" s="92"/>
      <c r="DD400" s="92"/>
      <c r="DE400" s="92"/>
      <c r="DF400" s="92"/>
      <c r="DG400" s="92"/>
      <c r="DH400" s="92"/>
      <c r="DI400" s="92"/>
      <c r="DJ400" s="92"/>
      <c r="DK400" s="92"/>
      <c r="DL400" s="92"/>
      <c r="DM400" s="92"/>
      <c r="DN400" s="92"/>
      <c r="DO400" s="92"/>
      <c r="DP400" s="92"/>
      <c r="DQ400" s="92"/>
      <c r="DR400" s="92"/>
      <c r="DS400" s="92"/>
      <c r="DT400" s="92"/>
      <c r="DU400" s="92"/>
      <c r="DV400" s="92"/>
      <c r="DW400" s="92"/>
      <c r="DX400" s="92"/>
      <c r="DY400" s="92"/>
      <c r="DZ400" s="92"/>
      <c r="EA400" s="92"/>
      <c r="EB400" s="92"/>
      <c r="EC400" s="92"/>
      <c r="ED400" s="92"/>
      <c r="EE400" s="92"/>
      <c r="EF400" s="92"/>
      <c r="EG400" s="92"/>
      <c r="EH400" s="92"/>
      <c r="EI400" s="92"/>
      <c r="EJ400" s="92"/>
      <c r="EK400" s="92"/>
      <c r="EL400" s="92"/>
      <c r="EM400" s="92"/>
      <c r="EN400" s="92"/>
      <c r="EO400" s="92"/>
      <c r="EP400" s="92"/>
      <c r="EQ400" s="92"/>
      <c r="ER400" s="92"/>
      <c r="ES400" s="92"/>
      <c r="ET400" s="92"/>
      <c r="EU400" s="92"/>
      <c r="EV400" s="92"/>
      <c r="EW400" s="92"/>
      <c r="EX400" s="92"/>
      <c r="EY400" s="92"/>
      <c r="EZ400" s="92"/>
      <c r="FA400" s="92"/>
      <c r="FB400" s="92"/>
      <c r="FC400" s="92"/>
      <c r="FD400" s="92"/>
      <c r="FE400" s="92"/>
      <c r="FF400" s="92"/>
      <c r="FG400" s="92"/>
      <c r="FH400" s="92"/>
      <c r="FI400" s="92"/>
      <c r="FJ400" s="92"/>
      <c r="FK400" s="92"/>
      <c r="FL400" s="92"/>
      <c r="FM400" s="92"/>
      <c r="FN400" s="92"/>
      <c r="FO400" s="92"/>
      <c r="FP400" s="92"/>
      <c r="FQ400" s="92"/>
      <c r="FR400" s="92"/>
      <c r="FS400" s="92"/>
      <c r="FT400" s="92"/>
      <c r="FU400" s="92"/>
      <c r="FV400" s="92"/>
      <c r="FW400" s="92"/>
      <c r="FX400" s="92"/>
      <c r="FY400" s="92"/>
      <c r="FZ400" s="92"/>
      <c r="GA400" s="92"/>
      <c r="GB400" s="92"/>
      <c r="GC400" s="92"/>
      <c r="GD400" s="92"/>
      <c r="GE400" s="92"/>
      <c r="GF400" s="92"/>
      <c r="GG400" s="92"/>
      <c r="GH400" s="92"/>
      <c r="GI400" s="92"/>
      <c r="GJ400" s="92"/>
      <c r="GK400" s="92"/>
      <c r="GL400" s="92"/>
      <c r="GM400" s="92"/>
      <c r="GN400" s="92"/>
      <c r="GO400" s="92"/>
      <c r="GP400" s="92"/>
      <c r="GQ400" s="92"/>
      <c r="GR400" s="92"/>
      <c r="GS400" s="92"/>
      <c r="GT400" s="92"/>
      <c r="GU400" s="92"/>
      <c r="GV400" s="92"/>
      <c r="GW400" s="92"/>
      <c r="GX400" s="92"/>
      <c r="GY400" s="92"/>
      <c r="GZ400" s="92"/>
      <c r="HA400" s="92"/>
      <c r="HB400" s="92"/>
      <c r="HC400" s="92"/>
      <c r="HD400" s="92"/>
      <c r="HE400" s="92"/>
      <c r="HF400" s="92"/>
      <c r="HG400" s="92"/>
      <c r="HH400" s="92"/>
      <c r="HI400" s="92"/>
      <c r="HJ400" s="92"/>
      <c r="HK400" s="92"/>
      <c r="HL400" s="92"/>
      <c r="HM400" s="92"/>
      <c r="HN400" s="92"/>
      <c r="HO400" s="92"/>
      <c r="HP400" s="92"/>
      <c r="HQ400" s="92"/>
      <c r="HR400" s="92"/>
      <c r="HS400" s="92"/>
      <c r="HT400" s="92"/>
      <c r="HU400" s="92"/>
      <c r="HV400" s="92"/>
      <c r="HW400" s="92"/>
      <c r="HX400" s="92"/>
      <c r="HY400" s="92"/>
      <c r="HZ400" s="92"/>
      <c r="IA400" s="92"/>
      <c r="IB400" s="92"/>
      <c r="IC400" s="92"/>
      <c r="ID400" s="92"/>
      <c r="IE400" s="92"/>
      <c r="IF400" s="92"/>
      <c r="IG400" s="92"/>
      <c r="IH400" s="92"/>
      <c r="II400" s="92"/>
      <c r="IJ400" s="92"/>
      <c r="IK400" s="92"/>
      <c r="IL400" s="92"/>
      <c r="IM400" s="92"/>
      <c r="IN400" s="92"/>
      <c r="IO400" s="92"/>
      <c r="IP400" s="92"/>
      <c r="IQ400" s="92"/>
      <c r="IR400" s="92"/>
      <c r="IS400" s="92"/>
      <c r="IT400" s="92"/>
      <c r="IU400" s="92"/>
      <c r="IV400" s="92"/>
      <c r="IW400" s="92"/>
      <c r="IX400" s="92"/>
      <c r="IY400" s="92"/>
      <c r="IZ400" s="92"/>
      <c r="JA400" s="92"/>
      <c r="JB400" s="92"/>
      <c r="JC400" s="92"/>
      <c r="JD400" s="92"/>
      <c r="JE400" s="92"/>
      <c r="JF400" s="92"/>
      <c r="JG400" s="92"/>
      <c r="JH400" s="92"/>
      <c r="JI400" s="92"/>
      <c r="JJ400" s="92"/>
      <c r="JK400" s="92"/>
      <c r="JL400" s="92"/>
      <c r="JM400" s="92"/>
      <c r="JN400" s="92"/>
      <c r="JO400" s="92"/>
      <c r="JP400" s="92"/>
      <c r="JQ400" s="92"/>
      <c r="JR400" s="92"/>
      <c r="JS400" s="92"/>
      <c r="JT400" s="92"/>
      <c r="JU400" s="92"/>
      <c r="JV400" s="92"/>
      <c r="JW400" s="92"/>
      <c r="JX400" s="92"/>
      <c r="JY400" s="92"/>
      <c r="JZ400" s="92"/>
      <c r="KA400" s="92"/>
      <c r="KB400" s="92"/>
      <c r="KC400" s="92"/>
      <c r="KD400" s="92"/>
      <c r="KE400" s="92"/>
      <c r="KF400" s="92"/>
      <c r="KG400" s="92"/>
      <c r="KH400" s="92"/>
      <c r="KI400" s="92"/>
      <c r="KJ400" s="92"/>
      <c r="KK400" s="92"/>
      <c r="KL400" s="92"/>
      <c r="KM400" s="92"/>
      <c r="KN400" s="92"/>
      <c r="KO400" s="92"/>
      <c r="KP400" s="92"/>
      <c r="KQ400" s="92"/>
      <c r="KR400" s="92"/>
      <c r="KS400" s="92"/>
      <c r="KT400" s="92"/>
      <c r="KU400" s="92"/>
      <c r="KV400" s="92"/>
      <c r="KW400" s="92"/>
      <c r="KX400" s="92"/>
      <c r="KY400" s="92"/>
      <c r="KZ400" s="92"/>
      <c r="LA400" s="92"/>
      <c r="LB400" s="92"/>
      <c r="LC400" s="92"/>
      <c r="LD400" s="92"/>
      <c r="LE400" s="92"/>
      <c r="LF400" s="92"/>
      <c r="LG400" s="92"/>
      <c r="LH400" s="92"/>
      <c r="LI400" s="92"/>
      <c r="LJ400" s="92"/>
      <c r="LK400" s="92"/>
      <c r="LL400" s="92"/>
      <c r="LM400" s="92"/>
      <c r="LN400" s="92"/>
      <c r="LO400" s="92"/>
      <c r="LP400" s="92"/>
      <c r="LQ400" s="92"/>
      <c r="LR400" s="92"/>
      <c r="LS400" s="92"/>
      <c r="LT400" s="92"/>
      <c r="LU400" s="92"/>
      <c r="LV400" s="92"/>
      <c r="LW400" s="92"/>
      <c r="LX400" s="92"/>
      <c r="LY400" s="92"/>
      <c r="LZ400" s="92"/>
      <c r="MA400" s="92"/>
      <c r="MB400" s="92"/>
      <c r="MC400" s="92"/>
      <c r="MD400" s="92"/>
      <c r="ME400" s="92"/>
      <c r="MF400" s="92"/>
      <c r="MG400" s="92"/>
      <c r="MH400" s="92"/>
      <c r="MI400" s="92"/>
      <c r="MJ400" s="92"/>
      <c r="MK400" s="92"/>
      <c r="ML400" s="92"/>
      <c r="MM400" s="92"/>
      <c r="MN400" s="92"/>
      <c r="MO400" s="92"/>
      <c r="MP400" s="92"/>
      <c r="MQ400" s="92"/>
      <c r="MR400" s="92"/>
      <c r="MS400" s="92"/>
      <c r="MT400" s="92"/>
      <c r="MU400" s="92"/>
      <c r="MV400" s="92"/>
      <c r="MW400" s="92"/>
      <c r="MX400" s="92"/>
      <c r="MY400" s="92"/>
      <c r="MZ400" s="92"/>
      <c r="NA400" s="92"/>
      <c r="NB400" s="92"/>
      <c r="NC400" s="92"/>
      <c r="ND400" s="92"/>
      <c r="NE400" s="92"/>
      <c r="NF400" s="92"/>
      <c r="NG400" s="92"/>
      <c r="NH400" s="92"/>
      <c r="NI400" s="92"/>
      <c r="NJ400" s="92"/>
      <c r="NK400" s="92"/>
      <c r="NL400" s="92"/>
      <c r="NM400" s="92"/>
      <c r="NN400" s="92"/>
      <c r="NO400" s="92"/>
      <c r="NP400" s="92"/>
      <c r="NQ400" s="92"/>
      <c r="NR400" s="92"/>
      <c r="NS400" s="92"/>
      <c r="NT400" s="92"/>
      <c r="NU400" s="92"/>
      <c r="NV400" s="92"/>
      <c r="NW400" s="92"/>
      <c r="NX400" s="92"/>
      <c r="NY400" s="92"/>
      <c r="NZ400" s="92"/>
      <c r="OA400" s="92"/>
      <c r="OB400" s="92"/>
      <c r="OC400" s="92"/>
      <c r="OD400" s="92"/>
      <c r="OE400" s="92"/>
      <c r="OF400" s="92"/>
      <c r="OG400" s="92"/>
      <c r="OH400" s="92"/>
      <c r="OI400" s="92"/>
      <c r="OJ400" s="92"/>
      <c r="OK400" s="92"/>
      <c r="OL400" s="92"/>
      <c r="OM400" s="92"/>
      <c r="ON400" s="92"/>
      <c r="OO400" s="92"/>
      <c r="OP400" s="92"/>
      <c r="OQ400" s="92"/>
      <c r="OR400" s="92"/>
      <c r="OS400" s="92"/>
      <c r="OT400" s="92"/>
      <c r="OU400" s="92"/>
      <c r="OV400" s="92"/>
      <c r="OW400" s="92"/>
      <c r="OX400" s="92"/>
      <c r="OY400" s="92"/>
      <c r="OZ400" s="92"/>
      <c r="PA400" s="92"/>
      <c r="PB400" s="92"/>
      <c r="PC400" s="92"/>
      <c r="PD400" s="92"/>
      <c r="PE400" s="92"/>
      <c r="PF400" s="92"/>
      <c r="PG400" s="92"/>
      <c r="PH400" s="92"/>
      <c r="PI400" s="92"/>
      <c r="PJ400" s="92"/>
      <c r="PK400" s="92"/>
      <c r="PL400" s="92"/>
      <c r="PM400" s="92"/>
      <c r="PN400" s="92"/>
      <c r="PO400" s="92"/>
      <c r="PP400" s="92"/>
      <c r="PQ400" s="92"/>
      <c r="PR400" s="92"/>
      <c r="PS400" s="92"/>
      <c r="PT400" s="92"/>
      <c r="PU400" s="92"/>
      <c r="PV400" s="92"/>
      <c r="PW400" s="92"/>
      <c r="PX400" s="92"/>
      <c r="PY400" s="92"/>
      <c r="PZ400" s="92"/>
      <c r="QA400" s="92"/>
      <c r="QB400" s="92"/>
      <c r="QC400" s="92"/>
      <c r="QD400" s="92"/>
      <c r="QE400" s="92"/>
      <c r="QF400" s="92"/>
      <c r="QG400" s="92"/>
      <c r="QH400" s="92"/>
      <c r="QI400" s="92"/>
      <c r="QJ400" s="92"/>
      <c r="QK400" s="92"/>
      <c r="QL400" s="92"/>
      <c r="QM400" s="92"/>
      <c r="QN400" s="92"/>
      <c r="QO400" s="92"/>
      <c r="QP400" s="92"/>
      <c r="QQ400" s="92"/>
      <c r="QR400" s="92"/>
      <c r="QS400" s="92"/>
      <c r="QT400" s="92"/>
      <c r="QU400" s="92"/>
      <c r="QV400" s="92"/>
      <c r="QW400" s="92"/>
      <c r="QX400" s="92"/>
      <c r="QY400" s="92"/>
      <c r="QZ400" s="92"/>
      <c r="RA400" s="92"/>
      <c r="RB400" s="92"/>
      <c r="RC400" s="92"/>
      <c r="RD400" s="92"/>
      <c r="RE400" s="92"/>
      <c r="RF400" s="92"/>
      <c r="RG400" s="92"/>
      <c r="RH400" s="92"/>
      <c r="RI400" s="92"/>
      <c r="RJ400" s="92"/>
      <c r="RK400" s="92"/>
      <c r="RL400" s="92"/>
      <c r="RM400" s="92"/>
      <c r="RN400" s="92"/>
      <c r="RO400" s="92"/>
      <c r="RP400" s="92"/>
      <c r="RQ400" s="92"/>
      <c r="RR400" s="92"/>
      <c r="RS400" s="92"/>
      <c r="RT400" s="92"/>
      <c r="RU400" s="92"/>
      <c r="RV400" s="92"/>
      <c r="RW400" s="92"/>
      <c r="RX400" s="92"/>
      <c r="RY400" s="92"/>
      <c r="RZ400" s="92"/>
      <c r="SA400" s="92"/>
      <c r="SB400" s="92"/>
      <c r="SC400" s="92"/>
      <c r="SD400" s="92"/>
      <c r="SE400" s="92"/>
      <c r="SF400" s="92"/>
      <c r="SG400" s="92"/>
      <c r="SH400" s="92"/>
      <c r="SI400" s="92"/>
      <c r="SJ400" s="92"/>
      <c r="SK400" s="92"/>
      <c r="SL400" s="92"/>
      <c r="SM400" s="92"/>
      <c r="SN400" s="92"/>
      <c r="SO400" s="92"/>
      <c r="SP400" s="92"/>
      <c r="SQ400" s="92"/>
      <c r="SR400" s="92"/>
      <c r="SS400" s="92"/>
      <c r="ST400" s="92"/>
      <c r="SU400" s="92"/>
      <c r="SV400" s="92"/>
      <c r="SW400" s="92"/>
      <c r="SX400" s="92"/>
      <c r="SY400" s="92"/>
      <c r="SZ400" s="92"/>
      <c r="TA400" s="92"/>
      <c r="TB400" s="92"/>
      <c r="TC400" s="92"/>
      <c r="TD400" s="92"/>
      <c r="TE400" s="92"/>
      <c r="TF400" s="92"/>
      <c r="TG400" s="92"/>
      <c r="TH400" s="92"/>
      <c r="TI400" s="92"/>
      <c r="TJ400" s="92"/>
      <c r="TK400" s="92"/>
      <c r="TL400" s="92"/>
      <c r="TM400" s="92"/>
      <c r="TN400" s="92"/>
      <c r="TO400" s="92"/>
      <c r="TP400" s="92"/>
      <c r="TQ400" s="92"/>
      <c r="TR400" s="92"/>
      <c r="TS400" s="92"/>
      <c r="TT400" s="92"/>
      <c r="TU400" s="92"/>
      <c r="TV400" s="92"/>
      <c r="TW400" s="92"/>
      <c r="TX400" s="92"/>
      <c r="TY400" s="92"/>
      <c r="TZ400" s="92"/>
      <c r="UA400" s="92"/>
      <c r="UB400" s="92"/>
      <c r="UC400" s="92"/>
      <c r="UD400" s="92"/>
      <c r="UE400" s="92"/>
      <c r="UF400" s="92"/>
      <c r="UG400" s="92"/>
      <c r="UH400" s="92"/>
      <c r="UI400" s="92"/>
      <c r="UJ400" s="92"/>
      <c r="UK400" s="92"/>
      <c r="UL400" s="92"/>
      <c r="UM400" s="92"/>
      <c r="UN400" s="92"/>
      <c r="UO400" s="92"/>
      <c r="UP400" s="92"/>
      <c r="UQ400" s="92"/>
      <c r="UR400" s="92"/>
      <c r="US400" s="92"/>
      <c r="UT400" s="92"/>
      <c r="UU400" s="92"/>
      <c r="UV400" s="92"/>
      <c r="UW400" s="92"/>
      <c r="UX400" s="92"/>
      <c r="UY400" s="92"/>
      <c r="UZ400" s="92"/>
      <c r="VA400" s="92"/>
      <c r="VB400" s="92"/>
      <c r="VC400" s="92"/>
      <c r="VD400" s="92"/>
      <c r="VE400" s="92"/>
      <c r="VF400" s="92"/>
      <c r="VG400" s="92"/>
      <c r="VH400" s="92"/>
      <c r="VI400" s="92"/>
      <c r="VJ400" s="92"/>
      <c r="VK400" s="92"/>
      <c r="VL400" s="92"/>
      <c r="VM400" s="92"/>
      <c r="VN400" s="92"/>
      <c r="VO400" s="92"/>
      <c r="VP400" s="92"/>
      <c r="VQ400" s="92"/>
      <c r="VR400" s="92"/>
      <c r="VS400" s="92"/>
      <c r="VT400" s="92"/>
      <c r="VU400" s="92"/>
      <c r="VV400" s="92"/>
      <c r="VW400" s="92"/>
      <c r="VX400" s="92"/>
      <c r="VY400" s="92"/>
      <c r="VZ400" s="92"/>
      <c r="WA400" s="92"/>
      <c r="WB400" s="92"/>
      <c r="WC400" s="92"/>
      <c r="WD400" s="92"/>
      <c r="WE400" s="92"/>
      <c r="WF400" s="92"/>
      <c r="WG400" s="92"/>
      <c r="WH400" s="92"/>
      <c r="WI400" s="92"/>
      <c r="WJ400" s="92"/>
      <c r="WK400" s="92"/>
      <c r="WL400" s="92"/>
      <c r="WM400" s="92"/>
      <c r="WN400" s="92"/>
      <c r="WO400" s="92"/>
      <c r="WP400" s="92"/>
      <c r="WQ400" s="92"/>
      <c r="WR400" s="92"/>
      <c r="WS400" s="92"/>
      <c r="WT400" s="92"/>
      <c r="WU400" s="92"/>
      <c r="WV400" s="92"/>
      <c r="WW400" s="92"/>
      <c r="WX400" s="92"/>
      <c r="WY400" s="92"/>
      <c r="WZ400" s="92"/>
      <c r="XA400" s="92"/>
      <c r="XB400" s="92"/>
      <c r="XC400" s="92"/>
      <c r="XD400" s="92"/>
      <c r="XE400" s="92"/>
      <c r="XF400" s="92"/>
      <c r="XG400" s="92"/>
      <c r="XH400" s="92"/>
      <c r="XI400" s="92"/>
      <c r="XJ400" s="92"/>
      <c r="XK400" s="92"/>
      <c r="XL400" s="92"/>
      <c r="XM400" s="92"/>
      <c r="XN400" s="92"/>
      <c r="XO400" s="92"/>
      <c r="XP400" s="92"/>
      <c r="XQ400" s="92"/>
      <c r="XR400" s="92"/>
      <c r="XS400" s="92"/>
      <c r="XT400" s="92"/>
      <c r="XU400" s="92"/>
      <c r="XV400" s="92"/>
      <c r="XW400" s="92"/>
      <c r="XX400" s="92"/>
      <c r="XY400" s="92"/>
      <c r="XZ400" s="92"/>
      <c r="YA400" s="92"/>
      <c r="YB400" s="92"/>
      <c r="YC400" s="92"/>
      <c r="YD400" s="92"/>
      <c r="YE400" s="92"/>
      <c r="YF400" s="92"/>
      <c r="YG400" s="92"/>
      <c r="YH400" s="92"/>
      <c r="YI400" s="92"/>
      <c r="YJ400" s="92"/>
      <c r="YK400" s="92"/>
      <c r="YL400" s="92"/>
      <c r="YM400" s="92"/>
      <c r="YN400" s="92"/>
      <c r="YO400" s="92"/>
      <c r="YP400" s="92"/>
      <c r="YQ400" s="92"/>
      <c r="YR400" s="92"/>
      <c r="YS400" s="92"/>
      <c r="YT400" s="92"/>
      <c r="YU400" s="92"/>
      <c r="YV400" s="92"/>
      <c r="YW400" s="92"/>
      <c r="YX400" s="92"/>
      <c r="YY400" s="92"/>
      <c r="YZ400" s="92"/>
      <c r="ZA400" s="92"/>
      <c r="ZB400" s="92"/>
      <c r="ZC400" s="92"/>
      <c r="ZD400" s="92"/>
      <c r="ZE400" s="92"/>
      <c r="ZF400" s="92"/>
      <c r="ZG400" s="92"/>
      <c r="ZH400" s="92"/>
      <c r="ZI400" s="92"/>
      <c r="ZJ400" s="92"/>
      <c r="ZK400" s="92"/>
      <c r="ZL400" s="92"/>
      <c r="ZM400" s="92"/>
      <c r="ZN400" s="92"/>
      <c r="ZO400" s="92"/>
      <c r="ZP400" s="92"/>
      <c r="ZQ400" s="92"/>
      <c r="ZR400" s="92"/>
      <c r="ZS400" s="92"/>
      <c r="ZT400" s="92"/>
      <c r="ZU400" s="92"/>
      <c r="ZV400" s="92"/>
      <c r="ZW400" s="92"/>
      <c r="ZX400" s="92"/>
      <c r="ZY400" s="92"/>
      <c r="ZZ400" s="92"/>
      <c r="AAA400" s="92"/>
      <c r="AAB400" s="92"/>
      <c r="AAC400" s="92"/>
      <c r="AAD400" s="92"/>
      <c r="AAE400" s="92"/>
      <c r="AAF400" s="92"/>
      <c r="AAG400" s="92"/>
      <c r="AAH400" s="92"/>
      <c r="AAI400" s="92"/>
      <c r="AAJ400" s="92"/>
      <c r="AAK400" s="92"/>
      <c r="AAL400" s="92"/>
      <c r="AAM400" s="92"/>
      <c r="AAN400" s="92"/>
      <c r="AAO400" s="92"/>
      <c r="AAP400" s="92"/>
      <c r="AAQ400" s="92"/>
      <c r="AAR400" s="92"/>
      <c r="AAS400" s="92"/>
      <c r="AAT400" s="92"/>
      <c r="AAU400" s="92"/>
      <c r="AAV400" s="92"/>
      <c r="AAW400" s="92"/>
      <c r="AAX400" s="92"/>
      <c r="AAY400" s="92"/>
      <c r="AAZ400" s="92"/>
      <c r="ABA400" s="92"/>
      <c r="ABB400" s="92"/>
      <c r="ABC400" s="92"/>
      <c r="ABD400" s="92"/>
      <c r="ABE400" s="92"/>
      <c r="ABF400" s="92"/>
      <c r="ABG400" s="92"/>
      <c r="ABH400" s="92"/>
      <c r="ABI400" s="92"/>
      <c r="ABJ400" s="92"/>
      <c r="ABK400" s="92"/>
      <c r="ABL400" s="92"/>
      <c r="ABM400" s="92"/>
      <c r="ABN400" s="92"/>
      <c r="ABO400" s="92"/>
      <c r="ABP400" s="92"/>
      <c r="ABQ400" s="92"/>
      <c r="ABR400" s="92"/>
      <c r="ABS400" s="92"/>
      <c r="ABT400" s="92"/>
      <c r="ABU400" s="92"/>
      <c r="ABV400" s="92"/>
      <c r="ABW400" s="92"/>
      <c r="ABX400" s="92"/>
      <c r="ABY400" s="92"/>
      <c r="ABZ400" s="92"/>
      <c r="ACA400" s="92"/>
      <c r="ACB400" s="92"/>
      <c r="ACC400" s="92"/>
      <c r="ACD400" s="92"/>
      <c r="ACE400" s="92"/>
      <c r="ACF400" s="92"/>
      <c r="ACG400" s="92"/>
      <c r="ACH400" s="92"/>
      <c r="ACI400" s="92"/>
      <c r="ACJ400" s="92"/>
      <c r="ACK400" s="92"/>
      <c r="ACL400" s="92"/>
      <c r="ACM400" s="92"/>
      <c r="ACN400" s="92"/>
      <c r="ACO400" s="92"/>
      <c r="ACP400" s="92"/>
      <c r="ACQ400" s="92"/>
      <c r="ACR400" s="92"/>
      <c r="ACS400" s="92"/>
      <c r="ACT400" s="92"/>
      <c r="ACU400" s="92"/>
      <c r="ACV400" s="92"/>
      <c r="ACW400" s="92"/>
      <c r="ACX400" s="92"/>
      <c r="ACY400" s="92"/>
      <c r="ACZ400" s="92"/>
      <c r="ADA400" s="92"/>
      <c r="ADB400" s="92"/>
      <c r="ADC400" s="92"/>
      <c r="ADD400" s="92"/>
      <c r="ADE400" s="92"/>
      <c r="ADF400" s="92"/>
      <c r="ADG400" s="92"/>
      <c r="ADH400" s="92"/>
      <c r="ADI400" s="92"/>
      <c r="ADJ400" s="92"/>
      <c r="ADK400" s="92"/>
      <c r="ADL400" s="92"/>
      <c r="ADM400" s="92"/>
      <c r="ADN400" s="92"/>
      <c r="ADO400" s="92"/>
      <c r="ADP400" s="92"/>
      <c r="ADQ400" s="92"/>
      <c r="ADR400" s="92"/>
      <c r="ADS400" s="92"/>
      <c r="ADT400" s="92"/>
      <c r="ADU400" s="92"/>
      <c r="ADV400" s="92"/>
      <c r="ADW400" s="92"/>
      <c r="ADX400" s="92"/>
      <c r="ADY400" s="92"/>
      <c r="ADZ400" s="92"/>
      <c r="AEA400" s="92"/>
      <c r="AEB400" s="92"/>
      <c r="AEC400" s="92"/>
      <c r="AED400" s="92"/>
      <c r="AEE400" s="92"/>
      <c r="AEF400" s="92"/>
      <c r="AEG400" s="92"/>
      <c r="AEH400" s="92"/>
      <c r="AEI400" s="92"/>
      <c r="AEJ400" s="92"/>
      <c r="AEK400" s="92"/>
      <c r="AEL400" s="92"/>
      <c r="AEM400" s="92"/>
      <c r="AEN400" s="92"/>
      <c r="AEO400" s="92"/>
      <c r="AEP400" s="92"/>
      <c r="AEQ400" s="92"/>
      <c r="AER400" s="92"/>
      <c r="AES400" s="92"/>
      <c r="AET400" s="92"/>
      <c r="AEU400" s="92"/>
      <c r="AEV400" s="92"/>
      <c r="AEW400" s="92"/>
      <c r="AEX400" s="92"/>
      <c r="AEY400" s="92"/>
      <c r="AEZ400" s="92"/>
      <c r="AFA400" s="92"/>
      <c r="AFB400" s="92"/>
      <c r="AFC400" s="92"/>
      <c r="AFD400" s="92"/>
      <c r="AFE400" s="92"/>
      <c r="AFF400" s="92"/>
      <c r="AFG400" s="92"/>
      <c r="AFH400" s="92"/>
      <c r="AFI400" s="92"/>
      <c r="AFJ400" s="92"/>
      <c r="AFK400" s="92"/>
      <c r="AFL400" s="92"/>
      <c r="AFM400" s="92"/>
      <c r="AFN400" s="92"/>
      <c r="AFO400" s="92"/>
      <c r="AFP400" s="92"/>
      <c r="AFQ400" s="92"/>
      <c r="AFR400" s="92"/>
      <c r="AFS400" s="92"/>
      <c r="AFT400" s="92"/>
      <c r="AFU400" s="92"/>
      <c r="AFV400" s="92"/>
      <c r="AFW400" s="92"/>
      <c r="AFX400" s="92"/>
      <c r="AFY400" s="92"/>
      <c r="AFZ400" s="92"/>
      <c r="AGA400" s="92"/>
      <c r="AGB400" s="92"/>
      <c r="AGC400" s="92"/>
      <c r="AGD400" s="92"/>
      <c r="AGE400" s="92"/>
      <c r="AGF400" s="92"/>
      <c r="AGG400" s="92"/>
      <c r="AGH400" s="92"/>
      <c r="AGI400" s="92"/>
      <c r="AGJ400" s="92"/>
      <c r="AGK400" s="92"/>
      <c r="AGL400" s="92"/>
      <c r="AGM400" s="92"/>
      <c r="AGN400" s="92"/>
      <c r="AGO400" s="92"/>
      <c r="AGP400" s="92"/>
      <c r="AGQ400" s="92"/>
      <c r="AGR400" s="92"/>
      <c r="AGS400" s="92"/>
      <c r="AGT400" s="92"/>
      <c r="AGU400" s="92"/>
      <c r="AGV400" s="92"/>
      <c r="AGW400" s="92"/>
      <c r="AGX400" s="92"/>
      <c r="AGY400" s="92"/>
      <c r="AGZ400" s="92"/>
      <c r="AHA400" s="92"/>
      <c r="AHB400" s="92"/>
      <c r="AHC400" s="92"/>
      <c r="AHD400" s="92"/>
      <c r="AHE400" s="92"/>
      <c r="AHF400" s="92"/>
      <c r="AHG400" s="92"/>
      <c r="AHH400" s="92"/>
      <c r="AHI400" s="92"/>
      <c r="AHJ400" s="92"/>
      <c r="AHK400" s="92"/>
      <c r="AHL400" s="92"/>
      <c r="AHM400" s="92"/>
      <c r="AHN400" s="92"/>
      <c r="AHO400" s="92"/>
      <c r="AHP400" s="92"/>
      <c r="AHQ400" s="92"/>
      <c r="AHR400" s="92"/>
      <c r="AHS400" s="92"/>
      <c r="AHT400" s="92"/>
      <c r="AHU400" s="92"/>
      <c r="AHV400" s="92"/>
      <c r="AHW400" s="92"/>
      <c r="AHX400" s="92"/>
      <c r="AHY400" s="92"/>
      <c r="AHZ400" s="92"/>
      <c r="AIA400" s="92"/>
      <c r="AIB400" s="92"/>
      <c r="AIC400" s="92"/>
      <c r="AID400" s="92"/>
      <c r="AIE400" s="92"/>
      <c r="AIF400" s="92"/>
      <c r="AIG400" s="92"/>
      <c r="AIH400" s="92"/>
      <c r="AII400" s="92"/>
      <c r="AIJ400" s="92"/>
      <c r="AIK400" s="92"/>
      <c r="AIL400" s="92"/>
      <c r="AIM400" s="92"/>
      <c r="AIN400" s="92"/>
      <c r="AIO400" s="92"/>
      <c r="AIP400" s="92"/>
      <c r="AIQ400" s="92"/>
      <c r="AIR400" s="92"/>
      <c r="AIS400" s="92"/>
      <c r="AIT400" s="92"/>
      <c r="AIU400" s="92"/>
      <c r="AIV400" s="92"/>
      <c r="AIW400" s="92"/>
      <c r="AIX400" s="92"/>
      <c r="AIY400" s="92"/>
      <c r="AIZ400" s="92"/>
      <c r="AJA400" s="92"/>
      <c r="AJB400" s="92"/>
      <c r="AJC400" s="92"/>
      <c r="AJD400" s="92"/>
      <c r="AJE400" s="92"/>
      <c r="AJF400" s="92"/>
      <c r="AJG400" s="92"/>
      <c r="AJH400" s="92"/>
      <c r="AJI400" s="92"/>
      <c r="AJJ400" s="92"/>
      <c r="AJK400" s="92"/>
    </row>
    <row r="401" spans="1:947" s="515" customFormat="1" ht="12.75" customHeight="1">
      <c r="A401" s="93"/>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c r="CM401" s="92"/>
      <c r="CN401" s="92"/>
      <c r="CO401" s="92"/>
      <c r="CP401" s="92"/>
      <c r="CQ401" s="92"/>
      <c r="CR401" s="92"/>
      <c r="CS401" s="92"/>
      <c r="CT401" s="92"/>
      <c r="CU401" s="92"/>
      <c r="CV401" s="92"/>
      <c r="CW401" s="92"/>
      <c r="CX401" s="92"/>
      <c r="CY401" s="92"/>
      <c r="CZ401" s="92"/>
      <c r="DA401" s="92"/>
      <c r="DB401" s="92"/>
      <c r="DC401" s="92"/>
      <c r="DD401" s="92"/>
      <c r="DE401" s="92"/>
      <c r="DF401" s="92"/>
      <c r="DG401" s="92"/>
      <c r="DH401" s="92"/>
      <c r="DI401" s="92"/>
      <c r="DJ401" s="92"/>
      <c r="DK401" s="92"/>
      <c r="DL401" s="92"/>
      <c r="DM401" s="92"/>
      <c r="DN401" s="92"/>
      <c r="DO401" s="92"/>
      <c r="DP401" s="92"/>
      <c r="DQ401" s="92"/>
      <c r="DR401" s="92"/>
      <c r="DS401" s="92"/>
      <c r="DT401" s="92"/>
      <c r="DU401" s="92"/>
      <c r="DV401" s="92"/>
      <c r="DW401" s="92"/>
      <c r="DX401" s="92"/>
      <c r="DY401" s="92"/>
      <c r="DZ401" s="92"/>
      <c r="EA401" s="92"/>
      <c r="EB401" s="92"/>
      <c r="EC401" s="92"/>
      <c r="ED401" s="92"/>
      <c r="EE401" s="92"/>
      <c r="EF401" s="92"/>
      <c r="EG401" s="92"/>
      <c r="EH401" s="92"/>
      <c r="EI401" s="92"/>
      <c r="EJ401" s="92"/>
      <c r="EK401" s="92"/>
      <c r="EL401" s="92"/>
      <c r="EM401" s="92"/>
      <c r="EN401" s="92"/>
      <c r="EO401" s="92"/>
      <c r="EP401" s="92"/>
      <c r="EQ401" s="92"/>
      <c r="ER401" s="92"/>
      <c r="ES401" s="92"/>
      <c r="ET401" s="92"/>
      <c r="EU401" s="92"/>
      <c r="EV401" s="92"/>
      <c r="EW401" s="92"/>
      <c r="EX401" s="92"/>
      <c r="EY401" s="92"/>
      <c r="EZ401" s="92"/>
      <c r="FA401" s="92"/>
      <c r="FB401" s="92"/>
      <c r="FC401" s="92"/>
      <c r="FD401" s="92"/>
      <c r="FE401" s="92"/>
      <c r="FF401" s="92"/>
      <c r="FG401" s="92"/>
      <c r="FH401" s="92"/>
      <c r="FI401" s="92"/>
      <c r="FJ401" s="92"/>
      <c r="FK401" s="92"/>
      <c r="FL401" s="92"/>
      <c r="FM401" s="92"/>
      <c r="FN401" s="92"/>
      <c r="FO401" s="92"/>
      <c r="FP401" s="92"/>
      <c r="FQ401" s="92"/>
      <c r="FR401" s="92"/>
      <c r="FS401" s="92"/>
      <c r="FT401" s="92"/>
      <c r="FU401" s="92"/>
      <c r="FV401" s="92"/>
      <c r="FW401" s="92"/>
      <c r="FX401" s="92"/>
      <c r="FY401" s="92"/>
      <c r="FZ401" s="92"/>
      <c r="GA401" s="92"/>
      <c r="GB401" s="92"/>
      <c r="GC401" s="92"/>
      <c r="GD401" s="92"/>
      <c r="GE401" s="92"/>
      <c r="GF401" s="92"/>
      <c r="GG401" s="92"/>
      <c r="GH401" s="92"/>
      <c r="GI401" s="92"/>
      <c r="GJ401" s="92"/>
      <c r="GK401" s="92"/>
      <c r="GL401" s="92"/>
      <c r="GM401" s="92"/>
      <c r="GN401" s="92"/>
      <c r="GO401" s="92"/>
      <c r="GP401" s="92"/>
      <c r="GQ401" s="92"/>
      <c r="GR401" s="92"/>
      <c r="GS401" s="92"/>
      <c r="GT401" s="92"/>
      <c r="GU401" s="92"/>
      <c r="GV401" s="92"/>
      <c r="GW401" s="92"/>
      <c r="GX401" s="92"/>
      <c r="GY401" s="92"/>
      <c r="GZ401" s="92"/>
      <c r="HA401" s="92"/>
      <c r="HB401" s="92"/>
      <c r="HC401" s="92"/>
      <c r="HD401" s="92"/>
      <c r="HE401" s="92"/>
      <c r="HF401" s="92"/>
      <c r="HG401" s="92"/>
      <c r="HH401" s="92"/>
      <c r="HI401" s="92"/>
      <c r="HJ401" s="92"/>
      <c r="HK401" s="92"/>
      <c r="HL401" s="92"/>
      <c r="HM401" s="92"/>
      <c r="HN401" s="92"/>
      <c r="HO401" s="92"/>
      <c r="HP401" s="92"/>
      <c r="HQ401" s="92"/>
      <c r="HR401" s="92"/>
      <c r="HS401" s="92"/>
      <c r="HT401" s="92"/>
      <c r="HU401" s="92"/>
      <c r="HV401" s="92"/>
      <c r="HW401" s="92"/>
      <c r="HX401" s="92"/>
      <c r="HY401" s="92"/>
      <c r="HZ401" s="92"/>
      <c r="IA401" s="92"/>
      <c r="IB401" s="92"/>
      <c r="IC401" s="92"/>
      <c r="ID401" s="92"/>
      <c r="IE401" s="92"/>
      <c r="IF401" s="92"/>
      <c r="IG401" s="92"/>
      <c r="IH401" s="92"/>
      <c r="II401" s="92"/>
      <c r="IJ401" s="92"/>
      <c r="IK401" s="92"/>
      <c r="IL401" s="92"/>
      <c r="IM401" s="92"/>
      <c r="IN401" s="92"/>
      <c r="IO401" s="92"/>
      <c r="IP401" s="92"/>
      <c r="IQ401" s="92"/>
      <c r="IR401" s="92"/>
      <c r="IS401" s="92"/>
      <c r="IT401" s="92"/>
      <c r="IU401" s="92"/>
      <c r="IV401" s="92"/>
      <c r="IW401" s="92"/>
      <c r="IX401" s="92"/>
      <c r="IY401" s="92"/>
      <c r="IZ401" s="92"/>
      <c r="JA401" s="92"/>
      <c r="JB401" s="92"/>
      <c r="JC401" s="92"/>
      <c r="JD401" s="92"/>
      <c r="JE401" s="92"/>
      <c r="JF401" s="92"/>
      <c r="JG401" s="92"/>
      <c r="JH401" s="92"/>
      <c r="JI401" s="92"/>
      <c r="JJ401" s="92"/>
      <c r="JK401" s="92"/>
      <c r="JL401" s="92"/>
      <c r="JM401" s="92"/>
      <c r="JN401" s="92"/>
      <c r="JO401" s="92"/>
      <c r="JP401" s="92"/>
      <c r="JQ401" s="92"/>
      <c r="JR401" s="92"/>
      <c r="JS401" s="92"/>
      <c r="JT401" s="92"/>
      <c r="JU401" s="92"/>
      <c r="JV401" s="92"/>
      <c r="JW401" s="92"/>
      <c r="JX401" s="92"/>
      <c r="JY401" s="92"/>
      <c r="JZ401" s="92"/>
      <c r="KA401" s="92"/>
      <c r="KB401" s="92"/>
      <c r="KC401" s="92"/>
      <c r="KD401" s="92"/>
      <c r="KE401" s="92"/>
      <c r="KF401" s="92"/>
      <c r="KG401" s="92"/>
      <c r="KH401" s="92"/>
      <c r="KI401" s="92"/>
      <c r="KJ401" s="92"/>
      <c r="KK401" s="92"/>
      <c r="KL401" s="92"/>
      <c r="KM401" s="92"/>
      <c r="KN401" s="92"/>
      <c r="KO401" s="92"/>
      <c r="KP401" s="92"/>
      <c r="KQ401" s="92"/>
      <c r="KR401" s="92"/>
      <c r="KS401" s="92"/>
      <c r="KT401" s="92"/>
      <c r="KU401" s="92"/>
      <c r="KV401" s="92"/>
      <c r="KW401" s="92"/>
      <c r="KX401" s="92"/>
      <c r="KY401" s="92"/>
      <c r="KZ401" s="92"/>
      <c r="LA401" s="92"/>
      <c r="LB401" s="92"/>
      <c r="LC401" s="92"/>
      <c r="LD401" s="92"/>
      <c r="LE401" s="92"/>
      <c r="LF401" s="92"/>
      <c r="LG401" s="92"/>
      <c r="LH401" s="92"/>
      <c r="LI401" s="92"/>
      <c r="LJ401" s="92"/>
      <c r="LK401" s="92"/>
      <c r="LL401" s="92"/>
      <c r="LM401" s="92"/>
      <c r="LN401" s="92"/>
      <c r="LO401" s="92"/>
      <c r="LP401" s="92"/>
      <c r="LQ401" s="92"/>
      <c r="LR401" s="92"/>
      <c r="LS401" s="92"/>
      <c r="LT401" s="92"/>
      <c r="LU401" s="92"/>
      <c r="LV401" s="92"/>
      <c r="LW401" s="92"/>
      <c r="LX401" s="92"/>
      <c r="LY401" s="92"/>
      <c r="LZ401" s="92"/>
      <c r="MA401" s="92"/>
      <c r="MB401" s="92"/>
      <c r="MC401" s="92"/>
      <c r="MD401" s="92"/>
      <c r="ME401" s="92"/>
      <c r="MF401" s="92"/>
      <c r="MG401" s="92"/>
      <c r="MH401" s="92"/>
      <c r="MI401" s="92"/>
      <c r="MJ401" s="92"/>
      <c r="MK401" s="92"/>
      <c r="ML401" s="92"/>
      <c r="MM401" s="92"/>
      <c r="MN401" s="92"/>
      <c r="MO401" s="92"/>
      <c r="MP401" s="92"/>
      <c r="MQ401" s="92"/>
      <c r="MR401" s="92"/>
      <c r="MS401" s="92"/>
      <c r="MT401" s="92"/>
      <c r="MU401" s="92"/>
      <c r="MV401" s="92"/>
      <c r="MW401" s="92"/>
      <c r="MX401" s="92"/>
      <c r="MY401" s="92"/>
      <c r="MZ401" s="92"/>
      <c r="NA401" s="92"/>
      <c r="NB401" s="92"/>
      <c r="NC401" s="92"/>
      <c r="ND401" s="92"/>
      <c r="NE401" s="92"/>
      <c r="NF401" s="92"/>
      <c r="NG401" s="92"/>
      <c r="NH401" s="92"/>
      <c r="NI401" s="92"/>
      <c r="NJ401" s="92"/>
      <c r="NK401" s="92"/>
      <c r="NL401" s="92"/>
      <c r="NM401" s="92"/>
      <c r="NN401" s="92"/>
      <c r="NO401" s="92"/>
      <c r="NP401" s="92"/>
      <c r="NQ401" s="92"/>
      <c r="NR401" s="92"/>
      <c r="NS401" s="92"/>
      <c r="NT401" s="92"/>
      <c r="NU401" s="92"/>
      <c r="NV401" s="92"/>
      <c r="NW401" s="92"/>
      <c r="NX401" s="92"/>
      <c r="NY401" s="92"/>
      <c r="NZ401" s="92"/>
      <c r="OA401" s="92"/>
      <c r="OB401" s="92"/>
      <c r="OC401" s="92"/>
      <c r="OD401" s="92"/>
      <c r="OE401" s="92"/>
      <c r="OF401" s="92"/>
      <c r="OG401" s="92"/>
      <c r="OH401" s="92"/>
      <c r="OI401" s="92"/>
      <c r="OJ401" s="92"/>
      <c r="OK401" s="92"/>
      <c r="OL401" s="92"/>
      <c r="OM401" s="92"/>
      <c r="ON401" s="92"/>
      <c r="OO401" s="92"/>
      <c r="OP401" s="92"/>
      <c r="OQ401" s="92"/>
      <c r="OR401" s="92"/>
      <c r="OS401" s="92"/>
      <c r="OT401" s="92"/>
      <c r="OU401" s="92"/>
      <c r="OV401" s="92"/>
      <c r="OW401" s="92"/>
      <c r="OX401" s="92"/>
      <c r="OY401" s="92"/>
      <c r="OZ401" s="92"/>
      <c r="PA401" s="92"/>
      <c r="PB401" s="92"/>
      <c r="PC401" s="92"/>
      <c r="PD401" s="92"/>
      <c r="PE401" s="92"/>
      <c r="PF401" s="92"/>
      <c r="PG401" s="92"/>
      <c r="PH401" s="92"/>
      <c r="PI401" s="92"/>
      <c r="PJ401" s="92"/>
      <c r="PK401" s="92"/>
      <c r="PL401" s="92"/>
      <c r="PM401" s="92"/>
      <c r="PN401" s="92"/>
      <c r="PO401" s="92"/>
      <c r="PP401" s="92"/>
      <c r="PQ401" s="92"/>
      <c r="PR401" s="92"/>
      <c r="PS401" s="92"/>
      <c r="PT401" s="92"/>
      <c r="PU401" s="92"/>
      <c r="PV401" s="92"/>
      <c r="PW401" s="92"/>
      <c r="PX401" s="92"/>
      <c r="PY401" s="92"/>
      <c r="PZ401" s="92"/>
      <c r="QA401" s="92"/>
      <c r="QB401" s="92"/>
      <c r="QC401" s="92"/>
      <c r="QD401" s="92"/>
      <c r="QE401" s="92"/>
      <c r="QF401" s="92"/>
      <c r="QG401" s="92"/>
      <c r="QH401" s="92"/>
      <c r="QI401" s="92"/>
      <c r="QJ401" s="92"/>
      <c r="QK401" s="92"/>
      <c r="QL401" s="92"/>
      <c r="QM401" s="92"/>
      <c r="QN401" s="92"/>
      <c r="QO401" s="92"/>
      <c r="QP401" s="92"/>
      <c r="QQ401" s="92"/>
      <c r="QR401" s="92"/>
      <c r="QS401" s="92"/>
      <c r="QT401" s="92"/>
      <c r="QU401" s="92"/>
      <c r="QV401" s="92"/>
      <c r="QW401" s="92"/>
      <c r="QX401" s="92"/>
      <c r="QY401" s="92"/>
      <c r="QZ401" s="92"/>
      <c r="RA401" s="92"/>
      <c r="RB401" s="92"/>
      <c r="RC401" s="92"/>
      <c r="RD401" s="92"/>
      <c r="RE401" s="92"/>
      <c r="RF401" s="92"/>
      <c r="RG401" s="92"/>
      <c r="RH401" s="92"/>
      <c r="RI401" s="92"/>
      <c r="RJ401" s="92"/>
      <c r="RK401" s="92"/>
      <c r="RL401" s="92"/>
      <c r="RM401" s="92"/>
      <c r="RN401" s="92"/>
      <c r="RO401" s="92"/>
      <c r="RP401" s="92"/>
      <c r="RQ401" s="92"/>
      <c r="RR401" s="92"/>
      <c r="RS401" s="92"/>
      <c r="RT401" s="92"/>
      <c r="RU401" s="92"/>
      <c r="RV401" s="92"/>
      <c r="RW401" s="92"/>
      <c r="RX401" s="92"/>
      <c r="RY401" s="92"/>
      <c r="RZ401" s="92"/>
      <c r="SA401" s="92"/>
      <c r="SB401" s="92"/>
      <c r="SC401" s="92"/>
      <c r="SD401" s="92"/>
      <c r="SE401" s="92"/>
      <c r="SF401" s="92"/>
      <c r="SG401" s="92"/>
      <c r="SH401" s="92"/>
      <c r="SI401" s="92"/>
      <c r="SJ401" s="92"/>
      <c r="SK401" s="92"/>
      <c r="SL401" s="92"/>
      <c r="SM401" s="92"/>
      <c r="SN401" s="92"/>
      <c r="SO401" s="92"/>
      <c r="SP401" s="92"/>
      <c r="SQ401" s="92"/>
      <c r="SR401" s="92"/>
      <c r="SS401" s="92"/>
      <c r="ST401" s="92"/>
      <c r="SU401" s="92"/>
      <c r="SV401" s="92"/>
      <c r="SW401" s="92"/>
      <c r="SX401" s="92"/>
      <c r="SY401" s="92"/>
      <c r="SZ401" s="92"/>
      <c r="TA401" s="92"/>
      <c r="TB401" s="92"/>
      <c r="TC401" s="92"/>
      <c r="TD401" s="92"/>
      <c r="TE401" s="92"/>
      <c r="TF401" s="92"/>
      <c r="TG401" s="92"/>
      <c r="TH401" s="92"/>
      <c r="TI401" s="92"/>
      <c r="TJ401" s="92"/>
      <c r="TK401" s="92"/>
      <c r="TL401" s="92"/>
      <c r="TM401" s="92"/>
      <c r="TN401" s="92"/>
      <c r="TO401" s="92"/>
      <c r="TP401" s="92"/>
      <c r="TQ401" s="92"/>
      <c r="TR401" s="92"/>
      <c r="TS401" s="92"/>
      <c r="TT401" s="92"/>
      <c r="TU401" s="92"/>
      <c r="TV401" s="92"/>
      <c r="TW401" s="92"/>
      <c r="TX401" s="92"/>
      <c r="TY401" s="92"/>
      <c r="TZ401" s="92"/>
      <c r="UA401" s="92"/>
      <c r="UB401" s="92"/>
      <c r="UC401" s="92"/>
      <c r="UD401" s="92"/>
      <c r="UE401" s="92"/>
      <c r="UF401" s="92"/>
      <c r="UG401" s="92"/>
      <c r="UH401" s="92"/>
      <c r="UI401" s="92"/>
      <c r="UJ401" s="92"/>
      <c r="UK401" s="92"/>
      <c r="UL401" s="92"/>
      <c r="UM401" s="92"/>
      <c r="UN401" s="92"/>
      <c r="UO401" s="92"/>
      <c r="UP401" s="92"/>
      <c r="UQ401" s="92"/>
      <c r="UR401" s="92"/>
      <c r="US401" s="92"/>
      <c r="UT401" s="92"/>
      <c r="UU401" s="92"/>
      <c r="UV401" s="92"/>
      <c r="UW401" s="92"/>
      <c r="UX401" s="92"/>
      <c r="UY401" s="92"/>
      <c r="UZ401" s="92"/>
      <c r="VA401" s="92"/>
      <c r="VB401" s="92"/>
      <c r="VC401" s="92"/>
      <c r="VD401" s="92"/>
      <c r="VE401" s="92"/>
      <c r="VF401" s="92"/>
      <c r="VG401" s="92"/>
      <c r="VH401" s="92"/>
      <c r="VI401" s="92"/>
      <c r="VJ401" s="92"/>
      <c r="VK401" s="92"/>
      <c r="VL401" s="92"/>
      <c r="VM401" s="92"/>
      <c r="VN401" s="92"/>
      <c r="VO401" s="92"/>
      <c r="VP401" s="92"/>
      <c r="VQ401" s="92"/>
      <c r="VR401" s="92"/>
      <c r="VS401" s="92"/>
      <c r="VT401" s="92"/>
      <c r="VU401" s="92"/>
      <c r="VV401" s="92"/>
      <c r="VW401" s="92"/>
      <c r="VX401" s="92"/>
      <c r="VY401" s="92"/>
      <c r="VZ401" s="92"/>
      <c r="WA401" s="92"/>
      <c r="WB401" s="92"/>
      <c r="WC401" s="92"/>
      <c r="WD401" s="92"/>
      <c r="WE401" s="92"/>
      <c r="WF401" s="92"/>
      <c r="WG401" s="92"/>
      <c r="WH401" s="92"/>
      <c r="WI401" s="92"/>
      <c r="WJ401" s="92"/>
      <c r="WK401" s="92"/>
      <c r="WL401" s="92"/>
      <c r="WM401" s="92"/>
      <c r="WN401" s="92"/>
      <c r="WO401" s="92"/>
      <c r="WP401" s="92"/>
      <c r="WQ401" s="92"/>
      <c r="WR401" s="92"/>
      <c r="WS401" s="92"/>
      <c r="WT401" s="92"/>
      <c r="WU401" s="92"/>
      <c r="WV401" s="92"/>
      <c r="WW401" s="92"/>
      <c r="WX401" s="92"/>
      <c r="WY401" s="92"/>
      <c r="WZ401" s="92"/>
      <c r="XA401" s="92"/>
      <c r="XB401" s="92"/>
      <c r="XC401" s="92"/>
      <c r="XD401" s="92"/>
      <c r="XE401" s="92"/>
      <c r="XF401" s="92"/>
      <c r="XG401" s="92"/>
      <c r="XH401" s="92"/>
      <c r="XI401" s="92"/>
      <c r="XJ401" s="92"/>
      <c r="XK401" s="92"/>
      <c r="XL401" s="92"/>
      <c r="XM401" s="92"/>
      <c r="XN401" s="92"/>
      <c r="XO401" s="92"/>
      <c r="XP401" s="92"/>
      <c r="XQ401" s="92"/>
      <c r="XR401" s="92"/>
      <c r="XS401" s="92"/>
      <c r="XT401" s="92"/>
      <c r="XU401" s="92"/>
      <c r="XV401" s="92"/>
      <c r="XW401" s="92"/>
      <c r="XX401" s="92"/>
      <c r="XY401" s="92"/>
      <c r="XZ401" s="92"/>
      <c r="YA401" s="92"/>
      <c r="YB401" s="92"/>
      <c r="YC401" s="92"/>
      <c r="YD401" s="92"/>
      <c r="YE401" s="92"/>
      <c r="YF401" s="92"/>
      <c r="YG401" s="92"/>
      <c r="YH401" s="92"/>
      <c r="YI401" s="92"/>
      <c r="YJ401" s="92"/>
      <c r="YK401" s="92"/>
      <c r="YL401" s="92"/>
      <c r="YM401" s="92"/>
      <c r="YN401" s="92"/>
      <c r="YO401" s="92"/>
      <c r="YP401" s="92"/>
      <c r="YQ401" s="92"/>
      <c r="YR401" s="92"/>
      <c r="YS401" s="92"/>
      <c r="YT401" s="92"/>
      <c r="YU401" s="92"/>
      <c r="YV401" s="92"/>
      <c r="YW401" s="92"/>
      <c r="YX401" s="92"/>
      <c r="YY401" s="92"/>
      <c r="YZ401" s="92"/>
      <c r="ZA401" s="92"/>
      <c r="ZB401" s="92"/>
      <c r="ZC401" s="92"/>
      <c r="ZD401" s="92"/>
      <c r="ZE401" s="92"/>
      <c r="ZF401" s="92"/>
      <c r="ZG401" s="92"/>
      <c r="ZH401" s="92"/>
      <c r="ZI401" s="92"/>
      <c r="ZJ401" s="92"/>
      <c r="ZK401" s="92"/>
      <c r="ZL401" s="92"/>
      <c r="ZM401" s="92"/>
      <c r="ZN401" s="92"/>
      <c r="ZO401" s="92"/>
      <c r="ZP401" s="92"/>
      <c r="ZQ401" s="92"/>
      <c r="ZR401" s="92"/>
      <c r="ZS401" s="92"/>
      <c r="ZT401" s="92"/>
      <c r="ZU401" s="92"/>
      <c r="ZV401" s="92"/>
      <c r="ZW401" s="92"/>
      <c r="ZX401" s="92"/>
      <c r="ZY401" s="92"/>
      <c r="ZZ401" s="92"/>
      <c r="AAA401" s="92"/>
      <c r="AAB401" s="92"/>
      <c r="AAC401" s="92"/>
      <c r="AAD401" s="92"/>
      <c r="AAE401" s="92"/>
      <c r="AAF401" s="92"/>
      <c r="AAG401" s="92"/>
      <c r="AAH401" s="92"/>
      <c r="AAI401" s="92"/>
      <c r="AAJ401" s="92"/>
      <c r="AAK401" s="92"/>
      <c r="AAL401" s="92"/>
      <c r="AAM401" s="92"/>
      <c r="AAN401" s="92"/>
      <c r="AAO401" s="92"/>
      <c r="AAP401" s="92"/>
      <c r="AAQ401" s="92"/>
      <c r="AAR401" s="92"/>
      <c r="AAS401" s="92"/>
      <c r="AAT401" s="92"/>
      <c r="AAU401" s="92"/>
      <c r="AAV401" s="92"/>
      <c r="AAW401" s="92"/>
      <c r="AAX401" s="92"/>
      <c r="AAY401" s="92"/>
      <c r="AAZ401" s="92"/>
      <c r="ABA401" s="92"/>
      <c r="ABB401" s="92"/>
      <c r="ABC401" s="92"/>
      <c r="ABD401" s="92"/>
      <c r="ABE401" s="92"/>
      <c r="ABF401" s="92"/>
      <c r="ABG401" s="92"/>
      <c r="ABH401" s="92"/>
      <c r="ABI401" s="92"/>
      <c r="ABJ401" s="92"/>
      <c r="ABK401" s="92"/>
      <c r="ABL401" s="92"/>
      <c r="ABM401" s="92"/>
      <c r="ABN401" s="92"/>
      <c r="ABO401" s="92"/>
      <c r="ABP401" s="92"/>
      <c r="ABQ401" s="92"/>
      <c r="ABR401" s="92"/>
      <c r="ABS401" s="92"/>
      <c r="ABT401" s="92"/>
      <c r="ABU401" s="92"/>
      <c r="ABV401" s="92"/>
      <c r="ABW401" s="92"/>
      <c r="ABX401" s="92"/>
      <c r="ABY401" s="92"/>
      <c r="ABZ401" s="92"/>
      <c r="ACA401" s="92"/>
      <c r="ACB401" s="92"/>
      <c r="ACC401" s="92"/>
      <c r="ACD401" s="92"/>
      <c r="ACE401" s="92"/>
      <c r="ACF401" s="92"/>
      <c r="ACG401" s="92"/>
      <c r="ACH401" s="92"/>
      <c r="ACI401" s="92"/>
      <c r="ACJ401" s="92"/>
      <c r="ACK401" s="92"/>
      <c r="ACL401" s="92"/>
      <c r="ACM401" s="92"/>
      <c r="ACN401" s="92"/>
      <c r="ACO401" s="92"/>
      <c r="ACP401" s="92"/>
      <c r="ACQ401" s="92"/>
      <c r="ACR401" s="92"/>
      <c r="ACS401" s="92"/>
      <c r="ACT401" s="92"/>
      <c r="ACU401" s="92"/>
      <c r="ACV401" s="92"/>
      <c r="ACW401" s="92"/>
      <c r="ACX401" s="92"/>
      <c r="ACY401" s="92"/>
      <c r="ACZ401" s="92"/>
      <c r="ADA401" s="92"/>
      <c r="ADB401" s="92"/>
      <c r="ADC401" s="92"/>
      <c r="ADD401" s="92"/>
      <c r="ADE401" s="92"/>
      <c r="ADF401" s="92"/>
      <c r="ADG401" s="92"/>
      <c r="ADH401" s="92"/>
      <c r="ADI401" s="92"/>
      <c r="ADJ401" s="92"/>
      <c r="ADK401" s="92"/>
      <c r="ADL401" s="92"/>
      <c r="ADM401" s="92"/>
      <c r="ADN401" s="92"/>
      <c r="ADO401" s="92"/>
      <c r="ADP401" s="92"/>
      <c r="ADQ401" s="92"/>
      <c r="ADR401" s="92"/>
      <c r="ADS401" s="92"/>
      <c r="ADT401" s="92"/>
      <c r="ADU401" s="92"/>
      <c r="ADV401" s="92"/>
      <c r="ADW401" s="92"/>
      <c r="ADX401" s="92"/>
      <c r="ADY401" s="92"/>
      <c r="ADZ401" s="92"/>
      <c r="AEA401" s="92"/>
      <c r="AEB401" s="92"/>
      <c r="AEC401" s="92"/>
      <c r="AED401" s="92"/>
      <c r="AEE401" s="92"/>
      <c r="AEF401" s="92"/>
      <c r="AEG401" s="92"/>
      <c r="AEH401" s="92"/>
      <c r="AEI401" s="92"/>
      <c r="AEJ401" s="92"/>
      <c r="AEK401" s="92"/>
      <c r="AEL401" s="92"/>
      <c r="AEM401" s="92"/>
      <c r="AEN401" s="92"/>
      <c r="AEO401" s="92"/>
      <c r="AEP401" s="92"/>
      <c r="AEQ401" s="92"/>
      <c r="AER401" s="92"/>
      <c r="AES401" s="92"/>
      <c r="AET401" s="92"/>
      <c r="AEU401" s="92"/>
      <c r="AEV401" s="92"/>
      <c r="AEW401" s="92"/>
      <c r="AEX401" s="92"/>
      <c r="AEY401" s="92"/>
      <c r="AEZ401" s="92"/>
      <c r="AFA401" s="92"/>
      <c r="AFB401" s="92"/>
      <c r="AFC401" s="92"/>
      <c r="AFD401" s="92"/>
      <c r="AFE401" s="92"/>
      <c r="AFF401" s="92"/>
      <c r="AFG401" s="92"/>
      <c r="AFH401" s="92"/>
      <c r="AFI401" s="92"/>
      <c r="AFJ401" s="92"/>
      <c r="AFK401" s="92"/>
      <c r="AFL401" s="92"/>
      <c r="AFM401" s="92"/>
      <c r="AFN401" s="92"/>
      <c r="AFO401" s="92"/>
      <c r="AFP401" s="92"/>
      <c r="AFQ401" s="92"/>
      <c r="AFR401" s="92"/>
      <c r="AFS401" s="92"/>
      <c r="AFT401" s="92"/>
      <c r="AFU401" s="92"/>
      <c r="AFV401" s="92"/>
      <c r="AFW401" s="92"/>
      <c r="AFX401" s="92"/>
      <c r="AFY401" s="92"/>
      <c r="AFZ401" s="92"/>
      <c r="AGA401" s="92"/>
      <c r="AGB401" s="92"/>
      <c r="AGC401" s="92"/>
      <c r="AGD401" s="92"/>
      <c r="AGE401" s="92"/>
      <c r="AGF401" s="92"/>
      <c r="AGG401" s="92"/>
      <c r="AGH401" s="92"/>
      <c r="AGI401" s="92"/>
      <c r="AGJ401" s="92"/>
      <c r="AGK401" s="92"/>
      <c r="AGL401" s="92"/>
      <c r="AGM401" s="92"/>
      <c r="AGN401" s="92"/>
      <c r="AGO401" s="92"/>
      <c r="AGP401" s="92"/>
      <c r="AGQ401" s="92"/>
      <c r="AGR401" s="92"/>
      <c r="AGS401" s="92"/>
      <c r="AGT401" s="92"/>
      <c r="AGU401" s="92"/>
      <c r="AGV401" s="92"/>
      <c r="AGW401" s="92"/>
      <c r="AGX401" s="92"/>
      <c r="AGY401" s="92"/>
      <c r="AGZ401" s="92"/>
      <c r="AHA401" s="92"/>
      <c r="AHB401" s="92"/>
      <c r="AHC401" s="92"/>
      <c r="AHD401" s="92"/>
      <c r="AHE401" s="92"/>
      <c r="AHF401" s="92"/>
      <c r="AHG401" s="92"/>
      <c r="AHH401" s="92"/>
      <c r="AHI401" s="92"/>
      <c r="AHJ401" s="92"/>
      <c r="AHK401" s="92"/>
      <c r="AHL401" s="92"/>
      <c r="AHM401" s="92"/>
      <c r="AHN401" s="92"/>
      <c r="AHO401" s="92"/>
      <c r="AHP401" s="92"/>
      <c r="AHQ401" s="92"/>
      <c r="AHR401" s="92"/>
      <c r="AHS401" s="92"/>
      <c r="AHT401" s="92"/>
      <c r="AHU401" s="92"/>
      <c r="AHV401" s="92"/>
      <c r="AHW401" s="92"/>
      <c r="AHX401" s="92"/>
      <c r="AHY401" s="92"/>
      <c r="AHZ401" s="92"/>
      <c r="AIA401" s="92"/>
      <c r="AIB401" s="92"/>
      <c r="AIC401" s="92"/>
      <c r="AID401" s="92"/>
      <c r="AIE401" s="92"/>
      <c r="AIF401" s="92"/>
      <c r="AIG401" s="92"/>
      <c r="AIH401" s="92"/>
      <c r="AII401" s="92"/>
      <c r="AIJ401" s="92"/>
      <c r="AIK401" s="92"/>
      <c r="AIL401" s="92"/>
      <c r="AIM401" s="92"/>
      <c r="AIN401" s="92"/>
      <c r="AIO401" s="92"/>
      <c r="AIP401" s="92"/>
      <c r="AIQ401" s="92"/>
      <c r="AIR401" s="92"/>
      <c r="AIS401" s="92"/>
      <c r="AIT401" s="92"/>
      <c r="AIU401" s="92"/>
      <c r="AIV401" s="92"/>
      <c r="AIW401" s="92"/>
      <c r="AIX401" s="92"/>
      <c r="AIY401" s="92"/>
      <c r="AIZ401" s="92"/>
      <c r="AJA401" s="92"/>
      <c r="AJB401" s="92"/>
      <c r="AJC401" s="92"/>
      <c r="AJD401" s="92"/>
      <c r="AJE401" s="92"/>
      <c r="AJF401" s="92"/>
      <c r="AJG401" s="92"/>
      <c r="AJH401" s="92"/>
      <c r="AJI401" s="92"/>
      <c r="AJJ401" s="92"/>
      <c r="AJK401" s="92"/>
    </row>
    <row r="402" spans="1:947" s="515" customFormat="1" ht="12.75" customHeight="1">
      <c r="A402" s="93"/>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c r="CM402" s="92"/>
      <c r="CN402" s="92"/>
      <c r="CO402" s="92"/>
      <c r="CP402" s="92"/>
      <c r="CQ402" s="92"/>
      <c r="CR402" s="92"/>
      <c r="CS402" s="92"/>
      <c r="CT402" s="92"/>
      <c r="CU402" s="92"/>
      <c r="CV402" s="92"/>
      <c r="CW402" s="92"/>
      <c r="CX402" s="92"/>
      <c r="CY402" s="92"/>
      <c r="CZ402" s="92"/>
      <c r="DA402" s="92"/>
      <c r="DB402" s="92"/>
      <c r="DC402" s="92"/>
      <c r="DD402" s="92"/>
      <c r="DE402" s="92"/>
      <c r="DF402" s="92"/>
      <c r="DG402" s="92"/>
      <c r="DH402" s="92"/>
      <c r="DI402" s="92"/>
      <c r="DJ402" s="92"/>
      <c r="DK402" s="92"/>
      <c r="DL402" s="92"/>
      <c r="DM402" s="92"/>
      <c r="DN402" s="92"/>
      <c r="DO402" s="92"/>
      <c r="DP402" s="92"/>
      <c r="DQ402" s="92"/>
      <c r="DR402" s="92"/>
      <c r="DS402" s="92"/>
      <c r="DT402" s="92"/>
      <c r="DU402" s="92"/>
      <c r="DV402" s="92"/>
      <c r="DW402" s="92"/>
      <c r="DX402" s="92"/>
      <c r="DY402" s="92"/>
      <c r="DZ402" s="92"/>
      <c r="EA402" s="92"/>
      <c r="EB402" s="92"/>
      <c r="EC402" s="92"/>
      <c r="ED402" s="92"/>
      <c r="EE402" s="92"/>
      <c r="EF402" s="92"/>
      <c r="EG402" s="92"/>
      <c r="EH402" s="92"/>
      <c r="EI402" s="92"/>
      <c r="EJ402" s="92"/>
      <c r="EK402" s="92"/>
      <c r="EL402" s="92"/>
      <c r="EM402" s="92"/>
      <c r="EN402" s="92"/>
      <c r="EO402" s="92"/>
      <c r="EP402" s="92"/>
      <c r="EQ402" s="92"/>
      <c r="ER402" s="92"/>
      <c r="ES402" s="92"/>
      <c r="ET402" s="92"/>
      <c r="EU402" s="92"/>
      <c r="EV402" s="92"/>
      <c r="EW402" s="92"/>
      <c r="EX402" s="92"/>
      <c r="EY402" s="92"/>
      <c r="EZ402" s="92"/>
      <c r="FA402" s="92"/>
      <c r="FB402" s="92"/>
      <c r="FC402" s="92"/>
      <c r="FD402" s="92"/>
      <c r="FE402" s="92"/>
      <c r="FF402" s="92"/>
      <c r="FG402" s="92"/>
      <c r="FH402" s="92"/>
      <c r="FI402" s="92"/>
      <c r="FJ402" s="92"/>
      <c r="FK402" s="92"/>
      <c r="FL402" s="92"/>
      <c r="FM402" s="92"/>
      <c r="FN402" s="92"/>
      <c r="FO402" s="92"/>
      <c r="FP402" s="92"/>
      <c r="FQ402" s="92"/>
      <c r="FR402" s="92"/>
      <c r="FS402" s="92"/>
      <c r="FT402" s="92"/>
      <c r="FU402" s="92"/>
      <c r="FV402" s="92"/>
      <c r="FW402" s="92"/>
      <c r="FX402" s="92"/>
      <c r="FY402" s="92"/>
      <c r="FZ402" s="92"/>
      <c r="GA402" s="92"/>
      <c r="GB402" s="92"/>
      <c r="GC402" s="92"/>
      <c r="GD402" s="92"/>
      <c r="GE402" s="92"/>
      <c r="GF402" s="92"/>
      <c r="GG402" s="92"/>
      <c r="GH402" s="92"/>
      <c r="GI402" s="92"/>
      <c r="GJ402" s="92"/>
      <c r="GK402" s="92"/>
      <c r="GL402" s="92"/>
      <c r="GM402" s="92"/>
      <c r="GN402" s="92"/>
      <c r="GO402" s="92"/>
      <c r="GP402" s="92"/>
      <c r="GQ402" s="92"/>
      <c r="GR402" s="92"/>
      <c r="GS402" s="92"/>
      <c r="GT402" s="92"/>
      <c r="GU402" s="92"/>
      <c r="GV402" s="92"/>
      <c r="GW402" s="92"/>
      <c r="GX402" s="92"/>
      <c r="GY402" s="92"/>
      <c r="GZ402" s="92"/>
      <c r="HA402" s="92"/>
      <c r="HB402" s="92"/>
      <c r="HC402" s="92"/>
      <c r="HD402" s="92"/>
      <c r="HE402" s="92"/>
      <c r="HF402" s="92"/>
      <c r="HG402" s="92"/>
      <c r="HH402" s="92"/>
      <c r="HI402" s="92"/>
      <c r="HJ402" s="92"/>
      <c r="HK402" s="92"/>
      <c r="HL402" s="92"/>
      <c r="HM402" s="92"/>
      <c r="HN402" s="92"/>
      <c r="HO402" s="92"/>
      <c r="HP402" s="92"/>
      <c r="HQ402" s="92"/>
      <c r="HR402" s="92"/>
      <c r="HS402" s="92"/>
      <c r="HT402" s="92"/>
      <c r="HU402" s="92"/>
      <c r="HV402" s="92"/>
      <c r="HW402" s="92"/>
      <c r="HX402" s="92"/>
      <c r="HY402" s="92"/>
      <c r="HZ402" s="92"/>
      <c r="IA402" s="92"/>
      <c r="IB402" s="92"/>
      <c r="IC402" s="92"/>
      <c r="ID402" s="92"/>
      <c r="IE402" s="92"/>
      <c r="IF402" s="92"/>
      <c r="IG402" s="92"/>
      <c r="IH402" s="92"/>
      <c r="II402" s="92"/>
      <c r="IJ402" s="92"/>
      <c r="IK402" s="92"/>
      <c r="IL402" s="92"/>
      <c r="IM402" s="92"/>
      <c r="IN402" s="92"/>
      <c r="IO402" s="92"/>
      <c r="IP402" s="92"/>
      <c r="IQ402" s="92"/>
      <c r="IR402" s="92"/>
      <c r="IS402" s="92"/>
      <c r="IT402" s="92"/>
      <c r="IU402" s="92"/>
      <c r="IV402" s="92"/>
      <c r="IW402" s="92"/>
      <c r="IX402" s="92"/>
      <c r="IY402" s="92"/>
      <c r="IZ402" s="92"/>
      <c r="JA402" s="92"/>
      <c r="JB402" s="92"/>
      <c r="JC402" s="92"/>
      <c r="JD402" s="92"/>
      <c r="JE402" s="92"/>
      <c r="JF402" s="92"/>
      <c r="JG402" s="92"/>
      <c r="JH402" s="92"/>
      <c r="JI402" s="92"/>
      <c r="JJ402" s="92"/>
      <c r="JK402" s="92"/>
      <c r="JL402" s="92"/>
      <c r="JM402" s="92"/>
      <c r="JN402" s="92"/>
      <c r="JO402" s="92"/>
      <c r="JP402" s="92"/>
      <c r="JQ402" s="92"/>
      <c r="JR402" s="92"/>
      <c r="JS402" s="92"/>
      <c r="JT402" s="92"/>
      <c r="JU402" s="92"/>
      <c r="JV402" s="92"/>
      <c r="JW402" s="92"/>
      <c r="JX402" s="92"/>
      <c r="JY402" s="92"/>
      <c r="JZ402" s="92"/>
      <c r="KA402" s="92"/>
      <c r="KB402" s="92"/>
      <c r="KC402" s="92"/>
      <c r="KD402" s="92"/>
      <c r="KE402" s="92"/>
      <c r="KF402" s="92"/>
      <c r="KG402" s="92"/>
      <c r="KH402" s="92"/>
      <c r="KI402" s="92"/>
      <c r="KJ402" s="92"/>
      <c r="KK402" s="92"/>
      <c r="KL402" s="92"/>
      <c r="KM402" s="92"/>
      <c r="KN402" s="92"/>
      <c r="KO402" s="92"/>
      <c r="KP402" s="92"/>
      <c r="KQ402" s="92"/>
      <c r="KR402" s="92"/>
      <c r="KS402" s="92"/>
      <c r="KT402" s="92"/>
      <c r="KU402" s="92"/>
      <c r="KV402" s="92"/>
      <c r="KW402" s="92"/>
      <c r="KX402" s="92"/>
      <c r="KY402" s="92"/>
      <c r="KZ402" s="92"/>
      <c r="LA402" s="92"/>
      <c r="LB402" s="92"/>
      <c r="LC402" s="92"/>
      <c r="LD402" s="92"/>
      <c r="LE402" s="92"/>
      <c r="LF402" s="92"/>
      <c r="LG402" s="92"/>
      <c r="LH402" s="92"/>
      <c r="LI402" s="92"/>
      <c r="LJ402" s="92"/>
      <c r="LK402" s="92"/>
      <c r="LL402" s="92"/>
      <c r="LM402" s="92"/>
      <c r="LN402" s="92"/>
      <c r="LO402" s="92"/>
      <c r="LP402" s="92"/>
      <c r="LQ402" s="92"/>
      <c r="LR402" s="92"/>
      <c r="LS402" s="92"/>
      <c r="LT402" s="92"/>
      <c r="LU402" s="92"/>
      <c r="LV402" s="92"/>
      <c r="LW402" s="92"/>
      <c r="LX402" s="92"/>
      <c r="LY402" s="92"/>
      <c r="LZ402" s="92"/>
      <c r="MA402" s="92"/>
      <c r="MB402" s="92"/>
      <c r="MC402" s="92"/>
      <c r="MD402" s="92"/>
      <c r="ME402" s="92"/>
      <c r="MF402" s="92"/>
      <c r="MG402" s="92"/>
      <c r="MH402" s="92"/>
      <c r="MI402" s="92"/>
      <c r="MJ402" s="92"/>
      <c r="MK402" s="92"/>
      <c r="ML402" s="92"/>
      <c r="MM402" s="92"/>
      <c r="MN402" s="92"/>
      <c r="MO402" s="92"/>
      <c r="MP402" s="92"/>
      <c r="MQ402" s="92"/>
      <c r="MR402" s="92"/>
      <c r="MS402" s="92"/>
      <c r="MT402" s="92"/>
      <c r="MU402" s="92"/>
      <c r="MV402" s="92"/>
      <c r="MW402" s="92"/>
      <c r="MX402" s="92"/>
      <c r="MY402" s="92"/>
      <c r="MZ402" s="92"/>
      <c r="NA402" s="92"/>
      <c r="NB402" s="92"/>
      <c r="NC402" s="92"/>
      <c r="ND402" s="92"/>
      <c r="NE402" s="92"/>
      <c r="NF402" s="92"/>
      <c r="NG402" s="92"/>
      <c r="NH402" s="92"/>
      <c r="NI402" s="92"/>
      <c r="NJ402" s="92"/>
      <c r="NK402" s="92"/>
      <c r="NL402" s="92"/>
      <c r="NM402" s="92"/>
      <c r="NN402" s="92"/>
      <c r="NO402" s="92"/>
      <c r="NP402" s="92"/>
      <c r="NQ402" s="92"/>
      <c r="NR402" s="92"/>
      <c r="NS402" s="92"/>
      <c r="NT402" s="92"/>
      <c r="NU402" s="92"/>
      <c r="NV402" s="92"/>
      <c r="NW402" s="92"/>
      <c r="NX402" s="92"/>
      <c r="NY402" s="92"/>
      <c r="NZ402" s="92"/>
      <c r="OA402" s="92"/>
      <c r="OB402" s="92"/>
      <c r="OC402" s="92"/>
      <c r="OD402" s="92"/>
      <c r="OE402" s="92"/>
      <c r="OF402" s="92"/>
      <c r="OG402" s="92"/>
      <c r="OH402" s="92"/>
      <c r="OI402" s="92"/>
      <c r="OJ402" s="92"/>
      <c r="OK402" s="92"/>
      <c r="OL402" s="92"/>
      <c r="OM402" s="92"/>
      <c r="ON402" s="92"/>
      <c r="OO402" s="92"/>
      <c r="OP402" s="92"/>
      <c r="OQ402" s="92"/>
      <c r="OR402" s="92"/>
      <c r="OS402" s="92"/>
      <c r="OT402" s="92"/>
      <c r="OU402" s="92"/>
      <c r="OV402" s="92"/>
      <c r="OW402" s="92"/>
      <c r="OX402" s="92"/>
      <c r="OY402" s="92"/>
      <c r="OZ402" s="92"/>
      <c r="PA402" s="92"/>
      <c r="PB402" s="92"/>
      <c r="PC402" s="92"/>
      <c r="PD402" s="92"/>
      <c r="PE402" s="92"/>
      <c r="PF402" s="92"/>
      <c r="PG402" s="92"/>
      <c r="PH402" s="92"/>
      <c r="PI402" s="92"/>
      <c r="PJ402" s="92"/>
      <c r="PK402" s="92"/>
      <c r="PL402" s="92"/>
      <c r="PM402" s="92"/>
      <c r="PN402" s="92"/>
      <c r="PO402" s="92"/>
      <c r="PP402" s="92"/>
      <c r="PQ402" s="92"/>
      <c r="PR402" s="92"/>
      <c r="PS402" s="92"/>
      <c r="PT402" s="92"/>
      <c r="PU402" s="92"/>
      <c r="PV402" s="92"/>
      <c r="PW402" s="92"/>
      <c r="PX402" s="92"/>
      <c r="PY402" s="92"/>
      <c r="PZ402" s="92"/>
      <c r="QA402" s="92"/>
      <c r="QB402" s="92"/>
      <c r="QC402" s="92"/>
      <c r="QD402" s="92"/>
      <c r="QE402" s="92"/>
      <c r="QF402" s="92"/>
      <c r="QG402" s="92"/>
      <c r="QH402" s="92"/>
      <c r="QI402" s="92"/>
      <c r="QJ402" s="92"/>
      <c r="QK402" s="92"/>
      <c r="QL402" s="92"/>
      <c r="QM402" s="92"/>
      <c r="QN402" s="92"/>
      <c r="QO402" s="92"/>
      <c r="QP402" s="92"/>
      <c r="QQ402" s="92"/>
      <c r="QR402" s="92"/>
      <c r="QS402" s="92"/>
      <c r="QT402" s="92"/>
      <c r="QU402" s="92"/>
      <c r="QV402" s="92"/>
      <c r="QW402" s="92"/>
      <c r="QX402" s="92"/>
      <c r="QY402" s="92"/>
      <c r="QZ402" s="92"/>
      <c r="RA402" s="92"/>
      <c r="RB402" s="92"/>
      <c r="RC402" s="92"/>
      <c r="RD402" s="92"/>
      <c r="RE402" s="92"/>
      <c r="RF402" s="92"/>
      <c r="RG402" s="92"/>
      <c r="RH402" s="92"/>
      <c r="RI402" s="92"/>
      <c r="RJ402" s="92"/>
      <c r="RK402" s="92"/>
      <c r="RL402" s="92"/>
      <c r="RM402" s="92"/>
      <c r="RN402" s="92"/>
      <c r="RO402" s="92"/>
      <c r="RP402" s="92"/>
      <c r="RQ402" s="92"/>
      <c r="RR402" s="92"/>
      <c r="RS402" s="92"/>
      <c r="RT402" s="92"/>
      <c r="RU402" s="92"/>
      <c r="RV402" s="92"/>
      <c r="RW402" s="92"/>
      <c r="RX402" s="92"/>
      <c r="RY402" s="92"/>
      <c r="RZ402" s="92"/>
      <c r="SA402" s="92"/>
      <c r="SB402" s="92"/>
      <c r="SC402" s="92"/>
      <c r="SD402" s="92"/>
      <c r="SE402" s="92"/>
      <c r="SF402" s="92"/>
      <c r="SG402" s="92"/>
      <c r="SH402" s="92"/>
      <c r="SI402" s="92"/>
      <c r="SJ402" s="92"/>
      <c r="SK402" s="92"/>
      <c r="SL402" s="92"/>
      <c r="SM402" s="92"/>
      <c r="SN402" s="92"/>
      <c r="SO402" s="92"/>
      <c r="SP402" s="92"/>
      <c r="SQ402" s="92"/>
      <c r="SR402" s="92"/>
      <c r="SS402" s="92"/>
      <c r="ST402" s="92"/>
      <c r="SU402" s="92"/>
      <c r="SV402" s="92"/>
      <c r="SW402" s="92"/>
      <c r="SX402" s="92"/>
      <c r="SY402" s="92"/>
      <c r="SZ402" s="92"/>
      <c r="TA402" s="92"/>
      <c r="TB402" s="92"/>
      <c r="TC402" s="92"/>
      <c r="TD402" s="92"/>
      <c r="TE402" s="92"/>
      <c r="TF402" s="92"/>
      <c r="TG402" s="92"/>
      <c r="TH402" s="92"/>
      <c r="TI402" s="92"/>
      <c r="TJ402" s="92"/>
      <c r="TK402" s="92"/>
      <c r="TL402" s="92"/>
      <c r="TM402" s="92"/>
      <c r="TN402" s="92"/>
      <c r="TO402" s="92"/>
      <c r="TP402" s="92"/>
      <c r="TQ402" s="92"/>
      <c r="TR402" s="92"/>
      <c r="TS402" s="92"/>
      <c r="TT402" s="92"/>
      <c r="TU402" s="92"/>
      <c r="TV402" s="92"/>
      <c r="TW402" s="92"/>
      <c r="TX402" s="92"/>
      <c r="TY402" s="92"/>
      <c r="TZ402" s="92"/>
      <c r="UA402" s="92"/>
      <c r="UB402" s="92"/>
      <c r="UC402" s="92"/>
      <c r="UD402" s="92"/>
      <c r="UE402" s="92"/>
      <c r="UF402" s="92"/>
      <c r="UG402" s="92"/>
      <c r="UH402" s="92"/>
      <c r="UI402" s="92"/>
      <c r="UJ402" s="92"/>
      <c r="UK402" s="92"/>
      <c r="UL402" s="92"/>
      <c r="UM402" s="92"/>
      <c r="UN402" s="92"/>
      <c r="UO402" s="92"/>
      <c r="UP402" s="92"/>
      <c r="UQ402" s="92"/>
      <c r="UR402" s="92"/>
      <c r="US402" s="92"/>
      <c r="UT402" s="92"/>
      <c r="UU402" s="92"/>
      <c r="UV402" s="92"/>
      <c r="UW402" s="92"/>
      <c r="UX402" s="92"/>
      <c r="UY402" s="92"/>
      <c r="UZ402" s="92"/>
      <c r="VA402" s="92"/>
      <c r="VB402" s="92"/>
      <c r="VC402" s="92"/>
      <c r="VD402" s="92"/>
      <c r="VE402" s="92"/>
      <c r="VF402" s="92"/>
      <c r="VG402" s="92"/>
      <c r="VH402" s="92"/>
      <c r="VI402" s="92"/>
      <c r="VJ402" s="92"/>
      <c r="VK402" s="92"/>
      <c r="VL402" s="92"/>
      <c r="VM402" s="92"/>
      <c r="VN402" s="92"/>
      <c r="VO402" s="92"/>
      <c r="VP402" s="92"/>
      <c r="VQ402" s="92"/>
      <c r="VR402" s="92"/>
      <c r="VS402" s="92"/>
      <c r="VT402" s="92"/>
      <c r="VU402" s="92"/>
      <c r="VV402" s="92"/>
      <c r="VW402" s="92"/>
      <c r="VX402" s="92"/>
      <c r="VY402" s="92"/>
      <c r="VZ402" s="92"/>
      <c r="WA402" s="92"/>
      <c r="WB402" s="92"/>
      <c r="WC402" s="92"/>
      <c r="WD402" s="92"/>
      <c r="WE402" s="92"/>
      <c r="WF402" s="92"/>
      <c r="WG402" s="92"/>
      <c r="WH402" s="92"/>
      <c r="WI402" s="92"/>
      <c r="WJ402" s="92"/>
      <c r="WK402" s="92"/>
      <c r="WL402" s="92"/>
      <c r="WM402" s="92"/>
      <c r="WN402" s="92"/>
      <c r="WO402" s="92"/>
      <c r="WP402" s="92"/>
      <c r="WQ402" s="92"/>
      <c r="WR402" s="92"/>
      <c r="WS402" s="92"/>
      <c r="WT402" s="92"/>
      <c r="WU402" s="92"/>
      <c r="WV402" s="92"/>
      <c r="WW402" s="92"/>
      <c r="WX402" s="92"/>
      <c r="WY402" s="92"/>
      <c r="WZ402" s="92"/>
      <c r="XA402" s="92"/>
      <c r="XB402" s="92"/>
      <c r="XC402" s="92"/>
      <c r="XD402" s="92"/>
      <c r="XE402" s="92"/>
      <c r="XF402" s="92"/>
      <c r="XG402" s="92"/>
      <c r="XH402" s="92"/>
      <c r="XI402" s="92"/>
      <c r="XJ402" s="92"/>
      <c r="XK402" s="92"/>
      <c r="XL402" s="92"/>
      <c r="XM402" s="92"/>
      <c r="XN402" s="92"/>
      <c r="XO402" s="92"/>
      <c r="XP402" s="92"/>
      <c r="XQ402" s="92"/>
      <c r="XR402" s="92"/>
      <c r="XS402" s="92"/>
      <c r="XT402" s="92"/>
      <c r="XU402" s="92"/>
      <c r="XV402" s="92"/>
      <c r="XW402" s="92"/>
      <c r="XX402" s="92"/>
      <c r="XY402" s="92"/>
      <c r="XZ402" s="92"/>
      <c r="YA402" s="92"/>
      <c r="YB402" s="92"/>
      <c r="YC402" s="92"/>
      <c r="YD402" s="92"/>
      <c r="YE402" s="92"/>
      <c r="YF402" s="92"/>
      <c r="YG402" s="92"/>
      <c r="YH402" s="92"/>
      <c r="YI402" s="92"/>
      <c r="YJ402" s="92"/>
      <c r="YK402" s="92"/>
      <c r="YL402" s="92"/>
      <c r="YM402" s="92"/>
      <c r="YN402" s="92"/>
      <c r="YO402" s="92"/>
      <c r="YP402" s="92"/>
      <c r="YQ402" s="92"/>
      <c r="YR402" s="92"/>
      <c r="YS402" s="92"/>
      <c r="YT402" s="92"/>
      <c r="YU402" s="92"/>
      <c r="YV402" s="92"/>
      <c r="YW402" s="92"/>
      <c r="YX402" s="92"/>
      <c r="YY402" s="92"/>
      <c r="YZ402" s="92"/>
      <c r="ZA402" s="92"/>
      <c r="ZB402" s="92"/>
      <c r="ZC402" s="92"/>
      <c r="ZD402" s="92"/>
      <c r="ZE402" s="92"/>
      <c r="ZF402" s="92"/>
      <c r="ZG402" s="92"/>
      <c r="ZH402" s="92"/>
      <c r="ZI402" s="92"/>
      <c r="ZJ402" s="92"/>
      <c r="ZK402" s="92"/>
      <c r="ZL402" s="92"/>
      <c r="ZM402" s="92"/>
      <c r="ZN402" s="92"/>
      <c r="ZO402" s="92"/>
      <c r="ZP402" s="92"/>
      <c r="ZQ402" s="92"/>
      <c r="ZR402" s="92"/>
      <c r="ZS402" s="92"/>
      <c r="ZT402" s="92"/>
      <c r="ZU402" s="92"/>
      <c r="ZV402" s="92"/>
      <c r="ZW402" s="92"/>
      <c r="ZX402" s="92"/>
      <c r="ZY402" s="92"/>
      <c r="ZZ402" s="92"/>
      <c r="AAA402" s="92"/>
      <c r="AAB402" s="92"/>
      <c r="AAC402" s="92"/>
      <c r="AAD402" s="92"/>
      <c r="AAE402" s="92"/>
      <c r="AAF402" s="92"/>
      <c r="AAG402" s="92"/>
      <c r="AAH402" s="92"/>
      <c r="AAI402" s="92"/>
      <c r="AAJ402" s="92"/>
      <c r="AAK402" s="92"/>
      <c r="AAL402" s="92"/>
      <c r="AAM402" s="92"/>
      <c r="AAN402" s="92"/>
      <c r="AAO402" s="92"/>
      <c r="AAP402" s="92"/>
      <c r="AAQ402" s="92"/>
      <c r="AAR402" s="92"/>
      <c r="AAS402" s="92"/>
      <c r="AAT402" s="92"/>
      <c r="AAU402" s="92"/>
      <c r="AAV402" s="92"/>
      <c r="AAW402" s="92"/>
      <c r="AAX402" s="92"/>
      <c r="AAY402" s="92"/>
      <c r="AAZ402" s="92"/>
      <c r="ABA402" s="92"/>
      <c r="ABB402" s="92"/>
      <c r="ABC402" s="92"/>
      <c r="ABD402" s="92"/>
      <c r="ABE402" s="92"/>
      <c r="ABF402" s="92"/>
      <c r="ABG402" s="92"/>
      <c r="ABH402" s="92"/>
      <c r="ABI402" s="92"/>
      <c r="ABJ402" s="92"/>
      <c r="ABK402" s="92"/>
      <c r="ABL402" s="92"/>
      <c r="ABM402" s="92"/>
      <c r="ABN402" s="92"/>
      <c r="ABO402" s="92"/>
      <c r="ABP402" s="92"/>
      <c r="ABQ402" s="92"/>
      <c r="ABR402" s="92"/>
      <c r="ABS402" s="92"/>
      <c r="ABT402" s="92"/>
      <c r="ABU402" s="92"/>
      <c r="ABV402" s="92"/>
      <c r="ABW402" s="92"/>
      <c r="ABX402" s="92"/>
      <c r="ABY402" s="92"/>
      <c r="ABZ402" s="92"/>
      <c r="ACA402" s="92"/>
      <c r="ACB402" s="92"/>
      <c r="ACC402" s="92"/>
      <c r="ACD402" s="92"/>
      <c r="ACE402" s="92"/>
      <c r="ACF402" s="92"/>
      <c r="ACG402" s="92"/>
      <c r="ACH402" s="92"/>
      <c r="ACI402" s="92"/>
      <c r="ACJ402" s="92"/>
      <c r="ACK402" s="92"/>
      <c r="ACL402" s="92"/>
      <c r="ACM402" s="92"/>
      <c r="ACN402" s="92"/>
      <c r="ACO402" s="92"/>
      <c r="ACP402" s="92"/>
      <c r="ACQ402" s="92"/>
      <c r="ACR402" s="92"/>
      <c r="ACS402" s="92"/>
      <c r="ACT402" s="92"/>
      <c r="ACU402" s="92"/>
      <c r="ACV402" s="92"/>
      <c r="ACW402" s="92"/>
      <c r="ACX402" s="92"/>
      <c r="ACY402" s="92"/>
      <c r="ACZ402" s="92"/>
      <c r="ADA402" s="92"/>
      <c r="ADB402" s="92"/>
      <c r="ADC402" s="92"/>
      <c r="ADD402" s="92"/>
      <c r="ADE402" s="92"/>
      <c r="ADF402" s="92"/>
      <c r="ADG402" s="92"/>
      <c r="ADH402" s="92"/>
      <c r="ADI402" s="92"/>
      <c r="ADJ402" s="92"/>
      <c r="ADK402" s="92"/>
      <c r="ADL402" s="92"/>
      <c r="ADM402" s="92"/>
      <c r="ADN402" s="92"/>
      <c r="ADO402" s="92"/>
      <c r="ADP402" s="92"/>
      <c r="ADQ402" s="92"/>
      <c r="ADR402" s="92"/>
      <c r="ADS402" s="92"/>
      <c r="ADT402" s="92"/>
      <c r="ADU402" s="92"/>
      <c r="ADV402" s="92"/>
      <c r="ADW402" s="92"/>
      <c r="ADX402" s="92"/>
      <c r="ADY402" s="92"/>
      <c r="ADZ402" s="92"/>
      <c r="AEA402" s="92"/>
      <c r="AEB402" s="92"/>
      <c r="AEC402" s="92"/>
      <c r="AED402" s="92"/>
      <c r="AEE402" s="92"/>
      <c r="AEF402" s="92"/>
      <c r="AEG402" s="92"/>
      <c r="AEH402" s="92"/>
      <c r="AEI402" s="92"/>
      <c r="AEJ402" s="92"/>
      <c r="AEK402" s="92"/>
      <c r="AEL402" s="92"/>
      <c r="AEM402" s="92"/>
      <c r="AEN402" s="92"/>
      <c r="AEO402" s="92"/>
      <c r="AEP402" s="92"/>
      <c r="AEQ402" s="92"/>
      <c r="AER402" s="92"/>
      <c r="AES402" s="92"/>
      <c r="AET402" s="92"/>
      <c r="AEU402" s="92"/>
      <c r="AEV402" s="92"/>
      <c r="AEW402" s="92"/>
      <c r="AEX402" s="92"/>
      <c r="AEY402" s="92"/>
      <c r="AEZ402" s="92"/>
      <c r="AFA402" s="92"/>
      <c r="AFB402" s="92"/>
      <c r="AFC402" s="92"/>
      <c r="AFD402" s="92"/>
      <c r="AFE402" s="92"/>
      <c r="AFF402" s="92"/>
      <c r="AFG402" s="92"/>
      <c r="AFH402" s="92"/>
      <c r="AFI402" s="92"/>
      <c r="AFJ402" s="92"/>
      <c r="AFK402" s="92"/>
      <c r="AFL402" s="92"/>
      <c r="AFM402" s="92"/>
      <c r="AFN402" s="92"/>
      <c r="AFO402" s="92"/>
      <c r="AFP402" s="92"/>
      <c r="AFQ402" s="92"/>
      <c r="AFR402" s="92"/>
      <c r="AFS402" s="92"/>
      <c r="AFT402" s="92"/>
      <c r="AFU402" s="92"/>
      <c r="AFV402" s="92"/>
      <c r="AFW402" s="92"/>
      <c r="AFX402" s="92"/>
      <c r="AFY402" s="92"/>
      <c r="AFZ402" s="92"/>
      <c r="AGA402" s="92"/>
      <c r="AGB402" s="92"/>
      <c r="AGC402" s="92"/>
      <c r="AGD402" s="92"/>
      <c r="AGE402" s="92"/>
      <c r="AGF402" s="92"/>
      <c r="AGG402" s="92"/>
      <c r="AGH402" s="92"/>
      <c r="AGI402" s="92"/>
      <c r="AGJ402" s="92"/>
      <c r="AGK402" s="92"/>
      <c r="AGL402" s="92"/>
      <c r="AGM402" s="92"/>
      <c r="AGN402" s="92"/>
      <c r="AGO402" s="92"/>
      <c r="AGP402" s="92"/>
      <c r="AGQ402" s="92"/>
      <c r="AGR402" s="92"/>
      <c r="AGS402" s="92"/>
      <c r="AGT402" s="92"/>
      <c r="AGU402" s="92"/>
      <c r="AGV402" s="92"/>
      <c r="AGW402" s="92"/>
      <c r="AGX402" s="92"/>
      <c r="AGY402" s="92"/>
      <c r="AGZ402" s="92"/>
      <c r="AHA402" s="92"/>
      <c r="AHB402" s="92"/>
      <c r="AHC402" s="92"/>
      <c r="AHD402" s="92"/>
      <c r="AHE402" s="92"/>
      <c r="AHF402" s="92"/>
      <c r="AHG402" s="92"/>
      <c r="AHH402" s="92"/>
      <c r="AHI402" s="92"/>
      <c r="AHJ402" s="92"/>
      <c r="AHK402" s="92"/>
      <c r="AHL402" s="92"/>
      <c r="AHM402" s="92"/>
      <c r="AHN402" s="92"/>
      <c r="AHO402" s="92"/>
      <c r="AHP402" s="92"/>
      <c r="AHQ402" s="92"/>
      <c r="AHR402" s="92"/>
      <c r="AHS402" s="92"/>
      <c r="AHT402" s="92"/>
      <c r="AHU402" s="92"/>
      <c r="AHV402" s="92"/>
      <c r="AHW402" s="92"/>
      <c r="AHX402" s="92"/>
      <c r="AHY402" s="92"/>
      <c r="AHZ402" s="92"/>
      <c r="AIA402" s="92"/>
      <c r="AIB402" s="92"/>
      <c r="AIC402" s="92"/>
      <c r="AID402" s="92"/>
      <c r="AIE402" s="92"/>
      <c r="AIF402" s="92"/>
      <c r="AIG402" s="92"/>
      <c r="AIH402" s="92"/>
      <c r="AII402" s="92"/>
      <c r="AIJ402" s="92"/>
      <c r="AIK402" s="92"/>
      <c r="AIL402" s="92"/>
      <c r="AIM402" s="92"/>
      <c r="AIN402" s="92"/>
      <c r="AIO402" s="92"/>
      <c r="AIP402" s="92"/>
      <c r="AIQ402" s="92"/>
      <c r="AIR402" s="92"/>
      <c r="AIS402" s="92"/>
      <c r="AIT402" s="92"/>
      <c r="AIU402" s="92"/>
      <c r="AIV402" s="92"/>
      <c r="AIW402" s="92"/>
      <c r="AIX402" s="92"/>
      <c r="AIY402" s="92"/>
      <c r="AIZ402" s="92"/>
      <c r="AJA402" s="92"/>
      <c r="AJB402" s="92"/>
      <c r="AJC402" s="92"/>
      <c r="AJD402" s="92"/>
      <c r="AJE402" s="92"/>
      <c r="AJF402" s="92"/>
      <c r="AJG402" s="92"/>
      <c r="AJH402" s="92"/>
      <c r="AJI402" s="92"/>
      <c r="AJJ402" s="92"/>
      <c r="AJK402" s="92"/>
    </row>
    <row r="403" spans="1:947" s="515" customFormat="1" ht="12.75" customHeight="1">
      <c r="A403" s="93"/>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c r="CM403" s="92"/>
      <c r="CN403" s="92"/>
      <c r="CO403" s="92"/>
      <c r="CP403" s="92"/>
      <c r="CQ403" s="92"/>
      <c r="CR403" s="92"/>
      <c r="CS403" s="92"/>
      <c r="CT403" s="92"/>
      <c r="CU403" s="92"/>
      <c r="CV403" s="92"/>
      <c r="CW403" s="92"/>
      <c r="CX403" s="92"/>
      <c r="CY403" s="92"/>
      <c r="CZ403" s="92"/>
      <c r="DA403" s="92"/>
      <c r="DB403" s="92"/>
      <c r="DC403" s="92"/>
      <c r="DD403" s="92"/>
      <c r="DE403" s="92"/>
      <c r="DF403" s="92"/>
      <c r="DG403" s="92"/>
      <c r="DH403" s="92"/>
      <c r="DI403" s="92"/>
      <c r="DJ403" s="92"/>
      <c r="DK403" s="92"/>
      <c r="DL403" s="92"/>
      <c r="DM403" s="92"/>
      <c r="DN403" s="92"/>
      <c r="DO403" s="92"/>
      <c r="DP403" s="92"/>
      <c r="DQ403" s="92"/>
      <c r="DR403" s="92"/>
      <c r="DS403" s="92"/>
      <c r="DT403" s="92"/>
      <c r="DU403" s="92"/>
      <c r="DV403" s="92"/>
      <c r="DW403" s="92"/>
      <c r="DX403" s="92"/>
      <c r="DY403" s="92"/>
      <c r="DZ403" s="92"/>
      <c r="EA403" s="92"/>
      <c r="EB403" s="92"/>
      <c r="EC403" s="92"/>
      <c r="ED403" s="92"/>
      <c r="EE403" s="92"/>
      <c r="EF403" s="92"/>
      <c r="EG403" s="92"/>
      <c r="EH403" s="92"/>
      <c r="EI403" s="92"/>
      <c r="EJ403" s="92"/>
      <c r="EK403" s="92"/>
      <c r="EL403" s="92"/>
      <c r="EM403" s="92"/>
      <c r="EN403" s="92"/>
      <c r="EO403" s="92"/>
      <c r="EP403" s="92"/>
      <c r="EQ403" s="92"/>
      <c r="ER403" s="92"/>
      <c r="ES403" s="92"/>
      <c r="ET403" s="92"/>
      <c r="EU403" s="92"/>
      <c r="EV403" s="92"/>
      <c r="EW403" s="92"/>
      <c r="EX403" s="92"/>
      <c r="EY403" s="92"/>
      <c r="EZ403" s="92"/>
      <c r="FA403" s="92"/>
      <c r="FB403" s="92"/>
      <c r="FC403" s="92"/>
      <c r="FD403" s="92"/>
      <c r="FE403" s="92"/>
      <c r="FF403" s="92"/>
      <c r="FG403" s="92"/>
      <c r="FH403" s="92"/>
      <c r="FI403" s="92"/>
      <c r="FJ403" s="92"/>
      <c r="FK403" s="92"/>
      <c r="FL403" s="92"/>
      <c r="FM403" s="92"/>
      <c r="FN403" s="92"/>
      <c r="FO403" s="92"/>
      <c r="FP403" s="92"/>
      <c r="FQ403" s="92"/>
      <c r="FR403" s="92"/>
      <c r="FS403" s="92"/>
      <c r="FT403" s="92"/>
      <c r="FU403" s="92"/>
      <c r="FV403" s="92"/>
      <c r="FW403" s="92"/>
      <c r="FX403" s="92"/>
      <c r="FY403" s="92"/>
      <c r="FZ403" s="92"/>
      <c r="GA403" s="92"/>
      <c r="GB403" s="92"/>
      <c r="GC403" s="92"/>
      <c r="GD403" s="92"/>
      <c r="GE403" s="92"/>
      <c r="GF403" s="92"/>
      <c r="GG403" s="92"/>
      <c r="GH403" s="92"/>
      <c r="GI403" s="92"/>
      <c r="GJ403" s="92"/>
      <c r="GK403" s="92"/>
      <c r="GL403" s="92"/>
      <c r="GM403" s="92"/>
      <c r="GN403" s="92"/>
      <c r="GO403" s="92"/>
      <c r="GP403" s="92"/>
      <c r="GQ403" s="92"/>
      <c r="GR403" s="92"/>
      <c r="GS403" s="92"/>
      <c r="GT403" s="92"/>
      <c r="GU403" s="92"/>
      <c r="GV403" s="92"/>
      <c r="GW403" s="92"/>
      <c r="GX403" s="92"/>
      <c r="GY403" s="92"/>
      <c r="GZ403" s="92"/>
      <c r="HA403" s="92"/>
      <c r="HB403" s="92"/>
      <c r="HC403" s="92"/>
      <c r="HD403" s="92"/>
      <c r="HE403" s="92"/>
      <c r="HF403" s="92"/>
      <c r="HG403" s="92"/>
      <c r="HH403" s="92"/>
      <c r="HI403" s="92"/>
      <c r="HJ403" s="92"/>
      <c r="HK403" s="92"/>
      <c r="HL403" s="92"/>
      <c r="HM403" s="92"/>
      <c r="HN403" s="92"/>
      <c r="HO403" s="92"/>
      <c r="HP403" s="92"/>
      <c r="HQ403" s="92"/>
      <c r="HR403" s="92"/>
      <c r="HS403" s="92"/>
      <c r="HT403" s="92"/>
      <c r="HU403" s="92"/>
      <c r="HV403" s="92"/>
      <c r="HW403" s="92"/>
      <c r="HX403" s="92"/>
      <c r="HY403" s="92"/>
      <c r="HZ403" s="92"/>
      <c r="IA403" s="92"/>
      <c r="IB403" s="92"/>
      <c r="IC403" s="92"/>
      <c r="ID403" s="92"/>
      <c r="IE403" s="92"/>
      <c r="IF403" s="92"/>
      <c r="IG403" s="92"/>
      <c r="IH403" s="92"/>
      <c r="II403" s="92"/>
      <c r="IJ403" s="92"/>
      <c r="IK403" s="92"/>
      <c r="IL403" s="92"/>
      <c r="IM403" s="92"/>
      <c r="IN403" s="92"/>
      <c r="IO403" s="92"/>
      <c r="IP403" s="92"/>
      <c r="IQ403" s="92"/>
      <c r="IR403" s="92"/>
      <c r="IS403" s="92"/>
      <c r="IT403" s="92"/>
      <c r="IU403" s="92"/>
      <c r="IV403" s="92"/>
      <c r="IW403" s="92"/>
      <c r="IX403" s="92"/>
      <c r="IY403" s="92"/>
      <c r="IZ403" s="92"/>
      <c r="JA403" s="92"/>
      <c r="JB403" s="92"/>
      <c r="JC403" s="92"/>
      <c r="JD403" s="92"/>
      <c r="JE403" s="92"/>
      <c r="JF403" s="92"/>
      <c r="JG403" s="92"/>
      <c r="JH403" s="92"/>
      <c r="JI403" s="92"/>
      <c r="JJ403" s="92"/>
      <c r="JK403" s="92"/>
      <c r="JL403" s="92"/>
      <c r="JM403" s="92"/>
      <c r="JN403" s="92"/>
      <c r="JO403" s="92"/>
      <c r="JP403" s="92"/>
      <c r="JQ403" s="92"/>
      <c r="JR403" s="92"/>
      <c r="JS403" s="92"/>
      <c r="JT403" s="92"/>
      <c r="JU403" s="92"/>
      <c r="JV403" s="92"/>
      <c r="JW403" s="92"/>
      <c r="JX403" s="92"/>
      <c r="JY403" s="92"/>
      <c r="JZ403" s="92"/>
      <c r="KA403" s="92"/>
      <c r="KB403" s="92"/>
      <c r="KC403" s="92"/>
      <c r="KD403" s="92"/>
      <c r="KE403" s="92"/>
      <c r="KF403" s="92"/>
      <c r="KG403" s="92"/>
      <c r="KH403" s="92"/>
      <c r="KI403" s="92"/>
      <c r="KJ403" s="92"/>
      <c r="KK403" s="92"/>
      <c r="KL403" s="92"/>
      <c r="KM403" s="92"/>
      <c r="KN403" s="92"/>
      <c r="KO403" s="92"/>
      <c r="KP403" s="92"/>
      <c r="KQ403" s="92"/>
      <c r="KR403" s="92"/>
      <c r="KS403" s="92"/>
      <c r="KT403" s="92"/>
      <c r="KU403" s="92"/>
      <c r="KV403" s="92"/>
      <c r="KW403" s="92"/>
      <c r="KX403" s="92"/>
      <c r="KY403" s="92"/>
      <c r="KZ403" s="92"/>
      <c r="LA403" s="92"/>
      <c r="LB403" s="92"/>
      <c r="LC403" s="92"/>
      <c r="LD403" s="92"/>
      <c r="LE403" s="92"/>
      <c r="LF403" s="92"/>
      <c r="LG403" s="92"/>
      <c r="LH403" s="92"/>
      <c r="LI403" s="92"/>
      <c r="LJ403" s="92"/>
      <c r="LK403" s="92"/>
      <c r="LL403" s="92"/>
      <c r="LM403" s="92"/>
      <c r="LN403" s="92"/>
      <c r="LO403" s="92"/>
      <c r="LP403" s="92"/>
      <c r="LQ403" s="92"/>
      <c r="LR403" s="92"/>
      <c r="LS403" s="92"/>
      <c r="LT403" s="92"/>
      <c r="LU403" s="92"/>
      <c r="LV403" s="92"/>
      <c r="LW403" s="92"/>
      <c r="LX403" s="92"/>
      <c r="LY403" s="92"/>
      <c r="LZ403" s="92"/>
      <c r="MA403" s="92"/>
      <c r="MB403" s="92"/>
      <c r="MC403" s="92"/>
      <c r="MD403" s="92"/>
      <c r="ME403" s="92"/>
      <c r="MF403" s="92"/>
      <c r="MG403" s="92"/>
      <c r="MH403" s="92"/>
      <c r="MI403" s="92"/>
      <c r="MJ403" s="92"/>
      <c r="MK403" s="92"/>
      <c r="ML403" s="92"/>
      <c r="MM403" s="92"/>
      <c r="MN403" s="92"/>
      <c r="MO403" s="92"/>
      <c r="MP403" s="92"/>
      <c r="MQ403" s="92"/>
      <c r="MR403" s="92"/>
      <c r="MS403" s="92"/>
      <c r="MT403" s="92"/>
      <c r="MU403" s="92"/>
      <c r="MV403" s="92"/>
      <c r="MW403" s="92"/>
      <c r="MX403" s="92"/>
      <c r="MY403" s="92"/>
      <c r="MZ403" s="92"/>
      <c r="NA403" s="92"/>
      <c r="NB403" s="92"/>
      <c r="NC403" s="92"/>
      <c r="ND403" s="92"/>
      <c r="NE403" s="92"/>
      <c r="NF403" s="92"/>
      <c r="NG403" s="92"/>
      <c r="NH403" s="92"/>
      <c r="NI403" s="92"/>
      <c r="NJ403" s="92"/>
      <c r="NK403" s="92"/>
      <c r="NL403" s="92"/>
      <c r="NM403" s="92"/>
      <c r="NN403" s="92"/>
      <c r="NO403" s="92"/>
      <c r="NP403" s="92"/>
      <c r="NQ403" s="92"/>
      <c r="NR403" s="92"/>
      <c r="NS403" s="92"/>
      <c r="NT403" s="92"/>
      <c r="NU403" s="92"/>
      <c r="NV403" s="92"/>
      <c r="NW403" s="92"/>
      <c r="NX403" s="92"/>
      <c r="NY403" s="92"/>
      <c r="NZ403" s="92"/>
      <c r="OA403" s="92"/>
      <c r="OB403" s="92"/>
      <c r="OC403" s="92"/>
      <c r="OD403" s="92"/>
      <c r="OE403" s="92"/>
      <c r="OF403" s="92"/>
      <c r="OG403" s="92"/>
      <c r="OH403" s="92"/>
      <c r="OI403" s="92"/>
      <c r="OJ403" s="92"/>
      <c r="OK403" s="92"/>
      <c r="OL403" s="92"/>
      <c r="OM403" s="92"/>
      <c r="ON403" s="92"/>
      <c r="OO403" s="92"/>
      <c r="OP403" s="92"/>
      <c r="OQ403" s="92"/>
      <c r="OR403" s="92"/>
      <c r="OS403" s="92"/>
      <c r="OT403" s="92"/>
      <c r="OU403" s="92"/>
      <c r="OV403" s="92"/>
      <c r="OW403" s="92"/>
      <c r="OX403" s="92"/>
      <c r="OY403" s="92"/>
      <c r="OZ403" s="92"/>
      <c r="PA403" s="92"/>
      <c r="PB403" s="92"/>
      <c r="PC403" s="92"/>
      <c r="PD403" s="92"/>
      <c r="PE403" s="92"/>
      <c r="PF403" s="92"/>
      <c r="PG403" s="92"/>
      <c r="PH403" s="92"/>
      <c r="PI403" s="92"/>
      <c r="PJ403" s="92"/>
      <c r="PK403" s="92"/>
      <c r="PL403" s="92"/>
      <c r="PM403" s="92"/>
      <c r="PN403" s="92"/>
      <c r="PO403" s="92"/>
      <c r="PP403" s="92"/>
      <c r="PQ403" s="92"/>
      <c r="PR403" s="92"/>
      <c r="PS403" s="92"/>
      <c r="PT403" s="92"/>
      <c r="PU403" s="92"/>
      <c r="PV403" s="92"/>
      <c r="PW403" s="92"/>
      <c r="PX403" s="92"/>
      <c r="PY403" s="92"/>
      <c r="PZ403" s="92"/>
      <c r="QA403" s="92"/>
      <c r="QB403" s="92"/>
      <c r="QC403" s="92"/>
      <c r="QD403" s="92"/>
      <c r="QE403" s="92"/>
      <c r="QF403" s="92"/>
      <c r="QG403" s="92"/>
      <c r="QH403" s="92"/>
      <c r="QI403" s="92"/>
      <c r="QJ403" s="92"/>
      <c r="QK403" s="92"/>
      <c r="QL403" s="92"/>
      <c r="QM403" s="92"/>
      <c r="QN403" s="92"/>
      <c r="QO403" s="92"/>
      <c r="QP403" s="92"/>
      <c r="QQ403" s="92"/>
      <c r="QR403" s="92"/>
      <c r="QS403" s="92"/>
      <c r="QT403" s="92"/>
      <c r="QU403" s="92"/>
      <c r="QV403" s="92"/>
      <c r="QW403" s="92"/>
      <c r="QX403" s="92"/>
      <c r="QY403" s="92"/>
      <c r="QZ403" s="92"/>
      <c r="RA403" s="92"/>
      <c r="RB403" s="92"/>
      <c r="RC403" s="92"/>
      <c r="RD403" s="92"/>
      <c r="RE403" s="92"/>
      <c r="RF403" s="92"/>
      <c r="RG403" s="92"/>
      <c r="RH403" s="92"/>
      <c r="RI403" s="92"/>
      <c r="RJ403" s="92"/>
      <c r="RK403" s="92"/>
      <c r="RL403" s="92"/>
      <c r="RM403" s="92"/>
      <c r="RN403" s="92"/>
      <c r="RO403" s="92"/>
      <c r="RP403" s="92"/>
      <c r="RQ403" s="92"/>
      <c r="RR403" s="92"/>
      <c r="RS403" s="92"/>
      <c r="RT403" s="92"/>
      <c r="RU403" s="92"/>
      <c r="RV403" s="92"/>
      <c r="RW403" s="92"/>
      <c r="RX403" s="92"/>
      <c r="RY403" s="92"/>
      <c r="RZ403" s="92"/>
      <c r="SA403" s="92"/>
      <c r="SB403" s="92"/>
      <c r="SC403" s="92"/>
      <c r="SD403" s="92"/>
      <c r="SE403" s="92"/>
      <c r="SF403" s="92"/>
      <c r="SG403" s="92"/>
      <c r="SH403" s="92"/>
      <c r="SI403" s="92"/>
      <c r="SJ403" s="92"/>
      <c r="SK403" s="92"/>
      <c r="SL403" s="92"/>
      <c r="SM403" s="92"/>
      <c r="SN403" s="92"/>
      <c r="SO403" s="92"/>
      <c r="SP403" s="92"/>
      <c r="SQ403" s="92"/>
      <c r="SR403" s="92"/>
      <c r="SS403" s="92"/>
      <c r="ST403" s="92"/>
      <c r="SU403" s="92"/>
      <c r="SV403" s="92"/>
      <c r="SW403" s="92"/>
      <c r="SX403" s="92"/>
      <c r="SY403" s="92"/>
      <c r="SZ403" s="92"/>
      <c r="TA403" s="92"/>
      <c r="TB403" s="92"/>
      <c r="TC403" s="92"/>
      <c r="TD403" s="92"/>
      <c r="TE403" s="92"/>
      <c r="TF403" s="92"/>
      <c r="TG403" s="92"/>
      <c r="TH403" s="92"/>
      <c r="TI403" s="92"/>
      <c r="TJ403" s="92"/>
      <c r="TK403" s="92"/>
      <c r="TL403" s="92"/>
      <c r="TM403" s="92"/>
      <c r="TN403" s="92"/>
      <c r="TO403" s="92"/>
      <c r="TP403" s="92"/>
      <c r="TQ403" s="92"/>
      <c r="TR403" s="92"/>
      <c r="TS403" s="92"/>
      <c r="TT403" s="92"/>
      <c r="TU403" s="92"/>
      <c r="TV403" s="92"/>
      <c r="TW403" s="92"/>
      <c r="TX403" s="92"/>
      <c r="TY403" s="92"/>
      <c r="TZ403" s="92"/>
      <c r="UA403" s="92"/>
      <c r="UB403" s="92"/>
      <c r="UC403" s="92"/>
      <c r="UD403" s="92"/>
      <c r="UE403" s="92"/>
      <c r="UF403" s="92"/>
      <c r="UG403" s="92"/>
      <c r="UH403" s="92"/>
      <c r="UI403" s="92"/>
      <c r="UJ403" s="92"/>
      <c r="UK403" s="92"/>
      <c r="UL403" s="92"/>
      <c r="UM403" s="92"/>
      <c r="UN403" s="92"/>
      <c r="UO403" s="92"/>
      <c r="UP403" s="92"/>
      <c r="UQ403" s="92"/>
      <c r="UR403" s="92"/>
      <c r="US403" s="92"/>
      <c r="UT403" s="92"/>
      <c r="UU403" s="92"/>
      <c r="UV403" s="92"/>
      <c r="UW403" s="92"/>
      <c r="UX403" s="92"/>
      <c r="UY403" s="92"/>
      <c r="UZ403" s="92"/>
      <c r="VA403" s="92"/>
      <c r="VB403" s="92"/>
      <c r="VC403" s="92"/>
      <c r="VD403" s="92"/>
      <c r="VE403" s="92"/>
      <c r="VF403" s="92"/>
      <c r="VG403" s="92"/>
      <c r="VH403" s="92"/>
      <c r="VI403" s="92"/>
      <c r="VJ403" s="92"/>
      <c r="VK403" s="92"/>
      <c r="VL403" s="92"/>
      <c r="VM403" s="92"/>
      <c r="VN403" s="92"/>
      <c r="VO403" s="92"/>
      <c r="VP403" s="92"/>
      <c r="VQ403" s="92"/>
      <c r="VR403" s="92"/>
      <c r="VS403" s="92"/>
      <c r="VT403" s="92"/>
      <c r="VU403" s="92"/>
      <c r="VV403" s="92"/>
      <c r="VW403" s="92"/>
      <c r="VX403" s="92"/>
      <c r="VY403" s="92"/>
      <c r="VZ403" s="92"/>
      <c r="WA403" s="92"/>
      <c r="WB403" s="92"/>
      <c r="WC403" s="92"/>
      <c r="WD403" s="92"/>
      <c r="WE403" s="92"/>
      <c r="WF403" s="92"/>
      <c r="WG403" s="92"/>
      <c r="WH403" s="92"/>
      <c r="WI403" s="92"/>
      <c r="WJ403" s="92"/>
      <c r="WK403" s="92"/>
      <c r="WL403" s="92"/>
      <c r="WM403" s="92"/>
      <c r="WN403" s="92"/>
      <c r="WO403" s="92"/>
      <c r="WP403" s="92"/>
      <c r="WQ403" s="92"/>
      <c r="WR403" s="92"/>
      <c r="WS403" s="92"/>
      <c r="WT403" s="92"/>
      <c r="WU403" s="92"/>
      <c r="WV403" s="92"/>
      <c r="WW403" s="92"/>
      <c r="WX403" s="92"/>
      <c r="WY403" s="92"/>
      <c r="WZ403" s="92"/>
      <c r="XA403" s="92"/>
      <c r="XB403" s="92"/>
      <c r="XC403" s="92"/>
      <c r="XD403" s="92"/>
      <c r="XE403" s="92"/>
      <c r="XF403" s="92"/>
      <c r="XG403" s="92"/>
      <c r="XH403" s="92"/>
      <c r="XI403" s="92"/>
      <c r="XJ403" s="92"/>
      <c r="XK403" s="92"/>
      <c r="XL403" s="92"/>
      <c r="XM403" s="92"/>
      <c r="XN403" s="92"/>
      <c r="XO403" s="92"/>
      <c r="XP403" s="92"/>
      <c r="XQ403" s="92"/>
      <c r="XR403" s="92"/>
      <c r="XS403" s="92"/>
      <c r="XT403" s="92"/>
      <c r="XU403" s="92"/>
      <c r="XV403" s="92"/>
      <c r="XW403" s="92"/>
      <c r="XX403" s="92"/>
      <c r="XY403" s="92"/>
      <c r="XZ403" s="92"/>
      <c r="YA403" s="92"/>
      <c r="YB403" s="92"/>
      <c r="YC403" s="92"/>
      <c r="YD403" s="92"/>
      <c r="YE403" s="92"/>
      <c r="YF403" s="92"/>
      <c r="YG403" s="92"/>
      <c r="YH403" s="92"/>
      <c r="YI403" s="92"/>
      <c r="YJ403" s="92"/>
      <c r="YK403" s="92"/>
      <c r="YL403" s="92"/>
      <c r="YM403" s="92"/>
      <c r="YN403" s="92"/>
      <c r="YO403" s="92"/>
      <c r="YP403" s="92"/>
      <c r="YQ403" s="92"/>
      <c r="YR403" s="92"/>
      <c r="YS403" s="92"/>
      <c r="YT403" s="92"/>
      <c r="YU403" s="92"/>
      <c r="YV403" s="92"/>
      <c r="YW403" s="92"/>
      <c r="YX403" s="92"/>
      <c r="YY403" s="92"/>
      <c r="YZ403" s="92"/>
      <c r="ZA403" s="92"/>
      <c r="ZB403" s="92"/>
      <c r="ZC403" s="92"/>
      <c r="ZD403" s="92"/>
      <c r="ZE403" s="92"/>
      <c r="ZF403" s="92"/>
      <c r="ZG403" s="92"/>
      <c r="ZH403" s="92"/>
      <c r="ZI403" s="92"/>
      <c r="ZJ403" s="92"/>
      <c r="ZK403" s="92"/>
      <c r="ZL403" s="92"/>
      <c r="ZM403" s="92"/>
      <c r="ZN403" s="92"/>
      <c r="ZO403" s="92"/>
      <c r="ZP403" s="92"/>
      <c r="ZQ403" s="92"/>
      <c r="ZR403" s="92"/>
      <c r="ZS403" s="92"/>
      <c r="ZT403" s="92"/>
      <c r="ZU403" s="92"/>
      <c r="ZV403" s="92"/>
      <c r="ZW403" s="92"/>
      <c r="ZX403" s="92"/>
      <c r="ZY403" s="92"/>
      <c r="ZZ403" s="92"/>
      <c r="AAA403" s="92"/>
      <c r="AAB403" s="92"/>
      <c r="AAC403" s="92"/>
      <c r="AAD403" s="92"/>
      <c r="AAE403" s="92"/>
      <c r="AAF403" s="92"/>
      <c r="AAG403" s="92"/>
      <c r="AAH403" s="92"/>
      <c r="AAI403" s="92"/>
      <c r="AAJ403" s="92"/>
      <c r="AAK403" s="92"/>
      <c r="AAL403" s="92"/>
      <c r="AAM403" s="92"/>
      <c r="AAN403" s="92"/>
      <c r="AAO403" s="92"/>
      <c r="AAP403" s="92"/>
      <c r="AAQ403" s="92"/>
      <c r="AAR403" s="92"/>
      <c r="AAS403" s="92"/>
      <c r="AAT403" s="92"/>
      <c r="AAU403" s="92"/>
      <c r="AAV403" s="92"/>
      <c r="AAW403" s="92"/>
      <c r="AAX403" s="92"/>
      <c r="AAY403" s="92"/>
      <c r="AAZ403" s="92"/>
      <c r="ABA403" s="92"/>
      <c r="ABB403" s="92"/>
      <c r="ABC403" s="92"/>
      <c r="ABD403" s="92"/>
      <c r="ABE403" s="92"/>
      <c r="ABF403" s="92"/>
      <c r="ABG403" s="92"/>
      <c r="ABH403" s="92"/>
      <c r="ABI403" s="92"/>
      <c r="ABJ403" s="92"/>
      <c r="ABK403" s="92"/>
      <c r="ABL403" s="92"/>
      <c r="ABM403" s="92"/>
      <c r="ABN403" s="92"/>
      <c r="ABO403" s="92"/>
      <c r="ABP403" s="92"/>
      <c r="ABQ403" s="92"/>
      <c r="ABR403" s="92"/>
      <c r="ABS403" s="92"/>
      <c r="ABT403" s="92"/>
      <c r="ABU403" s="92"/>
      <c r="ABV403" s="92"/>
      <c r="ABW403" s="92"/>
      <c r="ABX403" s="92"/>
      <c r="ABY403" s="92"/>
      <c r="ABZ403" s="92"/>
      <c r="ACA403" s="92"/>
      <c r="ACB403" s="92"/>
      <c r="ACC403" s="92"/>
      <c r="ACD403" s="92"/>
      <c r="ACE403" s="92"/>
      <c r="ACF403" s="92"/>
      <c r="ACG403" s="92"/>
      <c r="ACH403" s="92"/>
      <c r="ACI403" s="92"/>
      <c r="ACJ403" s="92"/>
      <c r="ACK403" s="92"/>
      <c r="ACL403" s="92"/>
      <c r="ACM403" s="92"/>
      <c r="ACN403" s="92"/>
      <c r="ACO403" s="92"/>
      <c r="ACP403" s="92"/>
      <c r="ACQ403" s="92"/>
      <c r="ACR403" s="92"/>
      <c r="ACS403" s="92"/>
      <c r="ACT403" s="92"/>
      <c r="ACU403" s="92"/>
      <c r="ACV403" s="92"/>
      <c r="ACW403" s="92"/>
      <c r="ACX403" s="92"/>
      <c r="ACY403" s="92"/>
      <c r="ACZ403" s="92"/>
      <c r="ADA403" s="92"/>
      <c r="ADB403" s="92"/>
      <c r="ADC403" s="92"/>
      <c r="ADD403" s="92"/>
      <c r="ADE403" s="92"/>
      <c r="ADF403" s="92"/>
      <c r="ADG403" s="92"/>
      <c r="ADH403" s="92"/>
      <c r="ADI403" s="92"/>
      <c r="ADJ403" s="92"/>
      <c r="ADK403" s="92"/>
      <c r="ADL403" s="92"/>
      <c r="ADM403" s="92"/>
      <c r="ADN403" s="92"/>
      <c r="ADO403" s="92"/>
      <c r="ADP403" s="92"/>
      <c r="ADQ403" s="92"/>
      <c r="ADR403" s="92"/>
      <c r="ADS403" s="92"/>
      <c r="ADT403" s="92"/>
      <c r="ADU403" s="92"/>
      <c r="ADV403" s="92"/>
      <c r="ADW403" s="92"/>
      <c r="ADX403" s="92"/>
      <c r="ADY403" s="92"/>
      <c r="ADZ403" s="92"/>
      <c r="AEA403" s="92"/>
      <c r="AEB403" s="92"/>
      <c r="AEC403" s="92"/>
      <c r="AED403" s="92"/>
      <c r="AEE403" s="92"/>
      <c r="AEF403" s="92"/>
      <c r="AEG403" s="92"/>
      <c r="AEH403" s="92"/>
      <c r="AEI403" s="92"/>
      <c r="AEJ403" s="92"/>
      <c r="AEK403" s="92"/>
      <c r="AEL403" s="92"/>
      <c r="AEM403" s="92"/>
      <c r="AEN403" s="92"/>
      <c r="AEO403" s="92"/>
      <c r="AEP403" s="92"/>
      <c r="AEQ403" s="92"/>
      <c r="AER403" s="92"/>
      <c r="AES403" s="92"/>
      <c r="AET403" s="92"/>
      <c r="AEU403" s="92"/>
      <c r="AEV403" s="92"/>
      <c r="AEW403" s="92"/>
      <c r="AEX403" s="92"/>
      <c r="AEY403" s="92"/>
      <c r="AEZ403" s="92"/>
      <c r="AFA403" s="92"/>
      <c r="AFB403" s="92"/>
      <c r="AFC403" s="92"/>
      <c r="AFD403" s="92"/>
      <c r="AFE403" s="92"/>
      <c r="AFF403" s="92"/>
      <c r="AFG403" s="92"/>
      <c r="AFH403" s="92"/>
      <c r="AFI403" s="92"/>
      <c r="AFJ403" s="92"/>
      <c r="AFK403" s="92"/>
      <c r="AFL403" s="92"/>
      <c r="AFM403" s="92"/>
      <c r="AFN403" s="92"/>
      <c r="AFO403" s="92"/>
      <c r="AFP403" s="92"/>
      <c r="AFQ403" s="92"/>
      <c r="AFR403" s="92"/>
      <c r="AFS403" s="92"/>
      <c r="AFT403" s="92"/>
      <c r="AFU403" s="92"/>
      <c r="AFV403" s="92"/>
      <c r="AFW403" s="92"/>
      <c r="AFX403" s="92"/>
      <c r="AFY403" s="92"/>
      <c r="AFZ403" s="92"/>
      <c r="AGA403" s="92"/>
      <c r="AGB403" s="92"/>
      <c r="AGC403" s="92"/>
      <c r="AGD403" s="92"/>
      <c r="AGE403" s="92"/>
      <c r="AGF403" s="92"/>
      <c r="AGG403" s="92"/>
      <c r="AGH403" s="92"/>
      <c r="AGI403" s="92"/>
      <c r="AGJ403" s="92"/>
      <c r="AGK403" s="92"/>
      <c r="AGL403" s="92"/>
      <c r="AGM403" s="92"/>
      <c r="AGN403" s="92"/>
      <c r="AGO403" s="92"/>
      <c r="AGP403" s="92"/>
      <c r="AGQ403" s="92"/>
      <c r="AGR403" s="92"/>
      <c r="AGS403" s="92"/>
      <c r="AGT403" s="92"/>
      <c r="AGU403" s="92"/>
      <c r="AGV403" s="92"/>
      <c r="AGW403" s="92"/>
      <c r="AGX403" s="92"/>
      <c r="AGY403" s="92"/>
      <c r="AGZ403" s="92"/>
      <c r="AHA403" s="92"/>
      <c r="AHB403" s="92"/>
      <c r="AHC403" s="92"/>
      <c r="AHD403" s="92"/>
      <c r="AHE403" s="92"/>
      <c r="AHF403" s="92"/>
      <c r="AHG403" s="92"/>
      <c r="AHH403" s="92"/>
      <c r="AHI403" s="92"/>
      <c r="AHJ403" s="92"/>
      <c r="AHK403" s="92"/>
      <c r="AHL403" s="92"/>
      <c r="AHM403" s="92"/>
      <c r="AHN403" s="92"/>
      <c r="AHO403" s="92"/>
      <c r="AHP403" s="92"/>
      <c r="AHQ403" s="92"/>
      <c r="AHR403" s="92"/>
      <c r="AHS403" s="92"/>
      <c r="AHT403" s="92"/>
      <c r="AHU403" s="92"/>
      <c r="AHV403" s="92"/>
      <c r="AHW403" s="92"/>
      <c r="AHX403" s="92"/>
      <c r="AHY403" s="92"/>
      <c r="AHZ403" s="92"/>
      <c r="AIA403" s="92"/>
      <c r="AIB403" s="92"/>
      <c r="AIC403" s="92"/>
      <c r="AID403" s="92"/>
      <c r="AIE403" s="92"/>
      <c r="AIF403" s="92"/>
      <c r="AIG403" s="92"/>
      <c r="AIH403" s="92"/>
      <c r="AII403" s="92"/>
      <c r="AIJ403" s="92"/>
      <c r="AIK403" s="92"/>
      <c r="AIL403" s="92"/>
      <c r="AIM403" s="92"/>
      <c r="AIN403" s="92"/>
      <c r="AIO403" s="92"/>
      <c r="AIP403" s="92"/>
      <c r="AIQ403" s="92"/>
      <c r="AIR403" s="92"/>
      <c r="AIS403" s="92"/>
      <c r="AIT403" s="92"/>
      <c r="AIU403" s="92"/>
      <c r="AIV403" s="92"/>
      <c r="AIW403" s="92"/>
      <c r="AIX403" s="92"/>
      <c r="AIY403" s="92"/>
      <c r="AIZ403" s="92"/>
      <c r="AJA403" s="92"/>
      <c r="AJB403" s="92"/>
      <c r="AJC403" s="92"/>
      <c r="AJD403" s="92"/>
      <c r="AJE403" s="92"/>
      <c r="AJF403" s="92"/>
      <c r="AJG403" s="92"/>
      <c r="AJH403" s="92"/>
      <c r="AJI403" s="92"/>
      <c r="AJJ403" s="92"/>
      <c r="AJK403" s="92"/>
    </row>
    <row r="404" spans="1:947" s="515" customFormat="1" ht="12.75" customHeight="1">
      <c r="A404" s="93"/>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c r="CM404" s="92"/>
      <c r="CN404" s="92"/>
      <c r="CO404" s="92"/>
      <c r="CP404" s="92"/>
      <c r="CQ404" s="92"/>
      <c r="CR404" s="92"/>
      <c r="CS404" s="92"/>
      <c r="CT404" s="92"/>
      <c r="CU404" s="92"/>
      <c r="CV404" s="92"/>
      <c r="CW404" s="92"/>
      <c r="CX404" s="92"/>
      <c r="CY404" s="92"/>
      <c r="CZ404" s="92"/>
      <c r="DA404" s="92"/>
      <c r="DB404" s="92"/>
      <c r="DC404" s="92"/>
      <c r="DD404" s="92"/>
      <c r="DE404" s="92"/>
      <c r="DF404" s="92"/>
      <c r="DG404" s="92"/>
      <c r="DH404" s="92"/>
      <c r="DI404" s="92"/>
      <c r="DJ404" s="92"/>
      <c r="DK404" s="92"/>
      <c r="DL404" s="92"/>
      <c r="DM404" s="92"/>
      <c r="DN404" s="92"/>
      <c r="DO404" s="92"/>
      <c r="DP404" s="92"/>
      <c r="DQ404" s="92"/>
      <c r="DR404" s="92"/>
      <c r="DS404" s="92"/>
      <c r="DT404" s="92"/>
      <c r="DU404" s="92"/>
      <c r="DV404" s="92"/>
      <c r="DW404" s="92"/>
      <c r="DX404" s="92"/>
      <c r="DY404" s="92"/>
      <c r="DZ404" s="92"/>
      <c r="EA404" s="92"/>
      <c r="EB404" s="92"/>
      <c r="EC404" s="92"/>
      <c r="ED404" s="92"/>
      <c r="EE404" s="92"/>
      <c r="EF404" s="92"/>
      <c r="EG404" s="92"/>
      <c r="EH404" s="92"/>
      <c r="EI404" s="92"/>
      <c r="EJ404" s="92"/>
      <c r="EK404" s="92"/>
      <c r="EL404" s="92"/>
      <c r="EM404" s="92"/>
      <c r="EN404" s="92"/>
      <c r="EO404" s="92"/>
      <c r="EP404" s="92"/>
      <c r="EQ404" s="92"/>
      <c r="ER404" s="92"/>
      <c r="ES404" s="92"/>
      <c r="ET404" s="92"/>
      <c r="EU404" s="92"/>
      <c r="EV404" s="92"/>
      <c r="EW404" s="92"/>
      <c r="EX404" s="92"/>
      <c r="EY404" s="92"/>
      <c r="EZ404" s="92"/>
      <c r="FA404" s="92"/>
      <c r="FB404" s="92"/>
      <c r="FC404" s="92"/>
      <c r="FD404" s="92"/>
      <c r="FE404" s="92"/>
      <c r="FF404" s="92"/>
      <c r="FG404" s="92"/>
      <c r="FH404" s="92"/>
      <c r="FI404" s="92"/>
      <c r="FJ404" s="92"/>
      <c r="FK404" s="92"/>
      <c r="FL404" s="92"/>
      <c r="FM404" s="92"/>
      <c r="FN404" s="92"/>
      <c r="FO404" s="92"/>
      <c r="FP404" s="92"/>
      <c r="FQ404" s="92"/>
      <c r="FR404" s="92"/>
      <c r="FS404" s="92"/>
      <c r="FT404" s="92"/>
      <c r="FU404" s="92"/>
      <c r="FV404" s="92"/>
      <c r="FW404" s="92"/>
      <c r="FX404" s="92"/>
      <c r="FY404" s="92"/>
      <c r="FZ404" s="92"/>
      <c r="GA404" s="92"/>
      <c r="GB404" s="92"/>
      <c r="GC404" s="92"/>
      <c r="GD404" s="92"/>
      <c r="GE404" s="92"/>
      <c r="GF404" s="92"/>
      <c r="GG404" s="92"/>
      <c r="GH404" s="92"/>
      <c r="GI404" s="92"/>
      <c r="GJ404" s="92"/>
      <c r="GK404" s="92"/>
      <c r="GL404" s="92"/>
      <c r="GM404" s="92"/>
      <c r="GN404" s="92"/>
      <c r="GO404" s="92"/>
      <c r="GP404" s="92"/>
      <c r="GQ404" s="92"/>
      <c r="GR404" s="92"/>
      <c r="GS404" s="92"/>
      <c r="GT404" s="92"/>
      <c r="GU404" s="92"/>
      <c r="GV404" s="92"/>
      <c r="GW404" s="92"/>
      <c r="GX404" s="92"/>
      <c r="GY404" s="92"/>
      <c r="GZ404" s="92"/>
      <c r="HA404" s="92"/>
      <c r="HB404" s="92"/>
      <c r="HC404" s="92"/>
      <c r="HD404" s="92"/>
      <c r="HE404" s="92"/>
      <c r="HF404" s="92"/>
      <c r="HG404" s="92"/>
      <c r="HH404" s="92"/>
      <c r="HI404" s="92"/>
      <c r="HJ404" s="92"/>
      <c r="HK404" s="92"/>
      <c r="HL404" s="92"/>
      <c r="HM404" s="92"/>
      <c r="HN404" s="92"/>
      <c r="HO404" s="92"/>
      <c r="HP404" s="92"/>
      <c r="HQ404" s="92"/>
      <c r="HR404" s="92"/>
      <c r="HS404" s="92"/>
      <c r="HT404" s="92"/>
      <c r="HU404" s="92"/>
      <c r="HV404" s="92"/>
      <c r="HW404" s="92"/>
      <c r="HX404" s="92"/>
      <c r="HY404" s="92"/>
      <c r="HZ404" s="92"/>
      <c r="IA404" s="92"/>
      <c r="IB404" s="92"/>
      <c r="IC404" s="92"/>
      <c r="ID404" s="92"/>
      <c r="IE404" s="92"/>
      <c r="IF404" s="92"/>
      <c r="IG404" s="92"/>
      <c r="IH404" s="92"/>
      <c r="II404" s="92"/>
      <c r="IJ404" s="92"/>
      <c r="IK404" s="92"/>
      <c r="IL404" s="92"/>
      <c r="IM404" s="92"/>
      <c r="IN404" s="92"/>
      <c r="IO404" s="92"/>
      <c r="IP404" s="92"/>
      <c r="IQ404" s="92"/>
      <c r="IR404" s="92"/>
      <c r="IS404" s="92"/>
      <c r="IT404" s="92"/>
      <c r="IU404" s="92"/>
      <c r="IV404" s="92"/>
      <c r="IW404" s="92"/>
      <c r="IX404" s="92"/>
      <c r="IY404" s="92"/>
      <c r="IZ404" s="92"/>
      <c r="JA404" s="92"/>
      <c r="JB404" s="92"/>
      <c r="JC404" s="92"/>
      <c r="JD404" s="92"/>
      <c r="JE404" s="92"/>
      <c r="JF404" s="92"/>
      <c r="JG404" s="92"/>
      <c r="JH404" s="92"/>
      <c r="JI404" s="92"/>
      <c r="JJ404" s="92"/>
      <c r="JK404" s="92"/>
      <c r="JL404" s="92"/>
      <c r="JM404" s="92"/>
      <c r="JN404" s="92"/>
      <c r="JO404" s="92"/>
      <c r="JP404" s="92"/>
      <c r="JQ404" s="92"/>
      <c r="JR404" s="92"/>
      <c r="JS404" s="92"/>
      <c r="JT404" s="92"/>
      <c r="JU404" s="92"/>
      <c r="JV404" s="92"/>
      <c r="JW404" s="92"/>
      <c r="JX404" s="92"/>
      <c r="JY404" s="92"/>
      <c r="JZ404" s="92"/>
      <c r="KA404" s="92"/>
      <c r="KB404" s="92"/>
      <c r="KC404" s="92"/>
      <c r="KD404" s="92"/>
      <c r="KE404" s="92"/>
      <c r="KF404" s="92"/>
      <c r="KG404" s="92"/>
      <c r="KH404" s="92"/>
      <c r="KI404" s="92"/>
      <c r="KJ404" s="92"/>
      <c r="KK404" s="92"/>
      <c r="KL404" s="92"/>
      <c r="KM404" s="92"/>
      <c r="KN404" s="92"/>
      <c r="KO404" s="92"/>
      <c r="KP404" s="92"/>
      <c r="KQ404" s="92"/>
      <c r="KR404" s="92"/>
      <c r="KS404" s="92"/>
      <c r="KT404" s="92"/>
      <c r="KU404" s="92"/>
      <c r="KV404" s="92"/>
      <c r="KW404" s="92"/>
      <c r="KX404" s="92"/>
      <c r="KY404" s="92"/>
      <c r="KZ404" s="92"/>
      <c r="LA404" s="92"/>
      <c r="LB404" s="92"/>
      <c r="LC404" s="92"/>
      <c r="LD404" s="92"/>
      <c r="LE404" s="92"/>
      <c r="LF404" s="92"/>
      <c r="LG404" s="92"/>
      <c r="LH404" s="92"/>
      <c r="LI404" s="92"/>
      <c r="LJ404" s="92"/>
      <c r="LK404" s="92"/>
      <c r="LL404" s="92"/>
      <c r="LM404" s="92"/>
      <c r="LN404" s="92"/>
      <c r="LO404" s="92"/>
      <c r="LP404" s="92"/>
      <c r="LQ404" s="92"/>
      <c r="LR404" s="92"/>
      <c r="LS404" s="92"/>
      <c r="LT404" s="92"/>
      <c r="LU404" s="92"/>
      <c r="LV404" s="92"/>
      <c r="LW404" s="92"/>
      <c r="LX404" s="92"/>
      <c r="LY404" s="92"/>
      <c r="LZ404" s="92"/>
      <c r="MA404" s="92"/>
      <c r="MB404" s="92"/>
      <c r="MC404" s="92"/>
      <c r="MD404" s="92"/>
      <c r="ME404" s="92"/>
      <c r="MF404" s="92"/>
      <c r="MG404" s="92"/>
      <c r="MH404" s="92"/>
      <c r="MI404" s="92"/>
      <c r="MJ404" s="92"/>
      <c r="MK404" s="92"/>
      <c r="ML404" s="92"/>
      <c r="MM404" s="92"/>
      <c r="MN404" s="92"/>
      <c r="MO404" s="92"/>
      <c r="MP404" s="92"/>
      <c r="MQ404" s="92"/>
      <c r="MR404" s="92"/>
      <c r="MS404" s="92"/>
      <c r="MT404" s="92"/>
      <c r="MU404" s="92"/>
      <c r="MV404" s="92"/>
      <c r="MW404" s="92"/>
      <c r="MX404" s="92"/>
      <c r="MY404" s="92"/>
      <c r="MZ404" s="92"/>
      <c r="NA404" s="92"/>
      <c r="NB404" s="92"/>
      <c r="NC404" s="92"/>
      <c r="ND404" s="92"/>
      <c r="NE404" s="92"/>
      <c r="NF404" s="92"/>
      <c r="NG404" s="92"/>
      <c r="NH404" s="92"/>
      <c r="NI404" s="92"/>
      <c r="NJ404" s="92"/>
      <c r="NK404" s="92"/>
      <c r="NL404" s="92"/>
      <c r="NM404" s="92"/>
      <c r="NN404" s="92"/>
      <c r="NO404" s="92"/>
      <c r="NP404" s="92"/>
      <c r="NQ404" s="92"/>
      <c r="NR404" s="92"/>
      <c r="NS404" s="92"/>
      <c r="NT404" s="92"/>
      <c r="NU404" s="92"/>
      <c r="NV404" s="92"/>
      <c r="NW404" s="92"/>
      <c r="NX404" s="92"/>
      <c r="NY404" s="92"/>
      <c r="NZ404" s="92"/>
      <c r="OA404" s="92"/>
      <c r="OB404" s="92"/>
      <c r="OC404" s="92"/>
      <c r="OD404" s="92"/>
      <c r="OE404" s="92"/>
      <c r="OF404" s="92"/>
      <c r="OG404" s="92"/>
      <c r="OH404" s="92"/>
      <c r="OI404" s="92"/>
      <c r="OJ404" s="92"/>
      <c r="OK404" s="92"/>
      <c r="OL404" s="92"/>
      <c r="OM404" s="92"/>
      <c r="ON404" s="92"/>
      <c r="OO404" s="92"/>
      <c r="OP404" s="92"/>
      <c r="OQ404" s="92"/>
      <c r="OR404" s="92"/>
      <c r="OS404" s="92"/>
      <c r="OT404" s="92"/>
      <c r="OU404" s="92"/>
      <c r="OV404" s="92"/>
      <c r="OW404" s="92"/>
      <c r="OX404" s="92"/>
      <c r="OY404" s="92"/>
      <c r="OZ404" s="92"/>
      <c r="PA404" s="92"/>
      <c r="PB404" s="92"/>
      <c r="PC404" s="92"/>
      <c r="PD404" s="92"/>
      <c r="PE404" s="92"/>
      <c r="PF404" s="92"/>
      <c r="PG404" s="92"/>
      <c r="PH404" s="92"/>
      <c r="PI404" s="92"/>
      <c r="PJ404" s="92"/>
      <c r="PK404" s="92"/>
      <c r="PL404" s="92"/>
      <c r="PM404" s="92"/>
      <c r="PN404" s="92"/>
      <c r="PO404" s="92"/>
      <c r="PP404" s="92"/>
      <c r="PQ404" s="92"/>
      <c r="PR404" s="92"/>
      <c r="PS404" s="92"/>
      <c r="PT404" s="92"/>
      <c r="PU404" s="92"/>
      <c r="PV404" s="92"/>
      <c r="PW404" s="92"/>
      <c r="PX404" s="92"/>
      <c r="PY404" s="92"/>
      <c r="PZ404" s="92"/>
      <c r="QA404" s="92"/>
      <c r="QB404" s="92"/>
      <c r="QC404" s="92"/>
      <c r="QD404" s="92"/>
      <c r="QE404" s="92"/>
      <c r="QF404" s="92"/>
      <c r="QG404" s="92"/>
      <c r="QH404" s="92"/>
      <c r="QI404" s="92"/>
      <c r="QJ404" s="92"/>
      <c r="QK404" s="92"/>
      <c r="QL404" s="92"/>
      <c r="QM404" s="92"/>
      <c r="QN404" s="92"/>
      <c r="QO404" s="92"/>
      <c r="QP404" s="92"/>
      <c r="QQ404" s="92"/>
      <c r="QR404" s="92"/>
      <c r="QS404" s="92"/>
      <c r="QT404" s="92"/>
      <c r="QU404" s="92"/>
      <c r="QV404" s="92"/>
      <c r="QW404" s="92"/>
      <c r="QX404" s="92"/>
      <c r="QY404" s="92"/>
      <c r="QZ404" s="92"/>
      <c r="RA404" s="92"/>
      <c r="RB404" s="92"/>
      <c r="RC404" s="92"/>
      <c r="RD404" s="92"/>
      <c r="RE404" s="92"/>
      <c r="RF404" s="92"/>
      <c r="RG404" s="92"/>
      <c r="RH404" s="92"/>
      <c r="RI404" s="92"/>
      <c r="RJ404" s="92"/>
      <c r="RK404" s="92"/>
      <c r="RL404" s="92"/>
      <c r="RM404" s="92"/>
      <c r="RN404" s="92"/>
      <c r="RO404" s="92"/>
      <c r="RP404" s="92"/>
      <c r="RQ404" s="92"/>
      <c r="RR404" s="92"/>
      <c r="RS404" s="92"/>
      <c r="RT404" s="92"/>
      <c r="RU404" s="92"/>
      <c r="RV404" s="92"/>
      <c r="RW404" s="92"/>
      <c r="RX404" s="92"/>
      <c r="RY404" s="92"/>
      <c r="RZ404" s="92"/>
      <c r="SA404" s="92"/>
      <c r="SB404" s="92"/>
      <c r="SC404" s="92"/>
      <c r="SD404" s="92"/>
      <c r="SE404" s="92"/>
      <c r="SF404" s="92"/>
      <c r="SG404" s="92"/>
      <c r="SH404" s="92"/>
      <c r="SI404" s="92"/>
      <c r="SJ404" s="92"/>
      <c r="SK404" s="92"/>
      <c r="SL404" s="92"/>
      <c r="SM404" s="92"/>
      <c r="SN404" s="92"/>
      <c r="SO404" s="92"/>
      <c r="SP404" s="92"/>
      <c r="SQ404" s="92"/>
      <c r="SR404" s="92"/>
      <c r="SS404" s="92"/>
      <c r="ST404" s="92"/>
      <c r="SU404" s="92"/>
      <c r="SV404" s="92"/>
      <c r="SW404" s="92"/>
      <c r="SX404" s="92"/>
      <c r="SY404" s="92"/>
      <c r="SZ404" s="92"/>
      <c r="TA404" s="92"/>
      <c r="TB404" s="92"/>
      <c r="TC404" s="92"/>
      <c r="TD404" s="92"/>
      <c r="TE404" s="92"/>
      <c r="TF404" s="92"/>
      <c r="TG404" s="92"/>
      <c r="TH404" s="92"/>
      <c r="TI404" s="92"/>
      <c r="TJ404" s="92"/>
      <c r="TK404" s="92"/>
      <c r="TL404" s="92"/>
      <c r="TM404" s="92"/>
      <c r="TN404" s="92"/>
      <c r="TO404" s="92"/>
      <c r="TP404" s="92"/>
      <c r="TQ404" s="92"/>
      <c r="TR404" s="92"/>
      <c r="TS404" s="92"/>
      <c r="TT404" s="92"/>
      <c r="TU404" s="92"/>
      <c r="TV404" s="92"/>
      <c r="TW404" s="92"/>
      <c r="TX404" s="92"/>
      <c r="TY404" s="92"/>
      <c r="TZ404" s="92"/>
      <c r="UA404" s="92"/>
      <c r="UB404" s="92"/>
      <c r="UC404" s="92"/>
      <c r="UD404" s="92"/>
      <c r="UE404" s="92"/>
      <c r="UF404" s="92"/>
      <c r="UG404" s="92"/>
      <c r="UH404" s="92"/>
      <c r="UI404" s="92"/>
      <c r="UJ404" s="92"/>
      <c r="UK404" s="92"/>
      <c r="UL404" s="92"/>
      <c r="UM404" s="92"/>
      <c r="UN404" s="92"/>
      <c r="UO404" s="92"/>
      <c r="UP404" s="92"/>
      <c r="UQ404" s="92"/>
      <c r="UR404" s="92"/>
      <c r="US404" s="92"/>
      <c r="UT404" s="92"/>
      <c r="UU404" s="92"/>
      <c r="UV404" s="92"/>
      <c r="UW404" s="92"/>
      <c r="UX404" s="92"/>
      <c r="UY404" s="92"/>
      <c r="UZ404" s="92"/>
      <c r="VA404" s="92"/>
      <c r="VB404" s="92"/>
      <c r="VC404" s="92"/>
      <c r="VD404" s="92"/>
      <c r="VE404" s="92"/>
      <c r="VF404" s="92"/>
      <c r="VG404" s="92"/>
      <c r="VH404" s="92"/>
      <c r="VI404" s="92"/>
      <c r="VJ404" s="92"/>
      <c r="VK404" s="92"/>
      <c r="VL404" s="92"/>
      <c r="VM404" s="92"/>
      <c r="VN404" s="92"/>
      <c r="VO404" s="92"/>
      <c r="VP404" s="92"/>
      <c r="VQ404" s="92"/>
      <c r="VR404" s="92"/>
      <c r="VS404" s="92"/>
      <c r="VT404" s="92"/>
      <c r="VU404" s="92"/>
      <c r="VV404" s="92"/>
      <c r="VW404" s="92"/>
      <c r="VX404" s="92"/>
      <c r="VY404" s="92"/>
      <c r="VZ404" s="92"/>
      <c r="WA404" s="92"/>
      <c r="WB404" s="92"/>
      <c r="WC404" s="92"/>
      <c r="WD404" s="92"/>
      <c r="WE404" s="92"/>
      <c r="WF404" s="92"/>
      <c r="WG404" s="92"/>
      <c r="WH404" s="92"/>
      <c r="WI404" s="92"/>
      <c r="WJ404" s="92"/>
      <c r="WK404" s="92"/>
      <c r="WL404" s="92"/>
      <c r="WM404" s="92"/>
      <c r="WN404" s="92"/>
      <c r="WO404" s="92"/>
      <c r="WP404" s="92"/>
      <c r="WQ404" s="92"/>
      <c r="WR404" s="92"/>
      <c r="WS404" s="92"/>
      <c r="WT404" s="92"/>
      <c r="WU404" s="92"/>
      <c r="WV404" s="92"/>
      <c r="WW404" s="92"/>
      <c r="WX404" s="92"/>
      <c r="WY404" s="92"/>
      <c r="WZ404" s="92"/>
      <c r="XA404" s="92"/>
      <c r="XB404" s="92"/>
      <c r="XC404" s="92"/>
      <c r="XD404" s="92"/>
      <c r="XE404" s="92"/>
      <c r="XF404" s="92"/>
      <c r="XG404" s="92"/>
      <c r="XH404" s="92"/>
      <c r="XI404" s="92"/>
      <c r="XJ404" s="92"/>
      <c r="XK404" s="92"/>
      <c r="XL404" s="92"/>
      <c r="XM404" s="92"/>
      <c r="XN404" s="92"/>
      <c r="XO404" s="92"/>
      <c r="XP404" s="92"/>
      <c r="XQ404" s="92"/>
      <c r="XR404" s="92"/>
      <c r="XS404" s="92"/>
      <c r="XT404" s="92"/>
      <c r="XU404" s="92"/>
      <c r="XV404" s="92"/>
      <c r="XW404" s="92"/>
      <c r="XX404" s="92"/>
      <c r="XY404" s="92"/>
      <c r="XZ404" s="92"/>
      <c r="YA404" s="92"/>
      <c r="YB404" s="92"/>
      <c r="YC404" s="92"/>
      <c r="YD404" s="92"/>
      <c r="YE404" s="92"/>
      <c r="YF404" s="92"/>
      <c r="YG404" s="92"/>
      <c r="YH404" s="92"/>
      <c r="YI404" s="92"/>
      <c r="YJ404" s="92"/>
      <c r="YK404" s="92"/>
      <c r="YL404" s="92"/>
      <c r="YM404" s="92"/>
      <c r="YN404" s="92"/>
      <c r="YO404" s="92"/>
      <c r="YP404" s="92"/>
      <c r="YQ404" s="92"/>
      <c r="YR404" s="92"/>
      <c r="YS404" s="92"/>
      <c r="YT404" s="92"/>
      <c r="YU404" s="92"/>
      <c r="YV404" s="92"/>
      <c r="YW404" s="92"/>
      <c r="YX404" s="92"/>
      <c r="YY404" s="92"/>
      <c r="YZ404" s="92"/>
      <c r="ZA404" s="92"/>
      <c r="ZB404" s="92"/>
      <c r="ZC404" s="92"/>
      <c r="ZD404" s="92"/>
      <c r="ZE404" s="92"/>
      <c r="ZF404" s="92"/>
      <c r="ZG404" s="92"/>
      <c r="ZH404" s="92"/>
      <c r="ZI404" s="92"/>
      <c r="ZJ404" s="92"/>
      <c r="ZK404" s="92"/>
      <c r="ZL404" s="92"/>
      <c r="ZM404" s="92"/>
      <c r="ZN404" s="92"/>
      <c r="ZO404" s="92"/>
      <c r="ZP404" s="92"/>
      <c r="ZQ404" s="92"/>
      <c r="ZR404" s="92"/>
      <c r="ZS404" s="92"/>
      <c r="ZT404" s="92"/>
      <c r="ZU404" s="92"/>
      <c r="ZV404" s="92"/>
      <c r="ZW404" s="92"/>
      <c r="ZX404" s="92"/>
      <c r="ZY404" s="92"/>
      <c r="ZZ404" s="92"/>
      <c r="AAA404" s="92"/>
      <c r="AAB404" s="92"/>
      <c r="AAC404" s="92"/>
      <c r="AAD404" s="92"/>
      <c r="AAE404" s="92"/>
      <c r="AAF404" s="92"/>
      <c r="AAG404" s="92"/>
      <c r="AAH404" s="92"/>
      <c r="AAI404" s="92"/>
      <c r="AAJ404" s="92"/>
      <c r="AAK404" s="92"/>
      <c r="AAL404" s="92"/>
      <c r="AAM404" s="92"/>
      <c r="AAN404" s="92"/>
      <c r="AAO404" s="92"/>
      <c r="AAP404" s="92"/>
      <c r="AAQ404" s="92"/>
      <c r="AAR404" s="92"/>
      <c r="AAS404" s="92"/>
      <c r="AAT404" s="92"/>
      <c r="AAU404" s="92"/>
      <c r="AAV404" s="92"/>
      <c r="AAW404" s="92"/>
      <c r="AAX404" s="92"/>
      <c r="AAY404" s="92"/>
      <c r="AAZ404" s="92"/>
      <c r="ABA404" s="92"/>
      <c r="ABB404" s="92"/>
      <c r="ABC404" s="92"/>
      <c r="ABD404" s="92"/>
      <c r="ABE404" s="92"/>
      <c r="ABF404" s="92"/>
      <c r="ABG404" s="92"/>
      <c r="ABH404" s="92"/>
      <c r="ABI404" s="92"/>
      <c r="ABJ404" s="92"/>
      <c r="ABK404" s="92"/>
      <c r="ABL404" s="92"/>
      <c r="ABM404" s="92"/>
      <c r="ABN404" s="92"/>
      <c r="ABO404" s="92"/>
      <c r="ABP404" s="92"/>
      <c r="ABQ404" s="92"/>
      <c r="ABR404" s="92"/>
      <c r="ABS404" s="92"/>
      <c r="ABT404" s="92"/>
      <c r="ABU404" s="92"/>
      <c r="ABV404" s="92"/>
      <c r="ABW404" s="92"/>
      <c r="ABX404" s="92"/>
      <c r="ABY404" s="92"/>
      <c r="ABZ404" s="92"/>
      <c r="ACA404" s="92"/>
      <c r="ACB404" s="92"/>
      <c r="ACC404" s="92"/>
      <c r="ACD404" s="92"/>
      <c r="ACE404" s="92"/>
      <c r="ACF404" s="92"/>
      <c r="ACG404" s="92"/>
      <c r="ACH404" s="92"/>
      <c r="ACI404" s="92"/>
      <c r="ACJ404" s="92"/>
      <c r="ACK404" s="92"/>
      <c r="ACL404" s="92"/>
      <c r="ACM404" s="92"/>
      <c r="ACN404" s="92"/>
      <c r="ACO404" s="92"/>
      <c r="ACP404" s="92"/>
      <c r="ACQ404" s="92"/>
      <c r="ACR404" s="92"/>
      <c r="ACS404" s="92"/>
      <c r="ACT404" s="92"/>
      <c r="ACU404" s="92"/>
      <c r="ACV404" s="92"/>
      <c r="ACW404" s="92"/>
      <c r="ACX404" s="92"/>
      <c r="ACY404" s="92"/>
      <c r="ACZ404" s="92"/>
      <c r="ADA404" s="92"/>
      <c r="ADB404" s="92"/>
      <c r="ADC404" s="92"/>
      <c r="ADD404" s="92"/>
      <c r="ADE404" s="92"/>
      <c r="ADF404" s="92"/>
      <c r="ADG404" s="92"/>
      <c r="ADH404" s="92"/>
      <c r="ADI404" s="92"/>
      <c r="ADJ404" s="92"/>
      <c r="ADK404" s="92"/>
      <c r="ADL404" s="92"/>
      <c r="ADM404" s="92"/>
      <c r="ADN404" s="92"/>
      <c r="ADO404" s="92"/>
      <c r="ADP404" s="92"/>
      <c r="ADQ404" s="92"/>
      <c r="ADR404" s="92"/>
      <c r="ADS404" s="92"/>
      <c r="ADT404" s="92"/>
      <c r="ADU404" s="92"/>
      <c r="ADV404" s="92"/>
      <c r="ADW404" s="92"/>
      <c r="ADX404" s="92"/>
      <c r="ADY404" s="92"/>
      <c r="ADZ404" s="92"/>
      <c r="AEA404" s="92"/>
      <c r="AEB404" s="92"/>
      <c r="AEC404" s="92"/>
      <c r="AED404" s="92"/>
      <c r="AEE404" s="92"/>
      <c r="AEF404" s="92"/>
      <c r="AEG404" s="92"/>
      <c r="AEH404" s="92"/>
      <c r="AEI404" s="92"/>
      <c r="AEJ404" s="92"/>
      <c r="AEK404" s="92"/>
      <c r="AEL404" s="92"/>
      <c r="AEM404" s="92"/>
      <c r="AEN404" s="92"/>
      <c r="AEO404" s="92"/>
      <c r="AEP404" s="92"/>
      <c r="AEQ404" s="92"/>
      <c r="AER404" s="92"/>
      <c r="AES404" s="92"/>
      <c r="AET404" s="92"/>
      <c r="AEU404" s="92"/>
      <c r="AEV404" s="92"/>
      <c r="AEW404" s="92"/>
      <c r="AEX404" s="92"/>
      <c r="AEY404" s="92"/>
      <c r="AEZ404" s="92"/>
      <c r="AFA404" s="92"/>
      <c r="AFB404" s="92"/>
      <c r="AFC404" s="92"/>
      <c r="AFD404" s="92"/>
      <c r="AFE404" s="92"/>
      <c r="AFF404" s="92"/>
      <c r="AFG404" s="92"/>
      <c r="AFH404" s="92"/>
      <c r="AFI404" s="92"/>
      <c r="AFJ404" s="92"/>
      <c r="AFK404" s="92"/>
      <c r="AFL404" s="92"/>
      <c r="AFM404" s="92"/>
      <c r="AFN404" s="92"/>
      <c r="AFO404" s="92"/>
      <c r="AFP404" s="92"/>
      <c r="AFQ404" s="92"/>
      <c r="AFR404" s="92"/>
      <c r="AFS404" s="92"/>
      <c r="AFT404" s="92"/>
      <c r="AFU404" s="92"/>
      <c r="AFV404" s="92"/>
      <c r="AFW404" s="92"/>
      <c r="AFX404" s="92"/>
      <c r="AFY404" s="92"/>
      <c r="AFZ404" s="92"/>
      <c r="AGA404" s="92"/>
      <c r="AGB404" s="92"/>
      <c r="AGC404" s="92"/>
      <c r="AGD404" s="92"/>
      <c r="AGE404" s="92"/>
      <c r="AGF404" s="92"/>
      <c r="AGG404" s="92"/>
      <c r="AGH404" s="92"/>
      <c r="AGI404" s="92"/>
      <c r="AGJ404" s="92"/>
      <c r="AGK404" s="92"/>
      <c r="AGL404" s="92"/>
      <c r="AGM404" s="92"/>
      <c r="AGN404" s="92"/>
      <c r="AGO404" s="92"/>
      <c r="AGP404" s="92"/>
      <c r="AGQ404" s="92"/>
      <c r="AGR404" s="92"/>
      <c r="AGS404" s="92"/>
      <c r="AGT404" s="92"/>
      <c r="AGU404" s="92"/>
      <c r="AGV404" s="92"/>
      <c r="AGW404" s="92"/>
      <c r="AGX404" s="92"/>
      <c r="AGY404" s="92"/>
      <c r="AGZ404" s="92"/>
      <c r="AHA404" s="92"/>
      <c r="AHB404" s="92"/>
      <c r="AHC404" s="92"/>
      <c r="AHD404" s="92"/>
      <c r="AHE404" s="92"/>
      <c r="AHF404" s="92"/>
      <c r="AHG404" s="92"/>
      <c r="AHH404" s="92"/>
      <c r="AHI404" s="92"/>
      <c r="AHJ404" s="92"/>
      <c r="AHK404" s="92"/>
      <c r="AHL404" s="92"/>
      <c r="AHM404" s="92"/>
      <c r="AHN404" s="92"/>
      <c r="AHO404" s="92"/>
      <c r="AHP404" s="92"/>
      <c r="AHQ404" s="92"/>
      <c r="AHR404" s="92"/>
      <c r="AHS404" s="92"/>
      <c r="AHT404" s="92"/>
      <c r="AHU404" s="92"/>
      <c r="AHV404" s="92"/>
      <c r="AHW404" s="92"/>
      <c r="AHX404" s="92"/>
      <c r="AHY404" s="92"/>
      <c r="AHZ404" s="92"/>
      <c r="AIA404" s="92"/>
      <c r="AIB404" s="92"/>
      <c r="AIC404" s="92"/>
      <c r="AID404" s="92"/>
      <c r="AIE404" s="92"/>
      <c r="AIF404" s="92"/>
      <c r="AIG404" s="92"/>
      <c r="AIH404" s="92"/>
      <c r="AII404" s="92"/>
      <c r="AIJ404" s="92"/>
      <c r="AIK404" s="92"/>
      <c r="AIL404" s="92"/>
      <c r="AIM404" s="92"/>
      <c r="AIN404" s="92"/>
      <c r="AIO404" s="92"/>
      <c r="AIP404" s="92"/>
      <c r="AIQ404" s="92"/>
      <c r="AIR404" s="92"/>
      <c r="AIS404" s="92"/>
      <c r="AIT404" s="92"/>
      <c r="AIU404" s="92"/>
      <c r="AIV404" s="92"/>
      <c r="AIW404" s="92"/>
      <c r="AIX404" s="92"/>
      <c r="AIY404" s="92"/>
      <c r="AIZ404" s="92"/>
      <c r="AJA404" s="92"/>
      <c r="AJB404" s="92"/>
      <c r="AJC404" s="92"/>
      <c r="AJD404" s="92"/>
      <c r="AJE404" s="92"/>
      <c r="AJF404" s="92"/>
      <c r="AJG404" s="92"/>
      <c r="AJH404" s="92"/>
      <c r="AJI404" s="92"/>
      <c r="AJJ404" s="92"/>
      <c r="AJK404" s="92"/>
    </row>
    <row r="405" spans="1:947" s="515" customFormat="1" ht="12.75" customHeight="1">
      <c r="A405" s="93"/>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c r="CM405" s="92"/>
      <c r="CN405" s="92"/>
      <c r="CO405" s="92"/>
      <c r="CP405" s="92"/>
      <c r="CQ405" s="92"/>
      <c r="CR405" s="92"/>
      <c r="CS405" s="92"/>
      <c r="CT405" s="92"/>
      <c r="CU405" s="92"/>
      <c r="CV405" s="92"/>
      <c r="CW405" s="92"/>
      <c r="CX405" s="92"/>
      <c r="CY405" s="92"/>
      <c r="CZ405" s="92"/>
      <c r="DA405" s="92"/>
      <c r="DB405" s="92"/>
      <c r="DC405" s="92"/>
      <c r="DD405" s="92"/>
      <c r="DE405" s="92"/>
      <c r="DF405" s="92"/>
      <c r="DG405" s="92"/>
      <c r="DH405" s="92"/>
      <c r="DI405" s="92"/>
      <c r="DJ405" s="92"/>
      <c r="DK405" s="92"/>
      <c r="DL405" s="92"/>
      <c r="DM405" s="92"/>
      <c r="DN405" s="92"/>
      <c r="DO405" s="92"/>
      <c r="DP405" s="92"/>
      <c r="DQ405" s="92"/>
      <c r="DR405" s="92"/>
      <c r="DS405" s="92"/>
      <c r="DT405" s="92"/>
      <c r="DU405" s="92"/>
      <c r="DV405" s="92"/>
      <c r="DW405" s="92"/>
      <c r="DX405" s="92"/>
      <c r="DY405" s="92"/>
      <c r="DZ405" s="92"/>
      <c r="EA405" s="92"/>
      <c r="EB405" s="92"/>
      <c r="EC405" s="92"/>
      <c r="ED405" s="92"/>
      <c r="EE405" s="92"/>
      <c r="EF405" s="92"/>
      <c r="EG405" s="92"/>
      <c r="EH405" s="92"/>
      <c r="EI405" s="92"/>
      <c r="EJ405" s="92"/>
      <c r="EK405" s="92"/>
      <c r="EL405" s="92"/>
      <c r="EM405" s="92"/>
      <c r="EN405" s="92"/>
      <c r="EO405" s="92"/>
      <c r="EP405" s="92"/>
      <c r="EQ405" s="92"/>
      <c r="ER405" s="92"/>
      <c r="ES405" s="92"/>
      <c r="ET405" s="92"/>
      <c r="EU405" s="92"/>
      <c r="EV405" s="92"/>
      <c r="EW405" s="92"/>
      <c r="EX405" s="92"/>
      <c r="EY405" s="92"/>
      <c r="EZ405" s="92"/>
      <c r="FA405" s="92"/>
      <c r="FB405" s="92"/>
      <c r="FC405" s="92"/>
      <c r="FD405" s="92"/>
      <c r="FE405" s="92"/>
      <c r="FF405" s="92"/>
      <c r="FG405" s="92"/>
      <c r="FH405" s="92"/>
      <c r="FI405" s="92"/>
      <c r="FJ405" s="92"/>
      <c r="FK405" s="92"/>
      <c r="FL405" s="92"/>
      <c r="FM405" s="92"/>
      <c r="FN405" s="92"/>
      <c r="FO405" s="92"/>
      <c r="FP405" s="92"/>
      <c r="FQ405" s="92"/>
      <c r="FR405" s="92"/>
      <c r="FS405" s="92"/>
      <c r="FT405" s="92"/>
      <c r="FU405" s="92"/>
      <c r="FV405" s="92"/>
      <c r="FW405" s="92"/>
      <c r="FX405" s="92"/>
      <c r="FY405" s="92"/>
      <c r="FZ405" s="92"/>
      <c r="GA405" s="92"/>
      <c r="GB405" s="92"/>
      <c r="GC405" s="92"/>
      <c r="GD405" s="92"/>
      <c r="GE405" s="92"/>
      <c r="GF405" s="92"/>
      <c r="GG405" s="92"/>
      <c r="GH405" s="92"/>
      <c r="GI405" s="92"/>
      <c r="GJ405" s="92"/>
      <c r="GK405" s="92"/>
      <c r="GL405" s="92"/>
      <c r="GM405" s="92"/>
      <c r="GN405" s="92"/>
      <c r="GO405" s="92"/>
      <c r="GP405" s="92"/>
      <c r="GQ405" s="92"/>
      <c r="GR405" s="92"/>
      <c r="GS405" s="92"/>
      <c r="GT405" s="92"/>
      <c r="GU405" s="92"/>
      <c r="GV405" s="92"/>
      <c r="GW405" s="92"/>
      <c r="GX405" s="92"/>
      <c r="GY405" s="92"/>
      <c r="GZ405" s="92"/>
      <c r="HA405" s="92"/>
      <c r="HB405" s="92"/>
      <c r="HC405" s="92"/>
      <c r="HD405" s="92"/>
      <c r="HE405" s="92"/>
      <c r="HF405" s="92"/>
      <c r="HG405" s="92"/>
      <c r="HH405" s="92"/>
      <c r="HI405" s="92"/>
      <c r="HJ405" s="92"/>
      <c r="HK405" s="92"/>
      <c r="HL405" s="92"/>
      <c r="HM405" s="92"/>
      <c r="HN405" s="92"/>
      <c r="HO405" s="92"/>
      <c r="HP405" s="92"/>
      <c r="HQ405" s="92"/>
      <c r="HR405" s="92"/>
      <c r="HS405" s="92"/>
      <c r="HT405" s="92"/>
      <c r="HU405" s="92"/>
      <c r="HV405" s="92"/>
      <c r="HW405" s="92"/>
      <c r="HX405" s="92"/>
      <c r="HY405" s="92"/>
      <c r="HZ405" s="92"/>
      <c r="IA405" s="92"/>
      <c r="IB405" s="92"/>
      <c r="IC405" s="92"/>
      <c r="ID405" s="92"/>
      <c r="IE405" s="92"/>
      <c r="IF405" s="92"/>
      <c r="IG405" s="92"/>
      <c r="IH405" s="92"/>
      <c r="II405" s="92"/>
      <c r="IJ405" s="92"/>
      <c r="IK405" s="92"/>
      <c r="IL405" s="92"/>
      <c r="IM405" s="92"/>
      <c r="IN405" s="92"/>
      <c r="IO405" s="92"/>
      <c r="IP405" s="92"/>
      <c r="IQ405" s="92"/>
      <c r="IR405" s="92"/>
      <c r="IS405" s="92"/>
      <c r="IT405" s="92"/>
      <c r="IU405" s="92"/>
      <c r="IV405" s="92"/>
      <c r="IW405" s="92"/>
      <c r="IX405" s="92"/>
      <c r="IY405" s="92"/>
      <c r="IZ405" s="92"/>
      <c r="JA405" s="92"/>
      <c r="JB405" s="92"/>
      <c r="JC405" s="92"/>
      <c r="JD405" s="92"/>
      <c r="JE405" s="92"/>
      <c r="JF405" s="92"/>
      <c r="JG405" s="92"/>
      <c r="JH405" s="92"/>
      <c r="JI405" s="92"/>
      <c r="JJ405" s="92"/>
      <c r="JK405" s="92"/>
      <c r="JL405" s="92"/>
      <c r="JM405" s="92"/>
      <c r="JN405" s="92"/>
      <c r="JO405" s="92"/>
      <c r="JP405" s="92"/>
      <c r="JQ405" s="92"/>
      <c r="JR405" s="92"/>
      <c r="JS405" s="92"/>
      <c r="JT405" s="92"/>
      <c r="JU405" s="92"/>
      <c r="JV405" s="92"/>
      <c r="JW405" s="92"/>
      <c r="JX405" s="92"/>
      <c r="JY405" s="92"/>
      <c r="JZ405" s="92"/>
      <c r="KA405" s="92"/>
      <c r="KB405" s="92"/>
      <c r="KC405" s="92"/>
      <c r="KD405" s="92"/>
      <c r="KE405" s="92"/>
      <c r="KF405" s="92"/>
      <c r="KG405" s="92"/>
      <c r="KH405" s="92"/>
      <c r="KI405" s="92"/>
      <c r="KJ405" s="92"/>
      <c r="KK405" s="92"/>
      <c r="KL405" s="92"/>
      <c r="KM405" s="92"/>
      <c r="KN405" s="92"/>
      <c r="KO405" s="92"/>
      <c r="KP405" s="92"/>
      <c r="KQ405" s="92"/>
      <c r="KR405" s="92"/>
      <c r="KS405" s="92"/>
      <c r="KT405" s="92"/>
      <c r="KU405" s="92"/>
      <c r="KV405" s="92"/>
      <c r="KW405" s="92"/>
      <c r="KX405" s="92"/>
      <c r="KY405" s="92"/>
      <c r="KZ405" s="92"/>
      <c r="LA405" s="92"/>
      <c r="LB405" s="92"/>
      <c r="LC405" s="92"/>
      <c r="LD405" s="92"/>
      <c r="LE405" s="92"/>
      <c r="LF405" s="92"/>
      <c r="LG405" s="92"/>
      <c r="LH405" s="92"/>
      <c r="LI405" s="92"/>
      <c r="LJ405" s="92"/>
      <c r="LK405" s="92"/>
      <c r="LL405" s="92"/>
      <c r="LM405" s="92"/>
      <c r="LN405" s="92"/>
      <c r="LO405" s="92"/>
      <c r="LP405" s="92"/>
      <c r="LQ405" s="92"/>
      <c r="LR405" s="92"/>
      <c r="LS405" s="92"/>
      <c r="LT405" s="92"/>
      <c r="LU405" s="92"/>
      <c r="LV405" s="92"/>
      <c r="LW405" s="92"/>
      <c r="LX405" s="92"/>
      <c r="LY405" s="92"/>
      <c r="LZ405" s="92"/>
      <c r="MA405" s="92"/>
      <c r="MB405" s="92"/>
      <c r="MC405" s="92"/>
      <c r="MD405" s="92"/>
      <c r="ME405" s="92"/>
      <c r="MF405" s="92"/>
      <c r="MG405" s="92"/>
      <c r="MH405" s="92"/>
      <c r="MI405" s="92"/>
      <c r="MJ405" s="92"/>
      <c r="MK405" s="92"/>
      <c r="ML405" s="92"/>
      <c r="MM405" s="92"/>
      <c r="MN405" s="92"/>
      <c r="MO405" s="92"/>
      <c r="MP405" s="92"/>
      <c r="MQ405" s="92"/>
      <c r="MR405" s="92"/>
      <c r="MS405" s="92"/>
      <c r="MT405" s="92"/>
      <c r="MU405" s="92"/>
      <c r="MV405" s="92"/>
      <c r="MW405" s="92"/>
      <c r="MX405" s="92"/>
      <c r="MY405" s="92"/>
      <c r="MZ405" s="92"/>
      <c r="NA405" s="92"/>
      <c r="NB405" s="92"/>
      <c r="NC405" s="92"/>
      <c r="ND405" s="92"/>
      <c r="NE405" s="92"/>
      <c r="NF405" s="92"/>
      <c r="NG405" s="92"/>
      <c r="NH405" s="92"/>
      <c r="NI405" s="92"/>
      <c r="NJ405" s="92"/>
      <c r="NK405" s="92"/>
      <c r="NL405" s="92"/>
      <c r="NM405" s="92"/>
      <c r="NN405" s="92"/>
      <c r="NO405" s="92"/>
      <c r="NP405" s="92"/>
      <c r="NQ405" s="92"/>
      <c r="NR405" s="92"/>
      <c r="NS405" s="92"/>
      <c r="NT405" s="92"/>
      <c r="NU405" s="92"/>
      <c r="NV405" s="92"/>
      <c r="NW405" s="92"/>
      <c r="NX405" s="92"/>
      <c r="NY405" s="92"/>
      <c r="NZ405" s="92"/>
      <c r="OA405" s="92"/>
      <c r="OB405" s="92"/>
      <c r="OC405" s="92"/>
      <c r="OD405" s="92"/>
      <c r="OE405" s="92"/>
      <c r="OF405" s="92"/>
      <c r="OG405" s="92"/>
      <c r="OH405" s="92"/>
      <c r="OI405" s="92"/>
      <c r="OJ405" s="92"/>
      <c r="OK405" s="92"/>
      <c r="OL405" s="92"/>
      <c r="OM405" s="92"/>
      <c r="ON405" s="92"/>
      <c r="OO405" s="92"/>
      <c r="OP405" s="92"/>
      <c r="OQ405" s="92"/>
      <c r="OR405" s="92"/>
      <c r="OS405" s="92"/>
      <c r="OT405" s="92"/>
      <c r="OU405" s="92"/>
      <c r="OV405" s="92"/>
      <c r="OW405" s="92"/>
      <c r="OX405" s="92"/>
      <c r="OY405" s="92"/>
      <c r="OZ405" s="92"/>
      <c r="PA405" s="92"/>
      <c r="PB405" s="92"/>
      <c r="PC405" s="92"/>
      <c r="PD405" s="92"/>
      <c r="PE405" s="92"/>
      <c r="PF405" s="92"/>
      <c r="PG405" s="92"/>
      <c r="PH405" s="92"/>
      <c r="PI405" s="92"/>
      <c r="PJ405" s="92"/>
      <c r="PK405" s="92"/>
      <c r="PL405" s="92"/>
      <c r="PM405" s="92"/>
      <c r="PN405" s="92"/>
      <c r="PO405" s="92"/>
      <c r="PP405" s="92"/>
      <c r="PQ405" s="92"/>
      <c r="PR405" s="92"/>
      <c r="PS405" s="92"/>
      <c r="PT405" s="92"/>
      <c r="PU405" s="92"/>
      <c r="PV405" s="92"/>
      <c r="PW405" s="92"/>
      <c r="PX405" s="92"/>
      <c r="PY405" s="92"/>
      <c r="PZ405" s="92"/>
      <c r="QA405" s="92"/>
      <c r="QB405" s="92"/>
      <c r="QC405" s="92"/>
      <c r="QD405" s="92"/>
      <c r="QE405" s="92"/>
      <c r="QF405" s="92"/>
      <c r="QG405" s="92"/>
      <c r="QH405" s="92"/>
      <c r="QI405" s="92"/>
      <c r="QJ405" s="92"/>
      <c r="QK405" s="92"/>
      <c r="QL405" s="92"/>
      <c r="QM405" s="92"/>
      <c r="QN405" s="92"/>
      <c r="QO405" s="92"/>
      <c r="QP405" s="92"/>
      <c r="QQ405" s="92"/>
      <c r="QR405" s="92"/>
      <c r="QS405" s="92"/>
      <c r="QT405" s="92"/>
      <c r="QU405" s="92"/>
      <c r="QV405" s="92"/>
      <c r="QW405" s="92"/>
      <c r="QX405" s="92"/>
      <c r="QY405" s="92"/>
      <c r="QZ405" s="92"/>
      <c r="RA405" s="92"/>
      <c r="RB405" s="92"/>
      <c r="RC405" s="92"/>
      <c r="RD405" s="92"/>
      <c r="RE405" s="92"/>
      <c r="RF405" s="92"/>
      <c r="RG405" s="92"/>
      <c r="RH405" s="92"/>
      <c r="RI405" s="92"/>
      <c r="RJ405" s="92"/>
      <c r="RK405" s="92"/>
      <c r="RL405" s="92"/>
      <c r="RM405" s="92"/>
      <c r="RN405" s="92"/>
      <c r="RO405" s="92"/>
      <c r="RP405" s="92"/>
      <c r="RQ405" s="92"/>
      <c r="RR405" s="92"/>
      <c r="RS405" s="92"/>
      <c r="RT405" s="92"/>
      <c r="RU405" s="92"/>
      <c r="RV405" s="92"/>
      <c r="RW405" s="92"/>
      <c r="RX405" s="92"/>
      <c r="RY405" s="92"/>
      <c r="RZ405" s="92"/>
      <c r="SA405" s="92"/>
      <c r="SB405" s="92"/>
      <c r="SC405" s="92"/>
      <c r="SD405" s="92"/>
      <c r="SE405" s="92"/>
      <c r="SF405" s="92"/>
      <c r="SG405" s="92"/>
      <c r="SH405" s="92"/>
      <c r="SI405" s="92"/>
      <c r="SJ405" s="92"/>
      <c r="SK405" s="92"/>
      <c r="SL405" s="92"/>
      <c r="SM405" s="92"/>
      <c r="SN405" s="92"/>
      <c r="SO405" s="92"/>
      <c r="SP405" s="92"/>
      <c r="SQ405" s="92"/>
      <c r="SR405" s="92"/>
      <c r="SS405" s="92"/>
      <c r="ST405" s="92"/>
      <c r="SU405" s="92"/>
      <c r="SV405" s="92"/>
      <c r="SW405" s="92"/>
      <c r="SX405" s="92"/>
      <c r="SY405" s="92"/>
      <c r="SZ405" s="92"/>
      <c r="TA405" s="92"/>
      <c r="TB405" s="92"/>
      <c r="TC405" s="92"/>
      <c r="TD405" s="92"/>
      <c r="TE405" s="92"/>
      <c r="TF405" s="92"/>
      <c r="TG405" s="92"/>
      <c r="TH405" s="92"/>
      <c r="TI405" s="92"/>
      <c r="TJ405" s="92"/>
      <c r="TK405" s="92"/>
      <c r="TL405" s="92"/>
      <c r="TM405" s="92"/>
      <c r="TN405" s="92"/>
      <c r="TO405" s="92"/>
      <c r="TP405" s="92"/>
      <c r="TQ405" s="92"/>
      <c r="TR405" s="92"/>
      <c r="TS405" s="92"/>
      <c r="TT405" s="92"/>
      <c r="TU405" s="92"/>
      <c r="TV405" s="92"/>
      <c r="TW405" s="92"/>
      <c r="TX405" s="92"/>
      <c r="TY405" s="92"/>
      <c r="TZ405" s="92"/>
      <c r="UA405" s="92"/>
      <c r="UB405" s="92"/>
      <c r="UC405" s="92"/>
      <c r="UD405" s="92"/>
      <c r="UE405" s="92"/>
      <c r="UF405" s="92"/>
      <c r="UG405" s="92"/>
      <c r="UH405" s="92"/>
      <c r="UI405" s="92"/>
      <c r="UJ405" s="92"/>
      <c r="UK405" s="92"/>
      <c r="UL405" s="92"/>
      <c r="UM405" s="92"/>
      <c r="UN405" s="92"/>
      <c r="UO405" s="92"/>
      <c r="UP405" s="92"/>
      <c r="UQ405" s="92"/>
      <c r="UR405" s="92"/>
      <c r="US405" s="92"/>
      <c r="UT405" s="92"/>
      <c r="UU405" s="92"/>
      <c r="UV405" s="92"/>
      <c r="UW405" s="92"/>
      <c r="UX405" s="92"/>
      <c r="UY405" s="92"/>
      <c r="UZ405" s="92"/>
      <c r="VA405" s="92"/>
      <c r="VB405" s="92"/>
      <c r="VC405" s="92"/>
      <c r="VD405" s="92"/>
      <c r="VE405" s="92"/>
      <c r="VF405" s="92"/>
      <c r="VG405" s="92"/>
      <c r="VH405" s="92"/>
      <c r="VI405" s="92"/>
      <c r="VJ405" s="92"/>
      <c r="VK405" s="92"/>
      <c r="VL405" s="92"/>
      <c r="VM405" s="92"/>
      <c r="VN405" s="92"/>
      <c r="VO405" s="92"/>
      <c r="VP405" s="92"/>
      <c r="VQ405" s="92"/>
      <c r="VR405" s="92"/>
      <c r="VS405" s="92"/>
      <c r="VT405" s="92"/>
      <c r="VU405" s="92"/>
      <c r="VV405" s="92"/>
      <c r="VW405" s="92"/>
      <c r="VX405" s="92"/>
      <c r="VY405" s="92"/>
      <c r="VZ405" s="92"/>
      <c r="WA405" s="92"/>
      <c r="WB405" s="92"/>
      <c r="WC405" s="92"/>
      <c r="WD405" s="92"/>
      <c r="WE405" s="92"/>
      <c r="WF405" s="92"/>
      <c r="WG405" s="92"/>
      <c r="WH405" s="92"/>
      <c r="WI405" s="92"/>
      <c r="WJ405" s="92"/>
      <c r="WK405" s="92"/>
      <c r="WL405" s="92"/>
      <c r="WM405" s="92"/>
      <c r="WN405" s="92"/>
      <c r="WO405" s="92"/>
      <c r="WP405" s="92"/>
      <c r="WQ405" s="92"/>
      <c r="WR405" s="92"/>
      <c r="WS405" s="92"/>
      <c r="WT405" s="92"/>
      <c r="WU405" s="92"/>
      <c r="WV405" s="92"/>
      <c r="WW405" s="92"/>
      <c r="WX405" s="92"/>
      <c r="WY405" s="92"/>
      <c r="WZ405" s="92"/>
      <c r="XA405" s="92"/>
      <c r="XB405" s="92"/>
      <c r="XC405" s="92"/>
      <c r="XD405" s="92"/>
      <c r="XE405" s="92"/>
      <c r="XF405" s="92"/>
      <c r="XG405" s="92"/>
      <c r="XH405" s="92"/>
      <c r="XI405" s="92"/>
      <c r="XJ405" s="92"/>
      <c r="XK405" s="92"/>
      <c r="XL405" s="92"/>
      <c r="XM405" s="92"/>
      <c r="XN405" s="92"/>
      <c r="XO405" s="92"/>
      <c r="XP405" s="92"/>
      <c r="XQ405" s="92"/>
      <c r="XR405" s="92"/>
      <c r="XS405" s="92"/>
      <c r="XT405" s="92"/>
      <c r="XU405" s="92"/>
      <c r="XV405" s="92"/>
      <c r="XW405" s="92"/>
      <c r="XX405" s="92"/>
      <c r="XY405" s="92"/>
      <c r="XZ405" s="92"/>
      <c r="YA405" s="92"/>
      <c r="YB405" s="92"/>
      <c r="YC405" s="92"/>
      <c r="YD405" s="92"/>
      <c r="YE405" s="92"/>
      <c r="YF405" s="92"/>
      <c r="YG405" s="92"/>
      <c r="YH405" s="92"/>
      <c r="YI405" s="92"/>
      <c r="YJ405" s="92"/>
      <c r="YK405" s="92"/>
      <c r="YL405" s="92"/>
      <c r="YM405" s="92"/>
      <c r="YN405" s="92"/>
      <c r="YO405" s="92"/>
      <c r="YP405" s="92"/>
      <c r="YQ405" s="92"/>
      <c r="YR405" s="92"/>
      <c r="YS405" s="92"/>
      <c r="YT405" s="92"/>
      <c r="YU405" s="92"/>
      <c r="YV405" s="92"/>
      <c r="YW405" s="92"/>
      <c r="YX405" s="92"/>
      <c r="YY405" s="92"/>
      <c r="YZ405" s="92"/>
      <c r="ZA405" s="92"/>
      <c r="ZB405" s="92"/>
      <c r="ZC405" s="92"/>
      <c r="ZD405" s="92"/>
      <c r="ZE405" s="92"/>
      <c r="ZF405" s="92"/>
      <c r="ZG405" s="92"/>
      <c r="ZH405" s="92"/>
      <c r="ZI405" s="92"/>
      <c r="ZJ405" s="92"/>
      <c r="ZK405" s="92"/>
      <c r="ZL405" s="92"/>
      <c r="ZM405" s="92"/>
      <c r="ZN405" s="92"/>
      <c r="ZO405" s="92"/>
      <c r="ZP405" s="92"/>
      <c r="ZQ405" s="92"/>
      <c r="ZR405" s="92"/>
      <c r="ZS405" s="92"/>
      <c r="ZT405" s="92"/>
      <c r="ZU405" s="92"/>
      <c r="ZV405" s="92"/>
      <c r="ZW405" s="92"/>
      <c r="ZX405" s="92"/>
      <c r="ZY405" s="92"/>
      <c r="ZZ405" s="92"/>
      <c r="AAA405" s="92"/>
      <c r="AAB405" s="92"/>
      <c r="AAC405" s="92"/>
      <c r="AAD405" s="92"/>
      <c r="AAE405" s="92"/>
      <c r="AAF405" s="92"/>
      <c r="AAG405" s="92"/>
      <c r="AAH405" s="92"/>
      <c r="AAI405" s="92"/>
      <c r="AAJ405" s="92"/>
      <c r="AAK405" s="92"/>
      <c r="AAL405" s="92"/>
      <c r="AAM405" s="92"/>
      <c r="AAN405" s="92"/>
      <c r="AAO405" s="92"/>
      <c r="AAP405" s="92"/>
      <c r="AAQ405" s="92"/>
      <c r="AAR405" s="92"/>
      <c r="AAS405" s="92"/>
      <c r="AAT405" s="92"/>
      <c r="AAU405" s="92"/>
      <c r="AAV405" s="92"/>
      <c r="AAW405" s="92"/>
      <c r="AAX405" s="92"/>
      <c r="AAY405" s="92"/>
      <c r="AAZ405" s="92"/>
      <c r="ABA405" s="92"/>
      <c r="ABB405" s="92"/>
      <c r="ABC405" s="92"/>
      <c r="ABD405" s="92"/>
      <c r="ABE405" s="92"/>
      <c r="ABF405" s="92"/>
      <c r="ABG405" s="92"/>
      <c r="ABH405" s="92"/>
      <c r="ABI405" s="92"/>
      <c r="ABJ405" s="92"/>
      <c r="ABK405" s="92"/>
      <c r="ABL405" s="92"/>
      <c r="ABM405" s="92"/>
      <c r="ABN405" s="92"/>
      <c r="ABO405" s="92"/>
      <c r="ABP405" s="92"/>
      <c r="ABQ405" s="92"/>
      <c r="ABR405" s="92"/>
      <c r="ABS405" s="92"/>
      <c r="ABT405" s="92"/>
      <c r="ABU405" s="92"/>
      <c r="ABV405" s="92"/>
      <c r="ABW405" s="92"/>
      <c r="ABX405" s="92"/>
      <c r="ABY405" s="92"/>
      <c r="ABZ405" s="92"/>
      <c r="ACA405" s="92"/>
      <c r="ACB405" s="92"/>
      <c r="ACC405" s="92"/>
      <c r="ACD405" s="92"/>
      <c r="ACE405" s="92"/>
      <c r="ACF405" s="92"/>
      <c r="ACG405" s="92"/>
      <c r="ACH405" s="92"/>
      <c r="ACI405" s="92"/>
      <c r="ACJ405" s="92"/>
      <c r="ACK405" s="92"/>
      <c r="ACL405" s="92"/>
      <c r="ACM405" s="92"/>
      <c r="ACN405" s="92"/>
      <c r="ACO405" s="92"/>
      <c r="ACP405" s="92"/>
      <c r="ACQ405" s="92"/>
      <c r="ACR405" s="92"/>
      <c r="ACS405" s="92"/>
      <c r="ACT405" s="92"/>
      <c r="ACU405" s="92"/>
      <c r="ACV405" s="92"/>
      <c r="ACW405" s="92"/>
      <c r="ACX405" s="92"/>
      <c r="ACY405" s="92"/>
      <c r="ACZ405" s="92"/>
      <c r="ADA405" s="92"/>
      <c r="ADB405" s="92"/>
      <c r="ADC405" s="92"/>
      <c r="ADD405" s="92"/>
      <c r="ADE405" s="92"/>
      <c r="ADF405" s="92"/>
      <c r="ADG405" s="92"/>
      <c r="ADH405" s="92"/>
      <c r="ADI405" s="92"/>
      <c r="ADJ405" s="92"/>
      <c r="ADK405" s="92"/>
      <c r="ADL405" s="92"/>
      <c r="ADM405" s="92"/>
      <c r="ADN405" s="92"/>
      <c r="ADO405" s="92"/>
      <c r="ADP405" s="92"/>
      <c r="ADQ405" s="92"/>
      <c r="ADR405" s="92"/>
      <c r="ADS405" s="92"/>
      <c r="ADT405" s="92"/>
      <c r="ADU405" s="92"/>
      <c r="ADV405" s="92"/>
      <c r="ADW405" s="92"/>
      <c r="ADX405" s="92"/>
      <c r="ADY405" s="92"/>
      <c r="ADZ405" s="92"/>
      <c r="AEA405" s="92"/>
      <c r="AEB405" s="92"/>
      <c r="AEC405" s="92"/>
      <c r="AED405" s="92"/>
      <c r="AEE405" s="92"/>
      <c r="AEF405" s="92"/>
      <c r="AEG405" s="92"/>
      <c r="AEH405" s="92"/>
      <c r="AEI405" s="92"/>
      <c r="AEJ405" s="92"/>
      <c r="AEK405" s="92"/>
      <c r="AEL405" s="92"/>
      <c r="AEM405" s="92"/>
      <c r="AEN405" s="92"/>
      <c r="AEO405" s="92"/>
      <c r="AEP405" s="92"/>
      <c r="AEQ405" s="92"/>
      <c r="AER405" s="92"/>
      <c r="AES405" s="92"/>
      <c r="AET405" s="92"/>
      <c r="AEU405" s="92"/>
      <c r="AEV405" s="92"/>
      <c r="AEW405" s="92"/>
      <c r="AEX405" s="92"/>
      <c r="AEY405" s="92"/>
      <c r="AEZ405" s="92"/>
      <c r="AFA405" s="92"/>
      <c r="AFB405" s="92"/>
      <c r="AFC405" s="92"/>
      <c r="AFD405" s="92"/>
      <c r="AFE405" s="92"/>
      <c r="AFF405" s="92"/>
      <c r="AFG405" s="92"/>
      <c r="AFH405" s="92"/>
      <c r="AFI405" s="92"/>
      <c r="AFJ405" s="92"/>
      <c r="AFK405" s="92"/>
      <c r="AFL405" s="92"/>
      <c r="AFM405" s="92"/>
      <c r="AFN405" s="92"/>
      <c r="AFO405" s="92"/>
      <c r="AFP405" s="92"/>
      <c r="AFQ405" s="92"/>
      <c r="AFR405" s="92"/>
      <c r="AFS405" s="92"/>
      <c r="AFT405" s="92"/>
      <c r="AFU405" s="92"/>
      <c r="AFV405" s="92"/>
      <c r="AFW405" s="92"/>
      <c r="AFX405" s="92"/>
      <c r="AFY405" s="92"/>
      <c r="AFZ405" s="92"/>
      <c r="AGA405" s="92"/>
      <c r="AGB405" s="92"/>
      <c r="AGC405" s="92"/>
      <c r="AGD405" s="92"/>
      <c r="AGE405" s="92"/>
      <c r="AGF405" s="92"/>
      <c r="AGG405" s="92"/>
      <c r="AGH405" s="92"/>
      <c r="AGI405" s="92"/>
      <c r="AGJ405" s="92"/>
      <c r="AGK405" s="92"/>
      <c r="AGL405" s="92"/>
      <c r="AGM405" s="92"/>
      <c r="AGN405" s="92"/>
      <c r="AGO405" s="92"/>
      <c r="AGP405" s="92"/>
      <c r="AGQ405" s="92"/>
      <c r="AGR405" s="92"/>
      <c r="AGS405" s="92"/>
      <c r="AGT405" s="92"/>
      <c r="AGU405" s="92"/>
      <c r="AGV405" s="92"/>
      <c r="AGW405" s="92"/>
      <c r="AGX405" s="92"/>
      <c r="AGY405" s="92"/>
      <c r="AGZ405" s="92"/>
      <c r="AHA405" s="92"/>
      <c r="AHB405" s="92"/>
      <c r="AHC405" s="92"/>
      <c r="AHD405" s="92"/>
      <c r="AHE405" s="92"/>
      <c r="AHF405" s="92"/>
      <c r="AHG405" s="92"/>
      <c r="AHH405" s="92"/>
      <c r="AHI405" s="92"/>
      <c r="AHJ405" s="92"/>
      <c r="AHK405" s="92"/>
      <c r="AHL405" s="92"/>
      <c r="AHM405" s="92"/>
      <c r="AHN405" s="92"/>
      <c r="AHO405" s="92"/>
      <c r="AHP405" s="92"/>
      <c r="AHQ405" s="92"/>
      <c r="AHR405" s="92"/>
      <c r="AHS405" s="92"/>
      <c r="AHT405" s="92"/>
      <c r="AHU405" s="92"/>
      <c r="AHV405" s="92"/>
      <c r="AHW405" s="92"/>
      <c r="AHX405" s="92"/>
      <c r="AHY405" s="92"/>
      <c r="AHZ405" s="92"/>
      <c r="AIA405" s="92"/>
      <c r="AIB405" s="92"/>
      <c r="AIC405" s="92"/>
      <c r="AID405" s="92"/>
      <c r="AIE405" s="92"/>
      <c r="AIF405" s="92"/>
      <c r="AIG405" s="92"/>
      <c r="AIH405" s="92"/>
      <c r="AII405" s="92"/>
      <c r="AIJ405" s="92"/>
      <c r="AIK405" s="92"/>
      <c r="AIL405" s="92"/>
      <c r="AIM405" s="92"/>
      <c r="AIN405" s="92"/>
      <c r="AIO405" s="92"/>
      <c r="AIP405" s="92"/>
      <c r="AIQ405" s="92"/>
      <c r="AIR405" s="92"/>
      <c r="AIS405" s="92"/>
      <c r="AIT405" s="92"/>
      <c r="AIU405" s="92"/>
      <c r="AIV405" s="92"/>
      <c r="AIW405" s="92"/>
      <c r="AIX405" s="92"/>
      <c r="AIY405" s="92"/>
      <c r="AIZ405" s="92"/>
      <c r="AJA405" s="92"/>
      <c r="AJB405" s="92"/>
      <c r="AJC405" s="92"/>
      <c r="AJD405" s="92"/>
      <c r="AJE405" s="92"/>
      <c r="AJF405" s="92"/>
      <c r="AJG405" s="92"/>
      <c r="AJH405" s="92"/>
      <c r="AJI405" s="92"/>
      <c r="AJJ405" s="92"/>
      <c r="AJK405" s="92"/>
    </row>
    <row r="406" spans="1:947" s="515" customFormat="1" ht="12.75" customHeight="1">
      <c r="A406" s="93"/>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c r="CM406" s="92"/>
      <c r="CN406" s="92"/>
      <c r="CO406" s="92"/>
      <c r="CP406" s="92"/>
      <c r="CQ406" s="92"/>
      <c r="CR406" s="92"/>
      <c r="CS406" s="92"/>
      <c r="CT406" s="92"/>
      <c r="CU406" s="92"/>
      <c r="CV406" s="92"/>
      <c r="CW406" s="92"/>
      <c r="CX406" s="92"/>
      <c r="CY406" s="92"/>
      <c r="CZ406" s="92"/>
      <c r="DA406" s="92"/>
      <c r="DB406" s="92"/>
      <c r="DC406" s="92"/>
      <c r="DD406" s="92"/>
      <c r="DE406" s="92"/>
      <c r="DF406" s="92"/>
      <c r="DG406" s="92"/>
      <c r="DH406" s="92"/>
      <c r="DI406" s="92"/>
      <c r="DJ406" s="92"/>
      <c r="DK406" s="92"/>
      <c r="DL406" s="92"/>
      <c r="DM406" s="92"/>
      <c r="DN406" s="92"/>
      <c r="DO406" s="92"/>
      <c r="DP406" s="92"/>
      <c r="DQ406" s="92"/>
      <c r="DR406" s="92"/>
      <c r="DS406" s="92"/>
      <c r="DT406" s="92"/>
      <c r="DU406" s="92"/>
      <c r="DV406" s="92"/>
      <c r="DW406" s="92"/>
      <c r="DX406" s="92"/>
      <c r="DY406" s="92"/>
      <c r="DZ406" s="92"/>
      <c r="EA406" s="92"/>
      <c r="EB406" s="92"/>
      <c r="EC406" s="92"/>
      <c r="ED406" s="92"/>
      <c r="EE406" s="92"/>
      <c r="EF406" s="92"/>
      <c r="EG406" s="92"/>
      <c r="EH406" s="92"/>
      <c r="EI406" s="92"/>
      <c r="EJ406" s="92"/>
      <c r="EK406" s="92"/>
      <c r="EL406" s="92"/>
      <c r="EM406" s="92"/>
      <c r="EN406" s="92"/>
      <c r="EO406" s="92"/>
      <c r="EP406" s="92"/>
      <c r="EQ406" s="92"/>
      <c r="ER406" s="92"/>
      <c r="ES406" s="92"/>
      <c r="ET406" s="92"/>
      <c r="EU406" s="92"/>
      <c r="EV406" s="92"/>
      <c r="EW406" s="92"/>
      <c r="EX406" s="92"/>
      <c r="EY406" s="92"/>
      <c r="EZ406" s="92"/>
      <c r="FA406" s="92"/>
      <c r="FB406" s="92"/>
      <c r="FC406" s="92"/>
      <c r="FD406" s="92"/>
      <c r="FE406" s="92"/>
      <c r="FF406" s="92"/>
      <c r="FG406" s="92"/>
      <c r="FH406" s="92"/>
      <c r="FI406" s="92"/>
      <c r="FJ406" s="92"/>
      <c r="FK406" s="92"/>
      <c r="FL406" s="92"/>
      <c r="FM406" s="92"/>
      <c r="FN406" s="92"/>
      <c r="FO406" s="92"/>
      <c r="FP406" s="92"/>
      <c r="FQ406" s="92"/>
      <c r="FR406" s="92"/>
      <c r="FS406" s="92"/>
      <c r="FT406" s="92"/>
      <c r="FU406" s="92"/>
      <c r="FV406" s="92"/>
      <c r="FW406" s="92"/>
      <c r="FX406" s="92"/>
      <c r="FY406" s="92"/>
      <c r="FZ406" s="92"/>
      <c r="GA406" s="92"/>
      <c r="GB406" s="92"/>
      <c r="GC406" s="92"/>
      <c r="GD406" s="92"/>
      <c r="GE406" s="92"/>
      <c r="GF406" s="92"/>
      <c r="GG406" s="92"/>
      <c r="GH406" s="92"/>
      <c r="GI406" s="92"/>
      <c r="GJ406" s="92"/>
      <c r="GK406" s="92"/>
      <c r="GL406" s="92"/>
      <c r="GM406" s="92"/>
      <c r="GN406" s="92"/>
      <c r="GO406" s="92"/>
      <c r="GP406" s="92"/>
      <c r="GQ406" s="92"/>
      <c r="GR406" s="92"/>
      <c r="GS406" s="92"/>
      <c r="GT406" s="92"/>
      <c r="GU406" s="92"/>
      <c r="GV406" s="92"/>
      <c r="GW406" s="92"/>
      <c r="GX406" s="92"/>
      <c r="GY406" s="92"/>
      <c r="GZ406" s="92"/>
      <c r="HA406" s="92"/>
      <c r="HB406" s="92"/>
      <c r="HC406" s="92"/>
      <c r="HD406" s="92"/>
      <c r="HE406" s="92"/>
      <c r="HF406" s="92"/>
      <c r="HG406" s="92"/>
      <c r="HH406" s="92"/>
      <c r="HI406" s="92"/>
      <c r="HJ406" s="92"/>
      <c r="HK406" s="92"/>
      <c r="HL406" s="92"/>
      <c r="HM406" s="92"/>
      <c r="HN406" s="92"/>
      <c r="HO406" s="92"/>
      <c r="HP406" s="92"/>
      <c r="HQ406" s="92"/>
      <c r="HR406" s="92"/>
      <c r="HS406" s="92"/>
      <c r="HT406" s="92"/>
      <c r="HU406" s="92"/>
      <c r="HV406" s="92"/>
      <c r="HW406" s="92"/>
      <c r="HX406" s="92"/>
      <c r="HY406" s="92"/>
      <c r="HZ406" s="92"/>
      <c r="IA406" s="92"/>
      <c r="IB406" s="92"/>
      <c r="IC406" s="92"/>
      <c r="ID406" s="92"/>
      <c r="IE406" s="92"/>
      <c r="IF406" s="92"/>
      <c r="IG406" s="92"/>
      <c r="IH406" s="92"/>
      <c r="II406" s="92"/>
      <c r="IJ406" s="92"/>
      <c r="IK406" s="92"/>
      <c r="IL406" s="92"/>
      <c r="IM406" s="92"/>
      <c r="IN406" s="92"/>
      <c r="IO406" s="92"/>
      <c r="IP406" s="92"/>
      <c r="IQ406" s="92"/>
      <c r="IR406" s="92"/>
      <c r="IS406" s="92"/>
      <c r="IT406" s="92"/>
      <c r="IU406" s="92"/>
      <c r="IV406" s="92"/>
      <c r="IW406" s="92"/>
      <c r="IX406" s="92"/>
      <c r="IY406" s="92"/>
      <c r="IZ406" s="92"/>
      <c r="JA406" s="92"/>
      <c r="JB406" s="92"/>
      <c r="JC406" s="92"/>
      <c r="JD406" s="92"/>
      <c r="JE406" s="92"/>
      <c r="JF406" s="92"/>
      <c r="JG406" s="92"/>
      <c r="JH406" s="92"/>
      <c r="JI406" s="92"/>
      <c r="JJ406" s="92"/>
      <c r="JK406" s="92"/>
      <c r="JL406" s="92"/>
      <c r="JM406" s="92"/>
      <c r="JN406" s="92"/>
      <c r="JO406" s="92"/>
      <c r="JP406" s="92"/>
      <c r="JQ406" s="92"/>
      <c r="JR406" s="92"/>
      <c r="JS406" s="92"/>
      <c r="JT406" s="92"/>
      <c r="JU406" s="92"/>
      <c r="JV406" s="92"/>
      <c r="JW406" s="92"/>
      <c r="JX406" s="92"/>
      <c r="JY406" s="92"/>
      <c r="JZ406" s="92"/>
      <c r="KA406" s="92"/>
      <c r="KB406" s="92"/>
      <c r="KC406" s="92"/>
      <c r="KD406" s="92"/>
      <c r="KE406" s="92"/>
      <c r="KF406" s="92"/>
      <c r="KG406" s="92"/>
      <c r="KH406" s="92"/>
      <c r="KI406" s="92"/>
      <c r="KJ406" s="92"/>
      <c r="KK406" s="92"/>
      <c r="KL406" s="92"/>
      <c r="KM406" s="92"/>
      <c r="KN406" s="92"/>
      <c r="KO406" s="92"/>
      <c r="KP406" s="92"/>
      <c r="KQ406" s="92"/>
      <c r="KR406" s="92"/>
      <c r="KS406" s="92"/>
      <c r="KT406" s="92"/>
      <c r="KU406" s="92"/>
      <c r="KV406" s="92"/>
      <c r="KW406" s="92"/>
      <c r="KX406" s="92"/>
      <c r="KY406" s="92"/>
      <c r="KZ406" s="92"/>
      <c r="LA406" s="92"/>
      <c r="LB406" s="92"/>
      <c r="LC406" s="92"/>
      <c r="LD406" s="92"/>
      <c r="LE406" s="92"/>
      <c r="LF406" s="92"/>
      <c r="LG406" s="92"/>
      <c r="LH406" s="92"/>
      <c r="LI406" s="92"/>
      <c r="LJ406" s="92"/>
      <c r="LK406" s="92"/>
      <c r="LL406" s="92"/>
      <c r="LM406" s="92"/>
      <c r="LN406" s="92"/>
      <c r="LO406" s="92"/>
      <c r="LP406" s="92"/>
      <c r="LQ406" s="92"/>
      <c r="LR406" s="92"/>
      <c r="LS406" s="92"/>
      <c r="LT406" s="92"/>
      <c r="LU406" s="92"/>
      <c r="LV406" s="92"/>
      <c r="LW406" s="92"/>
      <c r="LX406" s="92"/>
      <c r="LY406" s="92"/>
      <c r="LZ406" s="92"/>
      <c r="MA406" s="92"/>
      <c r="MB406" s="92"/>
      <c r="MC406" s="92"/>
      <c r="MD406" s="92"/>
      <c r="ME406" s="92"/>
      <c r="MF406" s="92"/>
      <c r="MG406" s="92"/>
      <c r="MH406" s="92"/>
      <c r="MI406" s="92"/>
      <c r="MJ406" s="92"/>
      <c r="MK406" s="92"/>
      <c r="ML406" s="92"/>
      <c r="MM406" s="92"/>
      <c r="MN406" s="92"/>
      <c r="MO406" s="92"/>
      <c r="MP406" s="92"/>
      <c r="MQ406" s="92"/>
      <c r="MR406" s="92"/>
      <c r="MS406" s="92"/>
      <c r="MT406" s="92"/>
      <c r="MU406" s="92"/>
      <c r="MV406" s="92"/>
      <c r="MW406" s="92"/>
      <c r="MX406" s="92"/>
      <c r="MY406" s="92"/>
      <c r="MZ406" s="92"/>
      <c r="NA406" s="92"/>
      <c r="NB406" s="92"/>
      <c r="NC406" s="92"/>
      <c r="ND406" s="92"/>
      <c r="NE406" s="92"/>
      <c r="NF406" s="92"/>
      <c r="NG406" s="92"/>
      <c r="NH406" s="92"/>
      <c r="NI406" s="92"/>
      <c r="NJ406" s="92"/>
      <c r="NK406" s="92"/>
      <c r="NL406" s="92"/>
      <c r="NM406" s="92"/>
      <c r="NN406" s="92"/>
      <c r="NO406" s="92"/>
      <c r="NP406" s="92"/>
      <c r="NQ406" s="92"/>
      <c r="NR406" s="92"/>
      <c r="NS406" s="92"/>
      <c r="NT406" s="92"/>
      <c r="NU406" s="92"/>
      <c r="NV406" s="92"/>
      <c r="NW406" s="92"/>
      <c r="NX406" s="92"/>
      <c r="NY406" s="92"/>
      <c r="NZ406" s="92"/>
      <c r="OA406" s="92"/>
      <c r="OB406" s="92"/>
      <c r="OC406" s="92"/>
      <c r="OD406" s="92"/>
      <c r="OE406" s="92"/>
      <c r="OF406" s="92"/>
      <c r="OG406" s="92"/>
      <c r="OH406" s="92"/>
      <c r="OI406" s="92"/>
      <c r="OJ406" s="92"/>
      <c r="OK406" s="92"/>
      <c r="OL406" s="92"/>
      <c r="OM406" s="92"/>
      <c r="ON406" s="92"/>
      <c r="OO406" s="92"/>
      <c r="OP406" s="92"/>
      <c r="OQ406" s="92"/>
      <c r="OR406" s="92"/>
      <c r="OS406" s="92"/>
      <c r="OT406" s="92"/>
      <c r="OU406" s="92"/>
      <c r="OV406" s="92"/>
      <c r="OW406" s="92"/>
      <c r="OX406" s="92"/>
      <c r="OY406" s="92"/>
      <c r="OZ406" s="92"/>
      <c r="PA406" s="92"/>
      <c r="PB406" s="92"/>
      <c r="PC406" s="92"/>
      <c r="PD406" s="92"/>
      <c r="PE406" s="92"/>
      <c r="PF406" s="92"/>
      <c r="PG406" s="92"/>
      <c r="PH406" s="92"/>
      <c r="PI406" s="92"/>
      <c r="PJ406" s="92"/>
      <c r="PK406" s="92"/>
      <c r="PL406" s="92"/>
      <c r="PM406" s="92"/>
      <c r="PN406" s="92"/>
      <c r="PO406" s="92"/>
      <c r="PP406" s="92"/>
      <c r="PQ406" s="92"/>
      <c r="PR406" s="92"/>
      <c r="PS406" s="92"/>
      <c r="PT406" s="92"/>
      <c r="PU406" s="92"/>
      <c r="PV406" s="92"/>
      <c r="PW406" s="92"/>
      <c r="PX406" s="92"/>
      <c r="PY406" s="92"/>
      <c r="PZ406" s="92"/>
      <c r="QA406" s="92"/>
      <c r="QB406" s="92"/>
      <c r="QC406" s="92"/>
      <c r="QD406" s="92"/>
      <c r="QE406" s="92"/>
      <c r="QF406" s="92"/>
      <c r="QG406" s="92"/>
      <c r="QH406" s="92"/>
      <c r="QI406" s="92"/>
      <c r="QJ406" s="92"/>
      <c r="QK406" s="92"/>
      <c r="QL406" s="92"/>
      <c r="QM406" s="92"/>
      <c r="QN406" s="92"/>
      <c r="QO406" s="92"/>
      <c r="QP406" s="92"/>
      <c r="QQ406" s="92"/>
      <c r="QR406" s="92"/>
      <c r="QS406" s="92"/>
      <c r="QT406" s="92"/>
      <c r="QU406" s="92"/>
      <c r="QV406" s="92"/>
      <c r="QW406" s="92"/>
      <c r="QX406" s="92"/>
      <c r="QY406" s="92"/>
      <c r="QZ406" s="92"/>
      <c r="RA406" s="92"/>
      <c r="RB406" s="92"/>
      <c r="RC406" s="92"/>
      <c r="RD406" s="92"/>
      <c r="RE406" s="92"/>
      <c r="RF406" s="92"/>
      <c r="RG406" s="92"/>
      <c r="RH406" s="92"/>
      <c r="RI406" s="92"/>
      <c r="RJ406" s="92"/>
      <c r="RK406" s="92"/>
      <c r="RL406" s="92"/>
      <c r="RM406" s="92"/>
      <c r="RN406" s="92"/>
      <c r="RO406" s="92"/>
      <c r="RP406" s="92"/>
      <c r="RQ406" s="92"/>
      <c r="RR406" s="92"/>
      <c r="RS406" s="92"/>
      <c r="RT406" s="92"/>
      <c r="RU406" s="92"/>
      <c r="RV406" s="92"/>
      <c r="RW406" s="92"/>
      <c r="RX406" s="92"/>
      <c r="RY406" s="92"/>
      <c r="RZ406" s="92"/>
      <c r="SA406" s="92"/>
      <c r="SB406" s="92"/>
      <c r="SC406" s="92"/>
      <c r="SD406" s="92"/>
      <c r="SE406" s="92"/>
      <c r="SF406" s="92"/>
      <c r="SG406" s="92"/>
      <c r="SH406" s="92"/>
      <c r="SI406" s="92"/>
      <c r="SJ406" s="92"/>
      <c r="SK406" s="92"/>
      <c r="SL406" s="92"/>
      <c r="SM406" s="92"/>
      <c r="SN406" s="92"/>
      <c r="SO406" s="92"/>
      <c r="SP406" s="92"/>
      <c r="SQ406" s="92"/>
      <c r="SR406" s="92"/>
      <c r="SS406" s="92"/>
      <c r="ST406" s="92"/>
      <c r="SU406" s="92"/>
      <c r="SV406" s="92"/>
      <c r="SW406" s="92"/>
      <c r="SX406" s="92"/>
      <c r="SY406" s="92"/>
      <c r="SZ406" s="92"/>
      <c r="TA406" s="92"/>
      <c r="TB406" s="92"/>
      <c r="TC406" s="92"/>
      <c r="TD406" s="92"/>
      <c r="TE406" s="92"/>
      <c r="TF406" s="92"/>
      <c r="TG406" s="92"/>
      <c r="TH406" s="92"/>
      <c r="TI406" s="92"/>
      <c r="TJ406" s="92"/>
      <c r="TK406" s="92"/>
      <c r="TL406" s="92"/>
      <c r="TM406" s="92"/>
      <c r="TN406" s="92"/>
      <c r="TO406" s="92"/>
      <c r="TP406" s="92"/>
      <c r="TQ406" s="92"/>
      <c r="TR406" s="92"/>
      <c r="TS406" s="92"/>
      <c r="TT406" s="92"/>
      <c r="TU406" s="92"/>
      <c r="TV406" s="92"/>
      <c r="TW406" s="92"/>
      <c r="TX406" s="92"/>
      <c r="TY406" s="92"/>
      <c r="TZ406" s="92"/>
      <c r="UA406" s="92"/>
      <c r="UB406" s="92"/>
      <c r="UC406" s="92"/>
      <c r="UD406" s="92"/>
      <c r="UE406" s="92"/>
      <c r="UF406" s="92"/>
      <c r="UG406" s="92"/>
      <c r="UH406" s="92"/>
      <c r="UI406" s="92"/>
      <c r="UJ406" s="92"/>
      <c r="UK406" s="92"/>
      <c r="UL406" s="92"/>
      <c r="UM406" s="92"/>
      <c r="UN406" s="92"/>
      <c r="UO406" s="92"/>
      <c r="UP406" s="92"/>
      <c r="UQ406" s="92"/>
      <c r="UR406" s="92"/>
      <c r="US406" s="92"/>
      <c r="UT406" s="92"/>
      <c r="UU406" s="92"/>
      <c r="UV406" s="92"/>
      <c r="UW406" s="92"/>
      <c r="UX406" s="92"/>
      <c r="UY406" s="92"/>
      <c r="UZ406" s="92"/>
      <c r="VA406" s="92"/>
      <c r="VB406" s="92"/>
      <c r="VC406" s="92"/>
      <c r="VD406" s="92"/>
      <c r="VE406" s="92"/>
      <c r="VF406" s="92"/>
      <c r="VG406" s="92"/>
      <c r="VH406" s="92"/>
      <c r="VI406" s="92"/>
      <c r="VJ406" s="92"/>
      <c r="VK406" s="92"/>
      <c r="VL406" s="92"/>
      <c r="VM406" s="92"/>
      <c r="VN406" s="92"/>
      <c r="VO406" s="92"/>
      <c r="VP406" s="92"/>
      <c r="VQ406" s="92"/>
      <c r="VR406" s="92"/>
      <c r="VS406" s="92"/>
      <c r="VT406" s="92"/>
      <c r="VU406" s="92"/>
      <c r="VV406" s="92"/>
      <c r="VW406" s="92"/>
      <c r="VX406" s="92"/>
      <c r="VY406" s="92"/>
      <c r="VZ406" s="92"/>
      <c r="WA406" s="92"/>
      <c r="WB406" s="92"/>
      <c r="WC406" s="92"/>
      <c r="WD406" s="92"/>
      <c r="WE406" s="92"/>
      <c r="WF406" s="92"/>
      <c r="WG406" s="92"/>
      <c r="WH406" s="92"/>
      <c r="WI406" s="92"/>
      <c r="WJ406" s="92"/>
      <c r="WK406" s="92"/>
      <c r="WL406" s="92"/>
      <c r="WM406" s="92"/>
      <c r="WN406" s="92"/>
      <c r="WO406" s="92"/>
      <c r="WP406" s="92"/>
      <c r="WQ406" s="92"/>
      <c r="WR406" s="92"/>
      <c r="WS406" s="92"/>
      <c r="WT406" s="92"/>
      <c r="WU406" s="92"/>
      <c r="WV406" s="92"/>
      <c r="WW406" s="92"/>
      <c r="WX406" s="92"/>
      <c r="WY406" s="92"/>
      <c r="WZ406" s="92"/>
      <c r="XA406" s="92"/>
      <c r="XB406" s="92"/>
      <c r="XC406" s="92"/>
      <c r="XD406" s="92"/>
      <c r="XE406" s="92"/>
      <c r="XF406" s="92"/>
      <c r="XG406" s="92"/>
      <c r="XH406" s="92"/>
      <c r="XI406" s="92"/>
      <c r="XJ406" s="92"/>
      <c r="XK406" s="92"/>
      <c r="XL406" s="92"/>
      <c r="XM406" s="92"/>
      <c r="XN406" s="92"/>
      <c r="XO406" s="92"/>
      <c r="XP406" s="92"/>
      <c r="XQ406" s="92"/>
      <c r="XR406" s="92"/>
      <c r="XS406" s="92"/>
      <c r="XT406" s="92"/>
      <c r="XU406" s="92"/>
      <c r="XV406" s="92"/>
      <c r="XW406" s="92"/>
      <c r="XX406" s="92"/>
      <c r="XY406" s="92"/>
      <c r="XZ406" s="92"/>
      <c r="YA406" s="92"/>
      <c r="YB406" s="92"/>
      <c r="YC406" s="92"/>
      <c r="YD406" s="92"/>
      <c r="YE406" s="92"/>
      <c r="YF406" s="92"/>
      <c r="YG406" s="92"/>
      <c r="YH406" s="92"/>
      <c r="YI406" s="92"/>
      <c r="YJ406" s="92"/>
      <c r="YK406" s="92"/>
      <c r="YL406" s="92"/>
      <c r="YM406" s="92"/>
      <c r="YN406" s="92"/>
      <c r="YO406" s="92"/>
      <c r="YP406" s="92"/>
      <c r="YQ406" s="92"/>
      <c r="YR406" s="92"/>
      <c r="YS406" s="92"/>
      <c r="YT406" s="92"/>
      <c r="YU406" s="92"/>
      <c r="YV406" s="92"/>
      <c r="YW406" s="92"/>
      <c r="YX406" s="92"/>
      <c r="YY406" s="92"/>
      <c r="YZ406" s="92"/>
      <c r="ZA406" s="92"/>
      <c r="ZB406" s="92"/>
      <c r="ZC406" s="92"/>
      <c r="ZD406" s="92"/>
      <c r="ZE406" s="92"/>
      <c r="ZF406" s="92"/>
      <c r="ZG406" s="92"/>
      <c r="ZH406" s="92"/>
      <c r="ZI406" s="92"/>
      <c r="ZJ406" s="92"/>
      <c r="ZK406" s="92"/>
      <c r="ZL406" s="92"/>
      <c r="ZM406" s="92"/>
      <c r="ZN406" s="92"/>
      <c r="ZO406" s="92"/>
      <c r="ZP406" s="92"/>
      <c r="ZQ406" s="92"/>
      <c r="ZR406" s="92"/>
      <c r="ZS406" s="92"/>
      <c r="ZT406" s="92"/>
      <c r="ZU406" s="92"/>
      <c r="ZV406" s="92"/>
      <c r="ZW406" s="92"/>
      <c r="ZX406" s="92"/>
      <c r="ZY406" s="92"/>
      <c r="ZZ406" s="92"/>
      <c r="AAA406" s="92"/>
      <c r="AAB406" s="92"/>
      <c r="AAC406" s="92"/>
      <c r="AAD406" s="92"/>
      <c r="AAE406" s="92"/>
      <c r="AAF406" s="92"/>
      <c r="AAG406" s="92"/>
      <c r="AAH406" s="92"/>
      <c r="AAI406" s="92"/>
      <c r="AAJ406" s="92"/>
      <c r="AAK406" s="92"/>
      <c r="AAL406" s="92"/>
      <c r="AAM406" s="92"/>
      <c r="AAN406" s="92"/>
      <c r="AAO406" s="92"/>
      <c r="AAP406" s="92"/>
      <c r="AAQ406" s="92"/>
      <c r="AAR406" s="92"/>
      <c r="AAS406" s="92"/>
      <c r="AAT406" s="92"/>
      <c r="AAU406" s="92"/>
      <c r="AAV406" s="92"/>
      <c r="AAW406" s="92"/>
      <c r="AAX406" s="92"/>
      <c r="AAY406" s="92"/>
      <c r="AAZ406" s="92"/>
      <c r="ABA406" s="92"/>
      <c r="ABB406" s="92"/>
      <c r="ABC406" s="92"/>
      <c r="ABD406" s="92"/>
      <c r="ABE406" s="92"/>
      <c r="ABF406" s="92"/>
      <c r="ABG406" s="92"/>
      <c r="ABH406" s="92"/>
      <c r="ABI406" s="92"/>
      <c r="ABJ406" s="92"/>
      <c r="ABK406" s="92"/>
      <c r="ABL406" s="92"/>
      <c r="ABM406" s="92"/>
      <c r="ABN406" s="92"/>
      <c r="ABO406" s="92"/>
      <c r="ABP406" s="92"/>
      <c r="ABQ406" s="92"/>
      <c r="ABR406" s="92"/>
      <c r="ABS406" s="92"/>
      <c r="ABT406" s="92"/>
      <c r="ABU406" s="92"/>
      <c r="ABV406" s="92"/>
      <c r="ABW406" s="92"/>
      <c r="ABX406" s="92"/>
      <c r="ABY406" s="92"/>
      <c r="ABZ406" s="92"/>
      <c r="ACA406" s="92"/>
      <c r="ACB406" s="92"/>
      <c r="ACC406" s="92"/>
      <c r="ACD406" s="92"/>
      <c r="ACE406" s="92"/>
      <c r="ACF406" s="92"/>
      <c r="ACG406" s="92"/>
      <c r="ACH406" s="92"/>
      <c r="ACI406" s="92"/>
      <c r="ACJ406" s="92"/>
      <c r="ACK406" s="92"/>
      <c r="ACL406" s="92"/>
      <c r="ACM406" s="92"/>
      <c r="ACN406" s="92"/>
      <c r="ACO406" s="92"/>
      <c r="ACP406" s="92"/>
      <c r="ACQ406" s="92"/>
      <c r="ACR406" s="92"/>
      <c r="ACS406" s="92"/>
      <c r="ACT406" s="92"/>
      <c r="ACU406" s="92"/>
      <c r="ACV406" s="92"/>
      <c r="ACW406" s="92"/>
      <c r="ACX406" s="92"/>
      <c r="ACY406" s="92"/>
      <c r="ACZ406" s="92"/>
      <c r="ADA406" s="92"/>
      <c r="ADB406" s="92"/>
      <c r="ADC406" s="92"/>
      <c r="ADD406" s="92"/>
      <c r="ADE406" s="92"/>
      <c r="ADF406" s="92"/>
      <c r="ADG406" s="92"/>
      <c r="ADH406" s="92"/>
      <c r="ADI406" s="92"/>
      <c r="ADJ406" s="92"/>
      <c r="ADK406" s="92"/>
      <c r="ADL406" s="92"/>
      <c r="ADM406" s="92"/>
      <c r="ADN406" s="92"/>
      <c r="ADO406" s="92"/>
      <c r="ADP406" s="92"/>
      <c r="ADQ406" s="92"/>
      <c r="ADR406" s="92"/>
      <c r="ADS406" s="92"/>
      <c r="ADT406" s="92"/>
      <c r="ADU406" s="92"/>
      <c r="ADV406" s="92"/>
      <c r="ADW406" s="92"/>
      <c r="ADX406" s="92"/>
      <c r="ADY406" s="92"/>
      <c r="ADZ406" s="92"/>
      <c r="AEA406" s="92"/>
      <c r="AEB406" s="92"/>
      <c r="AEC406" s="92"/>
      <c r="AED406" s="92"/>
      <c r="AEE406" s="92"/>
      <c r="AEF406" s="92"/>
      <c r="AEG406" s="92"/>
      <c r="AEH406" s="92"/>
      <c r="AEI406" s="92"/>
      <c r="AEJ406" s="92"/>
      <c r="AEK406" s="92"/>
      <c r="AEL406" s="92"/>
      <c r="AEM406" s="92"/>
      <c r="AEN406" s="92"/>
      <c r="AEO406" s="92"/>
      <c r="AEP406" s="92"/>
      <c r="AEQ406" s="92"/>
      <c r="AER406" s="92"/>
      <c r="AES406" s="92"/>
      <c r="AET406" s="92"/>
      <c r="AEU406" s="92"/>
      <c r="AEV406" s="92"/>
      <c r="AEW406" s="92"/>
      <c r="AEX406" s="92"/>
      <c r="AEY406" s="92"/>
      <c r="AEZ406" s="92"/>
      <c r="AFA406" s="92"/>
      <c r="AFB406" s="92"/>
      <c r="AFC406" s="92"/>
      <c r="AFD406" s="92"/>
      <c r="AFE406" s="92"/>
      <c r="AFF406" s="92"/>
      <c r="AFG406" s="92"/>
      <c r="AFH406" s="92"/>
      <c r="AFI406" s="92"/>
      <c r="AFJ406" s="92"/>
      <c r="AFK406" s="92"/>
      <c r="AFL406" s="92"/>
      <c r="AFM406" s="92"/>
      <c r="AFN406" s="92"/>
      <c r="AFO406" s="92"/>
      <c r="AFP406" s="92"/>
      <c r="AFQ406" s="92"/>
      <c r="AFR406" s="92"/>
      <c r="AFS406" s="92"/>
      <c r="AFT406" s="92"/>
      <c r="AFU406" s="92"/>
      <c r="AFV406" s="92"/>
      <c r="AFW406" s="92"/>
      <c r="AFX406" s="92"/>
      <c r="AFY406" s="92"/>
      <c r="AFZ406" s="92"/>
      <c r="AGA406" s="92"/>
      <c r="AGB406" s="92"/>
      <c r="AGC406" s="92"/>
      <c r="AGD406" s="92"/>
      <c r="AGE406" s="92"/>
      <c r="AGF406" s="92"/>
      <c r="AGG406" s="92"/>
      <c r="AGH406" s="92"/>
      <c r="AGI406" s="92"/>
      <c r="AGJ406" s="92"/>
      <c r="AGK406" s="92"/>
      <c r="AGL406" s="92"/>
      <c r="AGM406" s="92"/>
      <c r="AGN406" s="92"/>
      <c r="AGO406" s="92"/>
      <c r="AGP406" s="92"/>
      <c r="AGQ406" s="92"/>
      <c r="AGR406" s="92"/>
      <c r="AGS406" s="92"/>
      <c r="AGT406" s="92"/>
      <c r="AGU406" s="92"/>
      <c r="AGV406" s="92"/>
      <c r="AGW406" s="92"/>
      <c r="AGX406" s="92"/>
      <c r="AGY406" s="92"/>
      <c r="AGZ406" s="92"/>
      <c r="AHA406" s="92"/>
      <c r="AHB406" s="92"/>
      <c r="AHC406" s="92"/>
      <c r="AHD406" s="92"/>
      <c r="AHE406" s="92"/>
      <c r="AHF406" s="92"/>
      <c r="AHG406" s="92"/>
      <c r="AHH406" s="92"/>
      <c r="AHI406" s="92"/>
      <c r="AHJ406" s="92"/>
      <c r="AHK406" s="92"/>
      <c r="AHL406" s="92"/>
      <c r="AHM406" s="92"/>
      <c r="AHN406" s="92"/>
      <c r="AHO406" s="92"/>
      <c r="AHP406" s="92"/>
      <c r="AHQ406" s="92"/>
      <c r="AHR406" s="92"/>
      <c r="AHS406" s="92"/>
      <c r="AHT406" s="92"/>
      <c r="AHU406" s="92"/>
      <c r="AHV406" s="92"/>
      <c r="AHW406" s="92"/>
      <c r="AHX406" s="92"/>
      <c r="AHY406" s="92"/>
      <c r="AHZ406" s="92"/>
      <c r="AIA406" s="92"/>
      <c r="AIB406" s="92"/>
      <c r="AIC406" s="92"/>
      <c r="AID406" s="92"/>
      <c r="AIE406" s="92"/>
      <c r="AIF406" s="92"/>
      <c r="AIG406" s="92"/>
      <c r="AIH406" s="92"/>
      <c r="AII406" s="92"/>
      <c r="AIJ406" s="92"/>
      <c r="AIK406" s="92"/>
      <c r="AIL406" s="92"/>
      <c r="AIM406" s="92"/>
      <c r="AIN406" s="92"/>
      <c r="AIO406" s="92"/>
      <c r="AIP406" s="92"/>
      <c r="AIQ406" s="92"/>
      <c r="AIR406" s="92"/>
      <c r="AIS406" s="92"/>
      <c r="AIT406" s="92"/>
      <c r="AIU406" s="92"/>
      <c r="AIV406" s="92"/>
      <c r="AIW406" s="92"/>
      <c r="AIX406" s="92"/>
      <c r="AIY406" s="92"/>
      <c r="AIZ406" s="92"/>
      <c r="AJA406" s="92"/>
      <c r="AJB406" s="92"/>
      <c r="AJC406" s="92"/>
      <c r="AJD406" s="92"/>
      <c r="AJE406" s="92"/>
      <c r="AJF406" s="92"/>
      <c r="AJG406" s="92"/>
      <c r="AJH406" s="92"/>
      <c r="AJI406" s="92"/>
      <c r="AJJ406" s="92"/>
      <c r="AJK406" s="92"/>
    </row>
  </sheetData>
  <sheetProtection algorithmName="SHA-512" hashValue="1CIgsiHfZZEizPFhXmeIyK1qprH3hdltoaOgwCYb1LjXmylv76798LWjOAPW1Unewt2Rsx+Ar7guUzDEq04joQ==" saltValue="rqPZORxL8VSN7mpqh8cpog==" spinCount="100000" sheet="1" objects="1" scenarios="1" formatCells="0"/>
  <dataValidations count="3">
    <dataValidation type="decimal" showErrorMessage="1" errorTitle="Błędna wartość" error="Prosze wprowadzić poprawną wartość" sqref="D43:O43" xr:uid="{00000000-0002-0000-0800-000001000000}">
      <formula1>-99999999999</formula1>
      <formula2>999999999999</formula2>
    </dataValidation>
    <dataValidation allowBlank="1" showErrorMessage="1" errorTitle="Błędna wartość" error="Prosze wprowadzić poprawną wartość" sqref="D44:O44 D89:O89" xr:uid="{00000000-0002-0000-0800-000002000000}"/>
    <dataValidation type="list" allowBlank="1" showInputMessage="1" showErrorMessage="1" sqref="E2:O2" xr:uid="{C768C35B-4E7C-4CE0-853F-8AB25F8B94C6}">
      <formula1>$B$95:$B$96</formula1>
    </dataValidation>
  </dataValidations>
  <pageMargins left="0.35000000000000003" right="0.39015748031496111" top="1.1417322834645671" bottom="1.1417322834645671" header="0.74803149606299213" footer="0.74803149606299213"/>
  <pageSetup paperSize="9" fitToWidth="0" fitToHeight="0"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TotalTime>2848</TotalTime>
  <Application>Microsoft Excel</Application>
  <DocSecurity>0</DocSecurity>
  <ScaleCrop>false</ScaleCrop>
  <HeadingPairs>
    <vt:vector size="4" baseType="variant">
      <vt:variant>
        <vt:lpstr>Arkusze</vt:lpstr>
      </vt:variant>
      <vt:variant>
        <vt:i4>12</vt:i4>
      </vt:variant>
      <vt:variant>
        <vt:lpstr>Nazwane zakresy</vt:lpstr>
      </vt:variant>
      <vt:variant>
        <vt:i4>11</vt:i4>
      </vt:variant>
    </vt:vector>
  </HeadingPairs>
  <TitlesOfParts>
    <vt:vector size="23" baseType="lpstr">
      <vt:lpstr>Opis</vt:lpstr>
      <vt:lpstr>Licencja</vt:lpstr>
      <vt:lpstr>Naklady</vt:lpstr>
      <vt:lpstr>Finansowanie</vt:lpstr>
      <vt:lpstr>Parametry sprzedazy</vt:lpstr>
      <vt:lpstr>Sprzedaz | Wplywy</vt:lpstr>
      <vt:lpstr>Koszty</vt:lpstr>
      <vt:lpstr>Majatek</vt:lpstr>
      <vt:lpstr>RZS</vt:lpstr>
      <vt:lpstr>Bilans</vt:lpstr>
      <vt:lpstr>Cash-flow</vt:lpstr>
      <vt:lpstr>Ocena Inwestycji</vt:lpstr>
      <vt:lpstr>Bilans!Obszar_wydruku</vt:lpstr>
      <vt:lpstr>'Cash-flow'!Obszar_wydruku</vt:lpstr>
      <vt:lpstr>Naklady!Obszar_wydruku</vt:lpstr>
      <vt:lpstr>RZS!Obszar_wydruku</vt:lpstr>
      <vt:lpstr>stawka_amort_grunt</vt:lpstr>
      <vt:lpstr>Bilans!Z_ABB93477_E8DB_4DA9_9B95_2372D7A51DD5_.wvu.Cols</vt:lpstr>
      <vt:lpstr>'Cash-flow'!Z_ABB93477_E8DB_4DA9_9B95_2372D7A51DD5_.wvu.Cols</vt:lpstr>
      <vt:lpstr>Finansowanie!Z_ABB93477_E8DB_4DA9_9B95_2372D7A51DD5_.wvu.Cols</vt:lpstr>
      <vt:lpstr>Majatek!Z_ABB93477_E8DB_4DA9_9B95_2372D7A51DD5_.wvu.Cols</vt:lpstr>
      <vt:lpstr>RZS!Z_ABB93477_E8DB_4DA9_9B95_2372D7A51DD5_.wvu.Cols</vt:lpstr>
      <vt:lpstr>'Sprzedaz | Wplywy'!Z_ABB93477_E8DB_4DA9_9B95_2372D7A51DD5_.wvu.Cols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Business Concepts Paweł Pabianiak</dc:creator>
  <cp:lastModifiedBy>Paweł Pabianiak</cp:lastModifiedBy>
  <cp:revision>3</cp:revision>
  <cp:lastPrinted>2019-06-04T06:56:28Z</cp:lastPrinted>
  <dcterms:created xsi:type="dcterms:W3CDTF">2018-07-26T12:44:28Z</dcterms:created>
  <dcterms:modified xsi:type="dcterms:W3CDTF">2023-10-04T08:05:09Z</dcterms:modified>
</cp:coreProperties>
</file>